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24226"/>
  <mc:AlternateContent xmlns:mc="http://schemas.openxmlformats.org/markup-compatibility/2006">
    <mc:Choice Requires="x15">
      <x15ac:absPath xmlns:x15ac="http://schemas.microsoft.com/office/spreadsheetml/2010/11/ac" url="C:\Users\Jorge\Documents\UAEOS\TRABAJO EN CASA\MAPAS DE RIESGOS\RIESGOS 2021\MAPAS DE RIESGOS DE CORRUPCION 2021\PROYECTO MAPA DE RIESGOS CORRUPCIÓN 2021\"/>
    </mc:Choice>
  </mc:AlternateContent>
  <xr:revisionPtr revIDLastSave="0" documentId="13_ncr:1_{884E4A33-6DE2-40BA-8901-7E8290BD7D1C}" xr6:coauthVersionLast="46" xr6:coauthVersionMax="46" xr10:uidLastSave="{00000000-0000-0000-0000-000000000000}"/>
  <bookViews>
    <workbookView xWindow="-120" yWindow="-120" windowWidth="20730" windowHeight="11160" tabRatio="800" firstSheet="5" activeTab="5" xr2:uid="{00000000-000D-0000-FFFF-FFFF00000000}"/>
  </bookViews>
  <sheets>
    <sheet name="MATRIZ DEFINICIÓN RIESGO" sheetId="20" state="hidden" r:id="rId1"/>
    <sheet name="IDENTIFICACIÓN DEL RIESGO" sheetId="21" state="hidden" r:id="rId2"/>
    <sheet name="ANALISIS DE RIESGOS - PROBABILI" sheetId="34" state="hidden" r:id="rId3"/>
    <sheet name="CRITERIO PARA CALIFICAR IMPACTO" sheetId="27" state="hidden" r:id="rId4"/>
    <sheet name="EVALUACIÓN CONTROLES" sheetId="36" state="hidden" r:id="rId5"/>
    <sheet name="MAPA RIESGO CORRUPCIÓN" sheetId="37" r:id="rId6"/>
    <sheet name="MAPA CALOR" sheetId="38" r:id="rId7"/>
    <sheet name="MAPA DE CALOR" sheetId="30" state="hidden" r:id="rId8"/>
    <sheet name="RESUMEN MRC" sheetId="33" state="hidden" r:id="rId9"/>
    <sheet name="VERIFICACION SEGUIMIENTOS" sheetId="32" state="hidden" r:id="rId10"/>
  </sheets>
  <definedNames>
    <definedName name="_xlnm._FilterDatabase" localSheetId="5" hidden="1">'MAPA RIESGO CORRUPCIÓN'!$A$1:$U$54</definedName>
    <definedName name="_xlnm._FilterDatabase" localSheetId="8" hidden="1">'RESUMEN MRC'!$B$3:$N$61</definedName>
    <definedName name="A_Obj1" localSheetId="6">OFFSET(#REF!,0,0,COUNTA(#REF!)-1,1)</definedName>
    <definedName name="A_Obj1" localSheetId="8">OFFSET(#REF!,0,0,COUNTA(#REF!)-1,1)</definedName>
    <definedName name="A_Obj1">OFFSET(#REF!,0,0,COUNTA(#REF!)-1,1)</definedName>
    <definedName name="A_Obj2" localSheetId="6">OFFSET(#REF!,0,0,COUNTA(#REF!)-1,1)</definedName>
    <definedName name="A_Obj2" localSheetId="8">OFFSET(#REF!,0,0,COUNTA(#REF!)-1,1)</definedName>
    <definedName name="A_Obj2">OFFSET(#REF!,0,0,COUNTA(#REF!)-1,1)</definedName>
    <definedName name="A_Obj3" localSheetId="6">OFFSET(#REF!,0,0,COUNTA(#REF!)-1,1)</definedName>
    <definedName name="A_Obj3" localSheetId="8">OFFSET(#REF!,0,0,COUNTA(#REF!)-1,1)</definedName>
    <definedName name="A_Obj3">OFFSET(#REF!,0,0,COUNTA(#REF!)-1,1)</definedName>
    <definedName name="A_Obj4" localSheetId="6">OFFSET(#REF!,0,0,COUNTA(#REF!)-1,1)</definedName>
    <definedName name="A_Obj4" localSheetId="8">OFFSET(#REF!,0,0,COUNTA(#REF!)-1,1)</definedName>
    <definedName name="A_Obj4">OFFSET(#REF!,0,0,COUNTA(#REF!)-1,1)</definedName>
    <definedName name="Acc_1" localSheetId="6">#REF!</definedName>
    <definedName name="Acc_1" localSheetId="8">#REF!</definedName>
    <definedName name="Acc_1">#REF!</definedName>
    <definedName name="Acc_2" localSheetId="6">#REF!</definedName>
    <definedName name="Acc_2" localSheetId="8">#REF!</definedName>
    <definedName name="Acc_2">#REF!</definedName>
    <definedName name="Acc_3" localSheetId="6">#REF!</definedName>
    <definedName name="Acc_3" localSheetId="8">#REF!</definedName>
    <definedName name="Acc_3">#REF!</definedName>
    <definedName name="Acc_4" localSheetId="6">#REF!</definedName>
    <definedName name="Acc_4" localSheetId="8">#REF!</definedName>
    <definedName name="Acc_4">#REF!</definedName>
    <definedName name="Acc_5" localSheetId="6">#REF!</definedName>
    <definedName name="Acc_5" localSheetId="8">#REF!</definedName>
    <definedName name="Acc_5">#REF!</definedName>
    <definedName name="Acc_6" localSheetId="6">#REF!</definedName>
    <definedName name="Acc_6" localSheetId="8">#REF!</definedName>
    <definedName name="Acc_6">#REF!</definedName>
    <definedName name="Acc_7" localSheetId="6">#REF!</definedName>
    <definedName name="Acc_7" localSheetId="8">#REF!</definedName>
    <definedName name="Acc_7">#REF!</definedName>
    <definedName name="Acc_8" localSheetId="6">#REF!</definedName>
    <definedName name="Acc_8" localSheetId="8">#REF!</definedName>
    <definedName name="Acc_8">#REF!</definedName>
    <definedName name="Acc_9" localSheetId="6">#REF!</definedName>
    <definedName name="Acc_9" localSheetId="8">#REF!</definedName>
    <definedName name="Acc_9">#REF!</definedName>
    <definedName name="_xlnm.Print_Area" localSheetId="5">'MAPA RIESGO CORRUPCIÓN'!$A$1:$U$54</definedName>
    <definedName name="_xlnm.Print_Area" localSheetId="8">'RESUMEN MRC'!$B$3:$N$61</definedName>
    <definedName name="Departamentos" localSheetId="6">#REF!</definedName>
    <definedName name="Departamentos" localSheetId="8">#REF!</definedName>
    <definedName name="Departamentos">#REF!</definedName>
    <definedName name="Fuentes" localSheetId="6">#REF!</definedName>
    <definedName name="Fuentes" localSheetId="8">#REF!</definedName>
    <definedName name="Fuentes">#REF!</definedName>
    <definedName name="Indicadores" localSheetId="6">#REF!</definedName>
    <definedName name="Indicadores" localSheetId="8">#REF!</definedName>
    <definedName name="Indicadores">#REF!</definedName>
    <definedName name="Objetivos" localSheetId="6">OFFSET(#REF!,0,0,COUNTA(#REF!)-1,1)</definedName>
    <definedName name="Objetivos" localSheetId="8">OFFSET(#REF!,0,0,COUNTA(#REF!)-1,1)</definedName>
    <definedName name="Objetivos">OFFSET(#REF!,0,0,COUNTA(#REF!)-1,1)</definedName>
    <definedName name="_xlnm.Print_Titles" localSheetId="5">'MAPA RIESGO CORRUPCIÓN'!$1:$8</definedName>
  </definedNames>
  <calcPr calcId="181029"/>
</workbook>
</file>

<file path=xl/calcChain.xml><?xml version="1.0" encoding="utf-8"?>
<calcChain xmlns="http://schemas.openxmlformats.org/spreadsheetml/2006/main">
  <c r="AK17" i="33" l="1"/>
  <c r="AJ17" i="33"/>
  <c r="AI17" i="33"/>
  <c r="P6" i="33" l="1"/>
  <c r="Q6" i="33"/>
  <c r="R6" i="33"/>
  <c r="AA6" i="33"/>
  <c r="Z6" i="33"/>
  <c r="Y6" i="33"/>
  <c r="D117" i="36" l="1"/>
  <c r="D90" i="36"/>
  <c r="D64" i="36"/>
  <c r="D32" i="36"/>
  <c r="D6" i="36"/>
  <c r="AB6" i="33" l="1"/>
  <c r="Y7" i="33" l="1"/>
  <c r="AA7" i="33"/>
  <c r="Z7" i="33"/>
  <c r="S6" i="33"/>
  <c r="T83" i="33"/>
  <c r="Y72" i="33" s="1"/>
  <c r="S83" i="33"/>
  <c r="X72" i="33" s="1"/>
  <c r="R83" i="33"/>
  <c r="W72" i="33" s="1"/>
  <c r="Z72" i="33" l="1"/>
  <c r="Y73" i="33" s="1"/>
  <c r="Y78" i="33" s="1"/>
  <c r="AB7" i="33"/>
  <c r="U83" i="33"/>
  <c r="W73" i="33"/>
  <c r="W78" i="33" s="1"/>
  <c r="Z73" i="33"/>
  <c r="X73" i="33"/>
  <c r="X78" i="33" s="1"/>
  <c r="E135" i="36"/>
  <c r="C135" i="36"/>
  <c r="B129" i="36"/>
  <c r="D123" i="36"/>
  <c r="D122" i="36"/>
  <c r="D121" i="36"/>
  <c r="D120" i="36"/>
  <c r="D119" i="36"/>
  <c r="D118" i="36"/>
  <c r="E108" i="36"/>
  <c r="C108" i="36"/>
  <c r="B102" i="36"/>
  <c r="D96" i="36"/>
  <c r="D95" i="36"/>
  <c r="D94" i="36"/>
  <c r="D93" i="36"/>
  <c r="D92" i="36"/>
  <c r="D91" i="36"/>
  <c r="E82" i="36"/>
  <c r="C82" i="36"/>
  <c r="B76" i="36"/>
  <c r="D70" i="36"/>
  <c r="D69" i="36"/>
  <c r="D68" i="36"/>
  <c r="D67" i="36"/>
  <c r="D66" i="36"/>
  <c r="D65" i="36"/>
  <c r="E50" i="36"/>
  <c r="C50" i="36"/>
  <c r="B44" i="36"/>
  <c r="D38" i="36"/>
  <c r="D37" i="36"/>
  <c r="D36" i="36"/>
  <c r="D35" i="36"/>
  <c r="D34" i="36"/>
  <c r="D33" i="36"/>
  <c r="E24" i="36"/>
  <c r="C24" i="36"/>
  <c r="B18" i="36"/>
  <c r="D12" i="36"/>
  <c r="D11" i="36"/>
  <c r="D10" i="36"/>
  <c r="D9" i="36"/>
  <c r="D8" i="36"/>
  <c r="D7" i="36"/>
  <c r="D124" i="36" l="1"/>
  <c r="F123" i="36" s="1"/>
  <c r="A135" i="36" s="1"/>
  <c r="D97" i="36"/>
  <c r="F96" i="36" s="1"/>
  <c r="A108" i="36" s="1"/>
  <c r="D71" i="36"/>
  <c r="F70" i="36" s="1"/>
  <c r="A82" i="36" s="1"/>
  <c r="D39" i="36"/>
  <c r="F38" i="36" s="1"/>
  <c r="A50" i="36" s="1"/>
  <c r="D13" i="36"/>
  <c r="F12" i="36" s="1"/>
  <c r="A24" i="36" s="1"/>
  <c r="D8" i="21" l="1"/>
  <c r="D7" i="21"/>
  <c r="D6" i="21"/>
  <c r="D5" i="21"/>
  <c r="D4" i="21"/>
  <c r="D3" i="21"/>
  <c r="B16" i="34"/>
  <c r="B15" i="34"/>
  <c r="B14" i="34"/>
  <c r="B13" i="34"/>
  <c r="B12" i="34"/>
  <c r="B11" i="34"/>
  <c r="E221" i="27" l="1"/>
  <c r="D221" i="27"/>
  <c r="B198" i="27"/>
  <c r="E181" i="27"/>
  <c r="D181" i="27"/>
  <c r="B158" i="27"/>
  <c r="E143" i="27"/>
  <c r="D143" i="27"/>
  <c r="B120" i="27"/>
  <c r="E104" i="27"/>
  <c r="D104" i="27"/>
  <c r="B81" i="27"/>
  <c r="B42" i="27"/>
  <c r="B3" i="27"/>
  <c r="M16" i="34"/>
  <c r="N16" i="34" s="1"/>
  <c r="L16" i="34"/>
  <c r="M15" i="34"/>
  <c r="N15" i="34" s="1"/>
  <c r="L15" i="34"/>
  <c r="M14" i="34"/>
  <c r="N14" i="34" s="1"/>
  <c r="L14" i="34"/>
  <c r="M13" i="34"/>
  <c r="N13" i="34" s="1"/>
  <c r="L13" i="34"/>
  <c r="M12" i="34"/>
  <c r="N12" i="34" s="1"/>
  <c r="L12" i="34"/>
  <c r="M11" i="34"/>
  <c r="N11" i="34" s="1"/>
  <c r="L11" i="34"/>
  <c r="M10" i="34"/>
  <c r="N10" i="34" s="1"/>
  <c r="L10" i="34"/>
  <c r="M9" i="34"/>
  <c r="N9" i="34" s="1"/>
  <c r="L9" i="34"/>
  <c r="M8" i="34"/>
  <c r="N8" i="34" s="1"/>
  <c r="L8" i="34"/>
  <c r="M7" i="34"/>
  <c r="N7" i="34" s="1"/>
  <c r="L7" i="34"/>
  <c r="M6" i="34"/>
  <c r="N6" i="34" s="1"/>
  <c r="L6" i="34"/>
  <c r="M5" i="34"/>
  <c r="N5" i="34" s="1"/>
  <c r="L5" i="34"/>
  <c r="B10" i="34"/>
  <c r="B9" i="34"/>
  <c r="B8" i="34"/>
  <c r="B7" i="34"/>
  <c r="B6" i="34"/>
  <c r="B5" i="34"/>
  <c r="E26" i="27" l="1"/>
  <c r="D26" i="27"/>
  <c r="H45" i="20" l="1"/>
  <c r="H44" i="20"/>
  <c r="H43" i="20"/>
  <c r="H42" i="20"/>
  <c r="H41" i="20"/>
  <c r="H40" i="20"/>
  <c r="H39" i="20"/>
  <c r="H38" i="20"/>
  <c r="H37" i="20"/>
  <c r="H36" i="20"/>
  <c r="H35" i="20"/>
  <c r="H34" i="20"/>
  <c r="H33" i="20"/>
  <c r="H32" i="20"/>
  <c r="H31" i="20"/>
  <c r="H30" i="20"/>
  <c r="H29" i="20"/>
  <c r="I29" i="20" s="1"/>
  <c r="H28" i="20"/>
  <c r="I28" i="20" s="1"/>
  <c r="H9" i="20"/>
  <c r="I9" i="20" s="1"/>
  <c r="H8" i="20"/>
  <c r="I8" i="20" s="1"/>
  <c r="H7" i="20"/>
  <c r="I7" i="20" s="1"/>
  <c r="H6" i="20"/>
  <c r="I6" i="20" s="1"/>
  <c r="H5" i="20"/>
  <c r="I5" i="20" s="1"/>
  <c r="H4" i="20"/>
  <c r="I4" i="20" s="1"/>
  <c r="E65" i="27" l="1"/>
  <c r="D6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3" authorId="0" shapeId="0" xr:uid="{00000000-0006-0000-0000-000001000000}">
      <text>
        <r>
          <rPr>
            <b/>
            <sz val="6"/>
            <color indexed="81"/>
            <rFont val="Tahoma"/>
            <family val="2"/>
          </rPr>
          <t>Jorge Ismael Muñoz Rodriguez:</t>
        </r>
        <r>
          <rPr>
            <sz val="6"/>
            <color indexed="81"/>
            <rFont val="Tahoma"/>
            <family val="2"/>
          </rPr>
          <t xml:space="preserve">
</t>
        </r>
        <r>
          <rPr>
            <b/>
            <sz val="6"/>
            <color indexed="81"/>
            <rFont val="Tahoma"/>
            <family val="2"/>
          </rPr>
          <t xml:space="preserve">Definición: </t>
        </r>
        <r>
          <rPr>
            <sz val="6"/>
            <color indexed="81"/>
            <rFont val="Tahoma"/>
            <family val="2"/>
          </rPr>
          <t>posibilidad de que por acción u omisión, se use el poder para desviar la gestión de lo público hacia un beneficio privado.</t>
        </r>
      </text>
    </comment>
    <comment ref="C3" authorId="0" shapeId="0" xr:uid="{00000000-0006-0000-0000-000002000000}">
      <text>
        <r>
          <rPr>
            <b/>
            <sz val="6"/>
            <color indexed="81"/>
            <rFont val="Tahoma"/>
            <family val="2"/>
          </rPr>
          <t>Jorge Ismael Muñoz Rodriguez:</t>
        </r>
        <r>
          <rPr>
            <sz val="6"/>
            <color indexed="81"/>
            <rFont val="Tahoma"/>
            <family val="2"/>
          </rPr>
          <t xml:space="preserve">
En la descripción de los riesgos de corrupción deben concurrir TODOS los componentes de su definición: Acción u omisión + uso del poder + desviación de la gestión de lo público + el beneficio privado. 
</t>
        </r>
        <r>
          <rPr>
            <b/>
            <sz val="6"/>
            <color indexed="81"/>
            <rFont val="Tahoma"/>
            <family val="2"/>
          </rPr>
          <t xml:space="preserve">Definición: </t>
        </r>
        <r>
          <rPr>
            <sz val="6"/>
            <color indexed="81"/>
            <rFont val="Tahoma"/>
            <family val="2"/>
          </rPr>
          <t>posibilidad de que por acción u omisión, se use el poder para desviar la gestión de lo público hacia un beneficio privado.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A1" authorId="0" shapeId="0" xr:uid="{00000000-0006-0000-0100-000001000000}">
      <text>
        <r>
          <rPr>
            <b/>
            <sz val="9"/>
            <color indexed="81"/>
            <rFont val="Tahoma"/>
            <family val="2"/>
          </rPr>
          <t xml:space="preserve">Jorge Ismael Muñoz Rodriguez: </t>
        </r>
        <r>
          <rPr>
            <sz val="9"/>
            <color indexed="81"/>
            <rFont val="Tahoma"/>
            <family val="2"/>
          </rPr>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r>
      </text>
    </comment>
    <comment ref="F2" authorId="0" shapeId="0" xr:uid="{00000000-0006-0000-0100-000002000000}">
      <text>
        <r>
          <rPr>
            <b/>
            <sz val="9"/>
            <color indexed="81"/>
            <rFont val="Tahoma"/>
            <family val="2"/>
          </rPr>
          <t>Jorge Ismael Muñoz Rodriguez:</t>
        </r>
        <r>
          <rPr>
            <sz val="9"/>
            <color indexed="81"/>
            <rFont val="Tahoma"/>
            <family val="2"/>
          </rPr>
          <t xml:space="preserve">
Resultado de un evento que afecta los objetivos.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4" authorId="0" shapeId="0" xr:uid="{00000000-0006-0000-0300-000001000000}">
      <text>
        <r>
          <rPr>
            <b/>
            <sz val="9"/>
            <color indexed="81"/>
            <rFont val="Tahoma"/>
            <family val="2"/>
          </rPr>
          <t>Jorge Ismael Muñoz Rodriguez:</t>
        </r>
        <r>
          <rPr>
            <sz val="9"/>
            <color indexed="81"/>
            <rFont val="Tahoma"/>
            <family val="2"/>
          </rPr>
          <t xml:space="preserve">
Para los riesgos de corrupción, el análisis de impacto se realizará teniendo en cuenta solamente los niveles de "moderad", "mayor" y "catastrofico". </t>
        </r>
      </text>
    </comment>
    <comment ref="D5" authorId="0" shapeId="0" xr:uid="{00000000-0006-0000-0300-000002000000}">
      <text>
        <r>
          <rPr>
            <b/>
            <sz val="9"/>
            <color indexed="81"/>
            <rFont val="Tahoma"/>
            <family val="2"/>
          </rPr>
          <t>Jorge Ismael Muñoz Rodriguez:</t>
        </r>
        <r>
          <rPr>
            <sz val="9"/>
            <color indexed="81"/>
            <rFont val="Tahoma"/>
            <family val="2"/>
          </rPr>
          <t xml:space="preserve">
Elija su respuesta y marque con una "X".</t>
        </r>
      </text>
    </comment>
    <comment ref="B22" authorId="0" shapeId="0" xr:uid="{00000000-0006-0000-0300-000003000000}">
      <text>
        <r>
          <rPr>
            <b/>
            <sz val="9"/>
            <color indexed="81"/>
            <rFont val="Tahoma"/>
            <family val="2"/>
          </rPr>
          <t>Jorge Ismael Muñoz Rodriguez:</t>
        </r>
        <r>
          <rPr>
            <sz val="9"/>
            <color indexed="81"/>
            <rFont val="Tahoma"/>
            <family val="2"/>
          </rPr>
          <t xml:space="preserve">
Si la respuesta a ésta pregunta es afirmativa, el riesgo se considera catastrofico.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E11" authorId="0" shapeId="0" xr:uid="{00000000-0006-0000-0400-00000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7" authorId="0" shapeId="0" xr:uid="{00000000-0006-0000-0400-000002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69" authorId="0" shapeId="0" xr:uid="{00000000-0006-0000-0400-000003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95" authorId="0" shapeId="0" xr:uid="{00000000-0006-0000-0400-000004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22" authorId="0" shapeId="0" xr:uid="{00000000-0006-0000-0400-000005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Laura Lizeth Malaver Botia</author>
  </authors>
  <commentList>
    <comment ref="B5" authorId="0" shapeId="0" xr:uid="{00000000-0006-0000-0500-000001000000}">
      <text>
        <r>
          <rPr>
            <b/>
            <sz val="9"/>
            <color indexed="81"/>
            <rFont val="Tahoma"/>
            <family val="2"/>
          </rPr>
          <t xml:space="preserve">Jorge Ismael Muñoz Rodriguez:
</t>
        </r>
        <r>
          <rPr>
            <sz val="9"/>
            <color indexed="81"/>
            <rFont val="Tahoma"/>
            <family val="2"/>
          </rPr>
          <t xml:space="preserve">
</t>
        </r>
        <r>
          <rPr>
            <b/>
            <i/>
            <u/>
            <sz val="9"/>
            <color indexed="81"/>
            <rFont val="Tahoma"/>
            <family val="2"/>
          </rPr>
          <t>RIESGO DE CORRUPCIÓN:</t>
        </r>
        <r>
          <rPr>
            <sz val="9"/>
            <color indexed="81"/>
            <rFont val="Tahoma"/>
            <family val="2"/>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En la descripción de los riesgos de corrupción deben concurrir TODOS los componentes de su definición:
</t>
        </r>
        <r>
          <rPr>
            <b/>
            <sz val="9"/>
            <color indexed="81"/>
            <rFont val="Tahoma"/>
            <family val="2"/>
          </rPr>
          <t>Acción u omisión</t>
        </r>
        <r>
          <rPr>
            <sz val="9"/>
            <color indexed="81"/>
            <rFont val="Tahoma"/>
            <family val="2"/>
          </rPr>
          <t xml:space="preserve"> + </t>
        </r>
        <r>
          <rPr>
            <b/>
            <sz val="9"/>
            <color indexed="81"/>
            <rFont val="Tahoma"/>
            <family val="2"/>
          </rPr>
          <t>uso del poder</t>
        </r>
        <r>
          <rPr>
            <sz val="9"/>
            <color indexed="81"/>
            <rFont val="Tahoma"/>
            <family val="2"/>
          </rPr>
          <t xml:space="preserve"> + </t>
        </r>
        <r>
          <rPr>
            <b/>
            <sz val="9"/>
            <color indexed="81"/>
            <rFont val="Tahoma"/>
            <family val="2"/>
          </rPr>
          <t>desviación de la gestión de lo público</t>
        </r>
        <r>
          <rPr>
            <sz val="9"/>
            <color indexed="81"/>
            <rFont val="Tahoma"/>
            <family val="2"/>
          </rPr>
          <t xml:space="preserve"> + </t>
        </r>
        <r>
          <rPr>
            <b/>
            <sz val="9"/>
            <color indexed="81"/>
            <rFont val="Tahoma"/>
            <family val="2"/>
          </rPr>
          <t>el beneficio privado</t>
        </r>
        <r>
          <rPr>
            <sz val="9"/>
            <color indexed="81"/>
            <rFont val="Tahoma"/>
            <family val="2"/>
          </rPr>
          <t>.</t>
        </r>
      </text>
    </comment>
    <comment ref="C5" authorId="0" shapeId="0" xr:uid="{00000000-0006-0000-0500-000002000000}">
      <text>
        <r>
          <rPr>
            <b/>
            <sz val="9"/>
            <color indexed="81"/>
            <rFont val="Tahoma"/>
            <family val="2"/>
          </rPr>
          <t xml:space="preserve">Jorge Ismael Muñoz Rodriguez:
</t>
        </r>
        <r>
          <rPr>
            <sz val="9"/>
            <color indexed="81"/>
            <rFont val="Tahoma"/>
            <family val="2"/>
          </rPr>
          <t xml:space="preserve">
Todos aquellos factores internos y externos que solos o en combinación con otros, pueden producir la materialización de un riesgo.</t>
        </r>
      </text>
    </comment>
    <comment ref="D5" authorId="0" shapeId="0" xr:uid="{00000000-0006-0000-0500-000003000000}">
      <text>
        <r>
          <rPr>
            <b/>
            <sz val="9"/>
            <color indexed="81"/>
            <rFont val="Tahoma"/>
            <family val="2"/>
          </rPr>
          <t xml:space="preserve">Jorge Ismael Muñoz Rodriguez:
</t>
        </r>
        <r>
          <rPr>
            <sz val="9"/>
            <color indexed="81"/>
            <rFont val="Tahoma"/>
            <family val="2"/>
          </rPr>
          <t xml:space="preserve">Los efectos o situaciones resultantes de la materialización del riesgo que impactan en el proceso, la entidad, sus grupos de valor y demás partes interesadas.
</t>
        </r>
      </text>
    </comment>
    <comment ref="P51" authorId="1" shapeId="0" xr:uid="{121516BB-15AF-4FD0-A21E-A10962E4473A}">
      <text>
        <r>
          <rPr>
            <b/>
            <sz val="9"/>
            <color indexed="81"/>
            <rFont val="Tahoma"/>
            <family val="2"/>
          </rPr>
          <t>Laura Lizeth Malaver Botia:</t>
        </r>
        <r>
          <rPr>
            <sz val="9"/>
            <color indexed="81"/>
            <rFont val="Tahoma"/>
            <family val="2"/>
          </rPr>
          <t xml:space="preserve">
Crear Reporte</t>
        </r>
      </text>
    </comment>
    <comment ref="I70" authorId="0" shapeId="0" xr:uid="{00000000-0006-0000-0500-000004000000}">
      <text>
        <r>
          <rPr>
            <b/>
            <sz val="9"/>
            <color indexed="81"/>
            <rFont val="Tahoma"/>
            <family val="2"/>
          </rPr>
          <t>Jorge Ismael Muñoz Rodriguez:</t>
        </r>
        <r>
          <rPr>
            <sz val="9"/>
            <color indexed="81"/>
            <rFont val="Tahoma"/>
            <family val="2"/>
          </rPr>
          <t xml:space="preserve">
PREVENIR las causas que generan el riesgo: VERIFICAR, VALIDAR, CONCILIAR, COMPARAR, REVISAR, COTEJAR</t>
        </r>
      </text>
    </comment>
  </commentList>
</comments>
</file>

<file path=xl/sharedStrings.xml><?xml version="1.0" encoding="utf-8"?>
<sst xmlns="http://schemas.openxmlformats.org/spreadsheetml/2006/main" count="2036" uniqueCount="589">
  <si>
    <t>1.1</t>
  </si>
  <si>
    <t>1.2</t>
  </si>
  <si>
    <t xml:space="preserve">Acción y Omisión </t>
  </si>
  <si>
    <t xml:space="preserve">Uso del poder </t>
  </si>
  <si>
    <t xml:space="preserve">Desviar la gestión de lo público </t>
  </si>
  <si>
    <t>Riesgo</t>
  </si>
  <si>
    <t>Impacto</t>
  </si>
  <si>
    <t>Identificación del riesgo</t>
  </si>
  <si>
    <t>Casi seguro</t>
  </si>
  <si>
    <t>Probable</t>
  </si>
  <si>
    <t>Posible</t>
  </si>
  <si>
    <t>Improbable</t>
  </si>
  <si>
    <t>Nivel</t>
  </si>
  <si>
    <t>13 ¿Dar lugar a procesos fiscales?</t>
  </si>
  <si>
    <t>12 ¿Dar lugar a procesos disciplinarios?</t>
  </si>
  <si>
    <t>11 ¿Dar lugar a procesos sancionatorios?</t>
  </si>
  <si>
    <t>10 ¿Generar intervención de los órganos de control, de la Fiscalía, u otro ente?</t>
  </si>
  <si>
    <t>Castrófico</t>
  </si>
  <si>
    <t xml:space="preserve">12-18 </t>
  </si>
  <si>
    <t>Mayor</t>
  </si>
  <si>
    <t xml:space="preserve">Moderado </t>
  </si>
  <si>
    <t>1-5</t>
  </si>
  <si>
    <t>NO</t>
  </si>
  <si>
    <t>SI</t>
  </si>
  <si>
    <t>Si el riesgo de corrupción se materializa podría...</t>
  </si>
  <si>
    <t xml:space="preserve">Descripción </t>
  </si>
  <si>
    <t xml:space="preserve">Respuestas </t>
  </si>
  <si>
    <t>Respuesta</t>
  </si>
  <si>
    <t>Nº Pregunta</t>
  </si>
  <si>
    <t>Calificación de Riesgo de Corrupción Impacto</t>
  </si>
  <si>
    <t>Formato para determinar el Impacto</t>
  </si>
  <si>
    <t>Tabla 12: Matriz del Mapa de Riesgos de Corrupción</t>
  </si>
  <si>
    <t>Consulta /Divulgación</t>
  </si>
  <si>
    <t>Probabilidad</t>
  </si>
  <si>
    <t>Acciones Asociadas al Control</t>
  </si>
  <si>
    <t>Procesos/Objetivo</t>
  </si>
  <si>
    <t>TOTAL</t>
  </si>
  <si>
    <t>Rara vez</t>
  </si>
  <si>
    <t>6-11</t>
  </si>
  <si>
    <t>Baja</t>
  </si>
  <si>
    <t>Moderada</t>
  </si>
  <si>
    <t>Alta</t>
  </si>
  <si>
    <t>Extrema</t>
  </si>
  <si>
    <t>PROBABILIDAD</t>
  </si>
  <si>
    <t>IMPACTO</t>
  </si>
  <si>
    <t>Moderado</t>
  </si>
  <si>
    <t>Catastrófico</t>
  </si>
  <si>
    <t>B</t>
  </si>
  <si>
    <t>M</t>
  </si>
  <si>
    <t>A</t>
  </si>
  <si>
    <t>E</t>
  </si>
  <si>
    <t>Casi Seguro</t>
  </si>
  <si>
    <t>CPR = COMUNICACIÓN Y PRENSA
GIN = GESTIÓN INFORMATICA
GEO = GESTIÓN DEL CONOCIMIENTO
GCO = GESTIÓN CONTRACTUAL
GJU = GESTIÓN JURIDICA
GHU = GESTIÓN HUMANA
GFI = GESTIÓN FINANCIERA
GAD = GESTIÓN ADMINISTRATIVA</t>
  </si>
  <si>
    <t>Riesgo:</t>
  </si>
  <si>
    <t>Gestión Administrativa</t>
  </si>
  <si>
    <t>14 ¿Dar lugar a procesos penales?</t>
  </si>
  <si>
    <t>Formato Revisión Caja Menor.
Formato Arqueos.
Formato Legalización Caja Menor.</t>
  </si>
  <si>
    <t>Formato Revisión Caja Menor.
Formato Arqueos.</t>
  </si>
  <si>
    <t>Entidad: ___UNIDAD ADMINISTRATIVA ESPECIAL DE ORGANIZACIONES SOLIDARIAS______</t>
  </si>
  <si>
    <t>Informes de supervisión</t>
  </si>
  <si>
    <t>Emisión y firma de documentos por parte de funcionarios no competentes y/o autorizados.</t>
  </si>
  <si>
    <t>Perder información por acceso de personas no autorizadas a los archivos e información misional.</t>
  </si>
  <si>
    <t>Adulteración de contenido o registro de la información en el aplicativo de gestión documental</t>
  </si>
  <si>
    <t>Gestión Documental</t>
  </si>
  <si>
    <t>Gestión Contractual</t>
  </si>
  <si>
    <t>Intereses particulares económicos, favorecimiento a terceros</t>
  </si>
  <si>
    <t>Desconocimiento de la normatividad e intereses particulares indebidos</t>
  </si>
  <si>
    <t>Estudios previos o de factibilidad sin el lleno de los requisitos</t>
  </si>
  <si>
    <t>Violación a la normatividad aplicable, contrataciones irregulares</t>
  </si>
  <si>
    <t>Pliegos de condiciones direccionados y no objetivos.</t>
  </si>
  <si>
    <t>Efectos penales, fiscales y disciplinarios</t>
  </si>
  <si>
    <t>Intereses particulares y económicos, favorecimiento a terceros</t>
  </si>
  <si>
    <t>Informes de supervisión y recibos a satisfacción sin el cumplimiento de los requisitos y obligaciones contractuales</t>
  </si>
  <si>
    <t>Gestión Jurídica</t>
  </si>
  <si>
    <t xml:space="preserve">Que  no se tengan claros los tiempos y las etapas para llevar los procesos disciplinarios o judiciales. </t>
  </si>
  <si>
    <t>Dilatación de los procesos disciplinarios y/o judiciales con el propósito de obtener el vencimiento de términos o la prescripción del mismo.</t>
  </si>
  <si>
    <t>Intereses económicos, favorecimiento a terceros</t>
  </si>
  <si>
    <t>Gestión Humana</t>
  </si>
  <si>
    <t>Beneficiar irregularmente a un exfuncionario o exfuncionario, u omisión en la busqueda de la información que permita identificar claramente los factores salariales de cada año</t>
  </si>
  <si>
    <t>Expedición de certificaciones de bono pensional y/o laborales con falsedad ideológica</t>
  </si>
  <si>
    <t>Continuar con la aplicación e implementación de los controles existentes y monitoreo</t>
  </si>
  <si>
    <t>Copia de certificaciones y/o Oficio remisorio información.</t>
  </si>
  <si>
    <t>Apropiarse de los recursos del Estado Colombiano</t>
  </si>
  <si>
    <t>Continuar con la aplicación de los controles, y realizar seguimiento y monitoreo de los mismos.</t>
  </si>
  <si>
    <t>Procedimiento Manejo de Caja Menor.
Formatos aplicativo SIIF.
Formatos Arqueo</t>
  </si>
  <si>
    <t>Listado de usuarios
Copias de seguridad - Backups
Reportes Firewall
Registro de monitoreo de equipos</t>
  </si>
  <si>
    <t>Publicaciones página web.
Matriz seguimiento.</t>
  </si>
  <si>
    <t>Gestión Informática</t>
  </si>
  <si>
    <t>Sistemas de información susceptibles de manipulación o adulteración.</t>
  </si>
  <si>
    <t>Robo de información, adulteración de la información, violación de los pilares de seguridad de la información (confidencialidad, integralidad y disponibilidad)</t>
  </si>
  <si>
    <t>Gestión del Conocimiento</t>
  </si>
  <si>
    <t>Gestión del Control y la Evaluación</t>
  </si>
  <si>
    <t>Afectar los informes de auditoría para favorecer los intereses particulares de los Funcionarios</t>
  </si>
  <si>
    <t xml:space="preserve">No poner en conocimiento de la autoridad competente posibles actos de corrupción y/o faltas disciplinarias </t>
  </si>
  <si>
    <t>No intervención de organismos de control externos en procesos de corrupción</t>
  </si>
  <si>
    <t>Revisión de informes de evaluación independiente, en caso de identificar hallazgos que deban ser conocidos por una autoridad competente se realiza el informe inmediatamente</t>
  </si>
  <si>
    <t xml:space="preserve">Envío de forma inmediata de los hallazgos que deban ser conocidos por una autoridad competente </t>
  </si>
  <si>
    <t>Registro de envío a autoridad competente</t>
  </si>
  <si>
    <t>Gestión Financiera</t>
  </si>
  <si>
    <t xml:space="preserve">Comprobantes contables manuales sin  verificación </t>
  </si>
  <si>
    <t>Procedimiento Manejo de Caja Menor Viaticos.
Reembolsos de Caja Menor.
Control Automatico Aplicativo SIIF.
Conciliación Bancaria
Arqueos de Caja Menor Viatico Oficina de Control Interno.</t>
  </si>
  <si>
    <t>Lider Proceso</t>
  </si>
  <si>
    <t>Fecha corte realización seguimiento</t>
  </si>
  <si>
    <t>Carolina Bonilla</t>
  </si>
  <si>
    <t xml:space="preserve">Carmen Julia Lizarazo Mojica </t>
  </si>
  <si>
    <t>Nelson Piñeros Moreno</t>
  </si>
  <si>
    <t>1ER SEGUIMIENTO</t>
  </si>
  <si>
    <t>2DO. SEGUIMIENTO</t>
  </si>
  <si>
    <t>3ER. SEGUIMIENTO</t>
  </si>
  <si>
    <t>Menor</t>
  </si>
  <si>
    <t>Insignificante</t>
  </si>
  <si>
    <t>ZONA DE RIESGO</t>
  </si>
  <si>
    <t xml:space="preserve">Favorecer a servidores públicos sin los requisitos legales establecidos.
</t>
  </si>
  <si>
    <t xml:space="preserve">Suministrar tíquetes aereos a servidores públicos sin acto administrativo que confiera la comisión de servicios. </t>
  </si>
  <si>
    <t>Detrimento patrimonial.
Peculado por apropiación indebida</t>
  </si>
  <si>
    <t xml:space="preserve">Reiteración de las conductas que hubieran generado los hallazgos </t>
  </si>
  <si>
    <t>ofrecimiento de dadivas a los funcionarios de control interno para esconder información</t>
  </si>
  <si>
    <t>PROCESOS</t>
  </si>
  <si>
    <t>RESUMEN RIESGOS DE CORRUPCIÓN POR PROCESO</t>
  </si>
  <si>
    <t>RIESGO INHERENTE</t>
  </si>
  <si>
    <t>RIESGO RESIDUAL</t>
  </si>
  <si>
    <t>MAPA DE RIESGOS DE CORRUPCIÓN 2018</t>
  </si>
  <si>
    <t xml:space="preserve">
GFI = GESTIÓN FINANCIERA
GAD = GESTIÓN ADMINISTRATIVA
GDO = GESTIÓN DOCUMENTAL
GPP = GESTIÓN DE PROGRAMAS Y PROYECTOS
GME = GESTIÓN DEL MEJORAMIENTO
GCE = GESTIÓN DEL CONTROL Y LA EVALUACIÓN
CFO = CREACIÓN Y FORTALECIMIENTO
PDE = PENSAMIENTO Y DIRECCIONAMIENTO ESTRATEGICO
</t>
  </si>
  <si>
    <t>MATRIZ DE IDENTIFICACIÓN DE RIESGO DE CORRUPCIÓN</t>
  </si>
  <si>
    <r>
      <rPr>
        <b/>
        <sz val="11"/>
        <color theme="1"/>
        <rFont val="Calibri"/>
        <family val="2"/>
        <scheme val="minor"/>
      </rPr>
      <t>NOTA:</t>
    </r>
    <r>
      <rPr>
        <sz val="11"/>
        <color theme="1"/>
        <rFont val="Calibri"/>
        <family val="2"/>
        <scheme val="minor"/>
      </rPr>
      <t xml:space="preserve"> El análisis del riesgo se realiza a partir del conocimiento de situaciones del entorno o contexto estratégico de la Unidad, tanto de carácter social, económico, cultural, de orden público, político, legal y/o cambios tecnológicos, así mismo las particularidades internas de la entidad como la asignación presupuestal, las competencias del personal, los procesos internos, entre otros.
Evitar iniciar con palabras negativas como: “No…”, “Que no…”, o con palabras que denoten un factor de riesgo (causa) tales como:
“ausencia de”, “falta de”, “poco(a)”,
“escaso(a)”, “insuficiente”, “deficiente”,
“debilidades en…”</t>
    </r>
  </si>
  <si>
    <t>15 ¿Generar pérdida de credibilidad del sector?</t>
  </si>
  <si>
    <t>19 ¿Generar daño ambiental?</t>
  </si>
  <si>
    <t>16 ¿Ocasionar lesiones físicas o pérdida de vidas humanas?</t>
  </si>
  <si>
    <t>17 ¿Afectar la imagen regional?</t>
  </si>
  <si>
    <t>18 ¿Afectar la imagen nacional?</t>
  </si>
  <si>
    <t>No.</t>
  </si>
  <si>
    <t>Responder afirmativamente de UNA a CINCO pregunta(s) genera un impacto moderado.</t>
  </si>
  <si>
    <t>Responder afirmativamente de SEIS a ONCE preguntas genera un impacto mayor.</t>
  </si>
  <si>
    <t>Responder afirmativamente de DOCE a DIECINUEVE preguntas genera un impacto catastrófico.</t>
  </si>
  <si>
    <t>MODERADO</t>
  </si>
  <si>
    <t>MAYOR</t>
  </si>
  <si>
    <t>Genera medianas consecuencias sobre la entidad</t>
  </si>
  <si>
    <t>Genera altas consecuencias sobre la entidad.</t>
  </si>
  <si>
    <t>Genera consecuencias desastrosas para la entidad</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</si>
  <si>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</si>
  <si>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</si>
  <si>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</si>
  <si>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</si>
  <si>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</si>
  <si>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</si>
  <si>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</si>
  <si>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</si>
  <si>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</si>
  <si>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Beneficio Privado / particular</t>
  </si>
  <si>
    <t xml:space="preserve">Interés indebido por parte de un particular de sacar un provecho </t>
  </si>
  <si>
    <t xml:space="preserve">Coaccionar a los funcionarios, contratistas o supervisores  de la Unidad </t>
  </si>
  <si>
    <t>Direccionamiento de la contratación para beneficio de un tercero, o que se disminuya la calidad de la supervisión para favorecer al contratista o cooperante</t>
  </si>
  <si>
    <t>MATRIZ: DE DEFINICIÓN DEL RIESGO DE CORRUPCIÓN</t>
  </si>
  <si>
    <t>Descripción del Riesgo</t>
  </si>
  <si>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</si>
  <si>
    <t>FORMATO PARA CALIFICAR EL IMPACTO - RIESGOS DE CORRUPCIÓN</t>
  </si>
  <si>
    <t>CATASTORFICO</t>
  </si>
  <si>
    <t>VALORACIÓN DEL RIESGO</t>
  </si>
  <si>
    <t>RIESGO</t>
  </si>
  <si>
    <t>PROCESO</t>
  </si>
  <si>
    <t>OBJETIVO DEL PROCESO</t>
  </si>
  <si>
    <t>DESCRIPCIÓN</t>
  </si>
  <si>
    <t>MATRIZ DE PRIORIZACIÓN DE PROBABILIDAD</t>
  </si>
  <si>
    <t>P1</t>
  </si>
  <si>
    <t>P2</t>
  </si>
  <si>
    <t>P3</t>
  </si>
  <si>
    <t>P4</t>
  </si>
  <si>
    <t>P5</t>
  </si>
  <si>
    <t>P6</t>
  </si>
  <si>
    <r>
      <t xml:space="preserve">TOTAL </t>
    </r>
    <r>
      <rPr>
        <b/>
        <sz val="14"/>
        <color theme="1"/>
        <rFont val="Calibri"/>
        <family val="2"/>
        <scheme val="minor"/>
      </rPr>
      <t>*</t>
    </r>
  </si>
  <si>
    <r>
      <t xml:space="preserve">PROMEDIO </t>
    </r>
    <r>
      <rPr>
        <b/>
        <sz val="12"/>
        <color theme="1"/>
        <rFont val="Calibri"/>
        <family val="2"/>
        <scheme val="minor"/>
      </rPr>
      <t xml:space="preserve">( </t>
    </r>
    <r>
      <rPr>
        <b/>
        <sz val="12"/>
        <color theme="1"/>
        <rFont val="Arial"/>
        <family val="2"/>
      </rPr>
      <t>ˉ</t>
    </r>
    <r>
      <rPr>
        <b/>
        <sz val="12"/>
        <color theme="1"/>
        <rFont val="Calibri"/>
        <family val="2"/>
        <scheme val="minor"/>
      </rPr>
      <t>X</t>
    </r>
    <r>
      <rPr>
        <b/>
        <sz val="12"/>
        <color theme="1"/>
        <rFont val="Arial"/>
        <family val="2"/>
      </rPr>
      <t xml:space="preserve">ˉ </t>
    </r>
    <r>
      <rPr>
        <b/>
        <sz val="12"/>
        <color theme="1"/>
        <rFont val="Calibri"/>
        <family val="2"/>
        <scheme val="minor"/>
      </rPr>
      <t>)</t>
    </r>
    <r>
      <rPr>
        <b/>
        <sz val="11"/>
        <color theme="1"/>
        <rFont val="Calibri"/>
        <family val="2"/>
        <scheme val="minor"/>
      </rPr>
      <t xml:space="preserve"> </t>
    </r>
  </si>
  <si>
    <t>NIVEL DE PROBABILIDAD</t>
  </si>
  <si>
    <r>
      <rPr>
        <sz val="14"/>
        <color theme="1"/>
        <rFont val="Calibri"/>
        <family val="2"/>
        <scheme val="minor"/>
      </rPr>
      <t>•</t>
    </r>
    <r>
      <rPr>
        <sz val="11"/>
        <color theme="1"/>
        <rFont val="Calibri"/>
        <family val="2"/>
        <scheme val="minor"/>
      </rPr>
      <t xml:space="preserve"> En esta matriz se deben incluir todas las debilidades y amenazas identificadas en el establecimiento del contexto</t>
    </r>
  </si>
  <si>
    <r>
      <rPr>
        <b/>
        <sz val="14"/>
        <color theme="1"/>
        <rFont val="Calibri"/>
        <family val="2"/>
        <scheme val="minor"/>
      </rPr>
      <t>*</t>
    </r>
    <r>
      <rPr>
        <sz val="11"/>
        <color theme="1"/>
        <rFont val="Calibri"/>
        <family val="2"/>
        <scheme val="minor"/>
      </rPr>
      <t xml:space="preserve"> Cada integrante priorizará en orden de importancia de menor a mayor las causas utilizando una escala donde 1 es la de menor importancia y «N» la de mayor importancia dependiendo del número de causas.</t>
    </r>
  </si>
  <si>
    <r>
      <rPr>
        <b/>
        <sz val="14"/>
        <color theme="1"/>
        <rFont val="Calibri"/>
        <family val="2"/>
        <scheme val="minor"/>
      </rPr>
      <t>N.°</t>
    </r>
    <r>
      <rPr>
        <sz val="14"/>
        <color theme="1"/>
        <rFont val="Calibri"/>
        <family val="2"/>
        <scheme val="minor"/>
      </rPr>
      <t xml:space="preserve">: número consecutivo del riesgo - </t>
    </r>
    <r>
      <rPr>
        <b/>
        <sz val="14"/>
        <color theme="1"/>
        <rFont val="Calibri"/>
        <family val="2"/>
        <scheme val="minor"/>
      </rPr>
      <t>P1</t>
    </r>
    <r>
      <rPr>
        <sz val="14"/>
        <color theme="1"/>
        <rFont val="Calibri"/>
        <family val="2"/>
        <scheme val="minor"/>
      </rPr>
      <t>: participante 1</t>
    </r>
    <r>
      <rPr>
        <b/>
        <sz val="14"/>
        <color theme="1"/>
        <rFont val="Calibri"/>
        <family val="2"/>
        <scheme val="minor"/>
      </rPr>
      <t xml:space="preserve"> Pn</t>
    </r>
    <r>
      <rPr>
        <sz val="14"/>
        <color theme="1"/>
        <rFont val="Calibri"/>
        <family val="2"/>
        <scheme val="minor"/>
      </rPr>
      <t xml:space="preserve">… - </t>
    </r>
    <r>
      <rPr>
        <b/>
        <sz val="14"/>
        <color theme="1"/>
        <rFont val="Calibri"/>
        <family val="2"/>
        <scheme val="minor"/>
      </rPr>
      <t xml:space="preserve">Total: </t>
    </r>
    <r>
      <rPr>
        <sz val="14"/>
        <color theme="1"/>
        <rFont val="Calibri"/>
        <family val="2"/>
        <scheme val="minor"/>
      </rPr>
      <t xml:space="preserve">total puntaje - </t>
    </r>
    <r>
      <rPr>
        <b/>
        <sz val="14"/>
        <color theme="1"/>
        <rFont val="Calibri"/>
        <family val="2"/>
        <scheme val="minor"/>
      </rPr>
      <t>Promedio</t>
    </r>
    <r>
      <rPr>
        <sz val="14"/>
        <color theme="1"/>
        <rFont val="Calibri"/>
        <family val="2"/>
        <scheme val="minor"/>
      </rPr>
      <t>: promedio aritmetico.</t>
    </r>
  </si>
  <si>
    <t>TABLA 1 - CRITERIOS PARA CALIFICAR LA PROBABILIDAD</t>
  </si>
  <si>
    <t xml:space="preserve">NIVEL </t>
  </si>
  <si>
    <t xml:space="preserve">DESCRIPTOR </t>
  </si>
  <si>
    <t xml:space="preserve">DESCRIPCIÓN </t>
  </si>
  <si>
    <t>FRECUENCIA</t>
  </si>
  <si>
    <t>El evento puede ocurrir solo en circunstancias excepcionales.</t>
  </si>
  <si>
    <t xml:space="preserve">No se ha presentado en
los últimos 5 años. </t>
  </si>
  <si>
    <t>El evento puede ocurrir en algún momento</t>
  </si>
  <si>
    <t>Al menos 1 vez en los
últimos 5 años.</t>
  </si>
  <si>
    <t>Al menos 1 vez en los
últimos 2 años.</t>
  </si>
  <si>
    <t>Es viable que el evento ocurra en la mayoría de las circunstancias</t>
  </si>
  <si>
    <t>Al menos 1 vez en el
último año.</t>
  </si>
  <si>
    <t>Se espera que el evento ocurra en la mayoría de las circunstancias</t>
  </si>
  <si>
    <t>Más de 1 vez al año.</t>
  </si>
  <si>
    <t>TABLA 2 - IMPACTO</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</si>
  <si>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</si>
  <si>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</si>
  <si>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</si>
  <si>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</si>
  <si>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</si>
  <si>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TABLA 3 - EVALUACIÓN</t>
  </si>
  <si>
    <t>PRIORIDAD</t>
  </si>
  <si>
    <t>TRATAMIENTO</t>
  </si>
  <si>
    <t>B: 
Zona de Riesgo Baja</t>
  </si>
  <si>
    <t>Asumir el Riesgo</t>
  </si>
  <si>
    <t>M: 
Zona de Riesgo Moderada</t>
  </si>
  <si>
    <t>Asumir el riesgo, reducir el riesgo</t>
  </si>
  <si>
    <t>A: 
Zona de Riesgo Alta</t>
  </si>
  <si>
    <t>Reducir el riesgo, evitar, compartir o transferir</t>
  </si>
  <si>
    <t>E: 
Zona de Riesgo Extrema</t>
  </si>
  <si>
    <t>Raro</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</si>
  <si>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</si>
  <si>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</si>
  <si>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</si>
  <si>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</si>
  <si>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</si>
  <si>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</si>
  <si>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</si>
  <si>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</si>
  <si>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</si>
  <si>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</si>
  <si>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</si>
  <si>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</si>
  <si>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</si>
  <si>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</si>
  <si>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</si>
  <si>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</si>
  <si>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</si>
  <si>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</si>
  <si>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</si>
  <si>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</si>
  <si>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CAUSA</t>
  </si>
  <si>
    <t>CONSECUENCIAS</t>
  </si>
  <si>
    <t>ANÁLISIS Y EVALUACIÓN DE LOS CONTROLES PARA LA MITIGACIÓN DE LOS RIESGOS.</t>
  </si>
  <si>
    <t>CRITERIO DE EVALUACIÓN</t>
  </si>
  <si>
    <t>ASPECTO A EVALUAR EN EL DISEÑO DEL CONTROL</t>
  </si>
  <si>
    <t>OPCIONES DE RESPUESTA</t>
  </si>
  <si>
    <t>PESO EN LA EVALUACIÓN DEL DISEÑO DEL CONTROL</t>
  </si>
  <si>
    <t>1. Responsable</t>
  </si>
  <si>
    <t>¿Existe un responsable asignado a la ejecución del control?</t>
  </si>
  <si>
    <t>Asignado</t>
  </si>
  <si>
    <t>¿El responsable tiene la autoridad y adecuada segregación de funciones en la ejecución del control?</t>
  </si>
  <si>
    <t>Adecuado</t>
  </si>
  <si>
    <t>2. Periodicidad</t>
  </si>
  <si>
    <t>¿La oportunidad en que se ejecuta el control ayuda a prevenir la mitigación del riesgo o a detectar la materialización del riesgo de manera oportuna?</t>
  </si>
  <si>
    <t>Inoportuna</t>
  </si>
  <si>
    <t>3. Propósito</t>
  </si>
  <si>
    <t>¿Las actividades que se desarrollan en el control realmente buscan por si sola prevenir o detectar las causas que pueden dar origen al riesgo, ejemplo Verificar, Validar Cotejar, Comparar, Revisar, etc.?</t>
  </si>
  <si>
    <t>Prevenir</t>
  </si>
  <si>
    <t>4. Cómo se realiza la actividad de control</t>
  </si>
  <si>
    <t>¿La fuente de información que se utiliza en el desarrollo del control es información confiable que permita mitigar el riesgo?.</t>
  </si>
  <si>
    <t>Confiable</t>
  </si>
  <si>
    <t>5. Qué pasa con las observaciones o
desviaciones</t>
  </si>
  <si>
    <t>¿Las observaciones, desviaciones o diferencias identificadas como resultados de la ejecución del control son investigadas y resueltas de manera oportuna?</t>
  </si>
  <si>
    <t>Se investigan y resuelven oportunamente</t>
  </si>
  <si>
    <t>RESULTADOS DE LA EVALUACIÓN DEL DISEÑO DEL CONTROL</t>
  </si>
  <si>
    <t>6. Evidencia de la ejecución del control</t>
  </si>
  <si>
    <t>¿Se deja evidencia o rastro de la ejecución del control, que permita a cualquier tercero con la evidencia, llegar a la misma conclusión?.</t>
  </si>
  <si>
    <t>Completa</t>
  </si>
  <si>
    <t>EVALUACIÓN RESULTADOS DISEÑO CONTROL</t>
  </si>
  <si>
    <t>2. EVALUACIÓN DE LA EJECUCIÓN DEL CONTROL POR PARTE DE CONTROL INTERNO</t>
  </si>
  <si>
    <t>RANGO CALIFICACIÓN DE LA EJECUCIÓN DEL CONTROL</t>
  </si>
  <si>
    <t>RESULTADO PESO DE LA EJECUCIÓNDEL CONTROL</t>
  </si>
  <si>
    <t>3. EVALUACIÓN DE LA SOLIDEZ INDIVIDUAL DEL CONTROL</t>
  </si>
  <si>
    <t xml:space="preserve">SOLIDEZ DEL CONJUNTO DE LOS CONTROLES . </t>
  </si>
  <si>
    <t>Controles ayudan a disminuir</t>
  </si>
  <si>
    <t># de culumnas a desplazar</t>
  </si>
  <si>
    <t>Directamente</t>
  </si>
  <si>
    <t>Indirectamente</t>
  </si>
  <si>
    <t>Oportuna</t>
  </si>
  <si>
    <t>DEBIL</t>
  </si>
  <si>
    <t>ENTRE 0 Y 85</t>
  </si>
  <si>
    <t>No Asignado</t>
  </si>
  <si>
    <t>ENTRE 86 Y 95</t>
  </si>
  <si>
    <t>FUERTE</t>
  </si>
  <si>
    <t>ENTRE 96 Y 100</t>
  </si>
  <si>
    <t>Inadecuado</t>
  </si>
  <si>
    <t>Detectar</t>
  </si>
  <si>
    <t>No es un control</t>
  </si>
  <si>
    <t>No confiable</t>
  </si>
  <si>
    <t>No se investigan y resuelven oportunamente</t>
  </si>
  <si>
    <t>Incompleta</t>
  </si>
  <si>
    <t>No Existe</t>
  </si>
  <si>
    <t>No Disminuye</t>
  </si>
  <si>
    <t>1. EVALUACIÓN DEL DISEÑO DEL CONTROL</t>
  </si>
  <si>
    <t xml:space="preserve">1. EVALUACIÓN DEL DISEÑO DEL CONTROL </t>
  </si>
  <si>
    <t>PROPOSITO</t>
  </si>
  <si>
    <t>PERIODICIDAD</t>
  </si>
  <si>
    <t>CONTROLES</t>
  </si>
  <si>
    <t>PROPOSITO DEL CONTROL</t>
  </si>
  <si>
    <t>PERIODICIDAD DEL CONTROL</t>
  </si>
  <si>
    <t>PREVENIR</t>
  </si>
  <si>
    <t>ANUAL</t>
  </si>
  <si>
    <t>DETECTAR</t>
  </si>
  <si>
    <t>SEMESTRAL</t>
  </si>
  <si>
    <t>TRIMESTRAL</t>
  </si>
  <si>
    <t>BIMESTRAL</t>
  </si>
  <si>
    <t>MENSUAL</t>
  </si>
  <si>
    <t>SEMANAL</t>
  </si>
  <si>
    <t>DIARIO</t>
  </si>
  <si>
    <t>CONTROL</t>
  </si>
  <si>
    <t>REDUCIR</t>
  </si>
  <si>
    <t>Nivel de riesgo</t>
  </si>
  <si>
    <t>BAJO</t>
  </si>
  <si>
    <t>ALTO</t>
  </si>
  <si>
    <t>EXTREMO</t>
  </si>
  <si>
    <t>NIVEL DE RIESGO</t>
  </si>
  <si>
    <t>CATASTROFICO</t>
  </si>
  <si>
    <t>RARA VEZ</t>
  </si>
  <si>
    <t>IMPROBABLE</t>
  </si>
  <si>
    <t>POSIBLE</t>
  </si>
  <si>
    <t>PROBABLE</t>
  </si>
  <si>
    <t>CASI SEGURO</t>
  </si>
  <si>
    <t>NO ES UN CONTROL</t>
  </si>
  <si>
    <t>Fomento de las Organizaciones Solidarias</t>
  </si>
  <si>
    <t>Actividad de Control</t>
  </si>
  <si>
    <t>Doble instancia entre comité operativo y supervisor,</t>
  </si>
  <si>
    <t>Revisión al momento de legalización de recursos de Caja Menor.</t>
  </si>
  <si>
    <t>Ajuste del periodo de presentación de informes por parte del supervisor, de manera que este los presente de manera mensual.</t>
  </si>
  <si>
    <t>Implementación del componente de firma digital al sistema de gestión documental.</t>
  </si>
  <si>
    <t>Elaboración de un protocolo para el acceso a zonas de archivo.</t>
  </si>
  <si>
    <t>Auditorías de evaluación independiente realizados a un muestreo de los contratos.</t>
  </si>
  <si>
    <t>Revisión por parte del funcionario que ostente la ordenación del gasto de los informes presentados por los supervisores de los contratos en los cuales se evidencie la correcta ejecución de los mismos.</t>
  </si>
  <si>
    <t xml:space="preserve">Implementar auditorías de evaluación independiente </t>
  </si>
  <si>
    <t>informes de comisión.</t>
  </si>
  <si>
    <t>Supervición contrato de suministro de Tíquetes.</t>
  </si>
  <si>
    <t>Arqueos de Caja Menor Viatico Oficina de Control Interno.</t>
  </si>
  <si>
    <t>Un acto administrativo que confiere la comisióm.</t>
  </si>
  <si>
    <t>GÓDIGO</t>
  </si>
  <si>
    <t>Cambio de contraseñas periodica de los usuarios de los sistemas de información con las politicas implementadas en las aplicaciones.</t>
  </si>
  <si>
    <t xml:space="preserve">Revisar  reportes de cambio de contraseñas. </t>
  </si>
  <si>
    <t>Desactualización de los sistemas de información como son Bases de datos, servidores, componentes.</t>
  </si>
  <si>
    <t>No contar con la información oportuna por la que se puede presentar Indisponilidad  o afectación en los sistemas de información.</t>
  </si>
  <si>
    <t>Reporte cumplimiento de actualizaciones y parchado de los sistemas de información</t>
  </si>
  <si>
    <t>No cumplimiento de los protocolos de seguridad a nivel de los usuarios de la entidad.</t>
  </si>
  <si>
    <t>Cambio de claves  de forma periodica</t>
  </si>
  <si>
    <t xml:space="preserve">Aplicativo SIIF.
</t>
  </si>
  <si>
    <t xml:space="preserve"> - Reportes del sistema SIIF.
</t>
  </si>
  <si>
    <t>Se mantuvieron los perfiles definidos de acuerdo a las restricciones por parte del MHYCP.</t>
  </si>
  <si>
    <t>Profesional Especializado Grado 13.</t>
  </si>
  <si>
    <t>Reporte mensual</t>
  </si>
  <si>
    <t>Procedimiento Elaboración Estados Contables.</t>
  </si>
  <si>
    <t xml:space="preserve">Contratista con Funciones de contador </t>
  </si>
  <si>
    <t>QUINCENAL</t>
  </si>
  <si>
    <t>Soportes de pago.</t>
  </si>
  <si>
    <t>Profesional Especializado Grado 15.</t>
  </si>
  <si>
    <t xml:space="preserve">Soportes </t>
  </si>
  <si>
    <t>Comprobantes registrados y aprobados sin verificación del Coordinador Financiero.</t>
  </si>
  <si>
    <t>No contar con los debidos soportes para realizar ajustes manuales.</t>
  </si>
  <si>
    <t>Efectos disciplinarios y Fiscales.</t>
  </si>
  <si>
    <t>si</t>
  </si>
  <si>
    <t>Verificar rubros generados Vs. Documentación de soporte de egresos anexada</t>
  </si>
  <si>
    <t>Cumplimiento de los plazos de tiempo definidos para legalización recursos de caja menor.</t>
  </si>
  <si>
    <t>Realizar la verificación de todos los soportes anexos a la caja menor de gastos generales</t>
  </si>
  <si>
    <t>Realizar cruce de información entre la documentación y lo registrado en SIIF</t>
  </si>
  <si>
    <t xml:space="preserve">Reporte SIIF
</t>
  </si>
  <si>
    <t>Realizar arqueos sorpresivos al funcionario de la caja menor por parte del jefe inmediato</t>
  </si>
  <si>
    <t>Formato arqueo caja menor</t>
  </si>
  <si>
    <t>Satisfacción personal para cubrir necesidades propias</t>
  </si>
  <si>
    <t>Mantener actualizados los inventarios</t>
  </si>
  <si>
    <t>Actas de inventario</t>
  </si>
  <si>
    <t>Servicio al Ciudadano</t>
  </si>
  <si>
    <t>Demandas contra la Entidad; Investigaciones penales,
disciplinarias y fiscales.</t>
  </si>
  <si>
    <t xml:space="preserve"> Gestión Documental</t>
  </si>
  <si>
    <t>ACEPTAR EL RIESGO</t>
  </si>
  <si>
    <t>REDUCIR EL RIESGO</t>
  </si>
  <si>
    <t>EVITAR EL RIESGO</t>
  </si>
  <si>
    <t>COMPARTIR EL RIESGO</t>
  </si>
  <si>
    <t>TRATAMIENTO DEL RIESGO</t>
  </si>
  <si>
    <t xml:space="preserve">Coordinador Grupo de Educación e Investigación y Dirección de Investigación y Planeación
</t>
  </si>
  <si>
    <t>CAUSAS</t>
  </si>
  <si>
    <t>ANÁLISIS DEL RIESGO</t>
  </si>
  <si>
    <t>Circular para el supervisor.  resolución de funciones de supervisión, informes de supervisión</t>
  </si>
  <si>
    <t>Aplicación del Manual de contratación</t>
  </si>
  <si>
    <t>ACCIONES</t>
  </si>
  <si>
    <t>RESPONSABLE</t>
  </si>
  <si>
    <t>INDICADOR</t>
  </si>
  <si>
    <t>FECHA</t>
  </si>
  <si>
    <t>OPCIÓN DE MANEJO O TRATAMIENTO DEL RIESGO</t>
  </si>
  <si>
    <t>Período de Ejecución</t>
  </si>
  <si>
    <t xml:space="preserve">Coordinador Grupo de Gestión Administrativa
</t>
  </si>
  <si>
    <t>Director Técnico de Desarrollo de Organizaciones Solidarias</t>
  </si>
  <si>
    <t>(Número de convenios o contratos con informes mensuales / Número de convenios o contratos supervisados) * 100</t>
  </si>
  <si>
    <t>Coordinador Grupo de Gestión Administrativa.</t>
  </si>
  <si>
    <t>N/A</t>
  </si>
  <si>
    <t>Suplantación de firmas que podrían reconocer beneficios a un tercero en detrimento tanto económico como reputacional de la entidad. Teniendo como tal consecuencias disciplinarias, fiscales, penales y civiles.</t>
  </si>
  <si>
    <t>Pérdida de imagen y credibilidad a nivel institucional. Acciones penales, civiles, disciplinarias y fiscales para la entidad y/o los funcionarios implicados. Daño reputacional y afectación a terceros.</t>
  </si>
  <si>
    <t>Implicaciones penales, jurídicas, disciplinarias y fiscales para la entidad y/o los funcionarios implicados. Afectación negativa de la imagen institucional. Perjuicios a terceros.</t>
  </si>
  <si>
    <t>Presentar documentos insustanciales de defensa en procesos judiciales</t>
  </si>
  <si>
    <t>Planear la compra de bienes y/o servicios que la unidad  no requiera.</t>
  </si>
  <si>
    <t>Revisión de documentos previos por parte de las áreas intervinientes en el proceso</t>
  </si>
  <si>
    <t>Revisar los expedientes contractuales para verificar la existencia de los estudios previos diligenciados</t>
  </si>
  <si>
    <t>Plan Anual de adquisiciones publicado</t>
  </si>
  <si>
    <t>Expedientes contractuales escaneados en carpeta compartida</t>
  </si>
  <si>
    <t xml:space="preserve">
Mantener actualizado el plan anual de adquisiciones</t>
  </si>
  <si>
    <t>Procedimiento disciplinario definido</t>
  </si>
  <si>
    <t>Presentar informes de comisión de visitas a los despachos judiciales. Registros de consulta en el portal web de la rama judicial, del estado de los procesos</t>
  </si>
  <si>
    <t>Revisar los expedientes judiciales cuando se encuentren disponibles.</t>
  </si>
  <si>
    <t>Realizar recomendaciones generales a los apoderados para la elaboración de los documentos de defensa.</t>
  </si>
  <si>
    <t>Actas del comité de conciliación</t>
  </si>
  <si>
    <t>Jefe oficina Asesora Jurídica</t>
  </si>
  <si>
    <t>Coordinadora Grupo de Gestión Humana</t>
  </si>
  <si>
    <t xml:space="preserve">A 30 de Abril se han expedido noventa y tres         (93) certificaciones de tiempos y factores salariales </t>
  </si>
  <si>
    <t>A 30 de Abril  se han tramitado setenta y tres  (73) Documentos de autorización, reconocimiento y ordenación de pago - Comisión al Interior del País.</t>
  </si>
  <si>
    <t xml:space="preserve">A 30 de Abril se han realizado  cuatro (04)  pagos con cargo al Contrato No. 075 de 2019  </t>
  </si>
  <si>
    <t>Tiquetes aereos.
Informes supervición
Carpeta contrato</t>
  </si>
  <si>
    <t>Coordinador Grupo de Técnologias de la Información</t>
  </si>
  <si>
    <t>Jefe de Control Interno</t>
  </si>
  <si>
    <t>100% de informes revisados por el jefe de control interno</t>
  </si>
  <si>
    <t>0 casos reportados de 0 casos identificados</t>
  </si>
  <si>
    <t>CANTID.</t>
  </si>
  <si>
    <t>TOTAL ANALISIS IMPACTO RIESGO</t>
  </si>
  <si>
    <t>Solicitar diligenciamiento del formato de préstamos y consultas de documentos cada vez que se requiera.</t>
  </si>
  <si>
    <t xml:space="preserve">Acatar los lineamientos establecidos tanto en el protocolo , en donde básicamente se restringe el acceso a personas ajenas al proceso. </t>
  </si>
  <si>
    <t>Solicitar diligenciamiento del formato de préstamos y consultas de documentos cada vez que se requiera y a su vez realizar el debido seguimiento a estos formatos con el objeto de evidenciar que efectivamente la documentación sea devuelta, es decir conservar la trazabilidad del procedimiento para que no sean adulterado en algún punto.</t>
  </si>
  <si>
    <t xml:space="preserve">El responsable de la radicación de las comunicaciones oficiales de la entidad se encarga de validar la completitud de la información, los datos mínimos de la misma y su adecuado registro en el aplicativo. De esta manera la herramienta tecnológica salvaguarda e implementa protocolos de seguridad de la información con el objeto de que no sea adulterada.  </t>
  </si>
  <si>
    <t xml:space="preserve">Los formatos establecidos para tal fin </t>
  </si>
  <si>
    <t>Los formatos establecidos para tal fin</t>
  </si>
  <si>
    <t>Sistema de radicación de Gestión Documental</t>
  </si>
  <si>
    <t>Jefe Oficina asesora Jurídica</t>
  </si>
  <si>
    <t>informes de comisión
Reporte de estado de procesos judiciales</t>
  </si>
  <si>
    <t>Dar cumplimiento al procedimiento disciplinario.</t>
  </si>
  <si>
    <t>Convocar al comité de contratación</t>
  </si>
  <si>
    <t xml:space="preserve"> Actas de comité de contratación</t>
  </si>
  <si>
    <t>Generación de detrimento patrimonial, investigaciones disciplinarias, fiscales y penales.  Perdida del cargo.</t>
  </si>
  <si>
    <t>Legalizaciones</t>
  </si>
  <si>
    <t>Manual de archivo y correspondencia con el registro de firmas autorizadas.</t>
  </si>
  <si>
    <t>FUID registro de prestamos, que permite el registro y seguimiento al cumplimiento adecuado del proceso.</t>
  </si>
  <si>
    <t>Incluir dentro del Manual del Usuario del Sistema de gestión Documental, los cargos que sestan autorizados.
Parametrización de la nueva versión del aplicativo de GD - SGDEA.</t>
  </si>
  <si>
    <t>Manual modificado y ajustado</t>
  </si>
  <si>
    <t>Verificación por parte del grupo de almacén, de los elementos comprados.</t>
  </si>
  <si>
    <t>Seguimiento a los procesos judiciales a través de visitas y del portal web de la rama judicial</t>
  </si>
  <si>
    <t>Aplicativo SIIF.</t>
  </si>
  <si>
    <t>Efectos económicos, Financieros y tributarios.</t>
  </si>
  <si>
    <t xml:space="preserve"> - Reportes del sistema SIIF.</t>
  </si>
  <si>
    <t>Expedición de Acto Administrativo debidamente firmado y numerado.</t>
  </si>
  <si>
    <t>VALIDAR</t>
  </si>
  <si>
    <t>CONCILIAR</t>
  </si>
  <si>
    <t>COMPARAR</t>
  </si>
  <si>
    <t>REVISAR</t>
  </si>
  <si>
    <t>Revisión documentos de ejecución contractual,  informes de supervisión y de satisfacción.</t>
  </si>
  <si>
    <t>Realizar arqueos de Caja Menor Viaticos</t>
  </si>
  <si>
    <t>Arqueos realizados (Formato)</t>
  </si>
  <si>
    <t>Mesa técnica de informe de evaluación independiente previa a la emisión formal del informe</t>
  </si>
  <si>
    <t>Revisión del informe de auditoría elaborado por el Profesional especializado de la Oficina de Control Interno, por parte del Jefe de la Oficina de Control Interno.</t>
  </si>
  <si>
    <t>Informes de supervisión mensuales.</t>
  </si>
  <si>
    <t>VALORACIÓN DEL RIESGO DE CORRUPCIÓN</t>
  </si>
  <si>
    <t>Capacitación a los funcionarios de la Oficina de Control Interno sobre las responsabilidades del proceso</t>
  </si>
  <si>
    <t>Registro de capacitación</t>
  </si>
  <si>
    <t>MAPA DE RIESGOS DE CORRUPCIÓN POR PROCESOS 2020</t>
  </si>
  <si>
    <t>Mapa de Riesgos de Corrupción 2020</t>
  </si>
  <si>
    <t>Ehyder Barbosa Pérez</t>
  </si>
  <si>
    <t>Francy Yolima Moreno</t>
  </si>
  <si>
    <t>Luís Carlos Jarava</t>
  </si>
  <si>
    <t>Angela Gutierrez</t>
  </si>
  <si>
    <t>Marlon Torres</t>
  </si>
  <si>
    <t>IMPACTO DE RIESGO DE CORRUPCIÓN</t>
  </si>
  <si>
    <t>RIESGOS DE CORRUPCIÓN</t>
  </si>
  <si>
    <t>NIVEL DE RIESGO MODERADO</t>
  </si>
  <si>
    <t>NIVEL DE RIESGO ALTO</t>
  </si>
  <si>
    <t>NIVEL DE RIESGO EXTREMO</t>
  </si>
  <si>
    <t>TOTAL RIESGOS DE CORRUPCIÓN</t>
  </si>
  <si>
    <t>IMPACTOS RIESGOS DE CORRUPCIÓN 2020</t>
  </si>
  <si>
    <t>ZONA DE RIESGOS DE CORRUPCIÓN</t>
  </si>
  <si>
    <t>Alteración de facturas y/o soportes para pagos por caja menor.</t>
  </si>
  <si>
    <t xml:space="preserve">Ausencia de revisión de facturas al momento de la legalización por parte de los funcionarios. </t>
  </si>
  <si>
    <t>Efectos disciplinarios, efectos fiscales y penales.</t>
  </si>
  <si>
    <t>Manipulación de los  recursos de caja menor de forma indebida.</t>
  </si>
  <si>
    <t>Falta de control sobre el responsable del manejo de los recursos de caja menor.</t>
  </si>
  <si>
    <t>Dar excesos de confianza sobre el manejo de los recursos al responsable de la Caja Menor.</t>
  </si>
  <si>
    <t>No adelantar arqueos de Caja menor.</t>
  </si>
  <si>
    <t>Los funcionarios responsables de la caja menor se giren dineros a sus cuentas personales y/o otras cuentas.</t>
  </si>
  <si>
    <t>1ER. MONITOREO Y REVISIÓN</t>
  </si>
  <si>
    <t>2DO. MONITOREO Y REVISIÓN</t>
  </si>
  <si>
    <t>3ER. MONITOREO Y REVISIÓN</t>
  </si>
  <si>
    <t>SEGUIMIENTO PLANEACIÓN</t>
  </si>
  <si>
    <t xml:space="preserve">30/04/2020
</t>
  </si>
  <si>
    <t>30/04/2020
31/08/2020
31/12/2020</t>
  </si>
  <si>
    <t xml:space="preserve">30/04/2020
31/08/2020
31/12/2020
</t>
  </si>
  <si>
    <t xml:space="preserve">30/04/2020
31/08/2020
31/12/2020
</t>
  </si>
  <si>
    <t>Director Técnico de Desarrollo de Organizaciones Solidarias
Cada Supervisor</t>
  </si>
  <si>
    <t>Coordinador Grupo de Gestión Administrativa</t>
  </si>
  <si>
    <t>A la fecha se han realizado dos arqueos por parte del grupo de financiera y  dos arqueos por parte de control interno</t>
  </si>
  <si>
    <t xml:space="preserve">Esta actividad se tiene proyectada para implementarse en la vigencia 2021, ya que no fueron asignados recursos en la presente vigencia  para su ejecución. </t>
  </si>
  <si>
    <t>Se realizaron las conciliaciones bancarias mes a mes para revisar que crucen los extractos bancarios con el libro de bancos y los soportes en estado pagadas.</t>
  </si>
  <si>
    <t>Se revisaron los soportes de pago con sello de pagado mes a mes en el caso de la seguridad social correspondiente a la nomina de la UAEOS, y igualmente se revisa el sello del banco en el caso de consignaciones realizadas con cheque.</t>
  </si>
  <si>
    <t xml:space="preserve">* Se tiene el informe de actualizaciones y parchado a los difentes sowftares de la entidad que se han realizado hasta el mometno.
* Se mantiene la implelemntación de actualización de Software de Mycrosotf  automatica para todos los equipos de usuario final y los Servidores de red de la entidad. </t>
  </si>
  <si>
    <t xml:space="preserve">* En el mes de Enero se realiza cambio de contraseña en los servidores </t>
  </si>
  <si>
    <t>Se han realizadom las mesas tecnicas con los lideres de proceso sobre los informes de auditoría de evaluación independiente elaborados por la OCI. Dichos informes son emitidos con destinatario principal al Director Nacional, con copia electronica  a los miembros del Comité institucional de coordinaci;ón de control interno y al lider del proceso</t>
  </si>
  <si>
    <t>100% de informes de auditoría de evaluación independiente con mesa tecnica</t>
  </si>
  <si>
    <t xml:space="preserve">Vigencia 2020 - Procedimiento  trámite con firma digital en el aplicativo de SIIF - Ministerio de Hacienda y Crédito Público.
Registro de Movimiento  de Viáticos y Gastos de Viaje en SIIF (Preparadora)
Rol de Verificadora realizado por la Coordinaroa de Gestión Humana
Rol de autorizador realizado por el Subdirector Nacional.
</t>
  </si>
  <si>
    <t>Presupuesto Funcionamiento Comisiones - Gastos de Viaje Personal de Planta : Cuarenta (40)
Presupuesto Inversión
Gastos de Manutención y Alojamiento: Contratistas - Cuatro (04)</t>
  </si>
  <si>
    <t xml:space="preserve">Suscripción  para la vigencia 2020 - mediante Acuero Marco de Colombia compra Eficiente - Orden de Compra No. 44796 - Contrato No. 028 de 2020 VIAJA POR EL MUNDO WEB NICKISIX 360 S.A.S
</t>
  </si>
  <si>
    <t>Entre el 11 de febrero de 2020 y el 30 de abril de 2020, se han realizado dos (02) pagos, previo cumplimiento requisistos de supervisión y visto bueno Ordenador del Gasto.</t>
  </si>
  <si>
    <t xml:space="preserve">Se cuenta con las auditorias de evaluación independiente por la Oficina de Control. </t>
  </si>
  <si>
    <t>Los informes de supervisión son revisados antes del pago o autorización del desembolso.</t>
  </si>
  <si>
    <t>Es verificado por la funcionaria - Contratista encargada de adelantar dicha tarea en los expedientes disciplinarios.</t>
  </si>
  <si>
    <t>Se adelantaron las visitas  a los Despachos Judiciales  y a través del portal Web, dejando los respectivos registros de las visitas a los despachos.</t>
  </si>
  <si>
    <t>Esta actividad es realizada a través de reuniones, donde la jefe de Oficina, imparte los lineamientos y recomendaciones para la defensa jurídica, la cual se ve reflejada en los documentos aportados ante los diferentes despachos judiciales, en los expedientes</t>
  </si>
  <si>
    <t>Las acciones se realizaron teniendo en cuenta que para el trámite del pago se debía adjuntar el ingreso de los bienes al almacén y todo proceso e pago debía contar con el respectivo certificado de recibo a satisfacción. También se cuenta con auditoría de evaluación independiente que la desarrolla la Oficina de Control Interno</t>
  </si>
  <si>
    <t>Informes de evaluación independiente.</t>
  </si>
  <si>
    <t>De acuerdo con la directiva implementada en Office 365 para el cambio de contraseña en el correo electronico  se presenta que los funcionarios han realizado el cambio ya sea por solicitud del sistema o por olvido de la contraseña  para el acceso al correo y realizaron la soliciud al grupo tics. 
Se descarga reporte donde se evidencia la ultima fecha de cambio de contraseña de los funcionarios a corte de 30 de abtil</t>
  </si>
  <si>
    <t>Durante el primer trimestre de 2020  no se identificaroin hallazgos con presuntos incidencias que fuera necesario reportar a los entes de control</t>
  </si>
  <si>
    <t>El 100% de los informes emitidosa por la Oficina de control interno son revisados y emitidos por parte del Jefe de la Oficina de control interno, sobre lo proyectado por el profesional especializado</t>
  </si>
  <si>
    <t>MAPA DE RIESGOS DE CORRUPCIÓN 2021</t>
  </si>
  <si>
    <t>1 enero a diciembre 31 de 2021</t>
  </si>
  <si>
    <t>Enero 01 a diciembre 31 de 2021</t>
  </si>
  <si>
    <t>1-ene-2020 - 31 -dic-2021</t>
  </si>
  <si>
    <t>1 marzo  a diciembre 31 de 2021</t>
  </si>
  <si>
    <t xml:space="preserve">30/04/2021
</t>
  </si>
  <si>
    <t>30/04/2021
31/08/2021
31/12/2021</t>
  </si>
  <si>
    <t xml:space="preserve">30/04/2021
31/08/2021
31/12/2021
</t>
  </si>
  <si>
    <t xml:space="preserve">30/04/2021
31/08/2021
31/12/2021
</t>
  </si>
  <si>
    <t>Falta de controles o mecanismos de seguridad en los servicios y / o Sistemas de Información.</t>
  </si>
  <si>
    <t>Alteración en la configuración de los servidores y en los sistemas de información.</t>
  </si>
  <si>
    <t>Evidencia consola de administración donde se tiene la política implementada.</t>
  </si>
  <si>
    <t>Revisión del reporte de actualización y parchado</t>
  </si>
  <si>
    <t xml:space="preserve">Reporte actualización y parchado de software a los servidores, sistemas de información, bases de datos y equipos tecnológicos. </t>
  </si>
  <si>
    <t xml:space="preserve">Reporte de cambio de contraseñas de Servidores, Equipos tecnológicos y / o Sistemas de información </t>
  </si>
  <si>
    <t xml:space="preserve">Evidencia cambio de contraseña en los Servidores, Equipos tecnológicos y / o Sistemas de información </t>
  </si>
  <si>
    <t>Soporte / Registro</t>
  </si>
  <si>
    <r>
      <t xml:space="preserve">Informes de ejecución mediante  informes de Avance y consolidados mensuales:
</t>
    </r>
    <r>
      <rPr>
        <b/>
        <sz val="8"/>
        <rFont val="Arial"/>
        <family val="2"/>
      </rPr>
      <t>CONTRATOS</t>
    </r>
    <r>
      <rPr>
        <sz val="8"/>
        <rFont val="Arial"/>
        <family val="2"/>
      </rPr>
      <t xml:space="preserve">
Total pagos realizados a 30 Abril 2020: 18, 
Todos los cuales cuentan con documentos soportes que avalan la realización del pago como son:
Acta de inicio, 
Informes de supervisión aprobados y radicados, Documentos Grupo Gestión Financiera aprobados y radicados.
Porcentaje de Avance a 30 Abril 2020: 11%
</t>
    </r>
    <r>
      <rPr>
        <b/>
        <sz val="8"/>
        <rFont val="Arial"/>
        <family val="2"/>
      </rPr>
      <t xml:space="preserve">
CONVENIOS</t>
    </r>
    <r>
      <rPr>
        <sz val="8"/>
        <rFont val="Arial"/>
        <family val="2"/>
      </rPr>
      <t xml:space="preserve">
De  5 convenios suscritos a Abril 2020; 
Se realizaron informes  de avance de la ejecución del contrato, los cuales fueron consolidados en un informe mensual que se tramito para el primer pago de cuatros de los cinco convenios suscritos en esta vigencia.
Estos informes de avance, el informe mensual y demás documentos soporte reposan en con cada supervisor, en la oficina jurídica y en financiera según sea este el caso. 
Porcentaje de avance  a 30 de abril 2020:  17%
</t>
    </r>
  </si>
  <si>
    <t xml:space="preserve">Se han planteado los siguientes procesos que en el curso del año esperamos tengan participación de los grupos de valor: _x000D_
a) Programa de educación solidaria_x000D_
b) Agenda de comités de educación _x000D_
c) Actualización Herramienta PESEM_x000D_
d) Actualización normatividad aplicable al trámite de acreditación
Durante el periodo del 1 de enero al 30 de abril se llevó acabo el plan de participación ciudadana en el cual se trabajó el tema d) actualización normatividad aplicable al trámite de acreditación: recibimos 107 aportes de la ciudadanía y en este momento nos encontramos adelantando la revisión de los mismos.
</t>
  </si>
  <si>
    <t>Reporte de verificación de la difusión de los procesos contractuales que involucren procedimientos del proceso de gestión del conocimiento realizada</t>
  </si>
  <si>
    <r>
      <rPr>
        <b/>
        <sz val="8"/>
        <rFont val="Arial"/>
        <family val="2"/>
      </rPr>
      <t>Actividad interna UAEOS:</t>
    </r>
    <r>
      <rPr>
        <sz val="8"/>
        <rFont val="Arial"/>
        <family val="2"/>
      </rPr>
      <t xml:space="preserve">
Para ser desarrollada por semestre; se espera antes de junio 30 hacer actividad interna para reforzar como parte de la cultura de servicio lo que debemos cuidar para prevenir la materialización de actos de corrupción en la gestión de peticiones.
</t>
    </r>
    <r>
      <rPr>
        <b/>
        <sz val="8"/>
        <rFont val="Arial"/>
        <family val="2"/>
      </rPr>
      <t>Hacia los ciudadanos:</t>
    </r>
    <r>
      <rPr>
        <sz val="8"/>
        <rFont val="Arial"/>
        <family val="2"/>
      </rPr>
      <t xml:space="preserve">
a)Se expidió la circular externa 01-2020, dirigida a entidades acreditadas, en la que con ocasión al COVID19 se les permite usar las Tics para los programas educativos acreditados en la modalidad presencial.
b) En el grupo de educación se trabajaron guiones para que el grupo de comunicaciones publicara en redes sociales sobre la gratuidad del trámite de acreditación en la Unidad: compartido externamente en redes sociales, Facebook, Instagram, Twitter el día 24 de abril de 2020. </t>
    </r>
  </si>
  <si>
    <t xml:space="preserve">El responsable de la caja menor verifica que la factura de venta cumpla con todos los requisitos establecidos por la norma y que los datos no estén alterados.  </t>
  </si>
  <si>
    <t>Se ingresa al SIIFcada uno de las solicitudes de caja menor con los respectivos soportes;  luego se genera el reporte del egreso del SIIF, para verificar que los datos registrados en el sistema estén acordes con los soportes físicos</t>
  </si>
  <si>
    <t>Verificar que la legalización no supere los términos definidos en la resolución de caja menor de gastos generales</t>
  </si>
  <si>
    <t>Se tiene establecido un plazo de 5 días hábiles para la legalización de las solicitudes recibidas. La legalización en el SIIF no puede exceder de los 5 días después de la solicitud.</t>
  </si>
  <si>
    <t>Revisión periódica de la Caja menor por parte del  Grupo de Gestión Financiera.</t>
  </si>
  <si>
    <t xml:space="preserve">Realizar arqueos mensuales a la caja menor de gastos generales por parte del grupo de gestión financiera
</t>
  </si>
  <si>
    <t>Realizar arqueos mensuales a la caja menor de gastos generales por parte del coordinador del grupo de gestión administrativa</t>
  </si>
  <si>
    <t>Se realizan arqueos periódicamente por parte del Coordinador de Gestión Administrativa.</t>
  </si>
  <si>
    <t>Sustracción de bienes devolutivos o de consumo de la unidad</t>
  </si>
  <si>
    <t>Realizar inventarios periódicos</t>
  </si>
  <si>
    <t xml:space="preserve">El profesional responsable de los inventario realiza revisiones periódicas. </t>
  </si>
  <si>
    <t xml:space="preserve">Interés indebido por parte de un funcionar o particular de sacar un provecho </t>
  </si>
  <si>
    <t>Incluir dentro del Manual del Usuario del Sistema de gestión Documental, los cargos que están autorizados.
Parametrización de la nueva versión del aplicativo de GD - SGDEA.</t>
  </si>
  <si>
    <t xml:space="preserve">El personal de correspondencia, realiza revisión de las firmas autorizadas teniendo en cuenta  el Manual de archivo y correspondencia. </t>
  </si>
  <si>
    <t>Interés indebido por parte de un funcionar o particular de sacar un provecho o afectar un proceso</t>
  </si>
  <si>
    <t>Procedimientos para el préstamo y consulta de documentos en archivos de gestión y archivo central.</t>
  </si>
  <si>
    <t xml:space="preserve">Diligenciar los formatos establecidos para el préstamo de documentos según el procedimiento institucional. </t>
  </si>
  <si>
    <t xml:space="preserve">Las áreas de UAEOS que solicitan documentos, diligencian el formato de acuerdo al procedimiento establecido. </t>
  </si>
  <si>
    <t>La áreas de UAEOS que solicitan documentos, han diligenciado oportunamente el formato "Registro y seguimiento a préstamo y consulta de documentos", el cual es remitido vía correo electrónico al profesional encargado de gestión administrativa.</t>
  </si>
  <si>
    <t>El acceso a la zona de archivo esta  restringido para personal autorizado a través de ingreso perimetral</t>
  </si>
  <si>
    <t>Solicitar prestada  documentación con el animo de no ser devuelta y extraviarla.</t>
  </si>
  <si>
    <t>Interés indebido por parte de un funcionar o particular de sacar un provecho o alterar una trazabilidad</t>
  </si>
  <si>
    <t>Procedimientos para el préstamo y consulta de documentos en archivos e gestión y archivo central.
FUID registro de prestamos, que permite el registro y seguimiento al cumplimiento adecuado del proceso.</t>
  </si>
  <si>
    <t>Una vez entregado el documento, se puede evidenciar en el formato de préstamo la trazabilidad de su devolución y se revisa el contenido de los expedientes.</t>
  </si>
  <si>
    <t>Procedimientos para la recepción, registro y radicación de correspondencia.
Registro de actividad del aplicativo TQMWEB. Modulo auditoria.</t>
  </si>
  <si>
    <t xml:space="preserve">Se aplica el procedimiento para la recepción de correspondencia, con el fin mitigar el riesgo se realiza copias de seguridad periódicas a la carpeta compartida de radicación. El sistema esta diseñado para notificar automáticamente  al destinatario a través de correo institucional, el cual se puede verificar por el aplicativo SGDEA.    </t>
  </si>
  <si>
    <t>Revisión del Plan Anual de Adquisiciones para adelantar el proceso de contratación</t>
  </si>
  <si>
    <t xml:space="preserve">Se establecido el Plan Anual de adquisiciones  por las diferentes  áreas de la Entidad.
El objetivo del Plan Anual de Adquisiciones es permitir que la Unidad Administrativa Especial de Organizaciones Solidarias   mejore las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</si>
  <si>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Se hizo la revisión de los expedientes contractuales y se verifica que estos cuentan con los estudios previos diligenciados y demás documentos precontractuales  de conformidad con la modalidad de contratación.</t>
  </si>
  <si>
    <t xml:space="preserve">Diligenciamiento de formato con los requisitos establecidos en la norma para realizar estudios.
</t>
  </si>
  <si>
    <t>Durante estos meses se adelantó en la Entidad  convocatoria Publica y para esto se citaron a comité de Contratación y fueron revisados en este los pliegos de condiciones.</t>
  </si>
  <si>
    <t xml:space="preserve">Revisar Registro de ingreso de bienes al almacén
</t>
  </si>
  <si>
    <t>Formato de ingreso de bienes al almacén diligenciado</t>
  </si>
  <si>
    <t>Revisar los informes de supervisión de los contratos y convenios antes de autorizar un pago o desembolso.</t>
  </si>
  <si>
    <t>Oficio remisorio del informe de supervisión con el visto bueno del ordenador del gasto</t>
  </si>
  <si>
    <t>Se adelantaron las visitas  a los Despachos Judiciales  las cuales se pueden verificar estar atreves de los informes de comisión que se radican en la Entidad y a través del portal Web, se dejan las visitas que se hacen para la verificación de estos.</t>
  </si>
  <si>
    <t>Expedientes disciplinarios completos</t>
  </si>
  <si>
    <t xml:space="preserve">Revisión de expedientes judiciales </t>
  </si>
  <si>
    <t>Recomendar  lineamientos de orientación de defensa al abogado  en sesiones del Comité de Conciliación, cuando se requiera.</t>
  </si>
  <si>
    <t>Definir lo perfiles adecuados a cada usuarios  ( mediante la aplicación a las restricciones de aplicabilidad de perfiles emitida por el MHYCP).</t>
  </si>
  <si>
    <t>De acuerdo a los perfiles asignados en SIIF Nación, existe un perfil asignado a una contratista para subir planos y otro perfil asignado a la Coordinación para aprobar planos una vez revisados.</t>
  </si>
  <si>
    <t>Coordinadora Grupo de Gestión Financiera- Profesional Grado 15.</t>
  </si>
  <si>
    <t>Revisar el  procedimiento de elaboración de estados contables para los cierres mensuales.</t>
  </si>
  <si>
    <t>Comprobantes de contabilidad físicos con sus soportes.</t>
  </si>
  <si>
    <t>Mensualmente se realiza una matriz para el cierre, donde se identifican los documentos soportes necesarios para realizar ajustes de acuerdo a los movimiento contables realizados con las obligaciones financieras.</t>
  </si>
  <si>
    <t>Pagos con Traspaso a Pagaduría</t>
  </si>
  <si>
    <t>SIIF Nación permite realizar pagos con traspaso a pagaduría.</t>
  </si>
  <si>
    <t>Efectos disciplinarios, económicos, penales y fiscales.</t>
  </si>
  <si>
    <t>Conciliación Bancaria Mensual</t>
  </si>
  <si>
    <t>Verificación de movimientos de libro de tesorería vs extractos bancarios.</t>
  </si>
  <si>
    <t>Conciliación Bancaria mensual con sus respectivos soportes.</t>
  </si>
  <si>
    <t>Verificar soporte de los pagos con traspaso a pagaduría.</t>
  </si>
  <si>
    <t>Verificar que los soportes de pago con traspaso a pagaduría  tengan el sello de pagado.</t>
  </si>
  <si>
    <t>Beneficiar irregularmente a un exfuncionario o exfuncionario, u omisión en la búsqueda de la información que permita identificar claramente los factores salariales de cada año</t>
  </si>
  <si>
    <t>Mayor carga prestacional del estado Colombiano</t>
  </si>
  <si>
    <t>Revisión de la historia laboral del exfuncionario y/o funcionario, verificación de decretos salariales anuales, Coordinador de Gestión Humana, Fondo de Pensión, Ministerio de Hacienda y confirmación de la certificación por parte de Colpensiones.</t>
  </si>
  <si>
    <t xml:space="preserve">Vigencia 2020 - Aplicativo CETIL del Ministerio de Hacienda y Crédito Público, mediante firma digital se tramita la Certificación Electrónica de tiempos y salarios de exfuncionarios de la superintendencia de Cooperativas, DANCOOP, DANSOCIAL y UAEOS.
</t>
  </si>
  <si>
    <t>Del 1 de enero al 30 de abril se han tramitado: Setenta y un (71) Certificaciones electrónicas de tiempos y salarios.</t>
  </si>
  <si>
    <t>Posibilidad de recibir o solicitar cualquier dádiva o beneficio a nombre propio o para terceros, en el proceso de servicio al ciudadano</t>
  </si>
  <si>
    <t>Desconocimiento por parte de los peticionarios y usuarios del trámite, con respecto al marco normativo relacionado con tiempos de respuesta y la gratuidad de los servicios y trámite</t>
  </si>
  <si>
    <t>Divulgar a la ciudadanía u usuarios del trámite, los tiempos de respuesta por tipo de petición o trámite, así como la gratuidad de las acciones que desarrolla la Unidad</t>
  </si>
  <si>
    <t>Diseñar y divulgar una campaña anual con piezas trimestrales, enfocada a la ciudadanía donde se informen tiempos de respuestas y gratuidad de los servicios</t>
  </si>
  <si>
    <t>Piezas de comunicación publicadas</t>
  </si>
  <si>
    <t xml:space="preserve">Emitir certificados en procesos de formación sin que se cumpla los requisitos establecidos. </t>
  </si>
  <si>
    <t xml:space="preserve">El profesional que desarrolló el curso entrega información de baja calidad o incompleta para la emisión del certificado. </t>
  </si>
  <si>
    <t xml:space="preserve">Se emitan certificados con información errada y se extienda el tiempo de expedición. Se pierde credibilidad en los procesos que certifica la Unidad, por lo tanto se incumple en las funciones. 
</t>
  </si>
  <si>
    <t xml:space="preserve">Verificar,  por parte del profesional responsable de la expedición de los certificados, el cumplimiento de requisitos en la expedición de certificados definidos por el Grupo de Educación e Investigación y seleccionar una muestra no inferior al 10% de beneficiarios de certificado con bases de datos oficiales. </t>
  </si>
  <si>
    <t xml:space="preserve">Al menos 100% de las personas de la muestra seleccionada tienen sus datos de identificación correctos. </t>
  </si>
  <si>
    <t xml:space="preserve">Archivo de solicitud de certificación y su verifcación por parte del profesional encargado.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</si>
</sst>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dd/mm/yyyy;@"/>
  </numFmts>
  <fonts count="74" x14ac:knownFonts="1">
    <font>
      <sz val="11"/>
      <color theme="1"/>
      <name val="Calibri"/>
      <family val="2"/>
      <scheme val="minor"/>
    </font>
    <font>
      <sz val="11"/>
      <color theme="1"/>
      <name val="Arial"/>
      <family val="2"/>
    </font>
    <font>
      <sz val="10"/>
      <color theme="1"/>
      <name val="Calibri"/>
      <family val="2"/>
      <scheme val="minor"/>
    </font>
    <font>
      <b/>
      <sz val="14"/>
      <color theme="1"/>
      <name val="Calibri"/>
      <family val="2"/>
      <scheme val="minor"/>
    </font>
    <font>
      <b/>
      <sz val="9"/>
      <color indexed="81"/>
      <name val="Tahoma"/>
      <family val="2"/>
    </font>
    <font>
      <b/>
      <sz val="12"/>
      <color theme="1"/>
      <name val="Calibri"/>
      <family val="2"/>
      <scheme val="minor"/>
    </font>
    <font>
      <sz val="9"/>
      <color indexed="81"/>
      <name val="Tahoma"/>
      <family val="2"/>
    </font>
    <font>
      <sz val="14"/>
      <color theme="1"/>
      <name val="Calibri"/>
      <family val="2"/>
      <scheme val="minor"/>
    </font>
    <font>
      <b/>
      <sz val="11"/>
      <color theme="1"/>
      <name val="Calibri"/>
      <family val="2"/>
      <scheme val="minor"/>
    </font>
    <font>
      <b/>
      <sz val="6"/>
      <color theme="1"/>
      <name val="Calibri"/>
      <family val="2"/>
      <scheme val="minor"/>
    </font>
    <font>
      <sz val="12"/>
      <color theme="1"/>
      <name val="Calibri"/>
      <family val="2"/>
      <scheme val="minor"/>
    </font>
    <font>
      <b/>
      <sz val="12"/>
      <color rgb="FF2E74B5"/>
      <name val="Calibri"/>
      <family val="2"/>
      <scheme val="minor"/>
    </font>
    <font>
      <b/>
      <sz val="10"/>
      <color rgb="FF2E74B5"/>
      <name val="Calibri"/>
      <family val="2"/>
      <scheme val="minor"/>
    </font>
    <font>
      <b/>
      <sz val="14"/>
      <color rgb="FF2E74B5"/>
      <name val="Calibri"/>
      <family val="2"/>
      <scheme val="minor"/>
    </font>
    <font>
      <sz val="8"/>
      <color theme="1"/>
      <name val="Calibri"/>
      <family val="2"/>
      <scheme val="minor"/>
    </font>
    <font>
      <sz val="10"/>
      <color indexed="8"/>
      <name val="Arial"/>
      <family val="2"/>
    </font>
    <font>
      <sz val="9"/>
      <name val="Calibri"/>
      <family val="2"/>
      <scheme val="minor"/>
    </font>
    <font>
      <sz val="9"/>
      <color theme="1"/>
      <name val="Calibri"/>
      <family val="2"/>
      <scheme val="minor"/>
    </font>
    <font>
      <sz val="8"/>
      <name val="Arial Narrow"/>
      <family val="2"/>
    </font>
    <font>
      <sz val="8"/>
      <color theme="1"/>
      <name val="Arial Narrow"/>
      <family val="2"/>
    </font>
    <font>
      <sz val="9"/>
      <name val="Arial"/>
      <family val="2"/>
    </font>
    <font>
      <sz val="8"/>
      <name val="Arial"/>
      <family val="2"/>
    </font>
    <font>
      <sz val="8"/>
      <color theme="1"/>
      <name val="Arial"/>
      <family val="2"/>
    </font>
    <font>
      <b/>
      <sz val="12"/>
      <color rgb="FF2E74B5"/>
      <name val="Arial"/>
      <family val="2"/>
    </font>
    <font>
      <sz val="11"/>
      <name val="Calibri"/>
      <family val="2"/>
      <scheme val="minor"/>
    </font>
    <font>
      <sz val="8"/>
      <color rgb="FF212121"/>
      <name val="Arial Narrow"/>
      <family val="2"/>
    </font>
    <font>
      <b/>
      <i/>
      <u/>
      <sz val="9"/>
      <color indexed="81"/>
      <name val="Tahoma"/>
      <family val="2"/>
    </font>
    <font>
      <sz val="11"/>
      <color theme="0"/>
      <name val="Calibri"/>
      <family val="2"/>
      <scheme val="minor"/>
    </font>
    <font>
      <b/>
      <sz val="11"/>
      <color theme="0"/>
      <name val="Calibri"/>
      <family val="2"/>
      <scheme val="minor"/>
    </font>
    <font>
      <b/>
      <sz val="6"/>
      <color indexed="81"/>
      <name val="Tahoma"/>
      <family val="2"/>
    </font>
    <font>
      <sz val="6"/>
      <color indexed="81"/>
      <name val="Tahoma"/>
      <family val="2"/>
    </font>
    <font>
      <b/>
      <sz val="11"/>
      <color rgb="FFFF0000"/>
      <name val="Arial Narrow"/>
      <family val="2"/>
    </font>
    <font>
      <b/>
      <sz val="14"/>
      <color theme="1"/>
      <name val="Arial Narrow"/>
      <family val="2"/>
    </font>
    <font>
      <b/>
      <sz val="12"/>
      <color theme="1"/>
      <name val="Arial"/>
      <family val="2"/>
    </font>
    <font>
      <b/>
      <u/>
      <sz val="11"/>
      <color theme="1"/>
      <name val="Calibri"/>
      <family val="2"/>
      <scheme val="minor"/>
    </font>
    <font>
      <b/>
      <sz val="1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b/>
      <sz val="12"/>
      <color theme="0"/>
      <name val="Arial Black"/>
      <family val="2"/>
    </font>
    <font>
      <sz val="11"/>
      <color theme="1"/>
      <name val="Calibri"/>
      <family val="2"/>
      <scheme val="minor"/>
    </font>
    <font>
      <b/>
      <sz val="12"/>
      <color rgb="FF000000"/>
      <name val="Arial"/>
      <family val="2"/>
    </font>
    <font>
      <b/>
      <sz val="14"/>
      <color theme="1"/>
      <name val="Arial"/>
      <family val="2"/>
    </font>
    <font>
      <b/>
      <sz val="16"/>
      <color theme="1"/>
      <name val="Arial"/>
      <family val="2"/>
    </font>
    <font>
      <b/>
      <sz val="10"/>
      <color rgb="FF000000"/>
      <name val="Arial"/>
      <family val="2"/>
    </font>
    <font>
      <b/>
      <sz val="11.5"/>
      <color rgb="FF000000"/>
      <name val="Arial"/>
      <family val="2"/>
    </font>
    <font>
      <sz val="11"/>
      <color rgb="FF000000"/>
      <name val="Arial"/>
      <family val="2"/>
    </font>
    <font>
      <sz val="10"/>
      <color theme="1"/>
      <name val="Arial"/>
      <family val="2"/>
    </font>
    <font>
      <sz val="11"/>
      <color rgb="FFFF0000"/>
      <name val="Calibri"/>
      <family val="2"/>
      <scheme val="minor"/>
    </font>
    <font>
      <b/>
      <sz val="8"/>
      <name val="Arial"/>
      <family val="2"/>
    </font>
    <font>
      <sz val="10"/>
      <color theme="1"/>
      <name val="Times New Roman"/>
      <family val="1"/>
    </font>
    <font>
      <b/>
      <sz val="12"/>
      <color rgb="FF000000"/>
      <name val="Century Gothic"/>
      <family val="2"/>
    </font>
    <font>
      <b/>
      <sz val="8"/>
      <color rgb="FF000000"/>
      <name val="Century Gothic"/>
      <family val="2"/>
    </font>
    <font>
      <sz val="8"/>
      <color rgb="FF000000"/>
      <name val="Arial Narrow"/>
      <family val="2"/>
    </font>
    <font>
      <b/>
      <sz val="8"/>
      <color rgb="FF000000"/>
      <name val="Arial Narrow"/>
      <family val="2"/>
    </font>
    <font>
      <b/>
      <sz val="9"/>
      <color rgb="FF000000"/>
      <name val="Arial Narrow"/>
      <family val="2"/>
    </font>
    <font>
      <sz val="9"/>
      <color rgb="FF000000"/>
      <name val="Calibri"/>
      <family val="2"/>
    </font>
    <font>
      <b/>
      <sz val="9"/>
      <color rgb="FF000000"/>
      <name val="Calibri"/>
      <family val="2"/>
    </font>
    <font>
      <b/>
      <sz val="8"/>
      <color theme="1"/>
      <name val="Calibri"/>
      <family val="2"/>
      <scheme val="minor"/>
    </font>
    <font>
      <b/>
      <sz val="10"/>
      <color theme="1"/>
      <name val="Arial Narrow"/>
      <family val="2"/>
    </font>
    <font>
      <sz val="10"/>
      <color theme="1"/>
      <name val="Arial Narrow"/>
      <family val="2"/>
    </font>
    <font>
      <b/>
      <sz val="6"/>
      <name val="Calibri"/>
      <family val="2"/>
      <scheme val="minor"/>
    </font>
    <font>
      <sz val="6"/>
      <name val="Calibri"/>
      <family val="2"/>
      <scheme val="minor"/>
    </font>
    <font>
      <b/>
      <sz val="12"/>
      <name val="Calibri"/>
      <family val="2"/>
      <scheme val="minor"/>
    </font>
    <font>
      <b/>
      <sz val="10"/>
      <color rgb="FF2E74B5"/>
      <name val="Arial Narrow"/>
      <family val="2"/>
    </font>
    <font>
      <b/>
      <sz val="8"/>
      <name val="Arial Narrow"/>
      <family val="2"/>
    </font>
    <font>
      <b/>
      <sz val="5"/>
      <name val="Calibri"/>
      <family val="2"/>
      <scheme val="minor"/>
    </font>
    <font>
      <b/>
      <sz val="10"/>
      <color rgb="FF000000"/>
      <name val="Arial Narrow"/>
      <family val="2"/>
    </font>
    <font>
      <sz val="10"/>
      <color rgb="FF000000"/>
      <name val="Arial Narrow"/>
      <family val="2"/>
    </font>
    <font>
      <b/>
      <sz val="12"/>
      <color theme="5" tint="-0.249977111117893"/>
      <name val="Arial"/>
      <family val="2"/>
    </font>
    <font>
      <sz val="12"/>
      <color theme="5" tint="-0.249977111117893"/>
      <name val="Arial"/>
      <family val="2"/>
    </font>
    <font>
      <b/>
      <sz val="14"/>
      <color theme="4"/>
      <name val="Arial"/>
      <family val="2"/>
    </font>
    <font>
      <sz val="14"/>
      <color theme="4"/>
      <name val="Arial"/>
      <family val="2"/>
    </font>
  </fonts>
  <fills count="2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C000"/>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6"/>
        <bgColor indexed="64"/>
      </patternFill>
    </fill>
    <fill>
      <patternFill patternType="solid">
        <fgColor theme="4" tint="-0.249977111117893"/>
        <bgColor indexed="64"/>
      </patternFill>
    </fill>
    <fill>
      <patternFill patternType="solid">
        <fgColor rgb="FF00B0F0"/>
        <bgColor indexed="64"/>
      </patternFill>
    </fill>
    <fill>
      <patternFill patternType="solid">
        <fgColor rgb="FF92D050"/>
        <bgColor indexed="64"/>
      </patternFill>
    </fill>
    <fill>
      <patternFill patternType="solid">
        <fgColor rgb="FFE5DFEC"/>
        <bgColor indexed="64"/>
      </patternFill>
    </fill>
    <fill>
      <patternFill patternType="solid">
        <fgColor rgb="FFDEA900"/>
        <bgColor indexed="64"/>
      </patternFill>
    </fill>
    <fill>
      <patternFill patternType="solid">
        <fgColor theme="2"/>
        <bgColor indexed="64"/>
      </patternFill>
    </fill>
    <fill>
      <patternFill patternType="solid">
        <fgColor rgb="FFFF3300"/>
        <bgColor indexed="64"/>
      </patternFill>
    </fill>
    <fill>
      <patternFill patternType="solid">
        <fgColor theme="5" tint="0.79998168889431442"/>
        <bgColor indexed="64"/>
      </patternFill>
    </fill>
  </fills>
  <borders count="2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rgb="FF2E74B5"/>
      </left>
      <right style="thin">
        <color rgb="FF2E74B5"/>
      </right>
      <top style="thin">
        <color rgb="FF2E74B5"/>
      </top>
      <bottom style="medium">
        <color rgb="FF2E74B5"/>
      </bottom>
      <diagonal/>
    </border>
    <border>
      <left style="medium">
        <color rgb="FF2E74B5"/>
      </left>
      <right style="thin">
        <color rgb="FF2E74B5"/>
      </right>
      <top style="thin">
        <color rgb="FF2E74B5"/>
      </top>
      <bottom style="medium">
        <color rgb="FF2E74B5"/>
      </bottom>
      <diagonal/>
    </border>
    <border>
      <left style="thin">
        <color rgb="FF2E74B5"/>
      </left>
      <right style="thin">
        <color rgb="FF2E74B5"/>
      </right>
      <top style="thin">
        <color rgb="FF2E74B5"/>
      </top>
      <bottom style="thin">
        <color rgb="FF2E74B5"/>
      </bottom>
      <diagonal/>
    </border>
    <border>
      <left style="medium">
        <color rgb="FF2E74B5"/>
      </left>
      <right style="thin">
        <color rgb="FF2E74B5"/>
      </right>
      <top style="thin">
        <color rgb="FF2E74B5"/>
      </top>
      <bottom style="thin">
        <color rgb="FF2E74B5"/>
      </bottom>
      <diagonal/>
    </border>
    <border>
      <left style="thin">
        <color rgb="FF2E74B5"/>
      </left>
      <right style="thin">
        <color rgb="FF2E74B5"/>
      </right>
      <top style="medium">
        <color rgb="FF2E74B5"/>
      </top>
      <bottom style="thin">
        <color rgb="FF2E74B5"/>
      </bottom>
      <diagonal/>
    </border>
    <border>
      <left style="medium">
        <color rgb="FF2E74B5"/>
      </left>
      <right style="thin">
        <color rgb="FF2E74B5"/>
      </right>
      <top style="medium">
        <color rgb="FF2E74B5"/>
      </top>
      <bottom style="thin">
        <color rgb="FF2E74B5"/>
      </bottom>
      <diagonal/>
    </border>
    <border>
      <left/>
      <right style="thin">
        <color theme="0"/>
      </right>
      <top style="thin">
        <color theme="0"/>
      </top>
      <bottom style="medium">
        <color rgb="FF2E74B5"/>
      </bottom>
      <diagonal/>
    </border>
    <border>
      <left/>
      <right/>
      <top style="thin">
        <color theme="0"/>
      </top>
      <bottom style="medium">
        <color rgb="FF2E74B5"/>
      </bottom>
      <diagonal/>
    </border>
    <border>
      <left style="thin">
        <color theme="0"/>
      </left>
      <right/>
      <top style="thin">
        <color theme="0"/>
      </top>
      <bottom style="medium">
        <color rgb="FF2E74B5"/>
      </bottom>
      <diagonal/>
    </border>
    <border diagonalUp="1">
      <left/>
      <right style="thin">
        <color theme="0"/>
      </right>
      <top style="thin">
        <color theme="0"/>
      </top>
      <bottom style="thin">
        <color theme="0"/>
      </bottom>
      <diagonal style="thin">
        <color theme="0"/>
      </diagonal>
    </border>
    <border diagonalUp="1">
      <left/>
      <right/>
      <top style="thin">
        <color theme="0"/>
      </top>
      <bottom style="thin">
        <color theme="0"/>
      </bottom>
      <diagonal style="thin">
        <color theme="0"/>
      </diagonal>
    </border>
    <border diagonalUp="1">
      <left style="thin">
        <color theme="0"/>
      </left>
      <right/>
      <top style="thin">
        <color theme="0"/>
      </top>
      <bottom style="thin">
        <color theme="0"/>
      </bottom>
      <diagonal style="thin">
        <color theme="0"/>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right style="thin">
        <color rgb="FF2E74B5"/>
      </right>
      <top style="thin">
        <color rgb="FF2E74B5"/>
      </top>
      <bottom style="medium">
        <color rgb="FF2E74B5"/>
      </bottom>
      <diagonal/>
    </border>
    <border>
      <left/>
      <right style="thin">
        <color rgb="FF2E74B5"/>
      </right>
      <top style="thin">
        <color rgb="FF2E74B5"/>
      </top>
      <bottom style="thin">
        <color rgb="FF2E74B5"/>
      </bottom>
      <diagonal/>
    </border>
    <border>
      <left/>
      <right style="thin">
        <color rgb="FF2E74B5"/>
      </right>
      <top style="medium">
        <color rgb="FF2E74B5"/>
      </top>
      <bottom style="thin">
        <color rgb="FF2E74B5"/>
      </bottom>
      <diagonal/>
    </border>
    <border>
      <left style="thick">
        <color rgb="FF00B050"/>
      </left>
      <right/>
      <top/>
      <bottom/>
      <diagonal/>
    </border>
    <border>
      <left style="thin">
        <color rgb="FF00B050"/>
      </left>
      <right style="thin">
        <color rgb="FF00B050"/>
      </right>
      <top/>
      <bottom style="thin">
        <color rgb="FF00B050"/>
      </bottom>
      <diagonal/>
    </border>
    <border>
      <left style="thick">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style="thick">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top style="thin">
        <color rgb="FF00B050"/>
      </top>
      <bottom style="medium">
        <color rgb="FF00B050"/>
      </bottom>
      <diagonal/>
    </border>
    <border>
      <left style="thick">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top style="medium">
        <color rgb="FF00B050"/>
      </top>
      <bottom style="thin">
        <color rgb="FF00B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theme="4"/>
      </bottom>
      <diagonal/>
    </border>
    <border>
      <left style="thin">
        <color indexed="64"/>
      </left>
      <right style="thin">
        <color indexed="64"/>
      </right>
      <top style="medium">
        <color theme="4"/>
      </top>
      <bottom style="thin">
        <color indexed="64"/>
      </bottom>
      <diagonal/>
    </border>
    <border>
      <left style="thin">
        <color indexed="64"/>
      </left>
      <right style="thin">
        <color indexed="64"/>
      </right>
      <top style="medium">
        <color theme="4"/>
      </top>
      <bottom style="medium">
        <color theme="4"/>
      </bottom>
      <diagonal/>
    </border>
    <border>
      <left style="thin">
        <color indexed="64"/>
      </left>
      <right style="medium">
        <color theme="4"/>
      </right>
      <top style="medium">
        <color theme="4"/>
      </top>
      <bottom style="medium">
        <color theme="4"/>
      </bottom>
      <diagonal/>
    </border>
    <border>
      <left/>
      <right style="thin">
        <color indexed="64"/>
      </right>
      <top style="medium">
        <color theme="4"/>
      </top>
      <bottom style="medium">
        <color theme="4"/>
      </bottom>
      <diagonal/>
    </border>
    <border>
      <left style="medium">
        <color theme="4"/>
      </left>
      <right style="medium">
        <color theme="4"/>
      </right>
      <top style="medium">
        <color theme="4"/>
      </top>
      <bottom style="medium">
        <color theme="4"/>
      </bottom>
      <diagonal/>
    </border>
    <border>
      <left style="medium">
        <color theme="4"/>
      </left>
      <right style="thin">
        <color indexed="64"/>
      </right>
      <top style="medium">
        <color theme="4"/>
      </top>
      <bottom style="medium">
        <color theme="4"/>
      </bottom>
      <diagonal/>
    </border>
    <border>
      <left style="thin">
        <color indexed="64"/>
      </left>
      <right style="thin">
        <color indexed="64"/>
      </right>
      <top/>
      <bottom style="medium">
        <color theme="4"/>
      </bottom>
      <diagonal/>
    </border>
    <border>
      <left style="thin">
        <color indexed="64"/>
      </left>
      <right/>
      <top style="medium">
        <color theme="4"/>
      </top>
      <bottom style="medium">
        <color theme="4"/>
      </bottom>
      <diagonal/>
    </border>
    <border>
      <left/>
      <right style="thin">
        <color indexed="64"/>
      </right>
      <top style="medium">
        <color theme="4"/>
      </top>
      <bottom style="thin">
        <color indexed="64"/>
      </bottom>
      <diagonal/>
    </border>
    <border>
      <left style="medium">
        <color theme="4"/>
      </left>
      <right/>
      <top style="medium">
        <color theme="4"/>
      </top>
      <bottom style="medium">
        <color theme="4"/>
      </bottom>
      <diagonal/>
    </border>
    <border>
      <left style="thin">
        <color indexed="64"/>
      </left>
      <right style="thin">
        <color indexed="64"/>
      </right>
      <top style="medium">
        <color theme="4"/>
      </top>
      <bottom/>
      <diagonal/>
    </border>
    <border>
      <left style="medium">
        <color theme="4"/>
      </left>
      <right/>
      <top style="medium">
        <color theme="4"/>
      </top>
      <bottom style="thin">
        <color indexed="64"/>
      </bottom>
      <diagonal/>
    </border>
    <border>
      <left style="medium">
        <color theme="4"/>
      </left>
      <right/>
      <top style="thin">
        <color indexed="64"/>
      </top>
      <bottom style="medium">
        <color theme="4"/>
      </bottom>
      <diagonal/>
    </border>
    <border>
      <left style="thin">
        <color indexed="64"/>
      </left>
      <right style="medium">
        <color theme="4"/>
      </right>
      <top style="medium">
        <color theme="4"/>
      </top>
      <bottom style="thin">
        <color indexed="64"/>
      </bottom>
      <diagonal/>
    </border>
    <border>
      <left style="medium">
        <color theme="4"/>
      </left>
      <right/>
      <top style="thin">
        <color indexed="64"/>
      </top>
      <bottom style="thin">
        <color indexed="64"/>
      </bottom>
      <diagonal/>
    </border>
    <border>
      <left style="medium">
        <color theme="4"/>
      </left>
      <right style="medium">
        <color theme="4"/>
      </right>
      <top style="medium">
        <color theme="4"/>
      </top>
      <bottom/>
      <diagonal/>
    </border>
    <border>
      <left/>
      <right/>
      <top style="medium">
        <color theme="4"/>
      </top>
      <bottom style="medium">
        <color theme="4"/>
      </bottom>
      <diagonal/>
    </border>
    <border>
      <left style="medium">
        <color theme="4"/>
      </left>
      <right/>
      <top style="medium">
        <color theme="4"/>
      </top>
      <bottom/>
      <diagonal/>
    </border>
    <border>
      <left style="medium">
        <color theme="4"/>
      </left>
      <right style="medium">
        <color theme="4"/>
      </right>
      <top style="medium">
        <color theme="4"/>
      </top>
      <bottom style="thin">
        <color indexed="64"/>
      </bottom>
      <diagonal/>
    </border>
    <border>
      <left style="medium">
        <color theme="4"/>
      </left>
      <right style="medium">
        <color theme="4"/>
      </right>
      <top style="thin">
        <color indexed="64"/>
      </top>
      <bottom style="thin">
        <color indexed="64"/>
      </bottom>
      <diagonal/>
    </border>
    <border>
      <left style="medium">
        <color theme="4"/>
      </left>
      <right style="medium">
        <color theme="4"/>
      </right>
      <top style="thin">
        <color indexed="64"/>
      </top>
      <bottom style="medium">
        <color theme="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theme="4"/>
      </left>
      <right/>
      <top style="thin">
        <color indexed="64"/>
      </top>
      <bottom/>
      <diagonal/>
    </border>
    <border>
      <left style="medium">
        <color theme="4"/>
      </left>
      <right style="medium">
        <color theme="4"/>
      </right>
      <top style="thin">
        <color indexed="64"/>
      </top>
      <bottom/>
      <diagonal/>
    </border>
    <border>
      <left/>
      <right style="thin">
        <color indexed="64"/>
      </right>
      <top style="thin">
        <color indexed="64"/>
      </top>
      <bottom style="medium">
        <color theme="4"/>
      </bottom>
      <diagonal/>
    </border>
    <border>
      <left style="medium">
        <color theme="4"/>
      </left>
      <right style="medium">
        <color theme="4"/>
      </right>
      <top/>
      <bottom/>
      <diagonal/>
    </border>
    <border>
      <left style="medium">
        <color indexed="64"/>
      </left>
      <right style="thin">
        <color indexed="64"/>
      </right>
      <top style="medium">
        <color theme="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rgb="FF00B050"/>
      </left>
      <right style="thin">
        <color rgb="FF00B050"/>
      </right>
      <top/>
      <bottom style="medium">
        <color rgb="FF00B050"/>
      </bottom>
      <diagonal/>
    </border>
    <border>
      <left style="thick">
        <color rgb="FF00B050"/>
      </left>
      <right style="thin">
        <color rgb="FF00B050"/>
      </right>
      <top/>
      <bottom/>
      <diagonal/>
    </border>
    <border>
      <left style="thick">
        <color rgb="FF00B050"/>
      </left>
      <right style="thin">
        <color rgb="FF00B050"/>
      </right>
      <top style="medium">
        <color rgb="FF00B050"/>
      </top>
      <bottom/>
      <diagonal/>
    </border>
    <border>
      <left style="thick">
        <color rgb="FF00B050"/>
      </left>
      <right style="thin">
        <color rgb="FF00B050"/>
      </right>
      <top/>
      <bottom style="medium">
        <color rgb="FF00B050"/>
      </bottom>
      <diagonal/>
    </border>
    <border>
      <left style="thin">
        <color rgb="FF00B050"/>
      </left>
      <right style="thick">
        <color rgb="FF00B050"/>
      </right>
      <top style="medium">
        <color rgb="FF00B050"/>
      </top>
      <bottom style="thin">
        <color rgb="FF00B050"/>
      </bottom>
      <diagonal/>
    </border>
    <border>
      <left style="thin">
        <color rgb="FF00B050"/>
      </left>
      <right style="thick">
        <color rgb="FF00B050"/>
      </right>
      <top style="thin">
        <color rgb="FF00B050"/>
      </top>
      <bottom style="thin">
        <color rgb="FF00B050"/>
      </bottom>
      <diagonal/>
    </border>
    <border>
      <left style="thin">
        <color rgb="FF00B050"/>
      </left>
      <right style="thin">
        <color rgb="FF00B050"/>
      </right>
      <top style="thin">
        <color rgb="FF00B050"/>
      </top>
      <bottom/>
      <diagonal/>
    </border>
    <border>
      <left/>
      <right style="thin">
        <color rgb="FF00B050"/>
      </right>
      <top style="thin">
        <color rgb="FF00B050"/>
      </top>
      <bottom style="medium">
        <color rgb="FF00B050"/>
      </bottom>
      <diagonal/>
    </border>
    <border>
      <left style="thin">
        <color rgb="FF00B050"/>
      </left>
      <right style="thick">
        <color rgb="FF00B050"/>
      </right>
      <top style="thin">
        <color rgb="FF00B050"/>
      </top>
      <bottom style="medium">
        <color rgb="FF00B050"/>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0"/>
      </left>
      <right/>
      <top style="medium">
        <color rgb="FF2E74B5"/>
      </top>
      <bottom/>
      <diagonal/>
    </border>
    <border>
      <left/>
      <right/>
      <top style="medium">
        <color rgb="FF2E74B5"/>
      </top>
      <bottom/>
      <diagonal/>
    </border>
    <border>
      <left style="thin">
        <color rgb="FF2E74B5"/>
      </left>
      <right/>
      <top style="thin">
        <color rgb="FF2E74B5"/>
      </top>
      <bottom style="medium">
        <color rgb="FF2E74B5"/>
      </bottom>
      <diagonal/>
    </border>
    <border>
      <left/>
      <right/>
      <top style="thin">
        <color rgb="FF2E74B5"/>
      </top>
      <bottom style="medium">
        <color rgb="FF2E74B5"/>
      </bottom>
      <diagonal/>
    </border>
    <border>
      <left/>
      <right style="medium">
        <color rgb="FF2E74B5"/>
      </right>
      <top style="thin">
        <color rgb="FF2E74B5"/>
      </top>
      <bottom style="medium">
        <color rgb="FF2E74B5"/>
      </bottom>
      <diagonal/>
    </border>
    <border>
      <left style="thin">
        <color rgb="FF2E74B5"/>
      </left>
      <right/>
      <top style="thin">
        <color rgb="FF2E74B5"/>
      </top>
      <bottom style="thin">
        <color rgb="FF2E74B5"/>
      </bottom>
      <diagonal/>
    </border>
    <border>
      <left/>
      <right/>
      <top style="thin">
        <color rgb="FF2E74B5"/>
      </top>
      <bottom style="thin">
        <color rgb="FF2E74B5"/>
      </bottom>
      <diagonal/>
    </border>
    <border>
      <left/>
      <right style="medium">
        <color rgb="FF2E74B5"/>
      </right>
      <top style="thin">
        <color rgb="FF2E74B5"/>
      </top>
      <bottom style="thin">
        <color rgb="FF2E74B5"/>
      </bottom>
      <diagonal/>
    </border>
    <border>
      <left style="thin">
        <color rgb="FF2E74B5"/>
      </left>
      <right/>
      <top style="medium">
        <color rgb="FF2E74B5"/>
      </top>
      <bottom style="thin">
        <color rgb="FF2E74B5"/>
      </bottom>
      <diagonal/>
    </border>
    <border>
      <left/>
      <right/>
      <top style="medium">
        <color rgb="FF2E74B5"/>
      </top>
      <bottom style="thin">
        <color rgb="FF2E74B5"/>
      </bottom>
      <diagonal/>
    </border>
    <border>
      <left/>
      <right style="medium">
        <color rgb="FF2E74B5"/>
      </right>
      <top style="medium">
        <color rgb="FF2E74B5"/>
      </top>
      <bottom style="thin">
        <color rgb="FF2E74B5"/>
      </bottom>
      <diagonal/>
    </border>
    <border>
      <left style="thick">
        <color rgb="FF00B050"/>
      </left>
      <right style="thin">
        <color rgb="FF00B050"/>
      </right>
      <top style="thick">
        <color rgb="FF00B050"/>
      </top>
      <bottom style="thin">
        <color rgb="FF00B050"/>
      </bottom>
      <diagonal/>
    </border>
    <border>
      <left style="thin">
        <color rgb="FF00B050"/>
      </left>
      <right style="thin">
        <color rgb="FF00B050"/>
      </right>
      <top style="thick">
        <color rgb="FF00B050"/>
      </top>
      <bottom style="thin">
        <color rgb="FF00B050"/>
      </bottom>
      <diagonal/>
    </border>
    <border>
      <left style="thin">
        <color rgb="FF00B050"/>
      </left>
      <right style="thick">
        <color rgb="FF00B050"/>
      </right>
      <top style="thick">
        <color rgb="FF00B050"/>
      </top>
      <bottom style="thin">
        <color rgb="FF00B050"/>
      </bottom>
      <diagonal/>
    </border>
    <border>
      <left style="thick">
        <color rgb="FF00B050"/>
      </left>
      <right style="thin">
        <color rgb="FF00B050"/>
      </right>
      <top style="thin">
        <color rgb="FF00B050"/>
      </top>
      <bottom style="thick">
        <color rgb="FF00B050"/>
      </bottom>
      <diagonal/>
    </border>
    <border>
      <left style="thin">
        <color rgb="FF00B050"/>
      </left>
      <right style="thin">
        <color rgb="FF00B050"/>
      </right>
      <top style="thin">
        <color rgb="FF00B050"/>
      </top>
      <bottom style="thick">
        <color rgb="FF00B050"/>
      </bottom>
      <diagonal/>
    </border>
    <border>
      <left style="thin">
        <color rgb="FF00B050"/>
      </left>
      <right style="thick">
        <color rgb="FF00B050"/>
      </right>
      <top style="thin">
        <color rgb="FF00B050"/>
      </top>
      <bottom style="thick">
        <color rgb="FF00B050"/>
      </bottom>
      <diagonal/>
    </border>
    <border>
      <left style="thin">
        <color rgb="FF00B050"/>
      </left>
      <right/>
      <top style="thick">
        <color rgb="FF00B050"/>
      </top>
      <bottom style="thin">
        <color rgb="FF00B050"/>
      </bottom>
      <diagonal/>
    </border>
    <border>
      <left style="thin">
        <color rgb="FF00B050"/>
      </left>
      <right style="thin">
        <color rgb="FF00B050"/>
      </right>
      <top/>
      <bottom style="thick">
        <color rgb="FF00B050"/>
      </bottom>
      <diagonal/>
    </border>
    <border>
      <left style="thin">
        <color rgb="FF00B050"/>
      </left>
      <right/>
      <top style="thin">
        <color rgb="FF00B050"/>
      </top>
      <bottom style="thick">
        <color rgb="FF00B050"/>
      </bottom>
      <diagonal/>
    </border>
    <border>
      <left style="medium">
        <color rgb="FF0070C0"/>
      </left>
      <right style="medium">
        <color rgb="FF0070C0"/>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style="thin">
        <color indexed="64"/>
      </left>
      <right style="medium">
        <color indexed="64"/>
      </right>
      <top/>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style="medium">
        <color rgb="FF00B050"/>
      </top>
      <bottom/>
      <diagonal/>
    </border>
    <border>
      <left style="thick">
        <color rgb="FF00B050"/>
      </left>
      <right style="thick">
        <color rgb="FF00B050"/>
      </right>
      <top style="medium">
        <color rgb="FF00B050"/>
      </top>
      <bottom style="thin">
        <color rgb="FF00B050"/>
      </bottom>
      <diagonal/>
    </border>
    <border>
      <left style="thick">
        <color rgb="FF00B050"/>
      </left>
      <right style="thick">
        <color rgb="FF00B050"/>
      </right>
      <top style="medium">
        <color rgb="FF00B050"/>
      </top>
      <bottom style="thick">
        <color rgb="FF00B05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theme="4"/>
      </top>
      <bottom style="medium">
        <color indexed="64"/>
      </bottom>
      <diagonal/>
    </border>
    <border>
      <left style="medium">
        <color theme="4"/>
      </left>
      <right style="medium">
        <color theme="4"/>
      </right>
      <top/>
      <bottom style="medium">
        <color theme="4"/>
      </bottom>
      <diagonal/>
    </border>
    <border>
      <left style="thin">
        <color indexed="64"/>
      </left>
      <right/>
      <top/>
      <bottom style="thin">
        <color indexed="64"/>
      </bottom>
      <diagonal/>
    </border>
    <border>
      <left style="thin">
        <color indexed="64"/>
      </left>
      <right style="medium">
        <color theme="4"/>
      </right>
      <top style="thin">
        <color indexed="64"/>
      </top>
      <bottom style="medium">
        <color theme="4"/>
      </bottom>
      <diagonal/>
    </border>
    <border>
      <left style="medium">
        <color theme="4"/>
      </left>
      <right/>
      <top/>
      <bottom style="medium">
        <color theme="4"/>
      </bottom>
      <diagonal/>
    </border>
    <border>
      <left style="thin">
        <color indexed="64"/>
      </left>
      <right/>
      <top style="medium">
        <color indexed="64"/>
      </top>
      <bottom/>
      <diagonal/>
    </border>
    <border>
      <left/>
      <right style="medium">
        <color theme="4"/>
      </right>
      <top style="medium">
        <color theme="4"/>
      </top>
      <bottom style="medium">
        <color theme="4"/>
      </bottom>
      <diagonal/>
    </border>
    <border>
      <left style="thin">
        <color indexed="64"/>
      </left>
      <right style="medium">
        <color indexed="64"/>
      </right>
      <top/>
      <bottom style="medium">
        <color indexed="64"/>
      </bottom>
      <diagonal/>
    </border>
    <border>
      <left/>
      <right/>
      <top/>
      <bottom style="thick">
        <color theme="4"/>
      </bottom>
      <diagonal/>
    </border>
    <border>
      <left style="thick">
        <color rgb="FF00B050"/>
      </left>
      <right style="medium">
        <color rgb="FF00B050"/>
      </right>
      <top style="thick">
        <color rgb="FF00B050"/>
      </top>
      <bottom style="medium">
        <color rgb="FF00B050"/>
      </bottom>
      <diagonal/>
    </border>
    <border>
      <left style="medium">
        <color rgb="FF00B050"/>
      </left>
      <right style="medium">
        <color rgb="FF00B050"/>
      </right>
      <top style="thick">
        <color rgb="FF00B050"/>
      </top>
      <bottom style="medium">
        <color rgb="FF00B050"/>
      </bottom>
      <diagonal/>
    </border>
    <border>
      <left style="medium">
        <color rgb="FF00B050"/>
      </left>
      <right style="thick">
        <color rgb="FF00B050"/>
      </right>
      <top style="thick">
        <color rgb="FF00B050"/>
      </top>
      <bottom style="medium">
        <color rgb="FF00B050"/>
      </bottom>
      <diagonal/>
    </border>
    <border>
      <left style="thick">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style="medium">
        <color rgb="FF00B050"/>
      </bottom>
      <diagonal/>
    </border>
    <border>
      <left style="medium">
        <color rgb="FF00B050"/>
      </left>
      <right style="thick">
        <color rgb="FF00B050"/>
      </right>
      <top style="medium">
        <color rgb="FF00B050"/>
      </top>
      <bottom style="medium">
        <color rgb="FF00B050"/>
      </bottom>
      <diagonal/>
    </border>
    <border>
      <left style="thick">
        <color rgb="FF00B050"/>
      </left>
      <right style="medium">
        <color rgb="FF00B050"/>
      </right>
      <top style="medium">
        <color rgb="FF00B050"/>
      </top>
      <bottom style="thick">
        <color rgb="FF00B050"/>
      </bottom>
      <diagonal/>
    </border>
    <border>
      <left style="medium">
        <color rgb="FF00B050"/>
      </left>
      <right style="medium">
        <color rgb="FF00B050"/>
      </right>
      <top style="medium">
        <color rgb="FF00B050"/>
      </top>
      <bottom style="thick">
        <color rgb="FF00B050"/>
      </bottom>
      <diagonal/>
    </border>
    <border>
      <left style="medium">
        <color rgb="FF00B050"/>
      </left>
      <right style="thick">
        <color rgb="FF00B050"/>
      </right>
      <top style="medium">
        <color rgb="FF00B050"/>
      </top>
      <bottom style="thick">
        <color rgb="FF00B050"/>
      </bottom>
      <diagonal/>
    </border>
    <border>
      <left style="thick">
        <color theme="4"/>
      </left>
      <right style="medium">
        <color theme="4"/>
      </right>
      <top style="thick">
        <color theme="4"/>
      </top>
      <bottom style="medium">
        <color theme="4"/>
      </bottom>
      <diagonal/>
    </border>
    <border>
      <left style="medium">
        <color theme="4"/>
      </left>
      <right style="medium">
        <color theme="4"/>
      </right>
      <top style="thick">
        <color theme="4"/>
      </top>
      <bottom style="medium">
        <color theme="4"/>
      </bottom>
      <diagonal/>
    </border>
    <border>
      <left style="medium">
        <color theme="4"/>
      </left>
      <right style="thick">
        <color theme="4"/>
      </right>
      <top style="thick">
        <color theme="4"/>
      </top>
      <bottom style="medium">
        <color theme="4"/>
      </bottom>
      <diagonal/>
    </border>
    <border>
      <left style="thick">
        <color theme="4"/>
      </left>
      <right style="medium">
        <color theme="4"/>
      </right>
      <top style="medium">
        <color theme="4"/>
      </top>
      <bottom style="medium">
        <color theme="4"/>
      </bottom>
      <diagonal/>
    </border>
    <border>
      <left style="medium">
        <color theme="4"/>
      </left>
      <right style="thick">
        <color theme="4"/>
      </right>
      <top style="medium">
        <color theme="4"/>
      </top>
      <bottom style="medium">
        <color theme="4"/>
      </bottom>
      <diagonal/>
    </border>
    <border>
      <left style="thick">
        <color theme="4"/>
      </left>
      <right style="medium">
        <color theme="4"/>
      </right>
      <top style="medium">
        <color theme="4"/>
      </top>
      <bottom style="thick">
        <color theme="4"/>
      </bottom>
      <diagonal/>
    </border>
    <border>
      <left style="medium">
        <color theme="4"/>
      </left>
      <right style="medium">
        <color theme="4"/>
      </right>
      <top style="medium">
        <color theme="4"/>
      </top>
      <bottom style="thick">
        <color theme="4"/>
      </bottom>
      <diagonal/>
    </border>
    <border>
      <left style="medium">
        <color theme="4"/>
      </left>
      <right style="thick">
        <color theme="4"/>
      </right>
      <top style="medium">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thick">
        <color theme="4"/>
      </bottom>
      <diagonal/>
    </border>
    <border>
      <left/>
      <right style="thick">
        <color theme="4"/>
      </right>
      <top/>
      <bottom style="thick">
        <color theme="4"/>
      </bottom>
      <diagonal/>
    </border>
    <border>
      <left style="medium">
        <color theme="4"/>
      </left>
      <right style="medium">
        <color theme="5" tint="0.39994506668294322"/>
      </right>
      <top style="medium">
        <color theme="4"/>
      </top>
      <bottom style="medium">
        <color theme="5" tint="0.39994506668294322"/>
      </bottom>
      <diagonal/>
    </border>
    <border>
      <left style="medium">
        <color theme="5" tint="0.39994506668294322"/>
      </left>
      <right style="medium">
        <color theme="5" tint="0.39994506668294322"/>
      </right>
      <top style="medium">
        <color theme="4"/>
      </top>
      <bottom style="medium">
        <color theme="5" tint="0.39994506668294322"/>
      </bottom>
      <diagonal/>
    </border>
    <border>
      <left style="medium">
        <color theme="5" tint="0.39994506668294322"/>
      </left>
      <right style="medium">
        <color theme="4"/>
      </right>
      <top style="medium">
        <color theme="4"/>
      </top>
      <bottom style="medium">
        <color theme="5" tint="0.39994506668294322"/>
      </bottom>
      <diagonal/>
    </border>
    <border>
      <left style="medium">
        <color theme="4"/>
      </left>
      <right style="medium">
        <color theme="5" tint="0.39994506668294322"/>
      </right>
      <top style="medium">
        <color theme="5" tint="0.39994506668294322"/>
      </top>
      <bottom style="medium">
        <color theme="5" tint="0.39994506668294322"/>
      </bottom>
      <diagonal/>
    </border>
    <border>
      <left style="medium">
        <color theme="5" tint="0.39994506668294322"/>
      </left>
      <right style="medium">
        <color theme="5" tint="0.39994506668294322"/>
      </right>
      <top style="medium">
        <color theme="5" tint="0.39994506668294322"/>
      </top>
      <bottom style="medium">
        <color theme="5" tint="0.39994506668294322"/>
      </bottom>
      <diagonal/>
    </border>
    <border>
      <left style="medium">
        <color theme="5" tint="0.39994506668294322"/>
      </left>
      <right style="medium">
        <color theme="4"/>
      </right>
      <top style="medium">
        <color theme="5" tint="0.39994506668294322"/>
      </top>
      <bottom style="medium">
        <color theme="5" tint="0.39994506668294322"/>
      </bottom>
      <diagonal/>
    </border>
    <border>
      <left style="medium">
        <color theme="4"/>
      </left>
      <right style="medium">
        <color theme="5" tint="0.39994506668294322"/>
      </right>
      <top style="medium">
        <color theme="5" tint="0.39994506668294322"/>
      </top>
      <bottom style="medium">
        <color theme="4"/>
      </bottom>
      <diagonal/>
    </border>
    <border>
      <left style="medium">
        <color theme="5" tint="0.39994506668294322"/>
      </left>
      <right style="medium">
        <color theme="5" tint="0.39994506668294322"/>
      </right>
      <top style="medium">
        <color theme="5" tint="0.39994506668294322"/>
      </top>
      <bottom style="medium">
        <color theme="4"/>
      </bottom>
      <diagonal/>
    </border>
    <border>
      <left style="medium">
        <color theme="5" tint="0.39994506668294322"/>
      </left>
      <right style="medium">
        <color theme="4"/>
      </right>
      <top style="medium">
        <color theme="5" tint="0.39994506668294322"/>
      </top>
      <bottom style="medium">
        <color theme="4"/>
      </bottom>
      <diagonal/>
    </border>
    <border>
      <left style="medium">
        <color theme="4"/>
      </left>
      <right style="thin">
        <color indexed="64"/>
      </right>
      <top style="thin">
        <color indexed="64"/>
      </top>
      <bottom/>
      <diagonal/>
    </border>
    <border>
      <left style="medium">
        <color theme="4"/>
      </left>
      <right style="thin">
        <color indexed="64"/>
      </right>
      <top/>
      <bottom style="thin">
        <color indexed="64"/>
      </bottom>
      <diagonal/>
    </border>
    <border>
      <left style="medium">
        <color theme="4"/>
      </left>
      <right style="thin">
        <color indexed="64"/>
      </right>
      <top/>
      <bottom/>
      <diagonal/>
    </border>
    <border>
      <left style="thin">
        <color indexed="64"/>
      </left>
      <right style="medium">
        <color theme="5" tint="0.39994506668294322"/>
      </right>
      <top style="medium">
        <color theme="4"/>
      </top>
      <bottom/>
      <diagonal/>
    </border>
    <border>
      <left style="thin">
        <color indexed="64"/>
      </left>
      <right style="medium">
        <color theme="5" tint="0.39994506668294322"/>
      </right>
      <top/>
      <bottom/>
      <diagonal/>
    </border>
    <border>
      <left style="thin">
        <color indexed="64"/>
      </left>
      <right style="medium">
        <color theme="5" tint="0.39994506668294322"/>
      </right>
      <top/>
      <bottom style="medium">
        <color indexed="64"/>
      </bottom>
      <diagonal/>
    </border>
    <border>
      <left style="medium">
        <color theme="5" tint="0.39994506668294322"/>
      </left>
      <right style="medium">
        <color theme="5" tint="0.39994506668294322"/>
      </right>
      <top style="medium">
        <color theme="5" tint="0.39994506668294322"/>
      </top>
      <bottom style="thick">
        <color theme="5" tint="0.39991454817346722"/>
      </bottom>
      <diagonal/>
    </border>
    <border>
      <left style="medium">
        <color theme="5" tint="0.39994506668294322"/>
      </left>
      <right style="medium">
        <color theme="4"/>
      </right>
      <top style="medium">
        <color theme="5" tint="0.39994506668294322"/>
      </top>
      <bottom style="thick">
        <color theme="5" tint="0.39991454817346722"/>
      </bottom>
      <diagonal/>
    </border>
    <border>
      <left style="medium">
        <color theme="4"/>
      </left>
      <right style="thin">
        <color indexed="64"/>
      </right>
      <top/>
      <bottom style="medium">
        <color theme="4"/>
      </bottom>
      <diagonal/>
    </border>
    <border>
      <left style="medium">
        <color indexed="64"/>
      </left>
      <right style="medium">
        <color theme="4"/>
      </right>
      <top style="medium">
        <color theme="4"/>
      </top>
      <bottom style="medium">
        <color theme="4"/>
      </bottom>
      <diagonal/>
    </border>
    <border>
      <left/>
      <right style="thin">
        <color indexed="64"/>
      </right>
      <top style="thin">
        <color indexed="64"/>
      </top>
      <bottom/>
      <diagonal/>
    </border>
    <border>
      <left style="medium">
        <color indexed="64"/>
      </left>
      <right style="medium">
        <color theme="4"/>
      </right>
      <top style="medium">
        <color theme="4"/>
      </top>
      <bottom/>
      <diagonal/>
    </border>
    <border>
      <left style="medium">
        <color indexed="64"/>
      </left>
      <right style="medium">
        <color theme="4"/>
      </right>
      <top/>
      <bottom style="medium">
        <color theme="4"/>
      </bottom>
      <diagonal/>
    </border>
    <border>
      <left/>
      <right style="thin">
        <color indexed="64"/>
      </right>
      <top/>
      <bottom/>
      <diagonal/>
    </border>
    <border>
      <left/>
      <right style="thin">
        <color indexed="64"/>
      </right>
      <top/>
      <bottom style="medium">
        <color indexed="64"/>
      </bottom>
      <diagonal/>
    </border>
    <border>
      <left style="medium">
        <color theme="5"/>
      </left>
      <right/>
      <top style="thick">
        <color theme="5" tint="0.39991454817346722"/>
      </top>
      <bottom style="thick">
        <color theme="5"/>
      </bottom>
      <diagonal/>
    </border>
    <border>
      <left style="thin">
        <color indexed="64"/>
      </left>
      <right/>
      <top/>
      <bottom style="medium">
        <color indexed="64"/>
      </bottom>
      <diagonal/>
    </border>
    <border>
      <left style="medium">
        <color theme="5"/>
      </left>
      <right style="medium">
        <color theme="5"/>
      </right>
      <top style="thick">
        <color theme="5" tint="0.39991454817346722"/>
      </top>
      <bottom style="thick">
        <color theme="5"/>
      </bottom>
      <diagonal/>
    </border>
    <border>
      <left style="medium">
        <color indexed="64"/>
      </left>
      <right style="medium">
        <color theme="4"/>
      </right>
      <top/>
      <bottom/>
      <diagonal/>
    </border>
    <border>
      <left style="medium">
        <color theme="4"/>
      </left>
      <right style="thick">
        <color theme="4"/>
      </right>
      <top/>
      <bottom style="medium">
        <color theme="4"/>
      </bottom>
      <diagonal/>
    </border>
    <border>
      <left style="medium">
        <color indexed="64"/>
      </left>
      <right style="medium">
        <color theme="4"/>
      </right>
      <top style="medium">
        <color theme="4"/>
      </top>
      <bottom style="medium">
        <color indexed="64"/>
      </bottom>
      <diagonal/>
    </border>
    <border>
      <left style="medium">
        <color theme="4"/>
      </left>
      <right style="thick">
        <color theme="4"/>
      </right>
      <top style="medium">
        <color theme="4"/>
      </top>
      <bottom style="medium">
        <color indexed="64"/>
      </bottom>
      <diagonal/>
    </border>
    <border>
      <left style="medium">
        <color indexed="64"/>
      </left>
      <right style="medium">
        <color theme="4"/>
      </right>
      <top/>
      <bottom style="thick">
        <color theme="4"/>
      </bottom>
      <diagonal/>
    </border>
    <border>
      <left style="medium">
        <color theme="4"/>
      </left>
      <right style="thick">
        <color theme="4"/>
      </right>
      <top/>
      <bottom style="thick">
        <color theme="4"/>
      </bottom>
      <diagonal/>
    </border>
    <border>
      <left style="medium">
        <color theme="4"/>
      </left>
      <right style="thin">
        <color indexed="64"/>
      </right>
      <top style="thin">
        <color indexed="64"/>
      </top>
      <bottom style="thick">
        <color theme="4"/>
      </bottom>
      <diagonal/>
    </border>
    <border>
      <left style="medium">
        <color indexed="64"/>
      </left>
      <right style="thin">
        <color indexed="64"/>
      </right>
      <top/>
      <bottom style="medium">
        <color theme="4"/>
      </bottom>
      <diagonal/>
    </border>
    <border>
      <left style="thin">
        <color indexed="64"/>
      </left>
      <right/>
      <top/>
      <bottom style="medium">
        <color theme="4"/>
      </bottom>
      <diagonal/>
    </border>
    <border>
      <left style="medium">
        <color theme="4"/>
      </left>
      <right style="medium">
        <color theme="5" tint="0.39994506668294322"/>
      </right>
      <top/>
      <bottom style="medium">
        <color theme="5" tint="0.39994506668294322"/>
      </bottom>
      <diagonal/>
    </border>
    <border>
      <left style="medium">
        <color theme="5" tint="0.39994506668294322"/>
      </left>
      <right style="medium">
        <color theme="5" tint="0.39994506668294322"/>
      </right>
      <top/>
      <bottom style="medium">
        <color theme="5" tint="0.39994506668294322"/>
      </bottom>
      <diagonal/>
    </border>
    <border>
      <left style="medium">
        <color theme="5" tint="0.39994506668294322"/>
      </left>
      <right style="medium">
        <color theme="4"/>
      </right>
      <top/>
      <bottom style="medium">
        <color theme="5" tint="0.39994506668294322"/>
      </bottom>
      <diagonal/>
    </border>
    <border>
      <left style="medium">
        <color indexed="64"/>
      </left>
      <right style="medium">
        <color theme="4"/>
      </right>
      <top style="medium">
        <color theme="4"/>
      </top>
      <bottom style="thick">
        <color theme="3" tint="0.39994506668294322"/>
      </bottom>
      <diagonal/>
    </border>
    <border>
      <left style="medium">
        <color indexed="64"/>
      </left>
      <right style="medium">
        <color indexed="64"/>
      </right>
      <top style="medium">
        <color theme="4"/>
      </top>
      <bottom style="thick">
        <color theme="3" tint="0.39994506668294322"/>
      </bottom>
      <diagonal/>
    </border>
    <border>
      <left style="medium">
        <color theme="4"/>
      </left>
      <right style="thin">
        <color indexed="64"/>
      </right>
      <top style="medium">
        <color theme="3" tint="0.39994506668294322"/>
      </top>
      <bottom style="medium">
        <color theme="4"/>
      </bottom>
      <diagonal/>
    </border>
    <border>
      <left style="thin">
        <color indexed="64"/>
      </left>
      <right style="thin">
        <color indexed="64"/>
      </right>
      <top style="medium">
        <color theme="3" tint="0.39994506668294322"/>
      </top>
      <bottom style="medium">
        <color theme="4"/>
      </bottom>
      <diagonal/>
    </border>
    <border>
      <left style="thin">
        <color indexed="64"/>
      </left>
      <right style="medium">
        <color theme="4"/>
      </right>
      <top style="medium">
        <color theme="3" tint="0.39994506668294322"/>
      </top>
      <bottom style="medium">
        <color theme="4"/>
      </bottom>
      <diagonal/>
    </border>
    <border>
      <left style="medium">
        <color theme="4"/>
      </left>
      <right style="thin">
        <color indexed="64"/>
      </right>
      <top/>
      <bottom style="medium">
        <color theme="3" tint="0.39994506668294322"/>
      </bottom>
      <diagonal/>
    </border>
    <border>
      <left style="thin">
        <color indexed="64"/>
      </left>
      <right style="thin">
        <color indexed="64"/>
      </right>
      <top/>
      <bottom style="medium">
        <color theme="3" tint="0.39994506668294322"/>
      </bottom>
      <diagonal/>
    </border>
    <border>
      <left style="thin">
        <color indexed="64"/>
      </left>
      <right style="medium">
        <color theme="4"/>
      </right>
      <top/>
      <bottom style="medium">
        <color theme="3" tint="0.39994506668294322"/>
      </bottom>
      <diagonal/>
    </border>
  </borders>
  <cellStyleXfs count="3">
    <xf numFmtId="0" fontId="0" fillId="0" borderId="0"/>
    <xf numFmtId="41" fontId="41" fillId="0" borderId="0" applyFont="0" applyFill="0" applyBorder="0" applyAlignment="0" applyProtection="0"/>
    <xf numFmtId="9" fontId="41" fillId="0" borderId="0" applyFont="0" applyFill="0" applyBorder="0" applyAlignment="0" applyProtection="0"/>
  </cellStyleXfs>
  <cellXfs count="768">
    <xf numFmtId="0" fontId="0" fillId="0" borderId="0" xfId="0"/>
    <xf numFmtId="0" fontId="0" fillId="0" borderId="1" xfId="0" applyBorder="1" applyAlignment="1">
      <alignment horizontal="center"/>
    </xf>
    <xf numFmtId="49" fontId="0" fillId="0" borderId="1" xfId="0" applyNumberFormat="1" applyBorder="1" applyAlignment="1">
      <alignment horizontal="center"/>
    </xf>
    <xf numFmtId="0" fontId="0" fillId="0" borderId="0" xfId="0" applyBorder="1" applyAlignment="1"/>
    <xf numFmtId="0" fontId="0" fillId="0" borderId="5" xfId="0" applyBorder="1" applyAlignment="1"/>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0" xfId="0" applyAlignment="1">
      <alignment vertical="center"/>
    </xf>
    <xf numFmtId="0" fontId="0" fillId="7" borderId="0" xfId="0" applyFill="1"/>
    <xf numFmtId="0" fontId="8" fillId="0" borderId="23" xfId="0" applyFont="1" applyBorder="1" applyAlignment="1">
      <alignment horizontal="center" vertical="center"/>
    </xf>
    <xf numFmtId="0" fontId="8" fillId="0" borderId="23" xfId="0" applyFont="1" applyBorder="1" applyAlignment="1">
      <alignment horizontal="center" vertical="center" wrapText="1"/>
    </xf>
    <xf numFmtId="0" fontId="8" fillId="0" borderId="22"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19" xfId="0" applyBorder="1" applyAlignment="1">
      <alignment vertical="center"/>
    </xf>
    <xf numFmtId="0" fontId="0" fillId="0" borderId="0" xfId="0" applyAlignment="1">
      <alignment horizontal="center"/>
    </xf>
    <xf numFmtId="0" fontId="0" fillId="0" borderId="1" xfId="0" applyFont="1" applyFill="1" applyBorder="1" applyAlignment="1">
      <alignment horizontal="center" vertical="center"/>
    </xf>
    <xf numFmtId="0" fontId="0" fillId="0" borderId="1" xfId="0" applyBorder="1" applyAlignment="1">
      <alignment vertical="center"/>
    </xf>
    <xf numFmtId="0" fontId="15" fillId="0" borderId="1" xfId="0" applyFont="1" applyFill="1" applyBorder="1" applyAlignment="1">
      <alignment vertical="center" wrapText="1"/>
    </xf>
    <xf numFmtId="0" fontId="2" fillId="0" borderId="0" xfId="0" applyFont="1"/>
    <xf numFmtId="0" fontId="17" fillId="0" borderId="0" xfId="0" applyFont="1"/>
    <xf numFmtId="0" fontId="16" fillId="0" borderId="23" xfId="0" applyFont="1" applyBorder="1" applyAlignment="1">
      <alignment horizontal="justify" vertical="center" wrapText="1"/>
    </xf>
    <xf numFmtId="0" fontId="0" fillId="0" borderId="0" xfId="0" applyFill="1"/>
    <xf numFmtId="0" fontId="9" fillId="0" borderId="11" xfId="0" applyFont="1" applyBorder="1" applyAlignment="1">
      <alignment vertical="center" wrapText="1"/>
    </xf>
    <xf numFmtId="0" fontId="9" fillId="0" borderId="9" xfId="0" applyFont="1" applyBorder="1" applyAlignment="1">
      <alignment vertical="center" wrapText="1"/>
    </xf>
    <xf numFmtId="0" fontId="9" fillId="0" borderId="7" xfId="0" applyFont="1" applyBorder="1" applyAlignment="1">
      <alignment vertical="center" wrapText="1"/>
    </xf>
    <xf numFmtId="0" fontId="18" fillId="0" borderId="1" xfId="0" applyFont="1" applyBorder="1" applyAlignment="1">
      <alignment vertical="center" wrapText="1"/>
    </xf>
    <xf numFmtId="14" fontId="18" fillId="0" borderId="1" xfId="0" applyNumberFormat="1" applyFont="1" applyBorder="1" applyAlignment="1">
      <alignment horizontal="center" vertical="center" wrapText="1"/>
    </xf>
    <xf numFmtId="0" fontId="0" fillId="0" borderId="37" xfId="0" applyBorder="1" applyAlignment="1"/>
    <xf numFmtId="0" fontId="0" fillId="0" borderId="36" xfId="0" applyBorder="1" applyAlignment="1"/>
    <xf numFmtId="0" fontId="0" fillId="0" borderId="35" xfId="0" applyBorder="1" applyAlignment="1"/>
    <xf numFmtId="0" fontId="2" fillId="0" borderId="1" xfId="0" applyFont="1" applyBorder="1" applyAlignment="1">
      <alignment horizontal="center" vertical="center"/>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21" fillId="0" borderId="23" xfId="0" applyFont="1" applyBorder="1" applyAlignment="1">
      <alignment horizontal="justify" vertical="center" wrapText="1"/>
    </xf>
    <xf numFmtId="0" fontId="21" fillId="0" borderId="23" xfId="0" applyFont="1" applyBorder="1" applyAlignment="1">
      <alignment vertical="center" wrapText="1"/>
    </xf>
    <xf numFmtId="0" fontId="1" fillId="0" borderId="5" xfId="0" applyFont="1" applyBorder="1" applyAlignment="1"/>
    <xf numFmtId="0" fontId="1" fillId="0" borderId="0" xfId="0" applyFont="1" applyBorder="1" applyAlignment="1"/>
    <xf numFmtId="0" fontId="0" fillId="0" borderId="0" xfId="0" applyBorder="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0" fillId="0" borderId="19" xfId="0" applyBorder="1" applyAlignment="1">
      <alignment horizontal="justify" vertical="center" wrapText="1"/>
    </xf>
    <xf numFmtId="0" fontId="8" fillId="5" borderId="1" xfId="0" applyFont="1" applyFill="1" applyBorder="1" applyAlignment="1">
      <alignment horizontal="center" vertical="center"/>
    </xf>
    <xf numFmtId="0" fontId="0" fillId="0" borderId="0" xfId="0" applyAlignment="1">
      <alignment wrapText="1"/>
    </xf>
    <xf numFmtId="0" fontId="0" fillId="12" borderId="1" xfId="0" applyFill="1" applyBorder="1" applyAlignment="1">
      <alignment horizontal="center" vertical="center"/>
    </xf>
    <xf numFmtId="0" fontId="27" fillId="13" borderId="1" xfId="0" applyFont="1" applyFill="1" applyBorder="1" applyAlignment="1"/>
    <xf numFmtId="0" fontId="28" fillId="13" borderId="1" xfId="0" applyFont="1" applyFill="1" applyBorder="1"/>
    <xf numFmtId="0" fontId="28" fillId="13" borderId="2" xfId="0" applyFont="1" applyFill="1" applyBorder="1"/>
    <xf numFmtId="0" fontId="28" fillId="13" borderId="1" xfId="0" applyFont="1" applyFill="1" applyBorder="1" applyAlignment="1">
      <alignment vertical="center"/>
    </xf>
    <xf numFmtId="0" fontId="28" fillId="13" borderId="1" xfId="0" applyFont="1" applyFill="1" applyBorder="1" applyAlignment="1">
      <alignment horizontal="center"/>
    </xf>
    <xf numFmtId="0" fontId="28" fillId="13" borderId="1" xfId="0" applyFont="1" applyFill="1" applyBorder="1" applyAlignment="1"/>
    <xf numFmtId="0" fontId="2" fillId="0" borderId="0" xfId="0" applyFont="1" applyAlignment="1">
      <alignment horizontal="left" vertical="center"/>
    </xf>
    <xf numFmtId="0" fontId="8" fillId="14" borderId="57" xfId="0" applyFont="1" applyFill="1" applyBorder="1" applyAlignment="1">
      <alignment horizontal="center" vertical="center" wrapText="1"/>
    </xf>
    <xf numFmtId="0" fontId="8" fillId="14" borderId="58" xfId="0" applyFont="1" applyFill="1" applyBorder="1" applyAlignment="1">
      <alignment horizontal="center" vertical="center" wrapText="1"/>
    </xf>
    <xf numFmtId="0" fontId="0" fillId="0" borderId="58" xfId="0" applyBorder="1" applyAlignment="1">
      <alignment horizontal="center" vertical="center" wrapText="1"/>
    </xf>
    <xf numFmtId="0" fontId="8" fillId="14" borderId="56" xfId="0" applyFont="1" applyFill="1" applyBorder="1" applyAlignment="1">
      <alignment horizontal="center" vertical="center" wrapText="1"/>
    </xf>
    <xf numFmtId="0" fontId="2" fillId="0" borderId="0" xfId="0" applyFont="1" applyAlignment="1" applyProtection="1">
      <alignment horizontal="center" vertical="center"/>
      <protection hidden="1"/>
    </xf>
    <xf numFmtId="0" fontId="31" fillId="0" borderId="1" xfId="0" applyFont="1" applyFill="1" applyBorder="1" applyAlignment="1" applyProtection="1">
      <alignment horizontal="center" vertical="center" wrapText="1"/>
      <protection hidden="1"/>
    </xf>
    <xf numFmtId="0" fontId="31" fillId="0" borderId="1" xfId="0" applyFont="1" applyFill="1" applyBorder="1" applyAlignment="1">
      <alignment horizontal="center" vertical="center" wrapText="1"/>
    </xf>
    <xf numFmtId="0" fontId="0" fillId="12" borderId="1" xfId="0" applyFill="1" applyBorder="1" applyAlignment="1" applyProtection="1">
      <alignment horizontal="center"/>
      <protection locked="0"/>
    </xf>
    <xf numFmtId="0" fontId="0" fillId="12" borderId="1" xfId="0" applyFill="1" applyBorder="1" applyAlignment="1" applyProtection="1">
      <alignment horizontal="left"/>
      <protection locked="0"/>
    </xf>
    <xf numFmtId="0" fontId="0" fillId="12" borderId="1" xfId="0" applyFill="1" applyBorder="1" applyAlignment="1" applyProtection="1">
      <alignment horizontal="center" vertical="center"/>
      <protection locked="0"/>
    </xf>
    <xf numFmtId="0" fontId="28" fillId="13" borderId="1" xfId="0" applyFont="1" applyFill="1" applyBorder="1" applyAlignment="1">
      <alignment horizont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0" fillId="0" borderId="19" xfId="0" applyBorder="1" applyAlignment="1">
      <alignment horizontal="justify" vertical="center" wrapText="1"/>
    </xf>
    <xf numFmtId="0" fontId="8" fillId="9" borderId="1" xfId="0" applyFont="1" applyFill="1" applyBorder="1" applyAlignment="1">
      <alignment horizontal="center" vertical="center"/>
    </xf>
    <xf numFmtId="0" fontId="0" fillId="0" borderId="19" xfId="0" applyBorder="1" applyAlignment="1">
      <alignment horizontal="justify" vertical="center" wrapText="1"/>
    </xf>
    <xf numFmtId="0" fontId="0" fillId="0" borderId="1" xfId="0" applyBorder="1" applyAlignment="1">
      <alignment horizontal="center" vertical="center" wrapText="1"/>
    </xf>
    <xf numFmtId="0" fontId="8" fillId="0" borderId="0" xfId="0" applyFont="1"/>
    <xf numFmtId="0" fontId="0" fillId="2" borderId="0" xfId="0" applyFill="1"/>
    <xf numFmtId="0" fontId="0" fillId="2" borderId="1" xfId="0" applyFill="1" applyBorder="1" applyAlignment="1">
      <alignment horizontal="center" vertical="center"/>
    </xf>
    <xf numFmtId="0" fontId="0" fillId="0" borderId="1" xfId="0"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Protection="1">
      <protection hidden="1"/>
    </xf>
    <xf numFmtId="0" fontId="0" fillId="0" borderId="1" xfId="0" applyBorder="1" applyAlignment="1" applyProtection="1">
      <alignment horizontal="center"/>
      <protection locked="0"/>
    </xf>
    <xf numFmtId="0" fontId="8" fillId="0" borderId="0" xfId="0" applyFont="1" applyBorder="1" applyAlignment="1">
      <alignment horizontal="center" vertical="center" wrapText="1"/>
    </xf>
    <xf numFmtId="0" fontId="0" fillId="0" borderId="0" xfId="0" applyBorder="1" applyAlignment="1">
      <alignment horizontal="center"/>
    </xf>
    <xf numFmtId="0" fontId="24" fillId="0" borderId="0" xfId="0" applyFont="1" applyBorder="1" applyAlignment="1">
      <alignment horizontal="center" vertical="center" wrapText="1"/>
    </xf>
    <xf numFmtId="0" fontId="0" fillId="0" borderId="0" xfId="0" applyBorder="1" applyAlignment="1">
      <alignment horizontal="center" vertical="center"/>
    </xf>
    <xf numFmtId="0" fontId="7" fillId="0" borderId="0" xfId="0" applyFont="1"/>
    <xf numFmtId="0" fontId="8" fillId="15" borderId="1" xfId="0" applyFont="1" applyFill="1" applyBorder="1" applyAlignment="1">
      <alignment horizontal="center" vertical="center"/>
    </xf>
    <xf numFmtId="0" fontId="0" fillId="0" borderId="1" xfId="0" applyBorder="1" applyAlignment="1">
      <alignment horizontal="justify" vertical="center" wrapText="1"/>
    </xf>
    <xf numFmtId="0" fontId="8" fillId="2" borderId="0" xfId="0" applyFont="1" applyFill="1"/>
    <xf numFmtId="0" fontId="34" fillId="2" borderId="0" xfId="0" applyFont="1" applyFill="1"/>
    <xf numFmtId="0" fontId="8" fillId="9" borderId="2" xfId="0" applyFont="1" applyFill="1" applyBorder="1" applyAlignment="1">
      <alignment horizontal="center" vertical="center"/>
    </xf>
    <xf numFmtId="0" fontId="8" fillId="13" borderId="1" xfId="0" applyFont="1" applyFill="1" applyBorder="1" applyAlignment="1">
      <alignment horizontal="center" vertical="center"/>
    </xf>
    <xf numFmtId="0" fontId="8" fillId="16" borderId="1" xfId="0" applyFont="1" applyFill="1" applyBorder="1" applyAlignment="1">
      <alignment horizontal="center" vertical="center"/>
    </xf>
    <xf numFmtId="0" fontId="8" fillId="17" borderId="1" xfId="0" applyFont="1" applyFill="1" applyBorder="1" applyAlignment="1">
      <alignment horizontal="center" vertical="center"/>
    </xf>
    <xf numFmtId="0" fontId="8" fillId="0" borderId="4" xfId="0" applyFont="1" applyBorder="1" applyAlignment="1">
      <alignment horizontal="center" vertical="center" wrapText="1"/>
    </xf>
    <xf numFmtId="0" fontId="8" fillId="1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0" fillId="9" borderId="1" xfId="0" applyFill="1" applyBorder="1" applyAlignment="1">
      <alignment horizontal="center"/>
    </xf>
    <xf numFmtId="0" fontId="0" fillId="18" borderId="1" xfId="0" applyFill="1" applyBorder="1" applyAlignment="1">
      <alignment horizontal="center"/>
    </xf>
    <xf numFmtId="0" fontId="8" fillId="0" borderId="0" xfId="0" applyFont="1" applyFill="1" applyBorder="1" applyAlignment="1"/>
    <xf numFmtId="0" fontId="8" fillId="0" borderId="0" xfId="0" applyFont="1" applyFill="1" applyBorder="1" applyAlignment="1">
      <alignment vertical="center"/>
    </xf>
    <xf numFmtId="0" fontId="8"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36" fillId="0" borderId="0" xfId="0" applyFont="1" applyFill="1" applyBorder="1" applyAlignment="1">
      <alignment vertical="center" wrapText="1"/>
    </xf>
    <xf numFmtId="0" fontId="0" fillId="0" borderId="0" xfId="0" applyFill="1" applyBorder="1"/>
    <xf numFmtId="0" fontId="0" fillId="2" borderId="0" xfId="0" applyFill="1" applyAlignment="1">
      <alignment vertical="center"/>
    </xf>
    <xf numFmtId="0" fontId="8" fillId="13" borderId="1" xfId="0" applyFont="1" applyFill="1" applyBorder="1" applyAlignment="1">
      <alignment horizontal="center" vertical="center" wrapText="1"/>
    </xf>
    <xf numFmtId="0" fontId="40" fillId="19" borderId="1"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60" xfId="0" applyFont="1" applyFill="1" applyBorder="1" applyAlignment="1">
      <alignment horizontal="center" vertical="center" wrapText="1"/>
    </xf>
    <xf numFmtId="0" fontId="0" fillId="0" borderId="22"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22" xfId="0" applyBorder="1" applyAlignment="1">
      <alignment horizontal="center" vertical="center" wrapText="1"/>
    </xf>
    <xf numFmtId="41" fontId="44" fillId="0" borderId="25" xfId="1" applyFont="1" applyBorder="1" applyAlignment="1" applyProtection="1">
      <alignment horizontal="left" vertical="center"/>
      <protection hidden="1"/>
    </xf>
    <xf numFmtId="0" fontId="33" fillId="9" borderId="1" xfId="0" applyFont="1" applyFill="1" applyBorder="1" applyAlignment="1">
      <alignment horizontal="center" vertical="center" wrapText="1"/>
    </xf>
    <xf numFmtId="0" fontId="43" fillId="0" borderId="1" xfId="0" applyFont="1" applyBorder="1" applyAlignment="1">
      <alignment horizontal="center" vertical="center"/>
    </xf>
    <xf numFmtId="0" fontId="5" fillId="0" borderId="0" xfId="0" applyFont="1" applyBorder="1" applyAlignment="1">
      <alignment vertical="center" wrapText="1"/>
    </xf>
    <xf numFmtId="0" fontId="45" fillId="3" borderId="1" xfId="0" applyFont="1" applyFill="1" applyBorder="1" applyAlignment="1">
      <alignment horizontal="center" vertical="center" wrapText="1"/>
    </xf>
    <xf numFmtId="0" fontId="45" fillId="10" borderId="1" xfId="0" applyFont="1" applyFill="1" applyBorder="1" applyAlignment="1">
      <alignment horizontal="center" vertical="center" wrapText="1"/>
    </xf>
    <xf numFmtId="0" fontId="45" fillId="10" borderId="23" xfId="0" applyFont="1" applyFill="1" applyBorder="1" applyAlignment="1">
      <alignment horizontal="center" vertical="center" wrapText="1"/>
    </xf>
    <xf numFmtId="0" fontId="46" fillId="0" borderId="24" xfId="0" applyFont="1" applyBorder="1" applyAlignment="1">
      <alignment horizontal="center" vertical="center" wrapText="1"/>
    </xf>
    <xf numFmtId="0" fontId="47" fillId="3" borderId="20" xfId="0" applyFont="1" applyFill="1" applyBorder="1" applyAlignment="1">
      <alignment horizontal="center" vertical="center" wrapText="1"/>
    </xf>
    <xf numFmtId="0" fontId="0" fillId="3" borderId="20" xfId="0" applyFill="1" applyBorder="1" applyAlignment="1">
      <alignment horizontal="center" vertical="center"/>
    </xf>
    <xf numFmtId="0" fontId="47" fillId="10" borderId="20" xfId="0" applyFont="1" applyFill="1" applyBorder="1" applyAlignment="1">
      <alignment horizontal="center" vertical="center" wrapText="1"/>
    </xf>
    <xf numFmtId="0" fontId="0" fillId="10" borderId="20" xfId="0" applyFill="1" applyBorder="1" applyAlignment="1">
      <alignment horizontal="center" vertical="center"/>
    </xf>
    <xf numFmtId="0" fontId="28" fillId="21" borderId="1" xfId="0" applyFont="1" applyFill="1" applyBorder="1" applyAlignment="1">
      <alignment horizontal="center" vertical="center" wrapText="1"/>
    </xf>
    <xf numFmtId="0" fontId="0" fillId="0" borderId="66" xfId="0" applyBorder="1"/>
    <xf numFmtId="0" fontId="0" fillId="7" borderId="66" xfId="0" applyFill="1" applyBorder="1"/>
    <xf numFmtId="0" fontId="35" fillId="0" borderId="66" xfId="0" applyFont="1" applyBorder="1" applyAlignment="1">
      <alignment horizontal="center" vertical="center"/>
    </xf>
    <xf numFmtId="0" fontId="0" fillId="15" borderId="66" xfId="0" applyFill="1" applyBorder="1"/>
    <xf numFmtId="0" fontId="0" fillId="16" borderId="66" xfId="0" applyFill="1" applyBorder="1"/>
    <xf numFmtId="0" fontId="8" fillId="0" borderId="66" xfId="0" applyFont="1" applyFill="1" applyBorder="1" applyAlignment="1">
      <alignment horizontal="center" vertical="center"/>
    </xf>
    <xf numFmtId="0" fontId="48" fillId="13" borderId="66" xfId="0" applyFont="1" applyFill="1" applyBorder="1" applyAlignment="1">
      <alignment horizontal="center" vertical="center" wrapText="1"/>
    </xf>
    <xf numFmtId="0" fontId="48" fillId="7" borderId="66" xfId="0" applyFont="1" applyFill="1" applyBorder="1" applyAlignment="1">
      <alignment horizontal="center" vertical="center" wrapText="1"/>
    </xf>
    <xf numFmtId="0" fontId="48" fillId="16" borderId="66" xfId="0" applyFont="1" applyFill="1" applyBorder="1" applyAlignment="1">
      <alignment horizontal="center" vertical="center" wrapText="1"/>
    </xf>
    <xf numFmtId="0" fontId="48" fillId="15" borderId="66" xfId="0" applyFont="1" applyFill="1" applyBorder="1" applyAlignment="1">
      <alignment horizontal="center" vertical="center" wrapText="1"/>
    </xf>
    <xf numFmtId="0" fontId="48" fillId="0" borderId="0" xfId="0" applyFont="1" applyBorder="1"/>
    <xf numFmtId="0" fontId="48" fillId="15" borderId="0" xfId="0" applyFont="1" applyFill="1" applyBorder="1" applyAlignment="1">
      <alignment horizontal="center" vertical="center" wrapText="1"/>
    </xf>
    <xf numFmtId="0" fontId="48" fillId="23" borderId="66" xfId="0" applyFont="1" applyFill="1" applyBorder="1" applyAlignment="1">
      <alignment horizontal="center" vertical="center" wrapText="1"/>
    </xf>
    <xf numFmtId="0" fontId="0" fillId="0" borderId="1" xfId="0" applyBorder="1" applyAlignment="1">
      <alignment horizontal="justify" vertical="center" wrapText="1"/>
    </xf>
    <xf numFmtId="0" fontId="8" fillId="5"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justify" vertical="center" wrapText="1"/>
    </xf>
    <xf numFmtId="0" fontId="0" fillId="0" borderId="0" xfId="0" applyBorder="1" applyAlignment="1">
      <alignment vertical="center"/>
    </xf>
    <xf numFmtId="0" fontId="0" fillId="0" borderId="0" xfId="0" applyBorder="1" applyAlignment="1">
      <alignment horizontal="justify" vertical="center" wrapText="1"/>
    </xf>
    <xf numFmtId="0" fontId="0" fillId="0" borderId="24" xfId="0" applyBorder="1" applyAlignment="1">
      <alignment horizontal="justify" vertical="center" wrapText="1"/>
    </xf>
    <xf numFmtId="0" fontId="8" fillId="7"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13" borderId="4" xfId="0" applyFont="1" applyFill="1" applyBorder="1" applyAlignment="1">
      <alignment horizontal="center" vertical="center"/>
    </xf>
    <xf numFmtId="0" fontId="8" fillId="23" borderId="4" xfId="0" applyFont="1" applyFill="1" applyBorder="1" applyAlignment="1">
      <alignment horizontal="center" vertical="center"/>
    </xf>
    <xf numFmtId="0" fontId="49" fillId="15" borderId="1" xfId="0" applyFont="1" applyFill="1" applyBorder="1" applyAlignment="1">
      <alignment horizontal="center" vertical="center"/>
    </xf>
    <xf numFmtId="0" fontId="49" fillId="15" borderId="23" xfId="0" applyFont="1" applyFill="1" applyBorder="1" applyAlignment="1">
      <alignment horizontal="center" vertical="center"/>
    </xf>
    <xf numFmtId="0" fontId="0" fillId="15" borderId="1" xfId="0" applyFill="1" applyBorder="1" applyAlignment="1">
      <alignment horizontal="center" vertical="center"/>
    </xf>
    <xf numFmtId="0" fontId="0" fillId="15" borderId="23" xfId="0" applyFill="1" applyBorder="1" applyAlignment="1">
      <alignment horizontal="center" vertical="center"/>
    </xf>
    <xf numFmtId="0" fontId="0" fillId="16" borderId="1" xfId="0" applyFill="1" applyBorder="1" applyAlignment="1">
      <alignment horizontal="center" vertical="center"/>
    </xf>
    <xf numFmtId="0" fontId="0" fillId="7" borderId="1" xfId="0" applyFill="1" applyBorder="1" applyAlignment="1">
      <alignment horizontal="center" vertical="center"/>
    </xf>
    <xf numFmtId="0" fontId="14" fillId="0" borderId="1" xfId="0" applyFont="1" applyFill="1" applyBorder="1" applyAlignment="1">
      <alignment horizontal="justify" vertical="center" wrapText="1"/>
    </xf>
    <xf numFmtId="0" fontId="0" fillId="0" borderId="34" xfId="0" applyBorder="1"/>
    <xf numFmtId="0" fontId="21" fillId="0" borderId="23" xfId="0" applyFont="1" applyBorder="1" applyAlignment="1">
      <alignment horizontal="center" vertical="center" wrapText="1"/>
    </xf>
    <xf numFmtId="0" fontId="22" fillId="0" borderId="1" xfId="0" applyFont="1" applyBorder="1" applyAlignment="1">
      <alignment horizontal="justify" vertical="center" wrapText="1"/>
    </xf>
    <xf numFmtId="0" fontId="14" fillId="0" borderId="0" xfId="0" applyFont="1" applyBorder="1"/>
    <xf numFmtId="0" fontId="14" fillId="0" borderId="0" xfId="0" applyFont="1"/>
    <xf numFmtId="0" fontId="14" fillId="0" borderId="38" xfId="0" applyFont="1" applyBorder="1"/>
    <xf numFmtId="0" fontId="53" fillId="24" borderId="107" xfId="0" applyFont="1" applyFill="1" applyBorder="1" applyAlignment="1">
      <alignment horizontal="center" vertical="center" wrapText="1"/>
    </xf>
    <xf numFmtId="0" fontId="53" fillId="24" borderId="108" xfId="0" applyFont="1" applyFill="1" applyBorder="1" applyAlignment="1">
      <alignment horizontal="center" vertical="center" wrapText="1"/>
    </xf>
    <xf numFmtId="0" fontId="54" fillId="0" borderId="107" xfId="0" applyFont="1" applyBorder="1" applyAlignment="1">
      <alignment vertical="center" wrapText="1"/>
    </xf>
    <xf numFmtId="0" fontId="54" fillId="0" borderId="108" xfId="0" applyFont="1" applyBorder="1" applyAlignment="1">
      <alignment horizontal="center" vertical="center" wrapText="1"/>
    </xf>
    <xf numFmtId="0" fontId="55" fillId="0" borderId="108" xfId="0" applyFont="1" applyBorder="1" applyAlignment="1">
      <alignment horizontal="center" vertical="center" wrapText="1"/>
    </xf>
    <xf numFmtId="0" fontId="54" fillId="0" borderId="107" xfId="0" applyFont="1" applyBorder="1" applyAlignment="1">
      <alignment horizontal="justify" vertical="center" wrapText="1"/>
    </xf>
    <xf numFmtId="0" fontId="54" fillId="0" borderId="33" xfId="0" applyFont="1" applyBorder="1" applyAlignment="1">
      <alignment horizontal="justify" vertical="center" wrapText="1"/>
    </xf>
    <xf numFmtId="0" fontId="51" fillId="0" borderId="109" xfId="0" applyFont="1" applyBorder="1" applyAlignment="1">
      <alignment vertical="center" wrapText="1"/>
    </xf>
    <xf numFmtId="0" fontId="54" fillId="0" borderId="109" xfId="0" applyFont="1" applyBorder="1" applyAlignment="1">
      <alignment horizontal="center" vertical="center" wrapText="1"/>
    </xf>
    <xf numFmtId="0" fontId="55" fillId="0" borderId="109" xfId="0" applyFont="1" applyBorder="1" applyAlignment="1">
      <alignment horizontal="center" vertical="center" wrapText="1"/>
    </xf>
    <xf numFmtId="0" fontId="54" fillId="0" borderId="110" xfId="0" applyFont="1" applyBorder="1" applyAlignment="1">
      <alignment horizontal="justify" vertical="center" wrapText="1"/>
    </xf>
    <xf numFmtId="0" fontId="57" fillId="0" borderId="55" xfId="0" applyFont="1" applyBorder="1" applyAlignment="1">
      <alignment horizontal="center" vertical="center"/>
    </xf>
    <xf numFmtId="0" fontId="58" fillId="0" borderId="55" xfId="0" applyFont="1" applyBorder="1" applyAlignment="1">
      <alignment horizontal="center" vertical="center"/>
    </xf>
    <xf numFmtId="0" fontId="56" fillId="0" borderId="107" xfId="0" applyFont="1" applyBorder="1" applyAlignment="1">
      <alignment horizontal="justify" vertical="center" wrapText="1"/>
    </xf>
    <xf numFmtId="0" fontId="58" fillId="0" borderId="108" xfId="0" applyFont="1" applyBorder="1" applyAlignment="1">
      <alignment horizontal="center" vertical="center"/>
    </xf>
    <xf numFmtId="10" fontId="10" fillId="0" borderId="0" xfId="2" applyNumberFormat="1" applyFont="1"/>
    <xf numFmtId="0" fontId="21" fillId="0" borderId="20" xfId="0" applyFont="1" applyBorder="1" applyAlignment="1">
      <alignment horizontal="justify" vertical="center" wrapText="1"/>
    </xf>
    <xf numFmtId="0" fontId="22" fillId="0" borderId="20" xfId="0" applyFont="1" applyBorder="1" applyAlignment="1">
      <alignment horizontal="justify" vertical="center" wrapText="1"/>
    </xf>
    <xf numFmtId="0" fontId="28" fillId="21" borderId="19" xfId="0" applyFont="1" applyFill="1" applyBorder="1" applyAlignment="1">
      <alignment horizontal="center" vertical="center" wrapText="1"/>
    </xf>
    <xf numFmtId="0" fontId="24" fillId="0" borderId="1" xfId="0" applyFont="1" applyBorder="1" applyAlignment="1">
      <alignment vertical="center"/>
    </xf>
    <xf numFmtId="0" fontId="24" fillId="0" borderId="1" xfId="0" applyFont="1" applyBorder="1" applyAlignment="1">
      <alignment horizontal="justify" vertical="center" wrapText="1"/>
    </xf>
    <xf numFmtId="0" fontId="18" fillId="0" borderId="23" xfId="0" applyFont="1" applyBorder="1" applyAlignment="1">
      <alignment horizontal="center" vertical="center" wrapText="1"/>
    </xf>
    <xf numFmtId="0" fontId="21" fillId="0" borderId="20" xfId="0" applyFont="1" applyBorder="1" applyAlignment="1">
      <alignment vertical="center" wrapText="1"/>
    </xf>
    <xf numFmtId="0" fontId="21" fillId="0" borderId="25" xfId="0" applyFont="1" applyBorder="1" applyAlignment="1">
      <alignment vertical="center" wrapText="1"/>
    </xf>
    <xf numFmtId="0" fontId="63" fillId="0" borderId="39" xfId="0" applyFont="1" applyBorder="1"/>
    <xf numFmtId="0" fontId="63" fillId="0" borderId="39" xfId="0" applyFont="1" applyBorder="1" applyAlignment="1">
      <alignment horizontal="center" vertical="center"/>
    </xf>
    <xf numFmtId="0" fontId="63" fillId="0" borderId="41" xfId="0" applyFont="1" applyBorder="1"/>
    <xf numFmtId="0" fontId="63" fillId="0" borderId="41" xfId="0" applyFont="1" applyBorder="1" applyAlignment="1">
      <alignment horizontal="center" vertical="center"/>
    </xf>
    <xf numFmtId="0" fontId="63" fillId="0" borderId="42" xfId="0" applyFont="1" applyBorder="1" applyAlignment="1">
      <alignment horizontal="center" vertical="center"/>
    </xf>
    <xf numFmtId="0" fontId="63" fillId="0" borderId="40" xfId="0" applyFont="1" applyBorder="1"/>
    <xf numFmtId="0" fontId="63" fillId="11" borderId="41" xfId="0" applyFont="1" applyFill="1" applyBorder="1"/>
    <xf numFmtId="0" fontId="63" fillId="0" borderId="44" xfId="0" applyFont="1" applyBorder="1"/>
    <xf numFmtId="0" fontId="63" fillId="0" borderId="44" xfId="0" applyFont="1" applyBorder="1" applyAlignment="1">
      <alignment horizontal="center" vertical="center"/>
    </xf>
    <xf numFmtId="0" fontId="63" fillId="11" borderId="44" xfId="0" applyFont="1" applyFill="1" applyBorder="1"/>
    <xf numFmtId="0" fontId="63" fillId="11" borderId="45" xfId="0" applyFont="1" applyFill="1" applyBorder="1" applyAlignment="1">
      <alignment horizontal="center" vertical="center"/>
    </xf>
    <xf numFmtId="0" fontId="63" fillId="0" borderId="43" xfId="0" applyFont="1" applyBorder="1"/>
    <xf numFmtId="0" fontId="63" fillId="0" borderId="47" xfId="0" applyFont="1" applyBorder="1"/>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63" fillId="0" borderId="46" xfId="0" applyFont="1" applyBorder="1"/>
    <xf numFmtId="0" fontId="63" fillId="11" borderId="97" xfId="0" applyFont="1" applyFill="1" applyBorder="1"/>
    <xf numFmtId="0" fontId="63" fillId="11" borderId="105" xfId="0" applyFont="1" applyFill="1" applyBorder="1" applyAlignment="1">
      <alignment horizontal="center" vertical="center"/>
    </xf>
    <xf numFmtId="0" fontId="63" fillId="0" borderId="104" xfId="0" applyFont="1" applyBorder="1"/>
    <xf numFmtId="0" fontId="63" fillId="0" borderId="101" xfId="0" applyFont="1" applyFill="1" applyBorder="1" applyAlignment="1">
      <alignment horizontal="center" vertical="center"/>
    </xf>
    <xf numFmtId="0" fontId="63" fillId="0" borderId="102" xfId="0" applyFont="1" applyFill="1" applyBorder="1" applyAlignment="1">
      <alignment horizontal="center" vertical="center"/>
    </xf>
    <xf numFmtId="0" fontId="63" fillId="0" borderId="103" xfId="0" applyFont="1" applyBorder="1" applyAlignment="1">
      <alignment horizontal="center" vertical="center"/>
    </xf>
    <xf numFmtId="0" fontId="63" fillId="11" borderId="103" xfId="0" applyFont="1" applyFill="1" applyBorder="1"/>
    <xf numFmtId="0" fontId="63" fillId="11" borderId="45" xfId="0" applyFont="1" applyFill="1" applyBorder="1"/>
    <xf numFmtId="0" fontId="63" fillId="0" borderId="124" xfId="0" applyFont="1" applyBorder="1"/>
    <xf numFmtId="0" fontId="63" fillId="0" borderId="124" xfId="0" applyFont="1" applyBorder="1" applyAlignment="1">
      <alignment horizontal="center" vertical="center"/>
    </xf>
    <xf numFmtId="0" fontId="63" fillId="0" borderId="129" xfId="0" applyFont="1" applyBorder="1" applyAlignment="1">
      <alignment horizontal="center" vertical="center"/>
    </xf>
    <xf numFmtId="0" fontId="63" fillId="0" borderId="123" xfId="0" applyFont="1" applyBorder="1"/>
    <xf numFmtId="0" fontId="63" fillId="0" borderId="125" xfId="0" applyFont="1" applyBorder="1" applyAlignment="1">
      <alignment horizontal="center" vertical="center"/>
    </xf>
    <xf numFmtId="0" fontId="63" fillId="0" borderId="102" xfId="0" applyFont="1" applyBorder="1" applyAlignment="1">
      <alignment horizontal="center" vertical="center"/>
    </xf>
    <xf numFmtId="0" fontId="63" fillId="0" borderId="101" xfId="0" applyFont="1" applyBorder="1" applyAlignment="1">
      <alignment horizontal="center" vertical="center"/>
    </xf>
    <xf numFmtId="0" fontId="63" fillId="0" borderId="127" xfId="0" applyFont="1" applyBorder="1"/>
    <xf numFmtId="0" fontId="63" fillId="0" borderId="127" xfId="0" applyFont="1" applyBorder="1" applyAlignment="1">
      <alignment horizontal="center" vertical="center"/>
    </xf>
    <xf numFmtId="0" fontId="63" fillId="11" borderId="130" xfId="0" applyFont="1" applyFill="1" applyBorder="1"/>
    <xf numFmtId="0" fontId="63" fillId="11" borderId="127" xfId="0" applyFont="1" applyFill="1" applyBorder="1"/>
    <xf numFmtId="0" fontId="63" fillId="11" borderId="131" xfId="0" applyFont="1" applyFill="1" applyBorder="1" applyAlignment="1">
      <alignment horizontal="center" vertical="center"/>
    </xf>
    <xf numFmtId="0" fontId="63" fillId="0" borderId="126" xfId="0" applyFont="1" applyBorder="1"/>
    <xf numFmtId="0" fontId="63" fillId="11" borderId="128" xfId="0" applyFont="1" applyFill="1" applyBorder="1" applyAlignment="1">
      <alignment horizontal="center" vertical="center"/>
    </xf>
    <xf numFmtId="0" fontId="59" fillId="0" borderId="132" xfId="0" applyFont="1" applyBorder="1" applyAlignment="1">
      <alignment horizontal="center" vertical="center"/>
    </xf>
    <xf numFmtId="0" fontId="14" fillId="0" borderId="132" xfId="0" applyFont="1" applyBorder="1" applyAlignment="1">
      <alignment horizontal="center" vertical="center"/>
    </xf>
    <xf numFmtId="0" fontId="59" fillId="0" borderId="0" xfId="0" applyFont="1" applyBorder="1" applyAlignment="1">
      <alignment horizontal="center" vertical="center"/>
    </xf>
    <xf numFmtId="0" fontId="14" fillId="0" borderId="0" xfId="0" applyFont="1" applyBorder="1" applyAlignment="1">
      <alignment horizontal="center" vertical="center"/>
    </xf>
    <xf numFmtId="0" fontId="59" fillId="0" borderId="132" xfId="0" applyFont="1" applyBorder="1" applyAlignment="1">
      <alignment horizontal="center" vertical="center" wrapText="1"/>
    </xf>
    <xf numFmtId="0" fontId="59" fillId="0" borderId="132" xfId="0" applyFont="1" applyBorder="1" applyAlignment="1">
      <alignment vertical="center"/>
    </xf>
    <xf numFmtId="0" fontId="5" fillId="0" borderId="1" xfId="0" applyFont="1" applyBorder="1" applyAlignment="1">
      <alignment horizontal="center" vertical="center"/>
    </xf>
    <xf numFmtId="10" fontId="5" fillId="0" borderId="1" xfId="2" applyNumberFormat="1" applyFont="1" applyBorder="1" applyAlignment="1">
      <alignment horizontal="center" vertical="center"/>
    </xf>
    <xf numFmtId="0" fontId="52" fillId="24" borderId="1" xfId="0" applyFont="1" applyFill="1" applyBorder="1" applyAlignment="1">
      <alignment horizontal="center" vertical="center" wrapText="1"/>
    </xf>
    <xf numFmtId="0" fontId="64" fillId="10" borderId="137" xfId="0" applyFont="1" applyFill="1" applyBorder="1" applyAlignment="1">
      <alignment horizontal="center" vertical="center" wrapText="1"/>
    </xf>
    <xf numFmtId="0" fontId="64" fillId="0" borderId="138" xfId="0" applyFont="1" applyBorder="1" applyAlignment="1">
      <alignment horizontal="justify" vertical="center" wrapText="1"/>
    </xf>
    <xf numFmtId="0" fontId="64" fillId="0" borderId="139" xfId="0" applyFont="1" applyBorder="1" applyAlignment="1">
      <alignment vertical="center" wrapText="1"/>
    </xf>
    <xf numFmtId="0" fontId="64" fillId="0" borderId="139" xfId="0" applyFont="1" applyBorder="1" applyAlignment="1">
      <alignment horizontal="justify" vertical="center" wrapText="1"/>
    </xf>
    <xf numFmtId="0" fontId="64" fillId="0" borderId="140" xfId="0" applyFont="1" applyBorder="1" applyAlignment="1">
      <alignment horizontal="justify" vertical="center" wrapText="1"/>
    </xf>
    <xf numFmtId="0" fontId="64" fillId="0" borderId="141" xfId="0" applyFont="1" applyBorder="1" applyAlignment="1">
      <alignment horizontal="justify" vertical="center" wrapText="1"/>
    </xf>
    <xf numFmtId="0" fontId="64" fillId="0" borderId="138" xfId="0" applyFont="1" applyBorder="1" applyAlignment="1">
      <alignment horizontal="center" vertical="center" wrapText="1"/>
    </xf>
    <xf numFmtId="0" fontId="64" fillId="0" borderId="139" xfId="0" applyFont="1" applyBorder="1" applyAlignment="1">
      <alignment horizontal="center" vertical="center" wrapText="1"/>
    </xf>
    <xf numFmtId="0" fontId="64" fillId="0" borderId="137" xfId="0" applyFont="1" applyBorder="1" applyAlignment="1">
      <alignment horizontal="center" vertical="center" wrapText="1"/>
    </xf>
    <xf numFmtId="0" fontId="21" fillId="0" borderId="28" xfId="0" applyFont="1" applyBorder="1" applyAlignment="1">
      <alignment horizontal="justify" vertical="center" wrapText="1"/>
    </xf>
    <xf numFmtId="0" fontId="18" fillId="0" borderId="20" xfId="0" applyFont="1" applyBorder="1" applyAlignment="1">
      <alignment horizontal="center" vertical="center" wrapText="1"/>
    </xf>
    <xf numFmtId="0" fontId="18" fillId="0" borderId="20" xfId="0" applyFont="1" applyBorder="1" applyAlignment="1">
      <alignment vertical="center" wrapText="1"/>
    </xf>
    <xf numFmtId="0" fontId="16" fillId="0" borderId="20" xfId="0" applyFont="1" applyBorder="1" applyAlignment="1">
      <alignment horizontal="justify" vertical="center" wrapText="1"/>
    </xf>
    <xf numFmtId="10" fontId="14" fillId="0" borderId="0" xfId="2" applyNumberFormat="1" applyFont="1"/>
    <xf numFmtId="0" fontId="0" fillId="0" borderId="23" xfId="0" applyBorder="1" applyAlignment="1">
      <alignment horizontal="center" vertical="center"/>
    </xf>
    <xf numFmtId="0" fontId="18" fillId="0" borderId="18" xfId="0" applyFont="1" applyBorder="1" applyAlignment="1">
      <alignment horizontal="justify" vertical="center" wrapText="1"/>
    </xf>
    <xf numFmtId="0" fontId="18" fillId="0" borderId="2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8" xfId="0" applyFont="1" applyBorder="1" applyAlignment="1">
      <alignment vertical="center" wrapText="1"/>
    </xf>
    <xf numFmtId="0" fontId="21" fillId="0" borderId="20" xfId="0" applyFont="1" applyBorder="1" applyAlignment="1">
      <alignment horizontal="center" vertical="center" wrapText="1"/>
    </xf>
    <xf numFmtId="0" fontId="18" fillId="0" borderId="18" xfId="0" applyFont="1" applyBorder="1" applyAlignment="1">
      <alignment vertical="center" wrapText="1"/>
    </xf>
    <xf numFmtId="0" fontId="18" fillId="0" borderId="1" xfId="0" applyFont="1" applyBorder="1" applyAlignment="1">
      <alignment horizontal="justify" vertical="center" wrapText="1"/>
    </xf>
    <xf numFmtId="0" fontId="18" fillId="0" borderId="20" xfId="0" applyFont="1" applyBorder="1" applyAlignment="1">
      <alignment horizontal="justify" vertical="center" wrapText="1"/>
    </xf>
    <xf numFmtId="0" fontId="18" fillId="0" borderId="21" xfId="0" applyFont="1" applyBorder="1" applyAlignment="1">
      <alignment horizontal="center" vertical="center" wrapText="1"/>
    </xf>
    <xf numFmtId="0" fontId="18" fillId="0" borderId="143" xfId="0" applyFont="1" applyBorder="1" applyAlignment="1">
      <alignment horizontal="center" vertical="center" wrapText="1"/>
    </xf>
    <xf numFmtId="0" fontId="21" fillId="0" borderId="19" xfId="0" applyFont="1" applyBorder="1" applyAlignment="1">
      <alignment horizontal="justify" vertical="center" wrapText="1"/>
    </xf>
    <xf numFmtId="0" fontId="21" fillId="0" borderId="18" xfId="0" applyFont="1" applyBorder="1" applyAlignment="1">
      <alignment horizontal="justify" vertical="center" wrapText="1"/>
    </xf>
    <xf numFmtId="0" fontId="18"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vertical="center" wrapText="1"/>
    </xf>
    <xf numFmtId="0" fontId="18" fillId="0" borderId="1" xfId="0" applyFont="1" applyBorder="1" applyAlignment="1">
      <alignment horizontal="center" vertical="center" wrapText="1"/>
    </xf>
    <xf numFmtId="0" fontId="16" fillId="0" borderId="18" xfId="0" applyFont="1" applyBorder="1" applyAlignment="1">
      <alignment horizontal="justify" vertical="center" wrapText="1"/>
    </xf>
    <xf numFmtId="0" fontId="16" fillId="0" borderId="1" xfId="0" applyFont="1" applyBorder="1" applyAlignment="1">
      <alignment horizontal="justify" vertical="center" wrapText="1"/>
    </xf>
    <xf numFmtId="0" fontId="21" fillId="0" borderId="143" xfId="0" applyFont="1" applyBorder="1" applyAlignment="1">
      <alignment horizontal="center" vertical="center" wrapText="1"/>
    </xf>
    <xf numFmtId="0" fontId="21" fillId="0" borderId="1" xfId="0" applyFont="1" applyFill="1" applyBorder="1" applyAlignment="1">
      <alignment horizontal="justify" vertical="center" wrapText="1"/>
    </xf>
    <xf numFmtId="0" fontId="21" fillId="0" borderId="18" xfId="0" applyFont="1" applyFill="1" applyBorder="1" applyAlignment="1">
      <alignment horizontal="justify" vertical="center" wrapText="1"/>
    </xf>
    <xf numFmtId="0" fontId="21" fillId="0" borderId="143" xfId="0" applyFont="1" applyBorder="1" applyAlignment="1">
      <alignment vertical="center" wrapText="1"/>
    </xf>
    <xf numFmtId="0" fontId="50" fillId="0" borderId="22" xfId="0" applyFont="1" applyBorder="1" applyAlignment="1">
      <alignment horizontal="center" vertical="center" wrapText="1"/>
    </xf>
    <xf numFmtId="0" fontId="50" fillId="0" borderId="24" xfId="0" applyFont="1" applyBorder="1" applyAlignment="1">
      <alignment horizontal="center" vertical="center" wrapText="1"/>
    </xf>
    <xf numFmtId="0" fontId="50" fillId="0" borderId="30" xfId="0" applyFont="1" applyFill="1" applyBorder="1" applyAlignment="1">
      <alignment horizontal="center" vertical="center" wrapText="1"/>
    </xf>
    <xf numFmtId="0" fontId="50" fillId="0" borderId="22" xfId="0" applyFont="1" applyFill="1" applyBorder="1" applyAlignment="1">
      <alignment horizontal="center" vertical="center" wrapText="1"/>
    </xf>
    <xf numFmtId="0" fontId="18" fillId="0" borderId="143" xfId="0" applyFont="1" applyBorder="1" applyAlignment="1">
      <alignment horizontal="justify" vertical="center" wrapText="1"/>
    </xf>
    <xf numFmtId="0" fontId="35" fillId="2" borderId="1" xfId="0" applyFont="1" applyFill="1" applyBorder="1" applyAlignment="1">
      <alignment vertical="center"/>
    </xf>
    <xf numFmtId="0" fontId="35" fillId="2" borderId="4" xfId="0" applyFont="1" applyFill="1" applyBorder="1" applyAlignment="1">
      <alignment vertical="center"/>
    </xf>
    <xf numFmtId="0" fontId="18" fillId="0" borderId="111" xfId="0" applyFont="1" applyBorder="1" applyAlignment="1">
      <alignment horizontal="center" vertical="center" wrapText="1"/>
    </xf>
    <xf numFmtId="0" fontId="35" fillId="22" borderId="1" xfId="0" applyFont="1" applyFill="1" applyBorder="1" applyAlignment="1">
      <alignment vertical="center"/>
    </xf>
    <xf numFmtId="0" fontId="8" fillId="2" borderId="1" xfId="0" applyFont="1" applyFill="1" applyBorder="1" applyAlignment="1">
      <alignment vertical="center"/>
    </xf>
    <xf numFmtId="0" fontId="50" fillId="0" borderId="32" xfId="0" applyFont="1" applyFill="1" applyBorder="1" applyAlignment="1">
      <alignment horizontal="center" vertical="center" wrapText="1"/>
    </xf>
    <xf numFmtId="0" fontId="22" fillId="0" borderId="26"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26" xfId="0" applyFont="1" applyBorder="1" applyAlignment="1">
      <alignment horizontal="center" vertical="center" wrapText="1"/>
    </xf>
    <xf numFmtId="0" fontId="21" fillId="0" borderId="28" xfId="0" applyFont="1" applyBorder="1" applyAlignment="1">
      <alignment vertical="center" wrapText="1"/>
    </xf>
    <xf numFmtId="0" fontId="8" fillId="16" borderId="1" xfId="0" applyFont="1" applyFill="1" applyBorder="1" applyAlignment="1">
      <alignment vertical="center"/>
    </xf>
    <xf numFmtId="0" fontId="35" fillId="23" borderId="1" xfId="0" applyFont="1" applyFill="1" applyBorder="1" applyAlignment="1">
      <alignment horizontal="justify" vertical="center" wrapText="1"/>
    </xf>
    <xf numFmtId="0" fontId="35" fillId="14" borderId="1" xfId="0" applyFont="1" applyFill="1" applyBorder="1" applyAlignment="1">
      <alignment vertical="center"/>
    </xf>
    <xf numFmtId="0" fontId="66" fillId="0" borderId="142" xfId="0" applyFont="1" applyFill="1" applyBorder="1" applyAlignment="1">
      <alignment horizontal="center" vertical="center" wrapText="1"/>
    </xf>
    <xf numFmtId="0" fontId="8" fillId="0" borderId="66" xfId="0" applyFont="1" applyFill="1" applyBorder="1" applyAlignment="1">
      <alignment horizontal="center" wrapText="1"/>
    </xf>
    <xf numFmtId="0" fontId="0" fillId="15" borderId="150" xfId="0" applyFont="1" applyFill="1" applyBorder="1" applyAlignment="1">
      <alignment horizontal="center" vertical="center" wrapText="1"/>
    </xf>
    <xf numFmtId="0" fontId="0" fillId="16" borderId="150" xfId="0" applyFont="1" applyFill="1" applyBorder="1" applyAlignment="1">
      <alignment horizontal="center" vertical="center" wrapText="1"/>
    </xf>
    <xf numFmtId="0" fontId="0" fillId="7" borderId="150" xfId="0" applyFont="1" applyFill="1" applyBorder="1" applyAlignment="1">
      <alignment horizontal="center" vertical="center" wrapText="1"/>
    </xf>
    <xf numFmtId="0" fontId="0" fillId="0" borderId="150" xfId="0" applyFont="1" applyBorder="1" applyAlignment="1">
      <alignment horizontal="center" vertical="center" wrapText="1"/>
    </xf>
    <xf numFmtId="0" fontId="8" fillId="0" borderId="77" xfId="0" applyFont="1" applyFill="1" applyBorder="1" applyAlignment="1">
      <alignment vertical="center"/>
    </xf>
    <xf numFmtId="0" fontId="48" fillId="13" borderId="1" xfId="0" applyFont="1" applyFill="1" applyBorder="1" applyAlignment="1">
      <alignment horizontal="center" vertical="center" wrapText="1"/>
    </xf>
    <xf numFmtId="0" fontId="48" fillId="23" borderId="1" xfId="0" applyFont="1" applyFill="1" applyBorder="1" applyAlignment="1">
      <alignment horizontal="center" vertical="center" wrapText="1"/>
    </xf>
    <xf numFmtId="0" fontId="48" fillId="7" borderId="1"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48" fillId="15" borderId="1" xfId="0" applyFont="1" applyFill="1" applyBorder="1" applyAlignment="1">
      <alignment horizontal="center" vertical="center" wrapText="1"/>
    </xf>
    <xf numFmtId="0" fontId="18" fillId="0" borderId="111" xfId="0" applyFont="1" applyBorder="1" applyAlignment="1">
      <alignment horizontal="justify" vertical="center" wrapText="1"/>
    </xf>
    <xf numFmtId="0" fontId="20" fillId="0" borderId="142" xfId="0" applyFont="1" applyBorder="1" applyAlignment="1">
      <alignment vertical="center" wrapText="1"/>
    </xf>
    <xf numFmtId="0" fontId="20" fillId="0" borderId="143" xfId="0" applyFont="1" applyBorder="1" applyAlignment="1">
      <alignment vertical="center" wrapText="1"/>
    </xf>
    <xf numFmtId="0" fontId="18" fillId="0" borderId="143" xfId="0" applyFont="1" applyBorder="1" applyAlignment="1">
      <alignment vertical="center" wrapText="1"/>
    </xf>
    <xf numFmtId="17" fontId="20" fillId="0" borderId="143" xfId="0" applyNumberFormat="1" applyFont="1" applyBorder="1" applyAlignment="1">
      <alignment vertical="center" wrapText="1"/>
    </xf>
    <xf numFmtId="0" fontId="20" fillId="0" borderId="151" xfId="0" applyFont="1" applyBorder="1" applyAlignment="1">
      <alignment vertical="center" wrapText="1"/>
    </xf>
    <xf numFmtId="0" fontId="66" fillId="0" borderId="24" xfId="0" applyFont="1" applyBorder="1" applyAlignment="1">
      <alignment horizontal="center" vertical="center" wrapText="1"/>
    </xf>
    <xf numFmtId="0" fontId="50" fillId="0" borderId="24" xfId="0" applyFont="1" applyFill="1" applyBorder="1" applyAlignment="1">
      <alignment horizontal="center" vertical="center" wrapText="1"/>
    </xf>
    <xf numFmtId="14" fontId="18" fillId="0" borderId="20" xfId="0" applyNumberFormat="1"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justify" vertical="center" wrapText="1"/>
    </xf>
    <xf numFmtId="0" fontId="21" fillId="0" borderId="143" xfId="0" applyFont="1" applyBorder="1" applyAlignment="1">
      <alignment horizontal="center" vertical="center" wrapText="1"/>
    </xf>
    <xf numFmtId="0" fontId="21" fillId="0" borderId="143" xfId="0" applyFont="1" applyBorder="1" applyAlignment="1">
      <alignment horizontal="justify" vertical="center" wrapText="1"/>
    </xf>
    <xf numFmtId="0" fontId="21" fillId="0" borderId="66" xfId="0" applyFont="1" applyBorder="1" applyAlignment="1">
      <alignment horizontal="justify" vertical="center" wrapText="1"/>
    </xf>
    <xf numFmtId="0" fontId="21" fillId="0" borderId="144" xfId="0" applyFont="1" applyBorder="1" applyAlignment="1">
      <alignment horizontal="center" vertical="center" wrapText="1"/>
    </xf>
    <xf numFmtId="0" fontId="65" fillId="4" borderId="66" xfId="0" applyFont="1" applyFill="1" applyBorder="1" applyAlignment="1">
      <alignment horizontal="center" vertical="center" wrapText="1"/>
    </xf>
    <xf numFmtId="0" fontId="65" fillId="4" borderId="7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21" xfId="0" applyFont="1" applyBorder="1" applyAlignment="1">
      <alignment horizontal="center" vertical="center" wrapText="1"/>
    </xf>
    <xf numFmtId="0" fontId="63" fillId="26" borderId="124" xfId="0" applyFont="1" applyFill="1" applyBorder="1"/>
    <xf numFmtId="0" fontId="63" fillId="26" borderId="47" xfId="0" applyFont="1" applyFill="1" applyBorder="1"/>
    <xf numFmtId="0" fontId="59" fillId="0" borderId="133" xfId="0" applyFont="1" applyBorder="1" applyAlignment="1">
      <alignment vertical="center"/>
    </xf>
    <xf numFmtId="0" fontId="12" fillId="4" borderId="66" xfId="0" applyFont="1" applyFill="1" applyBorder="1" applyAlignment="1">
      <alignment horizontal="center" vertical="center" wrapText="1"/>
    </xf>
    <xf numFmtId="0" fontId="12" fillId="4" borderId="166" xfId="0" applyFont="1" applyFill="1" applyBorder="1" applyAlignment="1">
      <alignment horizontal="center" vertical="center" wrapText="1"/>
    </xf>
    <xf numFmtId="164" fontId="12" fillId="4" borderId="66" xfId="0" applyNumberFormat="1" applyFont="1" applyFill="1" applyBorder="1" applyAlignment="1">
      <alignment horizontal="center" vertical="center" wrapText="1"/>
    </xf>
    <xf numFmtId="164" fontId="12" fillId="4" borderId="166" xfId="0" applyNumberFormat="1" applyFont="1" applyFill="1" applyBorder="1" applyAlignment="1">
      <alignment horizontal="center" vertical="center" wrapText="1"/>
    </xf>
    <xf numFmtId="0" fontId="18" fillId="0" borderId="165" xfId="0" applyFont="1" applyBorder="1" applyAlignment="1">
      <alignment horizontal="left" vertical="center" wrapText="1"/>
    </xf>
    <xf numFmtId="0" fontId="18" fillId="0" borderId="66" xfId="0" applyFont="1" applyBorder="1" applyAlignment="1">
      <alignment horizontal="left" vertical="center" wrapText="1"/>
    </xf>
    <xf numFmtId="0" fontId="17" fillId="0" borderId="66" xfId="0" applyFont="1" applyBorder="1" applyAlignment="1">
      <alignment horizontal="center" vertical="center"/>
    </xf>
    <xf numFmtId="0" fontId="17" fillId="0" borderId="166" xfId="0" applyFont="1" applyBorder="1" applyAlignment="1">
      <alignment horizontal="center" vertical="center"/>
    </xf>
    <xf numFmtId="0" fontId="18" fillId="0" borderId="165" xfId="0" applyFont="1" applyFill="1" applyBorder="1" applyAlignment="1">
      <alignment horizontal="left" vertical="center" wrapText="1"/>
    </xf>
    <xf numFmtId="0" fontId="19" fillId="0" borderId="66" xfId="0" applyFont="1" applyFill="1" applyBorder="1" applyAlignment="1">
      <alignment horizontal="left" vertical="center" wrapText="1"/>
    </xf>
    <xf numFmtId="0" fontId="2" fillId="0" borderId="66" xfId="0" applyFont="1" applyBorder="1" applyAlignment="1">
      <alignment horizontal="center" vertical="center"/>
    </xf>
    <xf numFmtId="0" fontId="2" fillId="0" borderId="166" xfId="0" applyFont="1" applyBorder="1" applyAlignment="1">
      <alignment horizontal="center" vertical="center"/>
    </xf>
    <xf numFmtId="0" fontId="18" fillId="0" borderId="66" xfId="0" applyFont="1" applyBorder="1" applyAlignment="1">
      <alignment horizontal="justify" vertical="center" wrapText="1"/>
    </xf>
    <xf numFmtId="0" fontId="25" fillId="0" borderId="66" xfId="0" applyFont="1" applyBorder="1" applyAlignment="1">
      <alignment vertical="center"/>
    </xf>
    <xf numFmtId="0" fontId="18" fillId="0" borderId="66" xfId="0" applyFont="1" applyBorder="1" applyAlignment="1">
      <alignment vertical="center" wrapText="1"/>
    </xf>
    <xf numFmtId="0" fontId="18" fillId="0" borderId="167" xfId="0" applyFont="1" applyFill="1" applyBorder="1" applyAlignment="1">
      <alignment horizontal="left" vertical="center" wrapText="1"/>
    </xf>
    <xf numFmtId="0" fontId="19" fillId="2" borderId="168" xfId="0" applyFont="1" applyFill="1" applyBorder="1" applyAlignment="1">
      <alignment horizontal="justify" vertical="center" wrapText="1"/>
    </xf>
    <xf numFmtId="0" fontId="2" fillId="0" borderId="168" xfId="0" applyFont="1" applyBorder="1" applyAlignment="1">
      <alignment horizontal="center" vertical="center"/>
    </xf>
    <xf numFmtId="0" fontId="2" fillId="0" borderId="169" xfId="0" applyFont="1" applyBorder="1" applyAlignment="1">
      <alignment horizontal="center" vertical="center"/>
    </xf>
    <xf numFmtId="10" fontId="14" fillId="0" borderId="0" xfId="0" applyNumberFormat="1" applyFont="1"/>
    <xf numFmtId="0" fontId="67" fillId="10" borderId="160" xfId="0" applyFont="1" applyFill="1" applyBorder="1" applyAlignment="1">
      <alignment horizontal="center" vertical="center" wrapText="1"/>
    </xf>
    <xf numFmtId="0" fontId="67" fillId="10" borderId="161" xfId="0" applyFont="1" applyFill="1" applyBorder="1" applyAlignment="1">
      <alignment horizontal="center" vertical="center" wrapText="1"/>
    </xf>
    <xf numFmtId="0" fontId="68" fillId="7" borderId="108" xfId="0" applyFont="1" applyFill="1" applyBorder="1" applyAlignment="1">
      <alignment horizontal="center" vertical="center" wrapText="1"/>
    </xf>
    <xf numFmtId="0" fontId="68" fillId="25" borderId="108" xfId="0" applyFont="1" applyFill="1" applyBorder="1" applyAlignment="1">
      <alignment horizontal="center" vertical="center" wrapText="1"/>
    </xf>
    <xf numFmtId="0" fontId="54" fillId="7" borderId="108" xfId="0" applyFont="1" applyFill="1" applyBorder="1" applyAlignment="1">
      <alignment horizontal="center" vertical="center" wrapText="1"/>
    </xf>
    <xf numFmtId="0" fontId="54" fillId="25" borderId="108" xfId="0" applyFont="1" applyFill="1" applyBorder="1" applyAlignment="1">
      <alignment horizontal="center" vertical="center" wrapText="1"/>
    </xf>
    <xf numFmtId="0" fontId="54" fillId="7" borderId="109" xfId="0" applyFont="1" applyFill="1" applyBorder="1" applyAlignment="1">
      <alignment horizontal="center" vertical="center" wrapText="1"/>
    </xf>
    <xf numFmtId="0" fontId="54" fillId="25" borderId="109" xfId="0" applyFont="1" applyFill="1" applyBorder="1" applyAlignment="1">
      <alignment horizontal="center" vertical="center" wrapText="1"/>
    </xf>
    <xf numFmtId="0" fontId="68" fillId="0" borderId="110" xfId="0" applyFont="1" applyBorder="1" applyAlignment="1">
      <alignment horizontal="center" vertical="center" wrapText="1"/>
    </xf>
    <xf numFmtId="0" fontId="69" fillId="13" borderId="55" xfId="0" applyFont="1" applyFill="1" applyBorder="1" applyAlignment="1">
      <alignment horizontal="center" vertical="center" wrapText="1"/>
    </xf>
    <xf numFmtId="0" fontId="68" fillId="27" borderId="108" xfId="0" applyFont="1" applyFill="1" applyBorder="1" applyAlignment="1">
      <alignment horizontal="center" vertical="center" wrapText="1"/>
    </xf>
    <xf numFmtId="0" fontId="54" fillId="27" borderId="108" xfId="0" applyFont="1" applyFill="1" applyBorder="1" applyAlignment="1">
      <alignment horizontal="center" vertical="center" wrapText="1"/>
    </xf>
    <xf numFmtId="0" fontId="54" fillId="27" borderId="109" xfId="0" applyFont="1" applyFill="1" applyBorder="1" applyAlignment="1">
      <alignment horizontal="center" vertical="center" wrapText="1"/>
    </xf>
    <xf numFmtId="0" fontId="68" fillId="2" borderId="107" xfId="0" applyFont="1" applyFill="1" applyBorder="1" applyAlignment="1">
      <alignment horizontal="center" vertical="center" wrapText="1"/>
    </xf>
    <xf numFmtId="0" fontId="21"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19" xfId="0" applyFont="1" applyBorder="1" applyAlignment="1">
      <alignment vertical="center" wrapText="1"/>
    </xf>
    <xf numFmtId="0" fontId="18" fillId="0" borderId="19" xfId="0" applyFont="1" applyBorder="1" applyAlignment="1">
      <alignment horizontal="center" vertical="center" wrapText="1"/>
    </xf>
    <xf numFmtId="0" fontId="21" fillId="0" borderId="19" xfId="0" applyFont="1" applyBorder="1" applyAlignment="1">
      <alignment horizontal="justify" vertical="center" wrapText="1"/>
    </xf>
    <xf numFmtId="0" fontId="21" fillId="0" borderId="18" xfId="0" applyFont="1" applyBorder="1" applyAlignment="1">
      <alignment horizontal="justify" vertical="center" wrapText="1"/>
    </xf>
    <xf numFmtId="14" fontId="18" fillId="0" borderId="18" xfId="0" applyNumberFormat="1" applyFont="1" applyBorder="1" applyAlignment="1">
      <alignment horizontal="center" vertical="center" wrapText="1"/>
    </xf>
    <xf numFmtId="0" fontId="16" fillId="0" borderId="19" xfId="0" applyFont="1" applyBorder="1" applyAlignment="1">
      <alignment horizontal="justify" vertical="center" wrapText="1"/>
    </xf>
    <xf numFmtId="0" fontId="16" fillId="0" borderId="136" xfId="0" applyFont="1" applyBorder="1" applyAlignment="1">
      <alignment horizontal="justify" vertical="center" wrapText="1"/>
    </xf>
    <xf numFmtId="0" fontId="21" fillId="0" borderId="28" xfId="0" applyFont="1" applyBorder="1" applyAlignment="1">
      <alignment horizontal="center" vertical="center" wrapText="1"/>
    </xf>
    <xf numFmtId="0" fontId="21" fillId="0" borderId="60" xfId="0" applyFont="1" applyBorder="1" applyAlignment="1">
      <alignment horizontal="center" vertical="center" wrapText="1"/>
    </xf>
    <xf numFmtId="0" fontId="18" fillId="0" borderId="19" xfId="0" applyFont="1" applyBorder="1" applyAlignment="1">
      <alignment horizontal="justify" vertical="center" wrapText="1"/>
    </xf>
    <xf numFmtId="0" fontId="18"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0" xfId="0" applyFont="1" applyBorder="1" applyAlignment="1">
      <alignment horizontal="justify" vertical="center" wrapText="1"/>
    </xf>
    <xf numFmtId="0" fontId="16"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18" xfId="0" applyFont="1" applyBorder="1" applyAlignment="1">
      <alignment horizontal="justify" vertical="center" wrapText="1"/>
    </xf>
    <xf numFmtId="14" fontId="18" fillId="0" borderId="18" xfId="0" applyNumberFormat="1" applyFont="1" applyBorder="1" applyAlignment="1">
      <alignment horizontal="center" vertical="center" wrapText="1"/>
    </xf>
    <xf numFmtId="0" fontId="21" fillId="0" borderId="25" xfId="0" applyFont="1" applyBorder="1" applyAlignment="1">
      <alignment horizontal="center" vertical="center" wrapText="1"/>
    </xf>
    <xf numFmtId="0" fontId="21" fillId="0" borderId="56"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60" xfId="0" applyFont="1" applyBorder="1" applyAlignment="1">
      <alignment horizontal="center" vertical="center" wrapText="1"/>
    </xf>
    <xf numFmtId="0" fontId="21" fillId="0" borderId="1"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25" xfId="0" applyFont="1" applyBorder="1" applyAlignment="1">
      <alignment horizontal="justify" vertical="center" wrapText="1"/>
    </xf>
    <xf numFmtId="14" fontId="18" fillId="0" borderId="4" xfId="0" applyNumberFormat="1" applyFont="1" applyBorder="1" applyAlignment="1">
      <alignment horizontal="center" vertical="center" wrapText="1"/>
    </xf>
    <xf numFmtId="14" fontId="18" fillId="0" borderId="94" xfId="0" applyNumberFormat="1" applyFont="1" applyBorder="1" applyAlignment="1">
      <alignment horizontal="center" vertical="center" wrapText="1"/>
    </xf>
    <xf numFmtId="0" fontId="20" fillId="0" borderId="198" xfId="0" applyFont="1" applyBorder="1" applyAlignment="1">
      <alignment vertical="center" wrapText="1"/>
    </xf>
    <xf numFmtId="0" fontId="18" fillId="0" borderId="194" xfId="0" applyFont="1" applyBorder="1" applyAlignment="1">
      <alignment horizontal="center" vertical="center" wrapText="1"/>
    </xf>
    <xf numFmtId="0" fontId="21" fillId="0" borderId="163" xfId="0" applyFont="1" applyBorder="1" applyAlignment="1">
      <alignment horizontal="justify" vertical="top" wrapText="1"/>
    </xf>
    <xf numFmtId="0" fontId="18" fillId="0" borderId="200" xfId="0" applyFont="1" applyBorder="1" applyAlignment="1">
      <alignment horizontal="center" vertical="center" wrapText="1"/>
    </xf>
    <xf numFmtId="0" fontId="21" fillId="0" borderId="201" xfId="0" applyFont="1" applyBorder="1" applyAlignment="1">
      <alignment horizontal="justify" vertical="top" wrapText="1"/>
    </xf>
    <xf numFmtId="0" fontId="21" fillId="0" borderId="201" xfId="0" applyFont="1" applyBorder="1" applyAlignment="1">
      <alignment horizontal="justify" vertical="center" wrapText="1"/>
    </xf>
    <xf numFmtId="0" fontId="21" fillId="0" borderId="199" xfId="0" applyFont="1" applyBorder="1" applyAlignment="1">
      <alignment horizontal="justify" vertical="center" wrapText="1"/>
    </xf>
    <xf numFmtId="0" fontId="18" fillId="0" borderId="66" xfId="0" applyFont="1" applyBorder="1" applyAlignment="1">
      <alignment horizontal="center" vertical="center" wrapText="1"/>
    </xf>
    <xf numFmtId="0" fontId="22" fillId="0" borderId="166" xfId="0" applyFont="1" applyBorder="1" applyAlignment="1">
      <alignment horizontal="justify" vertical="center" wrapText="1"/>
    </xf>
    <xf numFmtId="0" fontId="22" fillId="0" borderId="166" xfId="0" applyFont="1" applyBorder="1" applyAlignment="1">
      <alignment horizontal="justify" vertical="center"/>
    </xf>
    <xf numFmtId="0" fontId="22" fillId="0" borderId="203" xfId="0" applyFont="1" applyBorder="1" applyAlignment="1">
      <alignment horizontal="justify" vertical="center"/>
    </xf>
    <xf numFmtId="0" fontId="22" fillId="0" borderId="205" xfId="0" applyFont="1" applyBorder="1" applyAlignment="1">
      <alignment horizontal="justify" vertical="center"/>
    </xf>
    <xf numFmtId="14" fontId="2" fillId="0" borderId="193" xfId="0" applyNumberFormat="1" applyFont="1" applyBorder="1" applyAlignment="1">
      <alignment horizontal="center" vertical="center"/>
    </xf>
    <xf numFmtId="14" fontId="2" fillId="0" borderId="204" xfId="0" applyNumberFormat="1" applyFont="1" applyBorder="1" applyAlignment="1">
      <alignment horizontal="center" vertical="center"/>
    </xf>
    <xf numFmtId="14" fontId="2" fillId="0" borderId="196" xfId="0" applyNumberFormat="1" applyFont="1" applyBorder="1" applyAlignment="1">
      <alignment vertical="center"/>
    </xf>
    <xf numFmtId="0" fontId="2" fillId="0" borderId="206" xfId="0" applyFont="1" applyBorder="1"/>
    <xf numFmtId="0" fontId="2" fillId="0" borderId="207" xfId="0" applyFont="1" applyBorder="1"/>
    <xf numFmtId="0" fontId="2" fillId="0" borderId="166" xfId="0" applyFont="1" applyBorder="1" applyAlignment="1">
      <alignment horizontal="justify" vertical="center" wrapText="1"/>
    </xf>
    <xf numFmtId="0" fontId="21" fillId="0" borderId="208" xfId="0" applyFont="1" applyBorder="1" applyAlignment="1">
      <alignment horizontal="justify" vertical="center" wrapText="1"/>
    </xf>
    <xf numFmtId="0" fontId="2" fillId="0" borderId="169" xfId="0" applyFont="1" applyBorder="1" applyAlignment="1">
      <alignment horizontal="justify" vertical="center" wrapText="1"/>
    </xf>
    <xf numFmtId="0" fontId="2" fillId="0" borderId="203" xfId="0" applyFont="1" applyBorder="1" applyAlignment="1">
      <alignment horizontal="justify" vertical="center" wrapText="1"/>
    </xf>
    <xf numFmtId="0" fontId="2" fillId="0" borderId="203" xfId="0" applyFont="1" applyBorder="1" applyAlignment="1">
      <alignment horizontal="justify" vertical="center"/>
    </xf>
    <xf numFmtId="0" fontId="2" fillId="0" borderId="169" xfId="0" applyFont="1" applyBorder="1" applyAlignment="1">
      <alignment horizontal="justify" vertical="center"/>
    </xf>
    <xf numFmtId="0" fontId="2" fillId="0" borderId="166" xfId="0" applyFont="1" applyBorder="1" applyAlignment="1">
      <alignment horizontal="justify" vertical="center"/>
    </xf>
    <xf numFmtId="14" fontId="18" fillId="0" borderId="18" xfId="0" applyNumberFormat="1" applyFont="1" applyBorder="1" applyAlignment="1">
      <alignment horizontal="center" vertical="center" wrapText="1"/>
    </xf>
    <xf numFmtId="0" fontId="21" fillId="0" borderId="18"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0" xfId="0" applyFont="1" applyBorder="1" applyAlignment="1">
      <alignment horizontal="justify" vertical="center" wrapText="1"/>
    </xf>
    <xf numFmtId="14" fontId="2" fillId="0" borderId="196" xfId="0" applyNumberFormat="1" applyFont="1" applyBorder="1" applyAlignment="1">
      <alignment horizontal="center" vertical="center"/>
    </xf>
    <xf numFmtId="14" fontId="2" fillId="0" borderId="214" xfId="0" applyNumberFormat="1" applyFont="1" applyBorder="1" applyAlignment="1">
      <alignment horizontal="center" vertical="center"/>
    </xf>
    <xf numFmtId="0" fontId="2" fillId="0" borderId="214" xfId="0" applyFont="1" applyBorder="1" applyAlignment="1">
      <alignment horizontal="justify" vertical="center" wrapText="1"/>
    </xf>
    <xf numFmtId="14" fontId="2" fillId="0" borderId="215" xfId="0" applyNumberFormat="1" applyFont="1" applyBorder="1" applyAlignment="1">
      <alignment horizontal="center" vertical="center"/>
    </xf>
    <xf numFmtId="0" fontId="8" fillId="13"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14" fontId="18" fillId="0" borderId="19" xfId="0" applyNumberFormat="1" applyFont="1" applyBorder="1" applyAlignment="1">
      <alignment horizontal="center" vertical="center" wrapText="1"/>
    </xf>
    <xf numFmtId="14" fontId="18" fillId="0" borderId="194" xfId="0" applyNumberFormat="1" applyFont="1" applyBorder="1" applyAlignment="1">
      <alignment horizontal="center" vertical="center" wrapText="1"/>
    </xf>
    <xf numFmtId="14" fontId="2" fillId="0" borderId="195" xfId="0" applyNumberFormat="1" applyFont="1" applyBorder="1" applyAlignment="1">
      <alignment horizontal="center" vertical="center"/>
    </xf>
    <xf numFmtId="0" fontId="18" fillId="0" borderId="1" xfId="0" applyFont="1" applyBorder="1" applyAlignment="1">
      <alignment horizontal="center" vertical="center" wrapText="1"/>
    </xf>
    <xf numFmtId="0" fontId="66" fillId="0" borderId="22" xfId="0" applyFont="1" applyFill="1" applyBorder="1" applyAlignment="1">
      <alignment horizontal="center" vertical="center" wrapText="1"/>
    </xf>
    <xf numFmtId="0" fontId="21" fillId="0" borderId="1" xfId="0" applyFont="1" applyBorder="1" applyAlignment="1">
      <alignment horizontal="justify" vertical="center" wrapText="1"/>
    </xf>
    <xf numFmtId="0" fontId="21" fillId="0" borderId="18" xfId="0" applyFont="1" applyBorder="1" applyAlignment="1">
      <alignment horizontal="justify" vertical="center" wrapText="1"/>
    </xf>
    <xf numFmtId="0" fontId="14" fillId="0" borderId="1" xfId="0" applyFont="1" applyBorder="1" applyAlignment="1">
      <alignment horizontal="justify" vertical="center" wrapText="1"/>
    </xf>
    <xf numFmtId="0" fontId="0" fillId="15" borderId="1" xfId="0" applyFill="1" applyBorder="1"/>
    <xf numFmtId="0" fontId="0" fillId="16" borderId="1" xfId="0" applyFill="1" applyBorder="1"/>
    <xf numFmtId="0" fontId="0" fillId="7" borderId="1" xfId="0" applyFill="1" applyBorder="1"/>
    <xf numFmtId="0" fontId="8" fillId="0" borderId="0" xfId="0" applyFont="1" applyAlignment="1">
      <alignment vertical="center"/>
    </xf>
    <xf numFmtId="0" fontId="21" fillId="0" borderId="111" xfId="0" applyFont="1" applyBorder="1" applyAlignment="1">
      <alignment vertical="center" wrapText="1"/>
    </xf>
    <xf numFmtId="0" fontId="22" fillId="0" borderId="111" xfId="0" applyFont="1" applyBorder="1" applyAlignment="1">
      <alignment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6" borderId="1" xfId="0" applyFont="1" applyFill="1" applyBorder="1" applyAlignment="1">
      <alignment horizontal="center"/>
    </xf>
    <xf numFmtId="0" fontId="38" fillId="0" borderId="1" xfId="0" applyFont="1" applyBorder="1" applyAlignment="1">
      <alignment horizontal="center" vertical="center" wrapText="1"/>
    </xf>
    <xf numFmtId="0" fontId="0" fillId="9" borderId="19" xfId="0" applyFill="1" applyBorder="1" applyAlignment="1">
      <alignment horizontal="center" wrapText="1"/>
    </xf>
    <xf numFmtId="0" fontId="0" fillId="9" borderId="21" xfId="0" applyFill="1" applyBorder="1" applyAlignment="1">
      <alignment horizontal="center" wrapText="1"/>
    </xf>
    <xf numFmtId="0" fontId="0" fillId="9" borderId="18" xfId="0" applyFill="1" applyBorder="1" applyAlignment="1">
      <alignment horizontal="center" wrapText="1"/>
    </xf>
    <xf numFmtId="0" fontId="36" fillId="9" borderId="1" xfId="0" applyFont="1" applyFill="1" applyBorder="1" applyAlignment="1">
      <alignment horizontal="center" vertical="center" wrapText="1"/>
    </xf>
    <xf numFmtId="0" fontId="0" fillId="18" borderId="19" xfId="0" applyFill="1" applyBorder="1" applyAlignment="1">
      <alignment horizontal="center" vertical="center" wrapText="1"/>
    </xf>
    <xf numFmtId="0" fontId="0" fillId="18" borderId="18" xfId="0" applyFill="1" applyBorder="1" applyAlignment="1">
      <alignment horizontal="center" vertical="center" wrapText="1"/>
    </xf>
    <xf numFmtId="0" fontId="36" fillId="18" borderId="1" xfId="0" applyFont="1" applyFill="1" applyBorder="1" applyAlignment="1">
      <alignment horizontal="center" vertical="center" wrapText="1"/>
    </xf>
    <xf numFmtId="0" fontId="8" fillId="8" borderId="1" xfId="0" applyFont="1" applyFill="1" applyBorder="1" applyAlignment="1">
      <alignment horizontal="center" wrapText="1"/>
    </xf>
    <xf numFmtId="0" fontId="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8" fillId="8" borderId="59" xfId="0" applyFont="1" applyFill="1" applyBorder="1" applyAlignment="1">
      <alignment horizontal="center"/>
    </xf>
    <xf numFmtId="0" fontId="8" fillId="7" borderId="1" xfId="0" applyFont="1" applyFill="1" applyBorder="1" applyAlignment="1">
      <alignment horizontal="center" vertical="center"/>
    </xf>
    <xf numFmtId="0" fontId="35" fillId="9" borderId="2"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4" xfId="0" applyFont="1" applyFill="1" applyBorder="1" applyAlignment="1">
      <alignment horizontal="center" vertical="center"/>
    </xf>
    <xf numFmtId="0" fontId="8" fillId="9" borderId="1" xfId="0" applyFont="1" applyFill="1" applyBorder="1" applyAlignment="1">
      <alignment horizontal="center" vertical="center"/>
    </xf>
    <xf numFmtId="0" fontId="8" fillId="13" borderId="1" xfId="0" applyFont="1" applyFill="1" applyBorder="1" applyAlignment="1">
      <alignment horizontal="center" vertical="center" wrapText="1"/>
    </xf>
    <xf numFmtId="0" fontId="8" fillId="13"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6" borderId="1" xfId="0" applyFont="1" applyFill="1" applyBorder="1" applyAlignment="1">
      <alignment horizontal="center" vertical="center"/>
    </xf>
    <xf numFmtId="0" fontId="8" fillId="17" borderId="1" xfId="0" applyFont="1" applyFill="1" applyBorder="1" applyAlignment="1">
      <alignment horizontal="center" vertical="center" wrapText="1"/>
    </xf>
    <xf numFmtId="0" fontId="8" fillId="17" borderId="1" xfId="0" applyFont="1" applyFill="1" applyBorder="1" applyAlignment="1">
      <alignment horizontal="center" vertical="center"/>
    </xf>
    <xf numFmtId="0" fontId="8" fillId="15"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Font="1" applyBorder="1" applyAlignment="1" applyProtection="1">
      <alignment horizontal="justify" vertical="center" wrapText="1"/>
      <protection hidden="1"/>
    </xf>
    <xf numFmtId="0" fontId="0" fillId="0" borderId="3" xfId="0" applyFont="1" applyBorder="1" applyAlignment="1" applyProtection="1">
      <alignment horizontal="justify" vertical="center" wrapText="1"/>
      <protection hidden="1"/>
    </xf>
    <xf numFmtId="0" fontId="0" fillId="0" borderId="4" xfId="0" applyFont="1" applyBorder="1" applyAlignment="1" applyProtection="1">
      <alignment horizontal="justify" vertical="center" wrapText="1"/>
      <protection hidden="1"/>
    </xf>
    <xf numFmtId="0" fontId="40" fillId="19" borderId="2" xfId="0" applyFont="1" applyFill="1" applyBorder="1" applyAlignment="1">
      <alignment horizontal="center" vertical="center"/>
    </xf>
    <xf numFmtId="0" fontId="40" fillId="19" borderId="3" xfId="0" applyFont="1" applyFill="1" applyBorder="1" applyAlignment="1">
      <alignment horizontal="center" vertical="center"/>
    </xf>
    <xf numFmtId="0" fontId="40" fillId="19" borderId="4" xfId="0" applyFont="1" applyFill="1" applyBorder="1" applyAlignment="1">
      <alignment horizontal="center" vertical="center"/>
    </xf>
    <xf numFmtId="0" fontId="0" fillId="0" borderId="1" xfId="0" applyBorder="1" applyAlignment="1">
      <alignment horizontal="justify" vertical="center" wrapText="1"/>
    </xf>
    <xf numFmtId="0" fontId="32" fillId="0" borderId="0" xfId="0" applyFont="1" applyAlignment="1">
      <alignment horizontal="center" vertical="center"/>
    </xf>
    <xf numFmtId="0" fontId="32" fillId="0" borderId="59" xfId="0" applyFont="1" applyBorder="1" applyAlignment="1">
      <alignment horizontal="center" vertical="center"/>
    </xf>
    <xf numFmtId="0" fontId="8" fillId="13" borderId="2"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28" fillId="13" borderId="1" xfId="0" applyFont="1" applyFill="1" applyBorder="1" applyAlignment="1">
      <alignment horizontal="left" vertical="center"/>
    </xf>
    <xf numFmtId="0" fontId="28" fillId="13" borderId="2" xfId="0" applyFont="1" applyFill="1" applyBorder="1" applyAlignment="1">
      <alignment horizontal="center"/>
    </xf>
    <xf numFmtId="0" fontId="28" fillId="13" borderId="3" xfId="0" applyFont="1" applyFill="1" applyBorder="1" applyAlignment="1">
      <alignment horizontal="center"/>
    </xf>
    <xf numFmtId="0" fontId="28" fillId="13" borderId="4" xfId="0" applyFont="1" applyFill="1" applyBorder="1" applyAlignment="1">
      <alignment horizontal="center"/>
    </xf>
    <xf numFmtId="0" fontId="0" fillId="12" borderId="1" xfId="0" applyFill="1" applyBorder="1" applyAlignment="1" applyProtection="1">
      <alignment horizontal="center" vertical="center"/>
      <protection hidden="1"/>
    </xf>
    <xf numFmtId="0" fontId="28" fillId="13" borderId="2" xfId="0" applyFont="1" applyFill="1" applyBorder="1" applyAlignment="1">
      <alignment horizontal="justify" vertical="center"/>
    </xf>
    <xf numFmtId="0" fontId="28" fillId="13" borderId="3" xfId="0" applyFont="1" applyFill="1" applyBorder="1" applyAlignment="1">
      <alignment horizontal="justify" vertical="center"/>
    </xf>
    <xf numFmtId="0" fontId="28" fillId="13" borderId="4" xfId="0" applyFont="1" applyFill="1" applyBorder="1" applyAlignment="1">
      <alignment horizontal="justify" vertical="center"/>
    </xf>
    <xf numFmtId="0" fontId="0" fillId="12" borderId="2" xfId="0" applyFill="1" applyBorder="1" applyAlignment="1">
      <alignment horizontal="justify" vertical="center"/>
    </xf>
    <xf numFmtId="0" fontId="0" fillId="12" borderId="4" xfId="0" applyFill="1" applyBorder="1" applyAlignment="1">
      <alignment horizontal="justify" vertical="center"/>
    </xf>
    <xf numFmtId="0" fontId="28" fillId="13" borderId="19" xfId="0" applyFont="1" applyFill="1" applyBorder="1" applyAlignment="1">
      <alignment horizontal="center" vertical="center"/>
    </xf>
    <xf numFmtId="0" fontId="28" fillId="13" borderId="21" xfId="0" applyFont="1" applyFill="1" applyBorder="1" applyAlignment="1">
      <alignment horizontal="center" vertical="center"/>
    </xf>
    <xf numFmtId="0" fontId="28" fillId="13" borderId="18" xfId="0" applyFont="1" applyFill="1" applyBorder="1" applyAlignment="1">
      <alignment horizontal="center" vertical="center"/>
    </xf>
    <xf numFmtId="0" fontId="28" fillId="13" borderId="1" xfId="0" applyFont="1" applyFill="1" applyBorder="1" applyAlignment="1">
      <alignment horizontal="center"/>
    </xf>
    <xf numFmtId="0" fontId="28" fillId="13" borderId="1" xfId="0" applyFont="1" applyFill="1" applyBorder="1" applyAlignment="1">
      <alignment horizontal="left"/>
    </xf>
    <xf numFmtId="0" fontId="33" fillId="9" borderId="22" xfId="0" applyFont="1" applyFill="1" applyBorder="1" applyAlignment="1">
      <alignment horizontal="justify" vertical="center" wrapText="1"/>
    </xf>
    <xf numFmtId="0" fontId="33" fillId="9" borderId="24" xfId="0" applyFont="1" applyFill="1" applyBorder="1" applyAlignment="1">
      <alignment horizontal="justify" vertical="center" wrapText="1"/>
    </xf>
    <xf numFmtId="0" fontId="43" fillId="0" borderId="23" xfId="0" applyFont="1" applyBorder="1" applyAlignment="1" applyProtection="1">
      <alignment horizontal="center" vertical="center" wrapText="1"/>
      <protection hidden="1"/>
    </xf>
    <xf numFmtId="0" fontId="43" fillId="0" borderId="25" xfId="0" applyFont="1" applyBorder="1" applyAlignment="1" applyProtection="1">
      <alignment horizontal="center" vertical="center" wrapText="1"/>
      <protection hidden="1"/>
    </xf>
    <xf numFmtId="0" fontId="0" fillId="0" borderId="24" xfId="0" applyBorder="1" applyAlignment="1">
      <alignment horizontal="right" vertical="center"/>
    </xf>
    <xf numFmtId="0" fontId="0" fillId="0" borderId="20" xfId="0" applyBorder="1" applyAlignment="1">
      <alignment horizontal="right" vertical="center"/>
    </xf>
    <xf numFmtId="0" fontId="33" fillId="14" borderId="53" xfId="0" applyFont="1" applyFill="1" applyBorder="1" applyAlignment="1">
      <alignment horizontal="center" vertical="center"/>
    </xf>
    <xf numFmtId="0" fontId="33" fillId="14" borderId="54" xfId="0" applyFont="1" applyFill="1" applyBorder="1" applyAlignment="1">
      <alignment horizontal="center" vertical="center"/>
    </xf>
    <xf numFmtId="0" fontId="33" fillId="14" borderId="55" xfId="0" applyFont="1" applyFill="1" applyBorder="1" applyAlignment="1">
      <alignment horizontal="center" vertical="center"/>
    </xf>
    <xf numFmtId="0" fontId="3" fillId="9" borderId="29" xfId="0" applyFont="1" applyFill="1" applyBorder="1" applyAlignment="1">
      <alignment horizontal="center" vertical="center" wrapText="1"/>
    </xf>
    <xf numFmtId="0" fontId="3" fillId="9" borderId="26" xfId="0" applyFont="1" applyFill="1" applyBorder="1" applyAlignment="1">
      <alignment horizontal="center" vertical="center" wrapText="1"/>
    </xf>
    <xf numFmtId="0" fontId="3" fillId="9" borderId="27"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4" xfId="0" applyFont="1" applyFill="1" applyBorder="1" applyAlignment="1">
      <alignment horizontal="justify" vertical="center" wrapText="1"/>
    </xf>
    <xf numFmtId="0" fontId="3" fillId="9" borderId="20" xfId="0" applyFont="1" applyFill="1" applyBorder="1" applyAlignment="1">
      <alignment horizontal="justify" vertical="center" wrapText="1"/>
    </xf>
    <xf numFmtId="0" fontId="3" fillId="9" borderId="25" xfId="0" applyFont="1" applyFill="1" applyBorder="1" applyAlignment="1">
      <alignment horizontal="justify" vertical="center" wrapText="1"/>
    </xf>
    <xf numFmtId="0" fontId="0" fillId="0" borderId="22" xfId="0" applyBorder="1" applyAlignment="1">
      <alignment horizontal="center" vertical="center"/>
    </xf>
    <xf numFmtId="0" fontId="42" fillId="9" borderId="29" xfId="0" applyFont="1" applyFill="1" applyBorder="1" applyAlignment="1">
      <alignment horizontal="center" vertical="center" wrapText="1"/>
    </xf>
    <xf numFmtId="0" fontId="42" fillId="9" borderId="27" xfId="0" applyFont="1" applyFill="1" applyBorder="1" applyAlignment="1">
      <alignment horizontal="center" vertical="center" wrapText="1"/>
    </xf>
    <xf numFmtId="0" fontId="8" fillId="20" borderId="59" xfId="0" applyFont="1" applyFill="1" applyBorder="1" applyAlignment="1">
      <alignment horizontal="center"/>
    </xf>
    <xf numFmtId="0" fontId="33" fillId="9"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20" borderId="52" xfId="0" applyFont="1" applyFill="1" applyBorder="1" applyAlignment="1">
      <alignment horizontal="center"/>
    </xf>
    <xf numFmtId="0" fontId="45" fillId="0" borderId="29" xfId="0" applyFont="1" applyBorder="1" applyAlignment="1">
      <alignment horizontal="center" vertical="center" wrapText="1"/>
    </xf>
    <xf numFmtId="0" fontId="45" fillId="0" borderId="22" xfId="0" applyFont="1" applyBorder="1" applyAlignment="1">
      <alignment horizontal="center" vertical="center" wrapText="1"/>
    </xf>
    <xf numFmtId="0" fontId="8" fillId="3" borderId="26" xfId="0" applyFont="1" applyFill="1" applyBorder="1" applyAlignment="1">
      <alignment horizontal="center"/>
    </xf>
    <xf numFmtId="0" fontId="8" fillId="10" borderId="26" xfId="0" applyFont="1" applyFill="1" applyBorder="1" applyAlignment="1">
      <alignment horizontal="center"/>
    </xf>
    <xf numFmtId="0" fontId="8" fillId="10" borderId="27" xfId="0" applyFont="1" applyFill="1" applyBorder="1" applyAlignment="1">
      <alignment horizontal="center"/>
    </xf>
    <xf numFmtId="0" fontId="0" fillId="0" borderId="95" xfId="0" applyBorder="1" applyAlignment="1">
      <alignment horizontal="right" vertical="center" wrapText="1"/>
    </xf>
    <xf numFmtId="0" fontId="0" fillId="0" borderId="94" xfId="0" applyBorder="1" applyAlignment="1">
      <alignment horizontal="right" vertical="center" wrapText="1"/>
    </xf>
    <xf numFmtId="0" fontId="0" fillId="0" borderId="92" xfId="0" applyBorder="1" applyAlignment="1">
      <alignment horizontal="right" vertical="center"/>
    </xf>
    <xf numFmtId="0" fontId="0" fillId="0" borderId="93" xfId="0" applyBorder="1" applyAlignment="1">
      <alignment horizontal="right" vertical="center"/>
    </xf>
    <xf numFmtId="0" fontId="0" fillId="0" borderId="94" xfId="0" applyBorder="1" applyAlignment="1">
      <alignment horizontal="right" vertical="center"/>
    </xf>
    <xf numFmtId="0" fontId="21" fillId="0" borderId="77" xfId="0" applyFont="1" applyBorder="1" applyAlignment="1">
      <alignment horizontal="justify" vertical="center" wrapText="1"/>
    </xf>
    <xf numFmtId="0" fontId="21" fillId="0" borderId="145" xfId="0" applyFont="1" applyBorder="1" applyAlignment="1">
      <alignment horizontal="justify" vertical="center" wrapText="1"/>
    </xf>
    <xf numFmtId="0" fontId="21" fillId="0" borderId="77" xfId="0" applyFont="1" applyBorder="1" applyAlignment="1">
      <alignment horizontal="center" vertical="center" wrapText="1"/>
    </xf>
    <xf numFmtId="0" fontId="21" fillId="0" borderId="145"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149" xfId="0" applyFont="1" applyBorder="1" applyAlignment="1">
      <alignment horizontal="center" vertical="center" wrapText="1"/>
    </xf>
    <xf numFmtId="0" fontId="21" fillId="0" borderId="146" xfId="0" applyFont="1" applyBorder="1" applyAlignment="1">
      <alignment horizontal="center" vertical="center" wrapText="1"/>
    </xf>
    <xf numFmtId="0" fontId="50" fillId="0" borderId="57" xfId="0" applyFont="1" applyFill="1" applyBorder="1" applyAlignment="1">
      <alignment horizontal="center" vertical="center" wrapText="1"/>
    </xf>
    <xf numFmtId="0" fontId="50" fillId="0" borderId="32" xfId="0" applyFont="1" applyFill="1" applyBorder="1" applyAlignment="1">
      <alignment horizontal="center" vertical="center" wrapText="1"/>
    </xf>
    <xf numFmtId="0" fontId="18" fillId="0" borderId="21" xfId="0" applyFont="1" applyBorder="1" applyAlignment="1">
      <alignment horizontal="center" vertical="center" wrapText="1"/>
    </xf>
    <xf numFmtId="0" fontId="18"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4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43" xfId="0" applyFont="1" applyBorder="1" applyAlignment="1">
      <alignment horizontal="center" vertical="center" wrapText="1"/>
    </xf>
    <xf numFmtId="0" fontId="21" fillId="0" borderId="19"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143" xfId="0" applyFont="1" applyBorder="1" applyAlignment="1">
      <alignment horizontal="justify" vertical="center" wrapText="1"/>
    </xf>
    <xf numFmtId="0" fontId="50" fillId="0" borderId="30" xfId="0" applyFont="1" applyFill="1" applyBorder="1" applyAlignment="1">
      <alignment horizontal="center" vertical="center" wrapText="1"/>
    </xf>
    <xf numFmtId="0" fontId="50" fillId="0" borderId="142" xfId="0" applyFont="1" applyFill="1" applyBorder="1" applyAlignment="1">
      <alignment horizontal="center" vertical="center" wrapText="1"/>
    </xf>
    <xf numFmtId="0" fontId="66" fillId="0" borderId="31" xfId="0" applyFont="1" applyBorder="1" applyAlignment="1">
      <alignment horizontal="center" vertical="center" wrapText="1"/>
    </xf>
    <xf numFmtId="0" fontId="66" fillId="0" borderId="32" xfId="0" applyFont="1" applyBorder="1" applyAlignment="1">
      <alignment horizontal="center" vertical="center" wrapText="1"/>
    </xf>
    <xf numFmtId="0" fontId="16" fillId="0" borderId="19" xfId="0" applyFont="1" applyBorder="1" applyAlignment="1">
      <alignment horizontal="justify" vertical="center" wrapText="1"/>
    </xf>
    <xf numFmtId="0" fontId="16" fillId="0" borderId="21" xfId="0" applyFont="1" applyBorder="1" applyAlignment="1">
      <alignment horizontal="justify" vertical="center" wrapText="1"/>
    </xf>
    <xf numFmtId="0" fontId="18" fillId="0" borderId="1" xfId="0" applyFont="1" applyBorder="1" applyAlignment="1">
      <alignment horizontal="center" vertical="center" wrapText="1"/>
    </xf>
    <xf numFmtId="0" fontId="16" fillId="0" borderId="18" xfId="0" applyFont="1" applyBorder="1" applyAlignment="1">
      <alignment horizontal="justify" vertical="center" wrapText="1"/>
    </xf>
    <xf numFmtId="0" fontId="8" fillId="0" borderId="112" xfId="0" applyFont="1" applyBorder="1" applyAlignment="1">
      <alignment horizontal="left" vertical="center"/>
    </xf>
    <xf numFmtId="0" fontId="8" fillId="0" borderId="113"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0" fillId="0" borderId="14" xfId="0" applyBorder="1" applyAlignment="1"/>
    <xf numFmtId="0" fontId="0" fillId="0" borderId="13" xfId="0" applyBorder="1" applyAlignment="1"/>
    <xf numFmtId="0" fontId="0" fillId="0" borderId="12" xfId="0" applyBorder="1" applyAlignment="1"/>
    <xf numFmtId="0" fontId="23" fillId="0" borderId="17" xfId="0" applyFont="1" applyBorder="1" applyAlignment="1">
      <alignment vertical="center" wrapText="1"/>
    </xf>
    <xf numFmtId="0" fontId="23" fillId="0" borderId="16" xfId="0" applyFont="1" applyBorder="1" applyAlignment="1">
      <alignment vertical="center" wrapText="1"/>
    </xf>
    <xf numFmtId="0" fontId="23" fillId="0" borderId="15" xfId="0" applyFont="1" applyBorder="1" applyAlignment="1">
      <alignment vertical="center" wrapText="1"/>
    </xf>
    <xf numFmtId="0" fontId="21" fillId="0" borderId="21" xfId="0" applyFont="1" applyBorder="1" applyAlignment="1">
      <alignment horizontal="center" vertical="center" wrapText="1"/>
    </xf>
    <xf numFmtId="0" fontId="50" fillId="0" borderId="31" xfId="0" applyFont="1" applyFill="1" applyBorder="1" applyAlignment="1">
      <alignment horizontal="center" vertical="center" wrapText="1"/>
    </xf>
    <xf numFmtId="0" fontId="21" fillId="0" borderId="18" xfId="0" applyFont="1" applyBorder="1" applyAlignment="1">
      <alignment horizontal="justify" vertical="center" wrapText="1"/>
    </xf>
    <xf numFmtId="14" fontId="18" fillId="0" borderId="58" xfId="0" applyNumberFormat="1" applyFont="1" applyBorder="1" applyAlignment="1">
      <alignment horizontal="center" vertical="center" wrapText="1"/>
    </xf>
    <xf numFmtId="14" fontId="18" fillId="0" borderId="21" xfId="0" applyNumberFormat="1" applyFont="1" applyBorder="1" applyAlignment="1">
      <alignment horizontal="center" vertical="center" wrapText="1"/>
    </xf>
    <xf numFmtId="14" fontId="18" fillId="0" borderId="143" xfId="0" applyNumberFormat="1" applyFont="1" applyBorder="1" applyAlignment="1">
      <alignment horizontal="center" vertical="center" wrapText="1"/>
    </xf>
    <xf numFmtId="0" fontId="18" fillId="0" borderId="58" xfId="0" applyFont="1" applyBorder="1" applyAlignment="1">
      <alignment horizontal="center" vertical="center" wrapText="1"/>
    </xf>
    <xf numFmtId="0" fontId="18" fillId="0" borderId="19" xfId="0" applyFont="1" applyBorder="1" applyAlignment="1">
      <alignment horizontal="justify" vertical="center" wrapText="1"/>
    </xf>
    <xf numFmtId="0" fontId="18" fillId="0" borderId="21" xfId="0" applyFont="1" applyBorder="1" applyAlignment="1">
      <alignment horizontal="justify" vertical="center" wrapText="1"/>
    </xf>
    <xf numFmtId="0" fontId="18" fillId="0" borderId="18" xfId="0" applyFont="1" applyBorder="1" applyAlignment="1">
      <alignment horizontal="justify" vertical="center" wrapText="1"/>
    </xf>
    <xf numFmtId="0" fontId="18" fillId="0" borderId="1" xfId="0" applyFont="1" applyBorder="1" applyAlignment="1">
      <alignment horizontal="justify" vertical="center" wrapText="1"/>
    </xf>
    <xf numFmtId="0" fontId="66" fillId="0" borderId="22" xfId="0" applyFont="1" applyBorder="1" applyAlignment="1">
      <alignment horizontal="center" vertical="center" wrapText="1"/>
    </xf>
    <xf numFmtId="0" fontId="50" fillId="0" borderId="31" xfId="0" applyFont="1" applyBorder="1" applyAlignment="1">
      <alignment horizontal="center" vertical="center" wrapText="1"/>
    </xf>
    <xf numFmtId="0" fontId="50" fillId="0" borderId="32" xfId="0" applyFont="1" applyBorder="1" applyAlignment="1">
      <alignment horizontal="center" vertical="center" wrapText="1"/>
    </xf>
    <xf numFmtId="0" fontId="21" fillId="0" borderId="58" xfId="0" applyFont="1" applyBorder="1" applyAlignment="1">
      <alignment horizontal="justify" vertical="center" wrapText="1"/>
    </xf>
    <xf numFmtId="0" fontId="16" fillId="0" borderId="143" xfId="0" applyFont="1" applyBorder="1" applyAlignment="1">
      <alignment horizontal="justify" vertical="center" wrapText="1"/>
    </xf>
    <xf numFmtId="0" fontId="50" fillId="0" borderId="30" xfId="0" applyFont="1" applyBorder="1" applyAlignment="1">
      <alignment horizontal="center" vertical="center" wrapText="1"/>
    </xf>
    <xf numFmtId="0" fontId="65" fillId="4" borderId="73" xfId="0" applyFont="1" applyFill="1" applyBorder="1" applyAlignment="1">
      <alignment horizontal="center" vertical="center" wrapText="1"/>
    </xf>
    <xf numFmtId="0" fontId="65" fillId="4" borderId="76" xfId="0" applyFont="1" applyFill="1" applyBorder="1" applyAlignment="1">
      <alignment horizontal="center" vertical="center" wrapText="1"/>
    </xf>
    <xf numFmtId="0" fontId="65" fillId="4" borderId="86" xfId="0" applyFont="1" applyFill="1" applyBorder="1" applyAlignment="1">
      <alignment horizontal="center" vertical="center" wrapText="1"/>
    </xf>
    <xf numFmtId="0" fontId="21" fillId="0" borderId="72" xfId="0" applyFont="1" applyBorder="1" applyAlignment="1">
      <alignment horizontal="justify" vertical="center" wrapText="1"/>
    </xf>
    <xf numFmtId="0" fontId="65" fillId="4" borderId="65" xfId="0" applyFont="1" applyFill="1" applyBorder="1" applyAlignment="1">
      <alignment horizontal="center" vertical="center" wrapText="1"/>
    </xf>
    <xf numFmtId="0" fontId="65" fillId="4" borderId="63" xfId="0" applyFont="1" applyFill="1" applyBorder="1" applyAlignment="1">
      <alignment horizontal="center" vertical="center" wrapText="1"/>
    </xf>
    <xf numFmtId="0" fontId="65" fillId="4" borderId="64" xfId="0" applyFont="1" applyFill="1" applyBorder="1" applyAlignment="1">
      <alignment horizontal="center" vertical="center" wrapText="1"/>
    </xf>
    <xf numFmtId="0" fontId="18" fillId="0" borderId="72" xfId="0" applyFont="1" applyBorder="1" applyAlignment="1">
      <alignment horizontal="center" vertical="center" wrapText="1"/>
    </xf>
    <xf numFmtId="0" fontId="65" fillId="4" borderId="77" xfId="0" applyFont="1" applyFill="1" applyBorder="1" applyAlignment="1">
      <alignment horizontal="center" vertical="center" wrapText="1"/>
    </xf>
    <xf numFmtId="0" fontId="65" fillId="4" borderId="89" xfId="0" applyFont="1" applyFill="1" applyBorder="1" applyAlignment="1">
      <alignment horizontal="center" vertical="center" wrapText="1"/>
    </xf>
    <xf numFmtId="0" fontId="65" fillId="4" borderId="145" xfId="0" applyFont="1" applyFill="1" applyBorder="1" applyAlignment="1">
      <alignment horizontal="center" vertical="center" wrapText="1"/>
    </xf>
    <xf numFmtId="0" fontId="65" fillId="4" borderId="70" xfId="0" applyFont="1" applyFill="1" applyBorder="1" applyAlignment="1">
      <alignment horizontal="center" vertical="center" wrapText="1"/>
    </xf>
    <xf numFmtId="0" fontId="65" fillId="4" borderId="62" xfId="0" applyFont="1" applyFill="1" applyBorder="1" applyAlignment="1">
      <alignment horizontal="center" vertical="center" wrapText="1"/>
    </xf>
    <xf numFmtId="0" fontId="65" fillId="4" borderId="75" xfId="0" applyFont="1" applyFill="1" applyBorder="1" applyAlignment="1">
      <alignment horizontal="center" vertical="center" wrapText="1"/>
    </xf>
    <xf numFmtId="0" fontId="65" fillId="4" borderId="88" xfId="0" applyFont="1" applyFill="1" applyBorder="1" applyAlignment="1">
      <alignment horizontal="center" vertical="center" wrapText="1"/>
    </xf>
    <xf numFmtId="0" fontId="65" fillId="4" borderId="61" xfId="0" applyFont="1" applyFill="1" applyBorder="1" applyAlignment="1">
      <alignment horizontal="center" vertical="center" wrapText="1"/>
    </xf>
    <xf numFmtId="0" fontId="65" fillId="4" borderId="147" xfId="0" applyFont="1" applyFill="1" applyBorder="1" applyAlignment="1">
      <alignment horizontal="center" vertical="center" wrapText="1"/>
    </xf>
    <xf numFmtId="0" fontId="65" fillId="4" borderId="73" xfId="0" applyFont="1" applyFill="1" applyBorder="1" applyAlignment="1">
      <alignment horizontal="center" vertical="center" textRotation="90" wrapText="1"/>
    </xf>
    <xf numFmtId="0" fontId="65" fillId="0" borderId="74" xfId="0" applyFont="1" applyBorder="1" applyAlignment="1">
      <alignment horizontal="center" vertical="center" textRotation="90" wrapText="1"/>
    </xf>
    <xf numFmtId="0" fontId="18" fillId="0" borderId="68" xfId="0" applyFont="1" applyBorder="1" applyAlignment="1">
      <alignment horizontal="center" vertical="center" wrapText="1"/>
    </xf>
    <xf numFmtId="0" fontId="66" fillId="0" borderId="90" xfId="0" applyFont="1" applyBorder="1" applyAlignment="1">
      <alignment horizontal="center" vertical="center" wrapText="1"/>
    </xf>
    <xf numFmtId="0" fontId="66" fillId="0" borderId="142" xfId="0" applyFont="1" applyBorder="1" applyAlignment="1">
      <alignment horizontal="center" vertical="center" wrapText="1"/>
    </xf>
    <xf numFmtId="0" fontId="9" fillId="0" borderId="7" xfId="0" applyFont="1" applyBorder="1" applyAlignment="1">
      <alignment vertical="center" wrapText="1"/>
    </xf>
    <xf numFmtId="0" fontId="9" fillId="0" borderId="6" xfId="0" applyFont="1" applyBorder="1" applyAlignment="1">
      <alignment vertical="center" wrapText="1"/>
    </xf>
    <xf numFmtId="0" fontId="0" fillId="0" borderId="114" xfId="0" applyBorder="1" applyAlignment="1"/>
    <xf numFmtId="0" fontId="0" fillId="0" borderId="115" xfId="0" applyBorder="1" applyAlignment="1"/>
    <xf numFmtId="0" fontId="0" fillId="0" borderId="116" xfId="0" applyBorder="1" applyAlignment="1"/>
    <xf numFmtId="0" fontId="16" fillId="0" borderId="58" xfId="0" applyFont="1" applyBorder="1" applyAlignment="1">
      <alignment horizontal="justify" vertical="center" wrapText="1"/>
    </xf>
    <xf numFmtId="0" fontId="9" fillId="0" borderId="9" xfId="0" applyFont="1" applyBorder="1" applyAlignment="1">
      <alignment vertical="center" wrapText="1"/>
    </xf>
    <xf numFmtId="0" fontId="9" fillId="0" borderId="8" xfId="0" applyFont="1" applyBorder="1" applyAlignment="1">
      <alignment vertical="center" wrapText="1"/>
    </xf>
    <xf numFmtId="0" fontId="0" fillId="0" borderId="117" xfId="0" applyBorder="1" applyAlignment="1"/>
    <xf numFmtId="0" fontId="0" fillId="0" borderId="118" xfId="0" applyBorder="1" applyAlignment="1"/>
    <xf numFmtId="0" fontId="0" fillId="0" borderId="119" xfId="0" applyBorder="1" applyAlignment="1"/>
    <xf numFmtId="0" fontId="21" fillId="0" borderId="109" xfId="0" applyFont="1" applyBorder="1" applyAlignment="1">
      <alignment horizontal="justify" vertical="center" wrapText="1"/>
    </xf>
    <xf numFmtId="0" fontId="21" fillId="0" borderId="108" xfId="0" applyFont="1" applyBorder="1" applyAlignment="1">
      <alignment horizontal="justify" vertical="center" wrapText="1"/>
    </xf>
    <xf numFmtId="0" fontId="9" fillId="0" borderId="11" xfId="0" applyFont="1" applyBorder="1" applyAlignment="1">
      <alignment vertical="center" wrapText="1"/>
    </xf>
    <xf numFmtId="0" fontId="9" fillId="0" borderId="10" xfId="0" applyFont="1" applyBorder="1" applyAlignment="1">
      <alignment vertical="center" wrapText="1"/>
    </xf>
    <xf numFmtId="0" fontId="0" fillId="0" borderId="120" xfId="0" applyBorder="1" applyAlignment="1"/>
    <xf numFmtId="0" fontId="0" fillId="0" borderId="121" xfId="0" applyBorder="1" applyAlignment="1"/>
    <xf numFmtId="0" fontId="0" fillId="0" borderId="122" xfId="0" applyBorder="1" applyAlignment="1"/>
    <xf numFmtId="0" fontId="21" fillId="0" borderId="58" xfId="0" applyFont="1" applyFill="1" applyBorder="1" applyAlignment="1">
      <alignment horizontal="justify" vertical="center" wrapText="1"/>
    </xf>
    <xf numFmtId="0" fontId="21" fillId="0" borderId="21" xfId="0" applyFont="1" applyFill="1" applyBorder="1" applyAlignment="1">
      <alignment horizontal="justify" vertical="center" wrapText="1"/>
    </xf>
    <xf numFmtId="0" fontId="21" fillId="0" borderId="143" xfId="0" applyFont="1" applyFill="1" applyBorder="1" applyAlignment="1">
      <alignment horizontal="justify" vertical="center" wrapText="1"/>
    </xf>
    <xf numFmtId="0" fontId="65" fillId="4" borderId="209" xfId="0" applyFont="1" applyFill="1" applyBorder="1" applyAlignment="1">
      <alignment horizontal="center" vertical="center" wrapText="1"/>
    </xf>
    <xf numFmtId="0" fontId="65" fillId="4" borderId="68" xfId="0" applyFont="1" applyFill="1" applyBorder="1" applyAlignment="1">
      <alignment horizontal="center" vertical="center" wrapText="1"/>
    </xf>
    <xf numFmtId="0" fontId="65" fillId="4" borderId="210" xfId="0" applyFont="1" applyFill="1" applyBorder="1" applyAlignment="1">
      <alignment horizontal="center" vertical="center" wrapText="1"/>
    </xf>
    <xf numFmtId="0" fontId="65" fillId="4" borderId="216" xfId="0" applyFont="1" applyFill="1" applyBorder="1" applyAlignment="1">
      <alignment horizontal="center" vertical="center" wrapText="1"/>
    </xf>
    <xf numFmtId="0" fontId="60" fillId="4" borderId="217" xfId="0" applyFont="1" applyFill="1" applyBorder="1" applyAlignment="1">
      <alignment horizontal="center" vertical="center" wrapText="1"/>
    </xf>
    <xf numFmtId="0" fontId="60" fillId="0" borderId="218" xfId="0" applyFont="1" applyBorder="1" applyAlignment="1"/>
    <xf numFmtId="0" fontId="70" fillId="28" borderId="211" xfId="0" applyFont="1" applyFill="1" applyBorder="1" applyAlignment="1">
      <alignment horizontal="center" vertical="center" wrapText="1"/>
    </xf>
    <xf numFmtId="0" fontId="71" fillId="28" borderId="212" xfId="0" applyFont="1" applyFill="1" applyBorder="1"/>
    <xf numFmtId="0" fontId="71" fillId="28" borderId="213" xfId="0" applyFont="1" applyFill="1" applyBorder="1"/>
    <xf numFmtId="0" fontId="65" fillId="4" borderId="83" xfId="0" applyFont="1" applyFill="1" applyBorder="1" applyAlignment="1">
      <alignment horizontal="center" vertical="center"/>
    </xf>
    <xf numFmtId="0" fontId="65" fillId="4" borderId="84" xfId="0" applyFont="1" applyFill="1" applyBorder="1" applyAlignment="1">
      <alignment horizontal="center" vertical="center"/>
    </xf>
    <xf numFmtId="0" fontId="65" fillId="4" borderId="85" xfId="0" applyFont="1" applyFill="1" applyBorder="1" applyAlignment="1">
      <alignment horizontal="center" vertical="center"/>
    </xf>
    <xf numFmtId="0" fontId="65" fillId="4" borderId="80" xfId="0" applyFont="1" applyFill="1" applyBorder="1" applyAlignment="1">
      <alignment horizontal="center" vertical="center" wrapText="1"/>
    </xf>
    <xf numFmtId="0" fontId="65" fillId="4" borderId="81" xfId="0" applyFont="1" applyFill="1" applyBorder="1" applyAlignment="1">
      <alignment horizontal="center" vertical="center" wrapText="1"/>
    </xf>
    <xf numFmtId="0" fontId="65" fillId="4" borderId="87" xfId="0" applyFont="1" applyFill="1" applyBorder="1" applyAlignment="1">
      <alignment horizontal="center" vertical="center" wrapText="1"/>
    </xf>
    <xf numFmtId="0" fontId="65" fillId="4" borderId="82" xfId="0" applyFont="1" applyFill="1" applyBorder="1" applyAlignment="1">
      <alignment horizontal="center" vertical="center" wrapText="1"/>
    </xf>
    <xf numFmtId="0" fontId="65" fillId="4" borderId="67" xfId="0" applyFont="1" applyFill="1" applyBorder="1" applyAlignment="1">
      <alignment horizontal="center" vertical="center" wrapText="1"/>
    </xf>
    <xf numFmtId="0" fontId="70" fillId="28" borderId="178" xfId="0" applyFont="1" applyFill="1" applyBorder="1" applyAlignment="1">
      <alignment horizontal="center" vertical="center" wrapText="1"/>
    </xf>
    <xf numFmtId="0" fontId="70" fillId="28" borderId="181" xfId="0" applyFont="1" applyFill="1" applyBorder="1" applyAlignment="1">
      <alignment horizontal="center" vertical="center" wrapText="1"/>
    </xf>
    <xf numFmtId="0" fontId="70" fillId="28" borderId="179" xfId="0" applyFont="1" applyFill="1" applyBorder="1" applyAlignment="1">
      <alignment horizontal="center" vertical="center" wrapText="1"/>
    </xf>
    <xf numFmtId="0" fontId="70" fillId="28" borderId="182" xfId="0" applyFont="1" applyFill="1" applyBorder="1" applyAlignment="1">
      <alignment horizontal="center" vertical="center" wrapText="1"/>
    </xf>
    <xf numFmtId="0" fontId="70" fillId="28" borderId="180" xfId="0" applyFont="1" applyFill="1" applyBorder="1" applyAlignment="1">
      <alignment horizontal="center" vertical="center" wrapText="1"/>
    </xf>
    <xf numFmtId="0" fontId="70" fillId="28" borderId="183" xfId="0" applyFont="1" applyFill="1" applyBorder="1" applyAlignment="1">
      <alignment horizontal="center" vertical="center" wrapText="1"/>
    </xf>
    <xf numFmtId="0" fontId="65" fillId="4" borderId="69" xfId="0" applyFont="1" applyFill="1" applyBorder="1" applyAlignment="1">
      <alignment horizontal="center" vertical="center" wrapText="1"/>
    </xf>
    <xf numFmtId="0" fontId="65" fillId="4" borderId="73" xfId="0" applyFont="1" applyFill="1" applyBorder="1" applyAlignment="1">
      <alignment horizontal="center" vertical="center"/>
    </xf>
    <xf numFmtId="0" fontId="65" fillId="0" borderId="76" xfId="0" applyFont="1" applyBorder="1" applyAlignment="1">
      <alignment horizontal="center" vertical="center"/>
    </xf>
    <xf numFmtId="0" fontId="65" fillId="0" borderId="74" xfId="0" applyFont="1" applyBorder="1" applyAlignment="1">
      <alignment horizontal="center" vertical="center"/>
    </xf>
    <xf numFmtId="0" fontId="65" fillId="4" borderId="71" xfId="0" applyFont="1" applyFill="1" applyBorder="1" applyAlignment="1">
      <alignment horizontal="center" vertical="center"/>
    </xf>
    <xf numFmtId="0" fontId="65" fillId="4" borderId="78" xfId="0" applyFont="1" applyFill="1" applyBorder="1" applyAlignment="1">
      <alignment horizontal="center" vertical="center"/>
    </xf>
    <xf numFmtId="0" fontId="65" fillId="4" borderId="80" xfId="0" applyFont="1" applyFill="1" applyBorder="1" applyAlignment="1">
      <alignment horizontal="center" vertical="center" textRotation="90" wrapText="1"/>
    </xf>
    <xf numFmtId="0" fontId="65" fillId="4" borderId="82" xfId="0" applyFont="1" applyFill="1" applyBorder="1" applyAlignment="1">
      <alignment horizontal="center" vertical="center" textRotation="90" wrapText="1"/>
    </xf>
    <xf numFmtId="0" fontId="65" fillId="4" borderId="77" xfId="0" applyFont="1" applyFill="1" applyBorder="1" applyAlignment="1">
      <alignment horizontal="center" vertical="center"/>
    </xf>
    <xf numFmtId="0" fontId="65" fillId="4" borderId="145" xfId="0" applyFont="1" applyFill="1" applyBorder="1" applyAlignment="1">
      <alignment horizontal="center" vertical="center"/>
    </xf>
    <xf numFmtId="0" fontId="65" fillId="4" borderId="79" xfId="0" applyFont="1" applyFill="1" applyBorder="1" applyAlignment="1">
      <alignment horizontal="center" vertical="center"/>
    </xf>
    <xf numFmtId="0" fontId="65" fillId="4" borderId="148" xfId="0" applyFont="1" applyFill="1" applyBorder="1" applyAlignment="1">
      <alignment horizontal="center" vertical="center"/>
    </xf>
    <xf numFmtId="0" fontId="21" fillId="0" borderId="176" xfId="0" applyFont="1" applyBorder="1" applyAlignment="1">
      <alignment horizontal="justify" vertical="top" wrapText="1"/>
    </xf>
    <xf numFmtId="0" fontId="21" fillId="0" borderId="179" xfId="0" applyFont="1" applyBorder="1" applyAlignment="1">
      <alignment horizontal="justify" vertical="top" wrapText="1"/>
    </xf>
    <xf numFmtId="0" fontId="21" fillId="0" borderId="190" xfId="0" applyFont="1" applyBorder="1" applyAlignment="1">
      <alignment horizontal="justify" vertical="top" wrapText="1"/>
    </xf>
    <xf numFmtId="14" fontId="18" fillId="0" borderId="187" xfId="0" applyNumberFormat="1" applyFont="1" applyBorder="1" applyAlignment="1">
      <alignment horizontal="center" vertical="center" wrapText="1"/>
    </xf>
    <xf numFmtId="14" fontId="18" fillId="0" borderId="188" xfId="0" applyNumberFormat="1" applyFont="1" applyBorder="1" applyAlignment="1">
      <alignment horizontal="center" vertical="center" wrapText="1"/>
    </xf>
    <xf numFmtId="14" fontId="18" fillId="0" borderId="189" xfId="0" applyNumberFormat="1" applyFont="1" applyBorder="1" applyAlignment="1">
      <alignment horizontal="center" vertical="center" wrapText="1"/>
    </xf>
    <xf numFmtId="0" fontId="21" fillId="0" borderId="176" xfId="0" applyFont="1" applyBorder="1" applyAlignment="1">
      <alignment horizontal="justify" vertical="center" wrapText="1"/>
    </xf>
    <xf numFmtId="0" fontId="21" fillId="0" borderId="179" xfId="0" applyFont="1" applyBorder="1" applyAlignment="1">
      <alignment horizontal="justify" vertical="center" wrapText="1"/>
    </xf>
    <xf numFmtId="0" fontId="21" fillId="0" borderId="190" xfId="0" applyFont="1" applyBorder="1" applyAlignment="1">
      <alignment horizontal="justify" vertical="center" wrapText="1"/>
    </xf>
    <xf numFmtId="0" fontId="18" fillId="0" borderId="20" xfId="0" applyFont="1" applyBorder="1" applyAlignment="1">
      <alignment horizontal="center" vertical="center" wrapText="1"/>
    </xf>
    <xf numFmtId="0" fontId="18" fillId="0" borderId="9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94" xfId="0" applyFont="1" applyBorder="1" applyAlignment="1">
      <alignment horizontal="center" vertical="center" wrapText="1"/>
    </xf>
    <xf numFmtId="14" fontId="18" fillId="0" borderId="18" xfId="0" applyNumberFormat="1" applyFont="1" applyBorder="1" applyAlignment="1">
      <alignment horizontal="center" vertical="center" wrapText="1"/>
    </xf>
    <xf numFmtId="14" fontId="18" fillId="0" borderId="19" xfId="0" applyNumberFormat="1" applyFont="1" applyBorder="1" applyAlignment="1">
      <alignment horizontal="center" vertical="center" wrapText="1"/>
    </xf>
    <xf numFmtId="14" fontId="22" fillId="0" borderId="195" xfId="0" applyNumberFormat="1" applyFont="1" applyBorder="1" applyAlignment="1">
      <alignment horizontal="center" vertical="center"/>
    </xf>
    <xf numFmtId="0" fontId="22" fillId="0" borderId="202" xfId="0" applyFont="1" applyBorder="1" applyAlignment="1">
      <alignment horizontal="center" vertical="center"/>
    </xf>
    <xf numFmtId="0" fontId="22" fillId="0" borderId="196" xfId="0" applyFont="1" applyBorder="1" applyAlignment="1">
      <alignment horizontal="center" vertical="center"/>
    </xf>
    <xf numFmtId="0" fontId="23" fillId="9" borderId="71" xfId="0" applyFont="1" applyFill="1" applyBorder="1" applyAlignment="1">
      <alignment horizontal="center" vertical="center" wrapText="1"/>
    </xf>
    <xf numFmtId="0" fontId="23" fillId="9" borderId="150" xfId="0" applyFont="1" applyFill="1" applyBorder="1" applyAlignment="1">
      <alignment horizontal="center" vertical="center" wrapText="1"/>
    </xf>
    <xf numFmtId="0" fontId="70" fillId="28" borderId="175" xfId="0" applyFont="1" applyFill="1" applyBorder="1" applyAlignment="1">
      <alignment horizontal="center" vertical="center" wrapText="1"/>
    </xf>
    <xf numFmtId="0" fontId="71" fillId="28" borderId="176" xfId="0" applyFont="1" applyFill="1" applyBorder="1"/>
    <xf numFmtId="0" fontId="71" fillId="28" borderId="177" xfId="0" applyFont="1" applyFill="1" applyBorder="1"/>
    <xf numFmtId="0" fontId="23" fillId="9" borderId="66" xfId="0" applyFont="1" applyFill="1" applyBorder="1" applyAlignment="1">
      <alignment horizontal="center" vertical="center" wrapText="1"/>
    </xf>
    <xf numFmtId="0" fontId="33" fillId="9" borderId="66" xfId="0" applyFont="1" applyFill="1" applyBorder="1" applyAlignment="1">
      <alignment horizontal="center" vertical="center" wrapText="1"/>
    </xf>
    <xf numFmtId="0" fontId="23" fillId="9" borderId="168" xfId="0" applyFont="1" applyFill="1" applyBorder="1" applyAlignment="1">
      <alignment horizontal="center" vertical="center" wrapText="1"/>
    </xf>
    <xf numFmtId="0" fontId="21" fillId="0" borderId="28"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21" xfId="0" applyFont="1" applyBorder="1" applyAlignment="1">
      <alignment horizontal="justify" vertical="top" wrapText="1"/>
    </xf>
    <xf numFmtId="0" fontId="21" fillId="0" borderId="18" xfId="0" applyFont="1" applyBorder="1" applyAlignment="1">
      <alignment horizontal="justify" vertical="top" wrapText="1"/>
    </xf>
    <xf numFmtId="14" fontId="18" fillId="0" borderId="194" xfId="0" applyNumberFormat="1" applyFont="1" applyBorder="1" applyAlignment="1">
      <alignment horizontal="center" vertical="center" wrapText="1"/>
    </xf>
    <xf numFmtId="14" fontId="18" fillId="0" borderId="91" xfId="0" applyNumberFormat="1" applyFont="1" applyBorder="1" applyAlignment="1">
      <alignment horizontal="center" vertical="center" wrapText="1"/>
    </xf>
    <xf numFmtId="14" fontId="18" fillId="0" borderId="186" xfId="0" applyNumberFormat="1" applyFont="1" applyBorder="1" applyAlignment="1">
      <alignment horizontal="center" vertical="center" wrapText="1"/>
    </xf>
    <xf numFmtId="14" fontId="18" fillId="0" borderId="185" xfId="0" applyNumberFormat="1" applyFont="1" applyBorder="1" applyAlignment="1">
      <alignment horizontal="center" vertical="center" wrapText="1"/>
    </xf>
    <xf numFmtId="14" fontId="18" fillId="0" borderId="192" xfId="0" applyNumberFormat="1" applyFont="1" applyBorder="1" applyAlignment="1">
      <alignment horizontal="center" vertical="center" wrapText="1"/>
    </xf>
    <xf numFmtId="14" fontId="18" fillId="0" borderId="197" xfId="0" applyNumberFormat="1" applyFont="1" applyBorder="1" applyAlignment="1">
      <alignment horizontal="center" vertical="center" wrapText="1"/>
    </xf>
    <xf numFmtId="0" fontId="21" fillId="0" borderId="177" xfId="0" applyFont="1" applyBorder="1" applyAlignment="1">
      <alignment horizontal="justify" vertical="center" wrapText="1"/>
    </xf>
    <xf numFmtId="0" fontId="21" fillId="0" borderId="180" xfId="0" applyFont="1" applyBorder="1" applyAlignment="1">
      <alignment horizontal="justify" vertical="center" wrapText="1"/>
    </xf>
    <xf numFmtId="0" fontId="21" fillId="0" borderId="191" xfId="0" applyFont="1" applyBorder="1" applyAlignment="1">
      <alignment horizontal="justify" vertical="center" wrapText="1"/>
    </xf>
    <xf numFmtId="0" fontId="16" fillId="0" borderId="28" xfId="0" applyFont="1" applyBorder="1" applyAlignment="1">
      <alignment horizontal="justify" vertical="center" wrapText="1"/>
    </xf>
    <xf numFmtId="0" fontId="16" fillId="0" borderId="136" xfId="0" applyFont="1" applyBorder="1" applyAlignment="1">
      <alignment horizontal="justify" vertical="center" wrapText="1"/>
    </xf>
    <xf numFmtId="0" fontId="16" fillId="0" borderId="60" xfId="0" applyFont="1" applyBorder="1" applyAlignment="1">
      <alignment horizontal="justify" vertical="center" wrapText="1"/>
    </xf>
    <xf numFmtId="0" fontId="21" fillId="0" borderId="136" xfId="0" applyFont="1" applyBorder="1" applyAlignment="1">
      <alignment horizontal="justify" vertical="center" wrapText="1"/>
    </xf>
    <xf numFmtId="0" fontId="21" fillId="0" borderId="60" xfId="0" applyFont="1" applyBorder="1" applyAlignment="1">
      <alignment horizontal="justify" vertical="center" wrapText="1"/>
    </xf>
    <xf numFmtId="14" fontId="18" fillId="0" borderId="184" xfId="0" applyNumberFormat="1" applyFont="1" applyBorder="1" applyAlignment="1">
      <alignment horizontal="center" vertical="center" wrapText="1"/>
    </xf>
    <xf numFmtId="0" fontId="5" fillId="8" borderId="49" xfId="0" applyFont="1" applyFill="1" applyBorder="1" applyAlignment="1">
      <alignment horizontal="center" vertical="center" wrapText="1"/>
    </xf>
    <xf numFmtId="0" fontId="5" fillId="8" borderId="50" xfId="0" applyFont="1" applyFill="1" applyBorder="1" applyAlignment="1">
      <alignment horizontal="center" vertical="center" wrapText="1"/>
    </xf>
    <xf numFmtId="0" fontId="5" fillId="8" borderId="50" xfId="0" applyFont="1" applyFill="1" applyBorder="1" applyAlignment="1">
      <alignment horizontal="center" vertical="center"/>
    </xf>
    <xf numFmtId="0" fontId="5" fillId="8" borderId="51" xfId="0" applyFont="1" applyFill="1" applyBorder="1" applyAlignment="1">
      <alignment horizontal="center" vertical="center"/>
    </xf>
    <xf numFmtId="0" fontId="8" fillId="9" borderId="22" xfId="0" applyFont="1" applyFill="1" applyBorder="1" applyAlignment="1">
      <alignment horizontal="center" vertical="center"/>
    </xf>
    <xf numFmtId="0" fontId="8" fillId="9" borderId="4" xfId="0" applyFont="1" applyFill="1" applyBorder="1" applyAlignment="1">
      <alignment horizontal="center" vertical="center"/>
    </xf>
    <xf numFmtId="0" fontId="8" fillId="9" borderId="2"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96" xfId="0" applyFont="1" applyFill="1" applyBorder="1" applyAlignment="1">
      <alignment horizontal="center" vertical="center"/>
    </xf>
    <xf numFmtId="0" fontId="62" fillId="0" borderId="46" xfId="0" applyFont="1" applyBorder="1" applyAlignment="1">
      <alignment horizontal="justify" vertical="center" wrapText="1"/>
    </xf>
    <xf numFmtId="0" fontId="62" fillId="0" borderId="40" xfId="0" applyFont="1" applyBorder="1" applyAlignment="1">
      <alignment horizontal="justify" vertical="center" wrapText="1"/>
    </xf>
    <xf numFmtId="0" fontId="62" fillId="0" borderId="43" xfId="0" applyFont="1" applyBorder="1" applyAlignment="1">
      <alignment horizontal="justify" vertical="center" wrapText="1"/>
    </xf>
    <xf numFmtId="0" fontId="62" fillId="0" borderId="123" xfId="0" applyFont="1" applyBorder="1" applyAlignment="1">
      <alignment horizontal="justify" vertical="center" wrapText="1"/>
    </xf>
    <xf numFmtId="0" fontId="62" fillId="10" borderId="153" xfId="0" applyFont="1" applyFill="1" applyBorder="1" applyAlignment="1">
      <alignment horizontal="center" vertical="center" wrapText="1"/>
    </xf>
    <xf numFmtId="0" fontId="62" fillId="10" borderId="154" xfId="0" applyFont="1" applyFill="1" applyBorder="1" applyAlignment="1">
      <alignment horizontal="center" vertical="center" wrapText="1"/>
    </xf>
    <xf numFmtId="0" fontId="62" fillId="10" borderId="155" xfId="0" applyFont="1" applyFill="1" applyBorder="1" applyAlignment="1">
      <alignment horizontal="center" vertical="center" wrapText="1"/>
    </xf>
    <xf numFmtId="0" fontId="62" fillId="10" borderId="156" xfId="0" applyFont="1" applyFill="1" applyBorder="1" applyAlignment="1">
      <alignment horizontal="center" vertical="center" wrapText="1"/>
    </xf>
    <xf numFmtId="0" fontId="62" fillId="10" borderId="159" xfId="0" applyFont="1" applyFill="1" applyBorder="1" applyAlignment="1">
      <alignment horizontal="center" vertical="center" wrapText="1"/>
    </xf>
    <xf numFmtId="0" fontId="62" fillId="10" borderId="157" xfId="0" applyFont="1" applyFill="1" applyBorder="1" applyAlignment="1">
      <alignment horizontal="center" vertical="center" wrapText="1"/>
    </xf>
    <xf numFmtId="0" fontId="62" fillId="10" borderId="158" xfId="0" applyFont="1" applyFill="1" applyBorder="1" applyAlignment="1">
      <alignment horizontal="center" vertical="center" wrapText="1"/>
    </xf>
    <xf numFmtId="164" fontId="62" fillId="10" borderId="157" xfId="0" applyNumberFormat="1" applyFont="1" applyFill="1" applyBorder="1" applyAlignment="1">
      <alignment horizontal="center" vertical="center" wrapText="1"/>
    </xf>
    <xf numFmtId="164" fontId="62" fillId="10" borderId="158" xfId="0" applyNumberFormat="1" applyFont="1" applyFill="1" applyBorder="1" applyAlignment="1">
      <alignment horizontal="center" vertical="center" wrapText="1"/>
    </xf>
    <xf numFmtId="0" fontId="62" fillId="0" borderId="126" xfId="0" applyFont="1" applyBorder="1" applyAlignment="1">
      <alignment horizontal="justify" vertical="center" wrapText="1"/>
    </xf>
    <xf numFmtId="0" fontId="62" fillId="0" borderId="99" xfId="0" applyFont="1" applyBorder="1" applyAlignment="1">
      <alignment horizontal="justify" vertical="center" wrapText="1"/>
    </xf>
    <xf numFmtId="0" fontId="62" fillId="0" borderId="98" xfId="0" applyFont="1" applyBorder="1" applyAlignment="1">
      <alignment horizontal="justify" vertical="center" wrapText="1"/>
    </xf>
    <xf numFmtId="0" fontId="62" fillId="0" borderId="100" xfId="0" applyFont="1" applyBorder="1" applyAlignment="1">
      <alignment horizontal="justify" vertical="center" wrapText="1"/>
    </xf>
    <xf numFmtId="0" fontId="42" fillId="13" borderId="53" xfId="0" applyFont="1" applyFill="1" applyBorder="1" applyAlignment="1">
      <alignment horizontal="center" vertical="center"/>
    </xf>
    <xf numFmtId="0" fontId="42" fillId="13" borderId="54" xfId="0" applyFont="1" applyFill="1" applyBorder="1" applyAlignment="1">
      <alignment horizontal="center" vertical="center"/>
    </xf>
    <xf numFmtId="0" fontId="42" fillId="13" borderId="106" xfId="0" applyFont="1" applyFill="1" applyBorder="1" applyAlignment="1">
      <alignment horizontal="center" vertical="center"/>
    </xf>
    <xf numFmtId="0" fontId="59" fillId="0" borderId="134" xfId="0" applyFont="1" applyBorder="1" applyAlignment="1">
      <alignment horizontal="center" vertical="center"/>
    </xf>
    <xf numFmtId="0" fontId="59" fillId="0" borderId="135" xfId="0" applyFont="1" applyBorder="1" applyAlignment="1">
      <alignment horizontal="center" vertical="center"/>
    </xf>
    <xf numFmtId="0" fontId="59" fillId="0" borderId="133" xfId="0" applyFont="1" applyBorder="1" applyAlignment="1">
      <alignment horizontal="center" vertical="center"/>
    </xf>
    <xf numFmtId="0" fontId="52" fillId="24" borderId="53" xfId="0" applyFont="1" applyFill="1" applyBorder="1" applyAlignment="1">
      <alignment horizontal="center" vertical="center"/>
    </xf>
    <xf numFmtId="0" fontId="52" fillId="24" borderId="54" xfId="0" applyFont="1" applyFill="1" applyBorder="1" applyAlignment="1">
      <alignment horizontal="center" vertical="center"/>
    </xf>
    <xf numFmtId="0" fontId="52" fillId="24" borderId="106" xfId="0" applyFont="1" applyFill="1" applyBorder="1" applyAlignment="1">
      <alignment horizontal="center" vertical="center"/>
    </xf>
    <xf numFmtId="0" fontId="5" fillId="0" borderId="1" xfId="0" applyFont="1" applyBorder="1" applyAlignment="1">
      <alignment horizontal="center" vertical="center"/>
    </xf>
    <xf numFmtId="0" fontId="0" fillId="0" borderId="0" xfId="0" applyBorder="1" applyAlignment="1">
      <alignment horizontal="left" vertical="center"/>
    </xf>
    <xf numFmtId="0" fontId="0" fillId="0" borderId="5" xfId="0" applyBorder="1" applyAlignment="1">
      <alignment horizontal="left" vertical="center"/>
    </xf>
    <xf numFmtId="0" fontId="13" fillId="0" borderId="170" xfId="0" applyFont="1" applyBorder="1" applyAlignment="1">
      <alignment horizontal="center" vertical="center" wrapText="1"/>
    </xf>
    <xf numFmtId="0" fontId="13" fillId="0" borderId="171" xfId="0" applyFont="1" applyBorder="1" applyAlignment="1">
      <alignment horizontal="center" vertical="center" wrapText="1"/>
    </xf>
    <xf numFmtId="0" fontId="13" fillId="0" borderId="172" xfId="0" applyFont="1" applyBorder="1" applyAlignment="1">
      <alignment horizontal="center" vertical="center" wrapText="1"/>
    </xf>
    <xf numFmtId="0" fontId="13" fillId="0" borderId="173" xfId="0" applyFont="1" applyBorder="1" applyAlignment="1">
      <alignment horizontal="center" vertical="center" wrapText="1"/>
    </xf>
    <xf numFmtId="0" fontId="13" fillId="0" borderId="152" xfId="0" applyFont="1" applyBorder="1" applyAlignment="1">
      <alignment horizontal="center" vertical="center" wrapText="1"/>
    </xf>
    <xf numFmtId="0" fontId="13" fillId="0" borderId="174" xfId="0" applyFont="1" applyBorder="1" applyAlignment="1">
      <alignment horizontal="center" vertical="center" wrapText="1"/>
    </xf>
    <xf numFmtId="0" fontId="12" fillId="0" borderId="162" xfId="0" applyFont="1" applyBorder="1" applyAlignment="1">
      <alignment horizontal="center" vertical="center" wrapText="1"/>
    </xf>
    <xf numFmtId="0" fontId="12" fillId="0" borderId="163" xfId="0" applyFont="1" applyBorder="1" applyAlignment="1">
      <alignment horizontal="center" vertical="center" wrapText="1"/>
    </xf>
    <xf numFmtId="0" fontId="12" fillId="0" borderId="164" xfId="0" applyFont="1" applyBorder="1" applyAlignment="1">
      <alignment horizontal="center" vertical="center" wrapText="1"/>
    </xf>
    <xf numFmtId="0" fontId="12" fillId="4" borderId="165" xfId="0" applyFont="1" applyFill="1" applyBorder="1" applyAlignment="1">
      <alignment horizontal="center" vertical="center" wrapText="1"/>
    </xf>
    <xf numFmtId="0" fontId="12" fillId="4" borderId="66" xfId="0" applyFont="1" applyFill="1" applyBorder="1" applyAlignment="1">
      <alignment horizontal="center" vertical="center" wrapText="1"/>
    </xf>
    <xf numFmtId="0" fontId="11" fillId="0" borderId="17" xfId="0" applyFont="1" applyBorder="1" applyAlignment="1">
      <alignment vertical="center" wrapText="1"/>
    </xf>
    <xf numFmtId="0" fontId="10" fillId="0" borderId="16" xfId="0" applyFont="1" applyBorder="1" applyAlignment="1"/>
    <xf numFmtId="0" fontId="65" fillId="0" borderId="219" xfId="0" applyFont="1" applyBorder="1" applyAlignment="1">
      <alignment vertical="center" wrapText="1"/>
    </xf>
    <xf numFmtId="0" fontId="61" fillId="0" borderId="220" xfId="0" applyFont="1" applyBorder="1" applyAlignment="1">
      <alignment vertical="center" wrapText="1"/>
    </xf>
    <xf numFmtId="0" fontId="61" fillId="0" borderId="221" xfId="0" applyFont="1" applyBorder="1" applyAlignment="1">
      <alignment vertical="center" wrapText="1"/>
    </xf>
    <xf numFmtId="0" fontId="72" fillId="0" borderId="29" xfId="0" applyFont="1" applyBorder="1" applyAlignment="1">
      <alignment horizontal="center" vertical="center" wrapText="1"/>
    </xf>
    <xf numFmtId="0" fontId="73" fillId="0" borderId="26" xfId="0" applyFont="1" applyBorder="1" applyAlignment="1">
      <alignment horizontal="center" vertical="center" wrapText="1"/>
    </xf>
    <xf numFmtId="0" fontId="73" fillId="0" borderId="27" xfId="0" applyFont="1" applyBorder="1" applyAlignment="1">
      <alignment horizontal="center" vertical="center" wrapText="1"/>
    </xf>
    <xf numFmtId="0" fontId="73" fillId="0" borderId="24" xfId="0" applyFont="1" applyBorder="1" applyAlignment="1">
      <alignment horizontal="center" vertical="center" wrapText="1"/>
    </xf>
    <xf numFmtId="0" fontId="73" fillId="0" borderId="20" xfId="0" applyFont="1" applyBorder="1" applyAlignment="1">
      <alignment horizontal="center" vertical="center" wrapText="1"/>
    </xf>
    <xf numFmtId="0" fontId="73" fillId="0" borderId="25" xfId="0" applyFont="1" applyBorder="1" applyAlignment="1">
      <alignment horizontal="center" vertical="center" wrapText="1"/>
    </xf>
  </cellXfs>
  <cellStyles count="3">
    <cellStyle name="Millares [0]" xfId="1" builtinId="6"/>
    <cellStyle name="Normal" xfId="0" builtinId="0"/>
    <cellStyle name="Porcentaje" xfId="2" builtinId="5"/>
  </cellStyles>
  <dxfs count="412">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theme="9" tint="0.3999450666829432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FF3300"/>
      <color rgb="FFFBA5EF"/>
      <color rgb="FF66FF33"/>
      <color rgb="FF99FF33"/>
      <color rgb="FF66FF66"/>
      <color rgb="FFCCFFCC"/>
      <color rgb="FFBEF8DA"/>
      <color rgb="FF92E292"/>
      <color rgb="FF00CC00"/>
      <color rgb="FFADE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ANALISIS IMPACTO DE RIESGOS DE CORRUPCIÓN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27A-4388-8D32-7D315A788923}"/>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27A-4388-8D32-7D315A788923}"/>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27A-4388-8D32-7D315A788923}"/>
              </c:ext>
            </c:extLst>
          </c:dPt>
          <c:dLbls>
            <c:dLbl>
              <c:idx val="0"/>
              <c:layout>
                <c:manualLayout>
                  <c:x val="-0.22188295165394409"/>
                  <c:y val="-0.14620578226099909"/>
                </c:manualLayout>
              </c:layout>
              <c:tx>
                <c:rich>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fld id="{37C03E01-045D-47A2-9E0F-6111D404C876}" type="CATEGORYNAME">
                      <a:rPr lang="en-US"/>
                      <a:pPr>
                        <a:defRPr/>
                      </a:pPr>
                      <a:t>[NOMBRE DE CATEGORÍA]</a:t>
                    </a:fld>
                    <a:r>
                      <a:rPr lang="en-US"/>
                      <a:t>
</a:t>
                    </a:r>
                    <a:fld id="{57226571-639A-4A2A-8D4B-195C3917F24A}" type="PERCENTAGE">
                      <a:rPr lang="en-US"/>
                      <a:pPr>
                        <a:defRPr/>
                      </a:pPr>
                      <a:t>[PORCENTAJE]</a:t>
                    </a:fld>
                    <a:endParaRPr lang="en-US"/>
                  </a:p>
                </c:rich>
              </c:tx>
              <c:numFmt formatCode="0.00%" sourceLinked="0"/>
              <c:spPr>
                <a:solidFill>
                  <a:sysClr val="window" lastClr="FFFFFF"/>
                </a:solidFill>
                <a:ln>
                  <a:solidFill>
                    <a:srgbClr val="4F81BD"/>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1-A27A-4388-8D32-7D315A788923}"/>
                </c:ext>
              </c:extLst>
            </c:dLbl>
            <c:dLbl>
              <c:idx val="1"/>
              <c:layout>
                <c:manualLayout>
                  <c:x val="0.19134860050890584"/>
                  <c:y val="-0.15891932854456423"/>
                </c:manualLayout>
              </c:layout>
              <c:tx>
                <c:rich>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fld id="{DA2F2557-1B83-4076-A3C3-9A692AB24176}" type="CATEGORYNAME">
                      <a:rPr lang="en-US"/>
                      <a:pPr>
                        <a:defRPr>
                          <a:solidFill>
                            <a:schemeClr val="accent1"/>
                          </a:solidFill>
                        </a:defRPr>
                      </a:pPr>
                      <a:t>[NOMBRE DE CATEGORÍA]</a:t>
                    </a:fld>
                    <a:r>
                      <a:rPr lang="en-US"/>
                      <a:t>
</a:t>
                    </a:r>
                    <a:fld id="{D263E90E-CD18-4D61-910E-359CD1344C6C}" type="PERCENTAGE">
                      <a:rPr lang="en-US"/>
                      <a:pPr>
                        <a:defRPr>
                          <a:solidFill>
                            <a:schemeClr val="accent1"/>
                          </a:solidFill>
                        </a:defRPr>
                      </a:pPr>
                      <a:t>[PORCENTAJE]</a:t>
                    </a:fld>
                    <a:endParaRPr lang="en-US"/>
                  </a:p>
                </c:rich>
              </c:tx>
              <c:numFmt formatCode="0.00%" sourceLinked="0"/>
              <c:spPr>
                <a:solidFill>
                  <a:sysClr val="window" lastClr="FFFFFF"/>
                </a:solidFill>
                <a:ln>
                  <a:solidFill>
                    <a:srgbClr val="C0504D"/>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3-A27A-4388-8D32-7D315A788923}"/>
                </c:ext>
              </c:extLst>
            </c:dLbl>
            <c:dLbl>
              <c:idx val="2"/>
              <c:layout>
                <c:manualLayout>
                  <c:x val="-0.10992366412213743"/>
                  <c:y val="5.7210958276043111E-2"/>
                </c:manualLayout>
              </c:layout>
              <c:tx>
                <c:rich>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fld id="{CF859276-D5E7-4BAF-ADC7-6D71F414486C}" type="CATEGORYNAME">
                      <a:rPr lang="en-US"/>
                      <a:pPr>
                        <a:defRPr>
                          <a:solidFill>
                            <a:schemeClr val="accent1"/>
                          </a:solidFill>
                        </a:defRPr>
                      </a:pPr>
                      <a:t>[NOMBRE DE CATEGORÍA]</a:t>
                    </a:fld>
                    <a:r>
                      <a:rPr lang="en-US"/>
                      <a:t>
</a:t>
                    </a:r>
                    <a:fld id="{5323260A-B4C6-45CD-B29E-4065FBAC00F3}" type="PERCENTAGE">
                      <a:rPr lang="en-US"/>
                      <a:pPr>
                        <a:defRPr>
                          <a:solidFill>
                            <a:schemeClr val="accent1"/>
                          </a:solidFill>
                        </a:defRPr>
                      </a:pPr>
                      <a:t>[PORCENTAJE]</a:t>
                    </a:fld>
                    <a:endParaRPr lang="en-US"/>
                  </a:p>
                </c:rich>
              </c:tx>
              <c:numFmt formatCode="0.00%" sourceLinked="0"/>
              <c:spPr>
                <a:solidFill>
                  <a:sysClr val="window" lastClr="FFFFFF"/>
                </a:solidFill>
                <a:ln>
                  <a:solidFill>
                    <a:srgbClr val="9BBB59"/>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5-A27A-4388-8D32-7D315A788923}"/>
                </c:ext>
              </c:extLst>
            </c:dLbl>
            <c:spPr>
              <a:solidFill>
                <a:sysClr val="window" lastClr="FFFFFF"/>
              </a:solidFill>
              <a:ln>
                <a:solidFill>
                  <a:srgbClr val="4F81BD"/>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multiLvlStrRef>
              <c:f>'RESUMEN MRC'!$Y$4:$AA$5</c:f>
              <c:multiLvlStrCache>
                <c:ptCount val="3"/>
                <c:lvl>
                  <c:pt idx="0">
                    <c:v>MODERADO</c:v>
                  </c:pt>
                  <c:pt idx="1">
                    <c:v>MAYOR</c:v>
                  </c:pt>
                  <c:pt idx="2">
                    <c:v>CATASTROFICO</c:v>
                  </c:pt>
                </c:lvl>
                <c:lvl>
                  <c:pt idx="0">
                    <c:v>IMPACTO DE RIESGO DE CORRUPCIÓN</c:v>
                  </c:pt>
                </c:lvl>
              </c:multiLvlStrCache>
            </c:multiLvlStrRef>
          </c:cat>
          <c:val>
            <c:numRef>
              <c:f>'RESUMEN MRC'!$Y$6:$AA$6</c:f>
              <c:numCache>
                <c:formatCode>General</c:formatCode>
                <c:ptCount val="3"/>
                <c:pt idx="0">
                  <c:v>14</c:v>
                </c:pt>
                <c:pt idx="1">
                  <c:v>7</c:v>
                </c:pt>
                <c:pt idx="2">
                  <c:v>4</c:v>
                </c:pt>
              </c:numCache>
            </c:numRef>
          </c:val>
          <c:extLst>
            <c:ext xmlns:c16="http://schemas.microsoft.com/office/drawing/2014/chart" uri="{C3380CC4-5D6E-409C-BE32-E72D297353CC}">
              <c16:uniqueId val="{00000006-A27A-4388-8D32-7D315A78892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s-CO"/>
              <a:t>IMPACTO RIESGOS DE CORRUPCIÓN</a:t>
            </a:r>
          </a:p>
        </c:rich>
      </c:tx>
      <c:layout>
        <c:manualLayout>
          <c:xMode val="edge"/>
          <c:yMode val="edge"/>
          <c:x val="0.21255408684774132"/>
          <c:y val="2.9531188888460003E-2"/>
        </c:manualLayout>
      </c:layout>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5F56-4E51-9533-F7E54041EE66}"/>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3-5F56-4E51-9533-F7E54041EE66}"/>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2-5F56-4E51-9533-F7E54041EE66}"/>
              </c:ext>
            </c:extLst>
          </c:dPt>
          <c:dLbls>
            <c:dLbl>
              <c:idx val="0"/>
              <c:layout>
                <c:manualLayout>
                  <c:x val="-0.22969481755956975"/>
                  <c:y val="4.1941264093004235E-2"/>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35B72E54-9031-4A3E-8656-0DAA6BA2E07C}" type="CATEGORYNAME">
                      <a:rPr lang="en-US"/>
                      <a:pPr>
                        <a:defRPr/>
                      </a:pPr>
                      <a:t>[NOMBRE DE CATEGORÍA]</a:t>
                    </a:fld>
                    <a:r>
                      <a:rPr lang="en-US" baseline="0"/>
                      <a:t>
</a:t>
                    </a:r>
                    <a:fld id="{56B7E73F-A44E-4488-BD08-CD92E3F600FC}" type="VALUE">
                      <a:rPr lang="en-US" baseline="0"/>
                      <a:pPr>
                        <a:defRPr/>
                      </a:pPr>
                      <a:t>[VALOR]</a:t>
                    </a:fld>
                    <a:endParaRPr lang="en-US" baseline="0"/>
                  </a:p>
                </c:rich>
              </c:tx>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2707893413775767"/>
                      <c:h val="0.14296048540903486"/>
                    </c:manualLayout>
                  </c15:layout>
                  <c15:dlblFieldTable/>
                  <c15:showDataLabelsRange val="0"/>
                </c:ext>
                <c:ext xmlns:c16="http://schemas.microsoft.com/office/drawing/2014/chart" uri="{C3380CC4-5D6E-409C-BE32-E72D297353CC}">
                  <c16:uniqueId val="{00000001-5F56-4E51-9533-F7E54041EE66}"/>
                </c:ext>
              </c:extLst>
            </c:dLbl>
            <c:dLbl>
              <c:idx val="1"/>
              <c:layout>
                <c:manualLayout>
                  <c:x val="0.20545805077532725"/>
                  <c:y val="-0.21471964670466812"/>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E17D22B5-FB01-435F-B350-93B45EA594B9}" type="CATEGORYNAME">
                      <a:rPr lang="en-US"/>
                      <a:pPr>
                        <a:defRPr>
                          <a:solidFill>
                            <a:schemeClr val="accent1"/>
                          </a:solidFill>
                        </a:defRPr>
                      </a:pPr>
                      <a:t>[NOMBRE DE CATEGORÍA]</a:t>
                    </a:fld>
                    <a:r>
                      <a:rPr lang="en-US" baseline="0"/>
                      <a:t>
</a:t>
                    </a:r>
                    <a:fld id="{059EB79A-F665-4BD4-B27C-A62E2D999BCF}" type="VALUE">
                      <a:rPr lang="en-US" baseline="0"/>
                      <a:pPr>
                        <a:defRPr>
                          <a:solidFill>
                            <a:schemeClr val="accent1"/>
                          </a:solidFill>
                        </a:defRPr>
                      </a:pPr>
                      <a:t>[VALOR]</a:t>
                    </a:fld>
                    <a:endParaRPr lang="en-US" baseline="0"/>
                  </a:p>
                </c:rich>
              </c:tx>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151533433886375"/>
                      <c:h val="0.13410112874249686"/>
                    </c:manualLayout>
                  </c15:layout>
                  <c15:dlblFieldTable/>
                  <c15:showDataLabelsRange val="0"/>
                </c:ext>
                <c:ext xmlns:c16="http://schemas.microsoft.com/office/drawing/2014/chart" uri="{C3380CC4-5D6E-409C-BE32-E72D297353CC}">
                  <c16:uniqueId val="{00000003-5F56-4E51-9533-F7E54041EE66}"/>
                </c:ext>
              </c:extLst>
            </c:dLbl>
            <c:dLbl>
              <c:idx val="2"/>
              <c:layout>
                <c:manualLayout>
                  <c:x val="0.11775315415889756"/>
                  <c:y val="0.15581038930477997"/>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6CDDBC2E-51F4-4E72-9E69-1D709A45D6D9}" type="CATEGORYNAME">
                      <a:rPr lang="en-US"/>
                      <a:pPr>
                        <a:defRPr>
                          <a:solidFill>
                            <a:schemeClr val="accent1"/>
                          </a:solidFill>
                        </a:defRPr>
                      </a:pPr>
                      <a:t>[NOMBRE DE CATEGORÍA]</a:t>
                    </a:fld>
                    <a:r>
                      <a:rPr lang="en-US" baseline="0"/>
                      <a:t>
</a:t>
                    </a:r>
                    <a:fld id="{F31DFF60-3796-407A-8808-7C41C7247065}" type="VALUE">
                      <a:rPr lang="en-US" baseline="0"/>
                      <a:pPr>
                        <a:defRPr>
                          <a:solidFill>
                            <a:schemeClr val="accent1"/>
                          </a:solidFill>
                        </a:defRPr>
                      </a:pPr>
                      <a:t>[VALOR]</a:t>
                    </a:fld>
                    <a:endParaRPr lang="en-US" baseline="0"/>
                  </a:p>
                </c:rich>
              </c:tx>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7568627450980392"/>
                      <c:h val="0.11047617763172886"/>
                    </c:manualLayout>
                  </c15:layout>
                  <c15:dlblFieldTable/>
                  <c15:showDataLabelsRange val="0"/>
                </c:ext>
                <c:ext xmlns:c16="http://schemas.microsoft.com/office/drawing/2014/chart" uri="{C3380CC4-5D6E-409C-BE32-E72D297353CC}">
                  <c16:uniqueId val="{00000002-5F56-4E51-9533-F7E54041EE66}"/>
                </c:ext>
              </c:extLst>
            </c:dLbl>
            <c:spPr>
              <a:solidFill>
                <a:sysClr val="window" lastClr="FFFFFF">
                  <a:alpha val="90000"/>
                </a:sysClr>
              </a:solidFill>
              <a:ln w="12700" cap="flat" cmpd="sng" algn="ctr">
                <a:solidFill>
                  <a:srgbClr val="4F81BD"/>
                </a:solidFill>
                <a:round/>
              </a:ln>
              <a:effectLst>
                <a:outerShdw blurRad="50800" dist="38100" dir="2700000" algn="tl" rotWithShape="0">
                  <a:srgbClr val="4F81BD">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'RESUMEN MRC'!$W$77:$Y$77</c:f>
              <c:strCache>
                <c:ptCount val="3"/>
                <c:pt idx="0">
                  <c:v>MODERADO</c:v>
                </c:pt>
                <c:pt idx="1">
                  <c:v>MAYOR</c:v>
                </c:pt>
                <c:pt idx="2">
                  <c:v>CATASTROFICO</c:v>
                </c:pt>
              </c:strCache>
            </c:strRef>
          </c:cat>
          <c:val>
            <c:numRef>
              <c:f>'RESUMEN MRC'!$W$78:$Y$78</c:f>
              <c:numCache>
                <c:formatCode>0.00%</c:formatCode>
                <c:ptCount val="3"/>
                <c:pt idx="0">
                  <c:v>0.56000000000000005</c:v>
                </c:pt>
                <c:pt idx="1">
                  <c:v>0.28000000000000003</c:v>
                </c:pt>
                <c:pt idx="2">
                  <c:v>0.16</c:v>
                </c:pt>
              </c:numCache>
            </c:numRef>
          </c:val>
          <c:extLst>
            <c:ext xmlns:c16="http://schemas.microsoft.com/office/drawing/2014/chart" uri="{C3380CC4-5D6E-409C-BE32-E72D297353CC}">
              <c16:uniqueId val="{00000000-5F56-4E51-9533-F7E54041EE66}"/>
            </c:ext>
          </c:extLst>
        </c:ser>
        <c:dLbls>
          <c:dLblPos val="in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b="1">
                <a:solidFill>
                  <a:srgbClr val="FF0000"/>
                </a:solidFill>
              </a:rPr>
              <a:t>RIESGOS DE CORRUPCIÓN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A34-4505-A72D-0D8178E13E6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DA34-4505-A72D-0D8178E13E6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A34-4505-A72D-0D8178E13E6F}"/>
              </c:ext>
            </c:extLst>
          </c:dPt>
          <c:dLbls>
            <c:dLbl>
              <c:idx val="0"/>
              <c:layout>
                <c:manualLayout>
                  <c:x val="1.2948061295980818E-2"/>
                  <c:y val="3.4452301723233991E-5"/>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6FA1A314-4D2C-4AEB-8870-4F8DFB570810}" type="CATEGORYNAME">
                      <a:rPr lang="en-US">
                        <a:solidFill>
                          <a:schemeClr val="accent1"/>
                        </a:solidFill>
                      </a:rPr>
                      <a:pPr>
                        <a:defRPr/>
                      </a:pPr>
                      <a:t>[NOMBRE DE CATEGORÍA]</a:t>
                    </a:fld>
                    <a:r>
                      <a:rPr lang="en-US" baseline="0">
                        <a:solidFill>
                          <a:schemeClr val="accent1"/>
                        </a:solidFill>
                      </a:rPr>
                      <a:t>; </a:t>
                    </a:r>
                    <a:fld id="{4678303F-969A-4627-8C32-C6FC1D1D6C5E}" type="VALUE">
                      <a:rPr lang="en-US" baseline="0">
                        <a:solidFill>
                          <a:schemeClr val="accent1"/>
                        </a:solidFill>
                      </a:rPr>
                      <a:pPr>
                        <a:defRPr/>
                      </a:pPr>
                      <a:t>[VALOR]</a:t>
                    </a:fld>
                    <a:r>
                      <a:rPr lang="en-US" baseline="0">
                        <a:solidFill>
                          <a:schemeClr val="accent1"/>
                        </a:solidFill>
                      </a:rPr>
                      <a:t>; </a:t>
                    </a:r>
                    <a:fld id="{A5B9BAC9-9868-40EE-9700-A803BBCF7CD5}" type="PERCENTAGE">
                      <a:rPr lang="en-US" baseline="0">
                        <a:solidFill>
                          <a:schemeClr val="accent1"/>
                        </a:solidFill>
                      </a:rPr>
                      <a:pPr>
                        <a:defRPr/>
                      </a:pPr>
                      <a:t>[PORCENTAJE]</a:t>
                    </a:fld>
                    <a:endParaRPr lang="en-US" baseline="0">
                      <a:solidFill>
                        <a:schemeClr val="accent1"/>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2524234994461032"/>
                      <c:h val="0.35203631492715598"/>
                    </c:manualLayout>
                  </c15:layout>
                  <c15:dlblFieldTable/>
                  <c15:showDataLabelsRange val="0"/>
                </c:ext>
                <c:ext xmlns:c16="http://schemas.microsoft.com/office/drawing/2014/chart" uri="{C3380CC4-5D6E-409C-BE32-E72D297353CC}">
                  <c16:uniqueId val="{00000001-DA34-4505-A72D-0D8178E13E6F}"/>
                </c:ext>
              </c:extLst>
            </c:dLbl>
            <c:dLbl>
              <c:idx val="1"/>
              <c:layout>
                <c:manualLayout>
                  <c:x val="-1.0351135792638258E-2"/>
                  <c:y val="2.7893553514258193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651B12FC-0716-45EB-B9FD-F524CE0ECE7E}" type="CATEGORYNAME">
                      <a:rPr lang="en-US">
                        <a:solidFill>
                          <a:srgbClr val="FF0000"/>
                        </a:solidFill>
                      </a:rPr>
                      <a:pPr>
                        <a:defRPr>
                          <a:solidFill>
                            <a:schemeClr val="accent1"/>
                          </a:solidFill>
                        </a:defRPr>
                      </a:pPr>
                      <a:t>[NOMBRE DE CATEGORÍA]</a:t>
                    </a:fld>
                    <a:r>
                      <a:rPr lang="en-US" baseline="0">
                        <a:solidFill>
                          <a:srgbClr val="FF0000"/>
                        </a:solidFill>
                      </a:rPr>
                      <a:t>; </a:t>
                    </a:r>
                    <a:fld id="{625B0441-7833-460A-9880-D5BE9D67F5A5}" type="VALUE">
                      <a:rPr lang="en-US" baseline="0">
                        <a:solidFill>
                          <a:srgbClr val="FF0000"/>
                        </a:solidFill>
                      </a:rPr>
                      <a:pPr>
                        <a:defRPr>
                          <a:solidFill>
                            <a:schemeClr val="accent1"/>
                          </a:solidFill>
                        </a:defRPr>
                      </a:pPr>
                      <a:t>[VALOR]</a:t>
                    </a:fld>
                    <a:r>
                      <a:rPr lang="en-US" baseline="0">
                        <a:solidFill>
                          <a:srgbClr val="FF0000"/>
                        </a:solidFill>
                      </a:rPr>
                      <a:t>; 28%</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15:layout>
                    <c:manualLayout>
                      <c:w val="0.21861598794051923"/>
                      <c:h val="0.26880087736573571"/>
                    </c:manualLayout>
                  </c15:layout>
                  <c15:dlblFieldTable/>
                  <c15:showDataLabelsRange val="0"/>
                </c:ext>
                <c:ext xmlns:c16="http://schemas.microsoft.com/office/drawing/2014/chart" uri="{C3380CC4-5D6E-409C-BE32-E72D297353CC}">
                  <c16:uniqueId val="{00000002-DA34-4505-A72D-0D8178E13E6F}"/>
                </c:ext>
              </c:extLst>
            </c:dLbl>
            <c:dLbl>
              <c:idx val="2"/>
              <c:layout>
                <c:manualLayout>
                  <c:x val="-5.8634209246918603E-2"/>
                  <c:y val="-2.3490321432680359E-3"/>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DCEB8CB9-DE62-4F2A-8E65-7408D7FB9961}" type="CATEGORYNAME">
                      <a:rPr lang="en-US" b="1">
                        <a:solidFill>
                          <a:srgbClr val="00B050"/>
                        </a:solidFill>
                      </a:rPr>
                      <a:pPr>
                        <a:defRPr>
                          <a:solidFill>
                            <a:schemeClr val="accent1"/>
                          </a:solidFill>
                        </a:defRPr>
                      </a:pPr>
                      <a:t>[NOMBRE DE CATEGORÍA]</a:t>
                    </a:fld>
                    <a:r>
                      <a:rPr lang="en-US" b="1" baseline="0">
                        <a:solidFill>
                          <a:srgbClr val="00B050"/>
                        </a:solidFill>
                      </a:rPr>
                      <a:t>; </a:t>
                    </a:r>
                    <a:fld id="{D45747A8-AB24-4C5E-85A0-65FE2BE37AA2}" type="VALUE">
                      <a:rPr lang="en-US" b="1" baseline="0">
                        <a:solidFill>
                          <a:srgbClr val="00B050"/>
                        </a:solidFill>
                      </a:rPr>
                      <a:pPr>
                        <a:defRPr>
                          <a:solidFill>
                            <a:schemeClr val="accent1"/>
                          </a:solidFill>
                        </a:defRPr>
                      </a:pPr>
                      <a:t>[VALOR]</a:t>
                    </a:fld>
                    <a:r>
                      <a:rPr lang="en-US" b="1" baseline="0">
                        <a:solidFill>
                          <a:srgbClr val="00B050"/>
                        </a:solidFill>
                      </a:rPr>
                      <a:t>; </a:t>
                    </a:r>
                    <a:fld id="{09540FC8-C681-4192-8493-4FC15BC3ACA8}" type="PERCENTAGE">
                      <a:rPr lang="en-US" b="1" baseline="0">
                        <a:solidFill>
                          <a:srgbClr val="00B050"/>
                        </a:solidFill>
                      </a:rPr>
                      <a:pPr>
                        <a:defRPr>
                          <a:solidFill>
                            <a:schemeClr val="accent1"/>
                          </a:solidFill>
                        </a:defRPr>
                      </a:pPr>
                      <a:t>[PORCENTAJE]</a:t>
                    </a:fld>
                    <a:endParaRPr lang="en-US" b="1" baseline="0">
                      <a:solidFill>
                        <a:srgbClr val="00B050"/>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6902904762057339"/>
                      <c:h val="0.24460564189430392"/>
                    </c:manualLayout>
                  </c15:layout>
                  <c15:dlblFieldTable/>
                  <c15:showDataLabelsRange val="0"/>
                </c:ext>
                <c:ext xmlns:c16="http://schemas.microsoft.com/office/drawing/2014/chart" uri="{C3380CC4-5D6E-409C-BE32-E72D297353CC}">
                  <c16:uniqueId val="{00000003-DA34-4505-A72D-0D8178E13E6F}"/>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'RESUMEN MRC'!$P$4:$R$5</c:f>
              <c:multiLvlStrCache>
                <c:ptCount val="3"/>
                <c:lvl>
                  <c:pt idx="0">
                    <c:v>NIVEL DE RIESGO MODERADO</c:v>
                  </c:pt>
                  <c:pt idx="1">
                    <c:v>NIVEL DE RIESGO ALTO</c:v>
                  </c:pt>
                  <c:pt idx="2">
                    <c:v>NIVEL DE RIESGO EXTREMO</c:v>
                  </c:pt>
                </c:lvl>
                <c:lvl>
                  <c:pt idx="0">
                    <c:v>RIESGOS DE CORRUPCIÓN</c:v>
                  </c:pt>
                </c:lvl>
              </c:multiLvlStrCache>
            </c:multiLvlStrRef>
          </c:cat>
          <c:val>
            <c:numRef>
              <c:f>'RESUMEN MRC'!$P$6:$R$6</c:f>
              <c:numCache>
                <c:formatCode>General</c:formatCode>
                <c:ptCount val="3"/>
                <c:pt idx="0">
                  <c:v>13</c:v>
                </c:pt>
                <c:pt idx="1">
                  <c:v>7</c:v>
                </c:pt>
                <c:pt idx="2">
                  <c:v>5</c:v>
                </c:pt>
              </c:numCache>
            </c:numRef>
          </c:val>
          <c:extLst>
            <c:ext xmlns:c16="http://schemas.microsoft.com/office/drawing/2014/chart" uri="{C3380CC4-5D6E-409C-BE32-E72D297353CC}">
              <c16:uniqueId val="{00000000-DA34-4505-A72D-0D8178E13E6F}"/>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266700</xdr:rowOff>
    </xdr:from>
    <xdr:to>
      <xdr:col>4</xdr:col>
      <xdr:colOff>476250</xdr:colOff>
      <xdr:row>2</xdr:row>
      <xdr:rowOff>352425</xdr:rowOff>
    </xdr:to>
    <xdr:pic>
      <xdr:nvPicPr>
        <xdr:cNvPr id="3" name="Imagen 2">
          <a:extLst>
            <a:ext uri="{FF2B5EF4-FFF2-40B4-BE49-F238E27FC236}">
              <a16:creationId xmlns:a16="http://schemas.microsoft.com/office/drawing/2014/main" id="{04CE3210-D1F4-4919-885C-754401D108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266700"/>
          <a:ext cx="3819525"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142874</xdr:colOff>
      <xdr:row>0</xdr:row>
      <xdr:rowOff>83344</xdr:rowOff>
    </xdr:from>
    <xdr:to>
      <xdr:col>2</xdr:col>
      <xdr:colOff>1331118</xdr:colOff>
      <xdr:row>1</xdr:row>
      <xdr:rowOff>383381</xdr:rowOff>
    </xdr:to>
    <xdr:pic>
      <xdr:nvPicPr>
        <xdr:cNvPr id="4" name="Imagen 3">
          <a:extLst>
            <a:ext uri="{FF2B5EF4-FFF2-40B4-BE49-F238E27FC236}">
              <a16:creationId xmlns:a16="http://schemas.microsoft.com/office/drawing/2014/main" id="{BF9EF1B0-CF95-41EC-ADB5-43FD6D670C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4" y="83344"/>
          <a:ext cx="3810000"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9524</xdr:colOff>
      <xdr:row>4</xdr:row>
      <xdr:rowOff>600075</xdr:rowOff>
    </xdr:from>
    <xdr:to>
      <xdr:col>10</xdr:col>
      <xdr:colOff>247649</xdr:colOff>
      <xdr:row>5</xdr:row>
      <xdr:rowOff>180197</xdr:rowOff>
    </xdr:to>
    <xdr:sp macro="" textlink="">
      <xdr:nvSpPr>
        <xdr:cNvPr id="2" name="43 Rectángulo redondeado">
          <a:extLst>
            <a:ext uri="{FF2B5EF4-FFF2-40B4-BE49-F238E27FC236}">
              <a16:creationId xmlns:a16="http://schemas.microsoft.com/office/drawing/2014/main" id="{82977D2B-E43D-4646-8B5A-53D0F1A48EFA}"/>
            </a:ext>
          </a:extLst>
        </xdr:cNvPr>
        <xdr:cNvSpPr/>
      </xdr:nvSpPr>
      <xdr:spPr>
        <a:xfrm>
          <a:off x="8877299" y="1971675"/>
          <a:ext cx="1762125"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a:solidFill>
                <a:sysClr val="windowText" lastClr="000000"/>
              </a:solidFill>
            </a:rPr>
            <a:t>Después de control</a:t>
          </a:r>
        </a:p>
      </xdr:txBody>
    </xdr:sp>
    <xdr:clientData/>
  </xdr:twoCellAnchor>
  <xdr:twoCellAnchor>
    <xdr:from>
      <xdr:col>2</xdr:col>
      <xdr:colOff>128337</xdr:colOff>
      <xdr:row>4</xdr:row>
      <xdr:rowOff>43614</xdr:rowOff>
    </xdr:from>
    <xdr:to>
      <xdr:col>3</xdr:col>
      <xdr:colOff>980574</xdr:colOff>
      <xdr:row>8</xdr:row>
      <xdr:rowOff>646697</xdr:rowOff>
    </xdr:to>
    <xdr:sp macro="" textlink="">
      <xdr:nvSpPr>
        <xdr:cNvPr id="3" name="CuadroTexto 2">
          <a:extLst>
            <a:ext uri="{FF2B5EF4-FFF2-40B4-BE49-F238E27FC236}">
              <a16:creationId xmlns:a16="http://schemas.microsoft.com/office/drawing/2014/main" id="{F0F6FBAC-4D5D-4A11-BABE-C5AA66F61179}"/>
            </a:ext>
          </a:extLst>
        </xdr:cNvPr>
        <xdr:cNvSpPr txBox="1"/>
      </xdr:nvSpPr>
      <xdr:spPr>
        <a:xfrm>
          <a:off x="2300037" y="1415214"/>
          <a:ext cx="1938087" cy="346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CO" sz="1100"/>
        </a:p>
        <a:p>
          <a:pPr algn="ctr"/>
          <a:r>
            <a:rPr lang="es-CO" sz="1100" b="1"/>
            <a:t>NO APLICA PARA LOS RIESGOS DE CORRUPCIÓN</a:t>
          </a:r>
        </a:p>
      </xdr:txBody>
    </xdr:sp>
    <xdr:clientData/>
  </xdr:twoCellAnchor>
  <xdr:twoCellAnchor>
    <xdr:from>
      <xdr:col>5</xdr:col>
      <xdr:colOff>247650</xdr:colOff>
      <xdr:row>8</xdr:row>
      <xdr:rowOff>152400</xdr:rowOff>
    </xdr:from>
    <xdr:to>
      <xdr:col>5</xdr:col>
      <xdr:colOff>931894</xdr:colOff>
      <xdr:row>8</xdr:row>
      <xdr:rowOff>446897</xdr:rowOff>
    </xdr:to>
    <xdr:sp macro="" textlink="">
      <xdr:nvSpPr>
        <xdr:cNvPr id="4" name="43 Rectángulo redondeado">
          <a:extLst>
            <a:ext uri="{FF2B5EF4-FFF2-40B4-BE49-F238E27FC236}">
              <a16:creationId xmlns:a16="http://schemas.microsoft.com/office/drawing/2014/main" id="{9B50CD69-5F4E-4519-B518-DD64A6CD8AD4}"/>
            </a:ext>
          </a:extLst>
        </xdr:cNvPr>
        <xdr:cNvSpPr/>
      </xdr:nvSpPr>
      <xdr:spPr>
        <a:xfrm>
          <a:off x="5648325" y="4381500"/>
          <a:ext cx="684244" cy="294497"/>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SC 1</a:t>
          </a:r>
        </a:p>
      </xdr:txBody>
    </xdr:sp>
    <xdr:clientData/>
  </xdr:twoCellAnchor>
  <xdr:twoCellAnchor>
    <xdr:from>
      <xdr:col>8</xdr:col>
      <xdr:colOff>19049</xdr:colOff>
      <xdr:row>4</xdr:row>
      <xdr:rowOff>142875</xdr:rowOff>
    </xdr:from>
    <xdr:to>
      <xdr:col>10</xdr:col>
      <xdr:colOff>238124</xdr:colOff>
      <xdr:row>4</xdr:row>
      <xdr:rowOff>437372</xdr:rowOff>
    </xdr:to>
    <xdr:sp macro="" textlink="">
      <xdr:nvSpPr>
        <xdr:cNvPr id="5" name="43 Rectángulo redondeado">
          <a:extLst>
            <a:ext uri="{FF2B5EF4-FFF2-40B4-BE49-F238E27FC236}">
              <a16:creationId xmlns:a16="http://schemas.microsoft.com/office/drawing/2014/main" id="{6BA9DBEB-271F-4B6E-84A6-32E4401FE24E}"/>
            </a:ext>
          </a:extLst>
        </xdr:cNvPr>
        <xdr:cNvSpPr/>
      </xdr:nvSpPr>
      <xdr:spPr>
        <a:xfrm>
          <a:off x="8886824" y="1514475"/>
          <a:ext cx="1743075" cy="294497"/>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Antes de control</a:t>
          </a:r>
        </a:p>
      </xdr:txBody>
    </xdr:sp>
    <xdr:clientData/>
  </xdr:twoCellAnchor>
  <xdr:twoCellAnchor>
    <xdr:from>
      <xdr:col>4</xdr:col>
      <xdr:colOff>57150</xdr:colOff>
      <xdr:row>8</xdr:row>
      <xdr:rowOff>114300</xdr:rowOff>
    </xdr:from>
    <xdr:to>
      <xdr:col>4</xdr:col>
      <xdr:colOff>741394</xdr:colOff>
      <xdr:row>8</xdr:row>
      <xdr:rowOff>408797</xdr:rowOff>
    </xdr:to>
    <xdr:sp macro="" textlink="">
      <xdr:nvSpPr>
        <xdr:cNvPr id="6" name="43 Rectángulo redondeado">
          <a:extLst>
            <a:ext uri="{FF2B5EF4-FFF2-40B4-BE49-F238E27FC236}">
              <a16:creationId xmlns:a16="http://schemas.microsoft.com/office/drawing/2014/main" id="{9C9F860C-66E1-4EB2-BC22-B7D670960A35}"/>
            </a:ext>
          </a:extLst>
        </xdr:cNvPr>
        <xdr:cNvSpPr/>
      </xdr:nvSpPr>
      <xdr:spPr>
        <a:xfrm>
          <a:off x="4400550" y="4343400"/>
          <a:ext cx="684244"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SC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47625</xdr:colOff>
      <xdr:row>8</xdr:row>
      <xdr:rowOff>47625</xdr:rowOff>
    </xdr:from>
    <xdr:to>
      <xdr:col>6</xdr:col>
      <xdr:colOff>731869</xdr:colOff>
      <xdr:row>8</xdr:row>
      <xdr:rowOff>342122</xdr:rowOff>
    </xdr:to>
    <xdr:sp macro="" textlink="">
      <xdr:nvSpPr>
        <xdr:cNvPr id="55" name="43 Rectángulo redondeado">
          <a:extLst>
            <a:ext uri="{FF2B5EF4-FFF2-40B4-BE49-F238E27FC236}">
              <a16:creationId xmlns:a16="http://schemas.microsoft.com/office/drawing/2014/main" id="{00000000-0008-0000-0600-000037000000}"/>
            </a:ext>
          </a:extLst>
        </xdr:cNvPr>
        <xdr:cNvSpPr/>
      </xdr:nvSpPr>
      <xdr:spPr>
        <a:xfrm>
          <a:off x="7000875" y="5629275"/>
          <a:ext cx="684244"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a:solidFill>
                <a:sysClr val="windowText" lastClr="000000"/>
              </a:solidFill>
            </a:rPr>
            <a:t>CFO 0</a:t>
          </a:r>
        </a:p>
      </xdr:txBody>
    </xdr:sp>
    <xdr:clientData/>
  </xdr:twoCellAnchor>
  <xdr:twoCellAnchor>
    <xdr:from>
      <xdr:col>2</xdr:col>
      <xdr:colOff>90237</xdr:colOff>
      <xdr:row>4</xdr:row>
      <xdr:rowOff>110289</xdr:rowOff>
    </xdr:from>
    <xdr:to>
      <xdr:col>3</xdr:col>
      <xdr:colOff>942474</xdr:colOff>
      <xdr:row>8</xdr:row>
      <xdr:rowOff>741947</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2255921" y="1503947"/>
          <a:ext cx="1935079" cy="4080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r>
            <a:rPr lang="es-CO" sz="1100"/>
            <a:t>NO APLICA PARA LOS RIESGOS DE CORRUPCIÓN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885824</xdr:colOff>
      <xdr:row>11</xdr:row>
      <xdr:rowOff>33336</xdr:rowOff>
    </xdr:from>
    <xdr:to>
      <xdr:col>30</xdr:col>
      <xdr:colOff>133349</xdr:colOff>
      <xdr:row>36</xdr:row>
      <xdr:rowOff>85724</xdr:rowOff>
    </xdr:to>
    <xdr:graphicFrame macro="">
      <xdr:nvGraphicFramePr>
        <xdr:cNvPr id="6" name="Gráfico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180974</xdr:colOff>
      <xdr:row>85</xdr:row>
      <xdr:rowOff>114300</xdr:rowOff>
    </xdr:from>
    <xdr:to>
      <xdr:col>21</xdr:col>
      <xdr:colOff>695323</xdr:colOff>
      <xdr:row>103</xdr:row>
      <xdr:rowOff>95250</xdr:rowOff>
    </xdr:to>
    <xdr:graphicFrame macro="">
      <xdr:nvGraphicFramePr>
        <xdr:cNvPr id="2" name="Gráfico 1">
          <a:extLst>
            <a:ext uri="{FF2B5EF4-FFF2-40B4-BE49-F238E27FC236}">
              <a16:creationId xmlns:a16="http://schemas.microsoft.com/office/drawing/2014/main" id="{CAC20A42-4737-4A5D-A774-2ED48336A3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57150</xdr:colOff>
      <xdr:row>8</xdr:row>
      <xdr:rowOff>80962</xdr:rowOff>
    </xdr:from>
    <xdr:to>
      <xdr:col>20</xdr:col>
      <xdr:colOff>476250</xdr:colOff>
      <xdr:row>25</xdr:row>
      <xdr:rowOff>42862</xdr:rowOff>
    </xdr:to>
    <xdr:graphicFrame macro="">
      <xdr:nvGraphicFramePr>
        <xdr:cNvPr id="5" name="Gráfico 4">
          <a:extLst>
            <a:ext uri="{FF2B5EF4-FFF2-40B4-BE49-F238E27FC236}">
              <a16:creationId xmlns:a16="http://schemas.microsoft.com/office/drawing/2014/main" id="{24EBB9FC-5E6A-4AAA-AA00-4FE3EC4DD7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45"/>
  <sheetViews>
    <sheetView zoomScale="145" zoomScaleNormal="145" workbookViewId="0">
      <selection activeCell="G8" sqref="G8"/>
    </sheetView>
  </sheetViews>
  <sheetFormatPr baseColWidth="10" defaultColWidth="11.42578125" defaultRowHeight="15" x14ac:dyDescent="0.25"/>
  <cols>
    <col min="1" max="1" width="9.42578125" style="8" customWidth="1"/>
    <col min="2" max="2" width="35.7109375" style="8" customWidth="1"/>
    <col min="3" max="3" width="32.28515625" style="8" customWidth="1"/>
    <col min="4" max="4" width="10.85546875" style="8" customWidth="1"/>
    <col min="5" max="5" width="10.140625" style="8" customWidth="1"/>
    <col min="6" max="6" width="12.42578125" style="8" customWidth="1"/>
    <col min="7" max="7" width="14.28515625" style="8" customWidth="1"/>
    <col min="8" max="8" width="8.7109375" style="8" hidden="1" customWidth="1"/>
    <col min="9" max="9" width="13.28515625" style="8" customWidth="1"/>
    <col min="10" max="16384" width="11.42578125" style="8"/>
  </cols>
  <sheetData>
    <row r="1" spans="1:11" ht="15.75" thickBot="1" x14ac:dyDescent="0.3"/>
    <row r="2" spans="1:11" ht="36.75" customHeight="1" thickBot="1" x14ac:dyDescent="0.3">
      <c r="B2" s="438" t="s">
        <v>152</v>
      </c>
      <c r="C2" s="439"/>
      <c r="D2" s="439"/>
      <c r="E2" s="439"/>
      <c r="F2" s="439"/>
      <c r="G2" s="439"/>
      <c r="H2" s="439"/>
      <c r="I2" s="440"/>
    </row>
    <row r="3" spans="1:11" s="14" customFormat="1" ht="42.75" customHeight="1" x14ac:dyDescent="0.25">
      <c r="A3" s="141" t="s">
        <v>323</v>
      </c>
      <c r="B3" s="54" t="s">
        <v>5</v>
      </c>
      <c r="C3" s="54" t="s">
        <v>153</v>
      </c>
      <c r="D3" s="55" t="s">
        <v>2</v>
      </c>
      <c r="E3" s="55" t="s">
        <v>3</v>
      </c>
      <c r="F3" s="55" t="s">
        <v>4</v>
      </c>
      <c r="G3" s="55" t="s">
        <v>148</v>
      </c>
      <c r="H3" s="56"/>
      <c r="I3" s="57" t="s">
        <v>157</v>
      </c>
    </row>
    <row r="4" spans="1:11" s="13" customFormat="1" ht="51" customHeight="1" x14ac:dyDescent="0.25">
      <c r="A4" s="142">
        <v>1</v>
      </c>
      <c r="B4" s="143"/>
      <c r="C4" s="19"/>
      <c r="D4" s="142"/>
      <c r="E4" s="142"/>
      <c r="F4" s="142"/>
      <c r="G4" s="142"/>
      <c r="H4" s="32">
        <f>COUNTIF(D4:G4,"SI")</f>
        <v>0</v>
      </c>
      <c r="I4" s="59" t="str">
        <f>IF(H4=4,"RIESGO DE CORRUPCIÓN","")</f>
        <v/>
      </c>
      <c r="J4" s="53"/>
    </row>
    <row r="5" spans="1:11" s="13" customFormat="1" ht="51" customHeight="1" x14ac:dyDescent="0.25">
      <c r="A5" s="142">
        <v>2</v>
      </c>
      <c r="B5" s="143"/>
      <c r="C5" s="19"/>
      <c r="D5" s="142"/>
      <c r="E5" s="142"/>
      <c r="F5" s="142"/>
      <c r="G5" s="17"/>
      <c r="H5" s="32">
        <f t="shared" ref="H5:H45" si="0">COUNTIF(D5:G5,"SI")</f>
        <v>0</v>
      </c>
      <c r="I5" s="60" t="str">
        <f t="shared" ref="I5:I29" si="1">IF(H5=4,"RIESGO DE CORRUPCIÓN","")</f>
        <v/>
      </c>
      <c r="J5" s="53"/>
      <c r="K5" s="58"/>
    </row>
    <row r="6" spans="1:11" ht="51" customHeight="1" x14ac:dyDescent="0.25">
      <c r="A6" s="142">
        <v>3</v>
      </c>
      <c r="B6" s="143"/>
      <c r="C6" s="19"/>
      <c r="D6" s="142"/>
      <c r="E6" s="142"/>
      <c r="F6" s="142"/>
      <c r="G6" s="17"/>
      <c r="H6" s="32">
        <f t="shared" si="0"/>
        <v>0</v>
      </c>
      <c r="I6" s="60" t="str">
        <f t="shared" si="1"/>
        <v/>
      </c>
      <c r="J6" s="53"/>
      <c r="K6" s="5"/>
    </row>
    <row r="7" spans="1:11" ht="51" customHeight="1" x14ac:dyDescent="0.25">
      <c r="A7" s="142">
        <v>4</v>
      </c>
      <c r="B7" s="143"/>
      <c r="C7" s="19"/>
      <c r="D7" s="142"/>
      <c r="E7" s="142"/>
      <c r="F7" s="142"/>
      <c r="G7" s="142"/>
      <c r="H7" s="32">
        <f t="shared" si="0"/>
        <v>0</v>
      </c>
      <c r="I7" s="60" t="str">
        <f t="shared" si="1"/>
        <v/>
      </c>
      <c r="J7" s="53"/>
      <c r="K7" s="5"/>
    </row>
    <row r="8" spans="1:11" ht="51" customHeight="1" x14ac:dyDescent="0.25">
      <c r="A8" s="142">
        <v>5</v>
      </c>
      <c r="B8" s="143"/>
      <c r="C8" s="19"/>
      <c r="D8" s="142"/>
      <c r="E8" s="142"/>
      <c r="F8" s="142"/>
      <c r="G8" s="142"/>
      <c r="H8" s="32">
        <f t="shared" si="0"/>
        <v>0</v>
      </c>
      <c r="I8" s="60" t="str">
        <f t="shared" si="1"/>
        <v/>
      </c>
    </row>
    <row r="9" spans="1:11" ht="51" customHeight="1" x14ac:dyDescent="0.25">
      <c r="A9" s="142">
        <v>6</v>
      </c>
      <c r="B9" s="143"/>
      <c r="C9" s="19"/>
      <c r="D9" s="142" t="s">
        <v>23</v>
      </c>
      <c r="E9" s="142" t="s">
        <v>23</v>
      </c>
      <c r="F9" s="142" t="s">
        <v>23</v>
      </c>
      <c r="G9" s="142" t="s">
        <v>345</v>
      </c>
      <c r="H9" s="32">
        <f t="shared" si="0"/>
        <v>4</v>
      </c>
      <c r="I9" s="60" t="str">
        <f t="shared" si="1"/>
        <v>RIESGO DE CORRUPCIÓN</v>
      </c>
    </row>
    <row r="10" spans="1:11" ht="31.5" customHeight="1" x14ac:dyDescent="0.25">
      <c r="B10" s="19"/>
      <c r="C10" s="19"/>
      <c r="D10" s="17"/>
      <c r="E10" s="17"/>
      <c r="F10" s="17"/>
      <c r="G10" s="17"/>
      <c r="H10" s="32"/>
      <c r="I10" s="60"/>
    </row>
    <row r="11" spans="1:11" ht="31.5" customHeight="1" x14ac:dyDescent="0.25">
      <c r="B11" s="19"/>
      <c r="C11" s="19"/>
      <c r="D11" s="17"/>
      <c r="E11" s="17"/>
      <c r="F11" s="17"/>
      <c r="G11" s="17"/>
      <c r="H11" s="32"/>
      <c r="I11" s="60"/>
    </row>
    <row r="12" spans="1:11" ht="31.5" customHeight="1" x14ac:dyDescent="0.25">
      <c r="B12" s="19"/>
      <c r="C12" s="19"/>
      <c r="D12" s="17"/>
      <c r="E12" s="17"/>
      <c r="F12" s="17"/>
      <c r="G12" s="17"/>
      <c r="H12" s="32"/>
      <c r="I12" s="60"/>
    </row>
    <row r="13" spans="1:11" ht="31.5" customHeight="1" x14ac:dyDescent="0.25">
      <c r="B13" s="19"/>
      <c r="C13" s="19"/>
      <c r="D13" s="17"/>
      <c r="E13" s="17"/>
      <c r="F13" s="17"/>
      <c r="G13" s="17"/>
      <c r="H13" s="32"/>
      <c r="I13" s="60"/>
    </row>
    <row r="14" spans="1:11" ht="31.5" customHeight="1" x14ac:dyDescent="0.25">
      <c r="B14" s="19"/>
      <c r="C14" s="19"/>
      <c r="D14" s="17"/>
      <c r="E14" s="17"/>
      <c r="F14" s="17"/>
      <c r="G14" s="17"/>
      <c r="H14" s="32"/>
      <c r="I14" s="60"/>
    </row>
    <row r="15" spans="1:11" ht="31.5" customHeight="1" x14ac:dyDescent="0.25">
      <c r="B15" s="19"/>
      <c r="C15" s="19"/>
      <c r="D15" s="17"/>
      <c r="E15" s="17"/>
      <c r="F15" s="17"/>
      <c r="G15" s="17"/>
      <c r="H15" s="32"/>
      <c r="I15" s="60"/>
    </row>
    <row r="16" spans="1:11" ht="31.5" customHeight="1" x14ac:dyDescent="0.25">
      <c r="B16" s="19"/>
      <c r="C16" s="19"/>
      <c r="D16" s="17"/>
      <c r="E16" s="17"/>
      <c r="F16" s="17"/>
      <c r="G16" s="17"/>
      <c r="H16" s="32"/>
      <c r="I16" s="60"/>
    </row>
    <row r="17" spans="2:9" ht="31.5" customHeight="1" x14ac:dyDescent="0.25">
      <c r="B17" s="19"/>
      <c r="C17" s="19"/>
      <c r="D17" s="17"/>
      <c r="E17" s="17"/>
      <c r="F17" s="17"/>
      <c r="G17" s="17"/>
      <c r="H17" s="32"/>
      <c r="I17" s="60"/>
    </row>
    <row r="18" spans="2:9" ht="31.5" customHeight="1" x14ac:dyDescent="0.25">
      <c r="B18" s="19"/>
      <c r="C18" s="19"/>
      <c r="D18" s="17"/>
      <c r="E18" s="17"/>
      <c r="F18" s="17"/>
      <c r="G18" s="17"/>
      <c r="H18" s="32"/>
      <c r="I18" s="60"/>
    </row>
    <row r="19" spans="2:9" ht="31.5" customHeight="1" x14ac:dyDescent="0.25">
      <c r="B19" s="19"/>
      <c r="C19" s="19"/>
      <c r="D19" s="17"/>
      <c r="E19" s="17"/>
      <c r="F19" s="17"/>
      <c r="G19" s="17"/>
      <c r="H19" s="32"/>
      <c r="I19" s="60"/>
    </row>
    <row r="20" spans="2:9" ht="31.5" customHeight="1" x14ac:dyDescent="0.25">
      <c r="B20" s="19"/>
      <c r="C20" s="19"/>
      <c r="D20" s="17"/>
      <c r="E20" s="17"/>
      <c r="F20" s="17"/>
      <c r="G20" s="17"/>
      <c r="H20" s="32"/>
      <c r="I20" s="60"/>
    </row>
    <row r="21" spans="2:9" ht="31.5" customHeight="1" x14ac:dyDescent="0.25">
      <c r="B21" s="19"/>
      <c r="C21" s="19"/>
      <c r="D21" s="17"/>
      <c r="E21" s="17"/>
      <c r="F21" s="17"/>
      <c r="G21" s="17"/>
      <c r="H21" s="32"/>
      <c r="I21" s="60"/>
    </row>
    <row r="22" spans="2:9" ht="31.5" customHeight="1" x14ac:dyDescent="0.25">
      <c r="B22" s="19"/>
      <c r="C22" s="19"/>
      <c r="D22" s="17"/>
      <c r="E22" s="17"/>
      <c r="F22" s="17"/>
      <c r="G22" s="17"/>
      <c r="H22" s="32"/>
      <c r="I22" s="60"/>
    </row>
    <row r="23" spans="2:9" ht="31.5" customHeight="1" x14ac:dyDescent="0.25">
      <c r="B23" s="19"/>
      <c r="C23" s="19"/>
      <c r="D23" s="17"/>
      <c r="E23" s="17"/>
      <c r="F23" s="17"/>
      <c r="G23" s="17"/>
      <c r="H23" s="32"/>
      <c r="I23" s="60"/>
    </row>
    <row r="24" spans="2:9" ht="31.5" customHeight="1" x14ac:dyDescent="0.25">
      <c r="B24" s="19"/>
      <c r="C24" s="19"/>
      <c r="D24" s="17"/>
      <c r="E24" s="17"/>
      <c r="F24" s="17"/>
      <c r="G24" s="17"/>
      <c r="H24" s="32"/>
      <c r="I24" s="60"/>
    </row>
    <row r="25" spans="2:9" ht="31.5" customHeight="1" x14ac:dyDescent="0.25">
      <c r="B25" s="19"/>
      <c r="C25" s="19"/>
      <c r="D25" s="17"/>
      <c r="E25" s="17"/>
      <c r="F25" s="17"/>
      <c r="G25" s="17"/>
      <c r="H25" s="32"/>
      <c r="I25" s="60"/>
    </row>
    <row r="26" spans="2:9" ht="31.5" customHeight="1" x14ac:dyDescent="0.25">
      <c r="B26" s="19"/>
      <c r="C26" s="19"/>
      <c r="D26" s="17"/>
      <c r="E26" s="17"/>
      <c r="F26" s="17"/>
      <c r="G26" s="17"/>
      <c r="H26" s="32"/>
      <c r="I26" s="60"/>
    </row>
    <row r="27" spans="2:9" ht="31.5" customHeight="1" x14ac:dyDescent="0.25">
      <c r="B27" s="19"/>
      <c r="C27" s="19"/>
      <c r="D27" s="17"/>
      <c r="E27" s="17"/>
      <c r="F27" s="17"/>
      <c r="G27" s="17"/>
      <c r="H27" s="32"/>
      <c r="I27" s="60"/>
    </row>
    <row r="28" spans="2:9" ht="31.5" customHeight="1" x14ac:dyDescent="0.25">
      <c r="B28" s="19"/>
      <c r="C28" s="19"/>
      <c r="D28" s="17"/>
      <c r="E28" s="17"/>
      <c r="F28" s="17"/>
      <c r="G28" s="17"/>
      <c r="H28" s="32">
        <f t="shared" si="0"/>
        <v>0</v>
      </c>
      <c r="I28" s="60" t="str">
        <f t="shared" si="1"/>
        <v/>
      </c>
    </row>
    <row r="29" spans="2:9" ht="16.5" x14ac:dyDescent="0.25">
      <c r="B29" s="19"/>
      <c r="C29" s="19"/>
      <c r="D29" s="17"/>
      <c r="E29" s="17"/>
      <c r="F29" s="17"/>
      <c r="G29" s="17"/>
      <c r="H29" s="32">
        <f t="shared" si="0"/>
        <v>0</v>
      </c>
      <c r="I29" s="60" t="str">
        <f t="shared" si="1"/>
        <v/>
      </c>
    </row>
    <row r="30" spans="2:9" x14ac:dyDescent="0.25">
      <c r="H30" s="32">
        <f t="shared" si="0"/>
        <v>0</v>
      </c>
    </row>
    <row r="31" spans="2:9" hidden="1" x14ac:dyDescent="0.25">
      <c r="D31" s="8" t="s">
        <v>23</v>
      </c>
      <c r="H31" s="32">
        <f t="shared" si="0"/>
        <v>1</v>
      </c>
    </row>
    <row r="32" spans="2:9" hidden="1" x14ac:dyDescent="0.25">
      <c r="D32" s="8" t="s">
        <v>22</v>
      </c>
      <c r="H32" s="32">
        <f t="shared" si="0"/>
        <v>0</v>
      </c>
    </row>
    <row r="33" spans="8:8" x14ac:dyDescent="0.25">
      <c r="H33" s="32">
        <f t="shared" si="0"/>
        <v>0</v>
      </c>
    </row>
    <row r="34" spans="8:8" x14ac:dyDescent="0.25">
      <c r="H34" s="32">
        <f t="shared" si="0"/>
        <v>0</v>
      </c>
    </row>
    <row r="35" spans="8:8" x14ac:dyDescent="0.25">
      <c r="H35" s="32">
        <f t="shared" si="0"/>
        <v>0</v>
      </c>
    </row>
    <row r="36" spans="8:8" x14ac:dyDescent="0.25">
      <c r="H36" s="32">
        <f t="shared" si="0"/>
        <v>0</v>
      </c>
    </row>
    <row r="37" spans="8:8" x14ac:dyDescent="0.25">
      <c r="H37" s="32">
        <f t="shared" si="0"/>
        <v>0</v>
      </c>
    </row>
    <row r="38" spans="8:8" x14ac:dyDescent="0.25">
      <c r="H38" s="32">
        <f t="shared" si="0"/>
        <v>0</v>
      </c>
    </row>
    <row r="39" spans="8:8" x14ac:dyDescent="0.25">
      <c r="H39" s="32">
        <f t="shared" si="0"/>
        <v>0</v>
      </c>
    </row>
    <row r="40" spans="8:8" x14ac:dyDescent="0.25">
      <c r="H40" s="32">
        <f t="shared" si="0"/>
        <v>0</v>
      </c>
    </row>
    <row r="41" spans="8:8" x14ac:dyDescent="0.25">
      <c r="H41" s="32">
        <f t="shared" si="0"/>
        <v>0</v>
      </c>
    </row>
    <row r="42" spans="8:8" x14ac:dyDescent="0.25">
      <c r="H42" s="32">
        <f t="shared" si="0"/>
        <v>0</v>
      </c>
    </row>
    <row r="43" spans="8:8" x14ac:dyDescent="0.25">
      <c r="H43" s="32">
        <f t="shared" si="0"/>
        <v>0</v>
      </c>
    </row>
    <row r="44" spans="8:8" x14ac:dyDescent="0.25">
      <c r="H44" s="32">
        <f t="shared" si="0"/>
        <v>0</v>
      </c>
    </row>
    <row r="45" spans="8:8" x14ac:dyDescent="0.25">
      <c r="H45" s="32">
        <f t="shared" si="0"/>
        <v>0</v>
      </c>
    </row>
  </sheetData>
  <mergeCells count="1">
    <mergeCell ref="B2:I2"/>
  </mergeCells>
  <dataValidations count="1">
    <dataValidation type="list" allowBlank="1" showInputMessage="1" showErrorMessage="1" sqref="D4:G29" xr:uid="{00000000-0002-0000-0000-000000000000}">
      <formula1>$D$31:$D$32</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H150"/>
  <sheetViews>
    <sheetView zoomScaleNormal="100" workbookViewId="0"/>
  </sheetViews>
  <sheetFormatPr baseColWidth="10" defaultRowHeight="15" x14ac:dyDescent="0.25"/>
  <cols>
    <col min="2" max="2" width="18" customWidth="1"/>
    <col min="3" max="3" width="29.5703125" customWidth="1"/>
    <col min="4" max="4" width="12.5703125" customWidth="1"/>
    <col min="5" max="5" width="13.28515625" customWidth="1"/>
    <col min="6" max="6" width="12.7109375" customWidth="1"/>
    <col min="7" max="7" width="6.42578125" customWidth="1"/>
    <col min="8" max="8" width="42.42578125" customWidth="1"/>
  </cols>
  <sheetData>
    <row r="1" spans="2:6" ht="27.6" customHeight="1" thickTop="1" x14ac:dyDescent="0.25">
      <c r="B1" s="746" t="s">
        <v>445</v>
      </c>
      <c r="C1" s="747"/>
      <c r="D1" s="747"/>
      <c r="E1" s="747"/>
      <c r="F1" s="748"/>
    </row>
    <row r="2" spans="2:6" ht="26.45" customHeight="1" thickBot="1" x14ac:dyDescent="0.3">
      <c r="B2" s="749"/>
      <c r="C2" s="750"/>
      <c r="D2" s="750"/>
      <c r="E2" s="750"/>
      <c r="F2" s="751"/>
    </row>
    <row r="3" spans="2:6" ht="48" customHeight="1" thickTop="1" thickBot="1" x14ac:dyDescent="0.3">
      <c r="B3" s="752" t="s">
        <v>58</v>
      </c>
      <c r="C3" s="753"/>
      <c r="D3" s="753"/>
      <c r="E3" s="753"/>
      <c r="F3" s="754"/>
    </row>
    <row r="4" spans="2:6" ht="49.9" customHeight="1" thickBot="1" x14ac:dyDescent="0.3">
      <c r="B4" s="755" t="s">
        <v>35</v>
      </c>
      <c r="C4" s="756" t="s">
        <v>101</v>
      </c>
      <c r="D4" s="326" t="s">
        <v>102</v>
      </c>
      <c r="E4" s="326" t="s">
        <v>102</v>
      </c>
      <c r="F4" s="327" t="s">
        <v>102</v>
      </c>
    </row>
    <row r="5" spans="2:6" ht="25.15" customHeight="1" thickBot="1" x14ac:dyDescent="0.3">
      <c r="B5" s="755"/>
      <c r="C5" s="756"/>
      <c r="D5" s="328">
        <v>43951</v>
      </c>
      <c r="E5" s="328">
        <v>44074</v>
      </c>
      <c r="F5" s="329">
        <v>44196</v>
      </c>
    </row>
    <row r="6" spans="2:6" ht="45.75" customHeight="1" thickBot="1" x14ac:dyDescent="0.3">
      <c r="B6" s="755"/>
      <c r="C6" s="756"/>
      <c r="D6" s="326" t="s">
        <v>106</v>
      </c>
      <c r="E6" s="326" t="s">
        <v>107</v>
      </c>
      <c r="F6" s="327" t="s">
        <v>108</v>
      </c>
    </row>
    <row r="7" spans="2:6" s="21" customFormat="1" ht="28.5" customHeight="1" thickBot="1" x14ac:dyDescent="0.25">
      <c r="B7" s="330" t="s">
        <v>309</v>
      </c>
      <c r="C7" s="331" t="s">
        <v>446</v>
      </c>
      <c r="D7" s="332"/>
      <c r="E7" s="332"/>
      <c r="F7" s="333"/>
    </row>
    <row r="8" spans="2:6" s="20" customFormat="1" ht="18.600000000000001" customHeight="1" thickBot="1" x14ac:dyDescent="0.25">
      <c r="B8" s="334" t="s">
        <v>90</v>
      </c>
      <c r="C8" s="335" t="s">
        <v>103</v>
      </c>
      <c r="D8" s="336"/>
      <c r="E8" s="336"/>
      <c r="F8" s="337"/>
    </row>
    <row r="9" spans="2:6" s="20" customFormat="1" ht="18.600000000000001" customHeight="1" thickBot="1" x14ac:dyDescent="0.25">
      <c r="B9" s="330" t="s">
        <v>54</v>
      </c>
      <c r="C9" s="338" t="s">
        <v>449</v>
      </c>
      <c r="D9" s="336"/>
      <c r="E9" s="336"/>
      <c r="F9" s="337"/>
    </row>
    <row r="10" spans="2:6" s="20" customFormat="1" ht="18.600000000000001" customHeight="1" thickBot="1" x14ac:dyDescent="0.25">
      <c r="B10" s="330" t="s">
        <v>63</v>
      </c>
      <c r="C10" s="338" t="s">
        <v>449</v>
      </c>
      <c r="D10" s="336"/>
      <c r="E10" s="336"/>
      <c r="F10" s="337"/>
    </row>
    <row r="11" spans="2:6" s="20" customFormat="1" ht="18.600000000000001" customHeight="1" thickBot="1" x14ac:dyDescent="0.25">
      <c r="B11" s="334" t="s">
        <v>64</v>
      </c>
      <c r="C11" s="339" t="s">
        <v>450</v>
      </c>
      <c r="D11" s="336"/>
      <c r="E11" s="336"/>
      <c r="F11" s="337"/>
    </row>
    <row r="12" spans="2:6" s="20" customFormat="1" ht="18.600000000000001" customHeight="1" thickBot="1" x14ac:dyDescent="0.25">
      <c r="B12" s="334" t="s">
        <v>73</v>
      </c>
      <c r="C12" s="339" t="s">
        <v>450</v>
      </c>
      <c r="D12" s="336"/>
      <c r="E12" s="336"/>
      <c r="F12" s="337"/>
    </row>
    <row r="13" spans="2:6" s="20" customFormat="1" ht="18.600000000000001" customHeight="1" thickBot="1" x14ac:dyDescent="0.25">
      <c r="B13" s="334" t="s">
        <v>98</v>
      </c>
      <c r="C13" s="340" t="s">
        <v>447</v>
      </c>
      <c r="D13" s="336"/>
      <c r="E13" s="336"/>
      <c r="F13" s="337"/>
    </row>
    <row r="14" spans="2:6" s="20" customFormat="1" ht="18.600000000000001" customHeight="1" thickBot="1" x14ac:dyDescent="0.25">
      <c r="B14" s="334" t="s">
        <v>77</v>
      </c>
      <c r="C14" s="340" t="s">
        <v>104</v>
      </c>
      <c r="D14" s="336"/>
      <c r="E14" s="336"/>
      <c r="F14" s="337"/>
    </row>
    <row r="15" spans="2:6" s="20" customFormat="1" ht="18.600000000000001" customHeight="1" thickBot="1" x14ac:dyDescent="0.25">
      <c r="B15" s="334" t="s">
        <v>87</v>
      </c>
      <c r="C15" s="340" t="s">
        <v>448</v>
      </c>
      <c r="D15" s="336"/>
      <c r="E15" s="336"/>
      <c r="F15" s="337"/>
    </row>
    <row r="16" spans="2:6" s="20" customFormat="1" ht="30.75" customHeight="1" thickBot="1" x14ac:dyDescent="0.25">
      <c r="B16" s="341" t="s">
        <v>91</v>
      </c>
      <c r="C16" s="342" t="s">
        <v>105</v>
      </c>
      <c r="D16" s="343"/>
      <c r="E16" s="343"/>
      <c r="F16" s="344"/>
    </row>
    <row r="17" spans="2:8" ht="15.75" thickTop="1" x14ac:dyDescent="0.25">
      <c r="B17" s="4"/>
      <c r="C17" s="3"/>
    </row>
    <row r="18" spans="2:8" x14ac:dyDescent="0.25">
      <c r="B18" s="4"/>
      <c r="C18" s="3"/>
    </row>
    <row r="19" spans="2:8" ht="15.75" x14ac:dyDescent="0.25">
      <c r="B19" s="757" t="s">
        <v>32</v>
      </c>
      <c r="C19" s="758"/>
    </row>
    <row r="20" spans="2:8" ht="15.75" thickBot="1" x14ac:dyDescent="0.3">
      <c r="B20" s="562"/>
      <c r="C20" s="563"/>
    </row>
    <row r="21" spans="2:8" x14ac:dyDescent="0.25">
      <c r="B21" s="24"/>
      <c r="C21" s="29"/>
    </row>
    <row r="22" spans="2:8" x14ac:dyDescent="0.25">
      <c r="B22" s="25"/>
      <c r="C22" s="30"/>
    </row>
    <row r="23" spans="2:8" ht="15.75" thickBot="1" x14ac:dyDescent="0.3">
      <c r="B23" s="26"/>
      <c r="C23" s="31"/>
    </row>
    <row r="24" spans="2:8" x14ac:dyDescent="0.25">
      <c r="B24" s="560" t="s">
        <v>31</v>
      </c>
      <c r="C24" s="744"/>
    </row>
    <row r="25" spans="2:8" x14ac:dyDescent="0.25">
      <c r="B25" s="745"/>
      <c r="C25" s="744"/>
    </row>
    <row r="26" spans="2:8" x14ac:dyDescent="0.25">
      <c r="B26" s="745"/>
      <c r="C26" s="744"/>
    </row>
    <row r="30" spans="2:8" ht="15.75" thickBot="1" x14ac:dyDescent="0.3"/>
    <row r="31" spans="2:8" ht="25.5" customHeight="1" thickTop="1" thickBot="1" x14ac:dyDescent="0.3">
      <c r="G31" s="237" t="s">
        <v>130</v>
      </c>
      <c r="H31" s="237" t="s">
        <v>117</v>
      </c>
    </row>
    <row r="32" spans="2:8" ht="23.25" customHeight="1" thickTop="1" thickBot="1" x14ac:dyDescent="0.3">
      <c r="G32" s="243">
        <v>1</v>
      </c>
      <c r="H32" s="238" t="s">
        <v>309</v>
      </c>
    </row>
    <row r="33" spans="7:8" ht="16.5" thickBot="1" x14ac:dyDescent="0.3">
      <c r="G33" s="244">
        <v>2</v>
      </c>
      <c r="H33" s="239" t="s">
        <v>90</v>
      </c>
    </row>
    <row r="34" spans="7:8" ht="17.25" thickTop="1" thickBot="1" x14ac:dyDescent="0.3">
      <c r="G34" s="243">
        <v>3</v>
      </c>
      <c r="H34" s="240" t="s">
        <v>356</v>
      </c>
    </row>
    <row r="35" spans="7:8" ht="16.5" thickBot="1" x14ac:dyDescent="0.3">
      <c r="G35" s="244">
        <v>4</v>
      </c>
      <c r="H35" s="241" t="s">
        <v>54</v>
      </c>
    </row>
    <row r="36" spans="7:8" ht="17.25" thickTop="1" thickBot="1" x14ac:dyDescent="0.3">
      <c r="G36" s="243">
        <v>5</v>
      </c>
      <c r="H36" s="241" t="s">
        <v>63</v>
      </c>
    </row>
    <row r="37" spans="7:8" ht="16.5" thickBot="1" x14ac:dyDescent="0.3">
      <c r="G37" s="244">
        <v>6</v>
      </c>
      <c r="H37" s="241" t="s">
        <v>64</v>
      </c>
    </row>
    <row r="38" spans="7:8" ht="17.25" thickTop="1" thickBot="1" x14ac:dyDescent="0.3">
      <c r="G38" s="243">
        <v>7</v>
      </c>
      <c r="H38" s="241" t="s">
        <v>73</v>
      </c>
    </row>
    <row r="39" spans="7:8" ht="16.5" thickBot="1" x14ac:dyDescent="0.3">
      <c r="G39" s="244">
        <v>8</v>
      </c>
      <c r="H39" s="241" t="s">
        <v>98</v>
      </c>
    </row>
    <row r="40" spans="7:8" ht="17.25" thickTop="1" thickBot="1" x14ac:dyDescent="0.3">
      <c r="G40" s="243">
        <v>9</v>
      </c>
      <c r="H40" s="241" t="s">
        <v>77</v>
      </c>
    </row>
    <row r="41" spans="7:8" ht="16.5" thickBot="1" x14ac:dyDescent="0.3">
      <c r="G41" s="244">
        <v>10</v>
      </c>
      <c r="H41" s="241" t="s">
        <v>87</v>
      </c>
    </row>
    <row r="42" spans="7:8" ht="18.75" customHeight="1" thickTop="1" thickBot="1" x14ac:dyDescent="0.3">
      <c r="G42" s="245">
        <v>11</v>
      </c>
      <c r="H42" s="242" t="s">
        <v>91</v>
      </c>
    </row>
    <row r="43" spans="7:8" ht="15.75" thickTop="1" x14ac:dyDescent="0.25"/>
    <row r="150" s="9" customFormat="1" x14ac:dyDescent="0.25"/>
  </sheetData>
  <mergeCells count="7">
    <mergeCell ref="B24:C26"/>
    <mergeCell ref="B1:F2"/>
    <mergeCell ref="B3:F3"/>
    <mergeCell ref="B4:B6"/>
    <mergeCell ref="C4:C6"/>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F29"/>
  <sheetViews>
    <sheetView workbookViewId="0">
      <selection activeCell="C3" sqref="C3"/>
    </sheetView>
  </sheetViews>
  <sheetFormatPr baseColWidth="10" defaultRowHeight="15" x14ac:dyDescent="0.25"/>
  <cols>
    <col min="1" max="1" width="29.7109375" customWidth="1"/>
    <col min="2" max="2" width="33.5703125" customWidth="1"/>
    <col min="3" max="3" width="46.85546875" customWidth="1"/>
    <col min="4" max="4" width="38" customWidth="1"/>
    <col min="5" max="5" width="29.7109375" customWidth="1"/>
    <col min="6" max="6" width="32.42578125" customWidth="1"/>
  </cols>
  <sheetData>
    <row r="1" spans="1:6" x14ac:dyDescent="0.25">
      <c r="A1" s="441" t="s">
        <v>123</v>
      </c>
      <c r="B1" s="441"/>
      <c r="C1" s="441"/>
      <c r="D1" s="441"/>
      <c r="E1" s="441"/>
      <c r="F1" s="441"/>
    </row>
    <row r="2" spans="1:6" s="16" customFormat="1" ht="23.25" customHeight="1" x14ac:dyDescent="0.25">
      <c r="A2" s="44" t="s">
        <v>159</v>
      </c>
      <c r="B2" s="44" t="s">
        <v>160</v>
      </c>
      <c r="C2" s="44" t="s">
        <v>158</v>
      </c>
      <c r="D2" s="44" t="s">
        <v>161</v>
      </c>
      <c r="E2" s="44" t="s">
        <v>226</v>
      </c>
      <c r="F2" s="44" t="s">
        <v>227</v>
      </c>
    </row>
    <row r="3" spans="1:6" s="8" customFormat="1" ht="36.75" customHeight="1" x14ac:dyDescent="0.25">
      <c r="A3" s="69"/>
      <c r="B3" s="43"/>
      <c r="C3" s="67"/>
      <c r="D3" s="67">
        <f>'MATRIZ DEFINICIÓN RIESGO'!C4</f>
        <v>0</v>
      </c>
      <c r="E3" s="43"/>
      <c r="F3" s="43"/>
    </row>
    <row r="4" spans="1:6" ht="36.75" customHeight="1" x14ac:dyDescent="0.25">
      <c r="A4" s="18"/>
      <c r="B4" s="7"/>
      <c r="C4" s="67"/>
      <c r="D4" s="69">
        <f>'MATRIZ DEFINICIÓN RIESGO'!C5</f>
        <v>0</v>
      </c>
      <c r="E4" s="43"/>
      <c r="F4" s="43"/>
    </row>
    <row r="5" spans="1:6" s="8" customFormat="1" ht="36.75" customHeight="1" x14ac:dyDescent="0.25">
      <c r="A5" s="15"/>
      <c r="B5" s="67"/>
      <c r="C5" s="67"/>
      <c r="D5" s="69">
        <f>'MATRIZ DEFINICIÓN RIESGO'!C6</f>
        <v>0</v>
      </c>
      <c r="E5" s="67"/>
      <c r="F5" s="67"/>
    </row>
    <row r="6" spans="1:6" ht="66.75" customHeight="1" x14ac:dyDescent="0.25">
      <c r="A6" s="18"/>
      <c r="B6" s="7"/>
      <c r="C6" s="67"/>
      <c r="D6" s="69">
        <f>'MATRIZ DEFINICIÓN RIESGO'!C7</f>
        <v>0</v>
      </c>
      <c r="E6" s="67"/>
      <c r="F6" s="67"/>
    </row>
    <row r="7" spans="1:6" s="8" customFormat="1" ht="36.75" customHeight="1" x14ac:dyDescent="0.25">
      <c r="A7" s="15"/>
      <c r="B7" s="67"/>
      <c r="C7" s="69"/>
      <c r="D7" s="69">
        <f>'MATRIZ DEFINICIÓN RIESGO'!C8</f>
        <v>0</v>
      </c>
      <c r="E7" s="69"/>
      <c r="F7" s="69"/>
    </row>
    <row r="8" spans="1:6" ht="36.75" customHeight="1" x14ac:dyDescent="0.25">
      <c r="A8" s="18"/>
      <c r="B8" s="7"/>
      <c r="C8" s="85"/>
      <c r="D8" s="85">
        <f>'MATRIZ DEFINICIÓN RIESGO'!C9</f>
        <v>0</v>
      </c>
      <c r="E8" s="85"/>
      <c r="F8" s="85"/>
    </row>
    <row r="9" spans="1:6" ht="36.75" customHeight="1" x14ac:dyDescent="0.25">
      <c r="A9" s="144"/>
      <c r="B9" s="145"/>
      <c r="C9" s="145"/>
      <c r="D9" s="145"/>
      <c r="E9" s="145"/>
      <c r="F9" s="145"/>
    </row>
    <row r="10" spans="1:6" ht="36.75" customHeight="1" x14ac:dyDescent="0.25">
      <c r="A10" s="144"/>
      <c r="B10" s="145"/>
      <c r="C10" s="145"/>
      <c r="D10" s="145"/>
      <c r="E10" s="145"/>
      <c r="F10" s="145"/>
    </row>
    <row r="11" spans="1:6" ht="36.75" customHeight="1" x14ac:dyDescent="0.25">
      <c r="A11" s="144"/>
      <c r="B11" s="145"/>
      <c r="C11" s="145"/>
      <c r="D11" s="145"/>
      <c r="E11" s="145"/>
      <c r="F11" s="145"/>
    </row>
    <row r="12" spans="1:6" ht="36.75" customHeight="1" x14ac:dyDescent="0.25">
      <c r="A12" s="144"/>
      <c r="B12" s="145"/>
      <c r="C12" s="145"/>
      <c r="D12" s="145"/>
      <c r="E12" s="145"/>
      <c r="F12" s="145"/>
    </row>
    <row r="13" spans="1:6" ht="36.75" customHeight="1" x14ac:dyDescent="0.25">
      <c r="A13" s="144"/>
      <c r="B13" s="145"/>
      <c r="C13" s="145"/>
      <c r="D13" s="145"/>
      <c r="E13" s="145"/>
      <c r="F13" s="145"/>
    </row>
    <row r="14" spans="1:6" ht="36.75" customHeight="1" x14ac:dyDescent="0.25">
      <c r="A14" s="144"/>
      <c r="B14" s="145"/>
      <c r="C14" s="145"/>
      <c r="D14" s="145"/>
      <c r="E14" s="145"/>
      <c r="F14" s="145"/>
    </row>
    <row r="15" spans="1:6" ht="36.75" customHeight="1" x14ac:dyDescent="0.25">
      <c r="A15" s="144"/>
      <c r="B15" s="145"/>
      <c r="C15" s="145"/>
      <c r="D15" s="145"/>
      <c r="E15" s="145"/>
      <c r="F15" s="145"/>
    </row>
    <row r="16" spans="1:6" ht="36.75" customHeight="1" x14ac:dyDescent="0.25">
      <c r="A16" s="144"/>
      <c r="B16" s="145"/>
      <c r="C16" s="145"/>
      <c r="D16" s="145"/>
      <c r="E16" s="145"/>
      <c r="F16" s="145"/>
    </row>
    <row r="17" spans="1:6" ht="36.75" customHeight="1" x14ac:dyDescent="0.25">
      <c r="A17" s="144"/>
      <c r="B17" s="145"/>
      <c r="C17" s="145"/>
      <c r="D17" s="145"/>
      <c r="E17" s="145"/>
      <c r="F17" s="145"/>
    </row>
    <row r="18" spans="1:6" ht="36.75" customHeight="1" x14ac:dyDescent="0.25">
      <c r="A18" s="144"/>
      <c r="B18" s="145"/>
      <c r="C18" s="145"/>
      <c r="D18" s="145"/>
      <c r="E18" s="145"/>
      <c r="F18" s="145"/>
    </row>
    <row r="19" spans="1:6" ht="36.75" customHeight="1" x14ac:dyDescent="0.25">
      <c r="A19" s="144"/>
      <c r="B19" s="145"/>
      <c r="C19" s="145"/>
      <c r="D19" s="145"/>
      <c r="E19" s="145"/>
      <c r="F19" s="145"/>
    </row>
    <row r="20" spans="1:6" ht="36.75" customHeight="1" x14ac:dyDescent="0.25">
      <c r="A20" s="144"/>
      <c r="B20" s="145"/>
      <c r="C20" s="145"/>
      <c r="D20" s="145"/>
      <c r="E20" s="145"/>
      <c r="F20" s="145"/>
    </row>
    <row r="21" spans="1:6" ht="36.75" customHeight="1" x14ac:dyDescent="0.25">
      <c r="A21" s="144"/>
      <c r="B21" s="145"/>
      <c r="C21" s="145"/>
      <c r="D21" s="145"/>
      <c r="E21" s="145"/>
      <c r="F21" s="145"/>
    </row>
    <row r="22" spans="1:6" ht="36.75" customHeight="1" x14ac:dyDescent="0.25">
      <c r="A22" s="144"/>
      <c r="B22" s="145"/>
      <c r="C22" s="145"/>
      <c r="D22" s="145"/>
      <c r="E22" s="145"/>
      <c r="F22" s="145"/>
    </row>
    <row r="23" spans="1:6" ht="36.75" customHeight="1" x14ac:dyDescent="0.25">
      <c r="A23" s="144"/>
      <c r="B23" s="145"/>
      <c r="C23" s="145"/>
      <c r="D23" s="145"/>
      <c r="E23" s="145"/>
      <c r="F23" s="145"/>
    </row>
    <row r="24" spans="1:6" ht="36.75" customHeight="1" x14ac:dyDescent="0.25">
      <c r="A24" s="144"/>
      <c r="B24" s="145"/>
      <c r="C24" s="145"/>
      <c r="D24" s="145"/>
      <c r="E24" s="145"/>
      <c r="F24" s="145"/>
    </row>
    <row r="25" spans="1:6" ht="36.75" customHeight="1" x14ac:dyDescent="0.25">
      <c r="A25" s="144"/>
      <c r="B25" s="145"/>
      <c r="C25" s="145"/>
      <c r="D25" s="145"/>
      <c r="E25" s="145"/>
      <c r="F25" s="145"/>
    </row>
    <row r="29" spans="1:6" ht="390" x14ac:dyDescent="0.25">
      <c r="A29" s="45" t="s">
        <v>124</v>
      </c>
      <c r="B29" s="45" t="s">
        <v>154</v>
      </c>
      <c r="C29" s="45"/>
      <c r="D29" s="45"/>
    </row>
  </sheetData>
  <mergeCells count="1">
    <mergeCell ref="A1:F1"/>
  </mergeCells>
  <pageMargins left="0.7" right="0.7" top="0.75" bottom="0.75" header="0.3" footer="0.3"/>
  <pageSetup orientation="portrait" horizontalDpi="4294967294" vertic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P115"/>
  <sheetViews>
    <sheetView workbookViewId="0">
      <selection activeCell="F6" sqref="F6"/>
    </sheetView>
  </sheetViews>
  <sheetFormatPr baseColWidth="10" defaultColWidth="16.85546875" defaultRowHeight="15" x14ac:dyDescent="0.25"/>
  <cols>
    <col min="1" max="1" width="9.28515625" customWidth="1"/>
    <col min="2" max="2" width="16.85546875" style="71"/>
    <col min="3" max="4" width="13.7109375" customWidth="1"/>
    <col min="5" max="5" width="13.7109375" style="72" customWidth="1"/>
    <col min="6" max="6" width="22.85546875" customWidth="1"/>
    <col min="7" max="11" width="15.28515625" customWidth="1"/>
    <col min="12" max="12" width="16.42578125" customWidth="1"/>
    <col min="13" max="13" width="22.28515625" customWidth="1"/>
    <col min="14" max="14" width="18.5703125" customWidth="1"/>
    <col min="15" max="16" width="12.42578125" customWidth="1"/>
  </cols>
  <sheetData>
    <row r="1" spans="1:14" ht="26.25" customHeight="1" x14ac:dyDescent="0.25"/>
    <row r="2" spans="1:14" ht="30" customHeight="1" x14ac:dyDescent="0.25">
      <c r="A2" s="475" t="s">
        <v>162</v>
      </c>
      <c r="B2" s="475"/>
      <c r="C2" s="475"/>
      <c r="D2" s="475"/>
      <c r="E2" s="475"/>
      <c r="F2" s="475"/>
      <c r="G2" s="475"/>
      <c r="H2" s="475"/>
      <c r="I2" s="475"/>
      <c r="J2" s="475"/>
      <c r="K2" s="475"/>
      <c r="L2" s="475"/>
      <c r="M2" s="475"/>
      <c r="N2" s="475"/>
    </row>
    <row r="3" spans="1:14" ht="30" customHeight="1" x14ac:dyDescent="0.25">
      <c r="A3" s="476"/>
      <c r="B3" s="476"/>
      <c r="C3" s="476"/>
      <c r="D3" s="476"/>
      <c r="E3" s="476"/>
      <c r="F3" s="476"/>
      <c r="G3" s="476"/>
      <c r="H3" s="476"/>
      <c r="I3" s="476"/>
      <c r="J3" s="476"/>
      <c r="K3" s="476"/>
      <c r="L3" s="476"/>
      <c r="M3" s="476"/>
      <c r="N3" s="476"/>
    </row>
    <row r="4" spans="1:14" ht="42.75" customHeight="1" x14ac:dyDescent="0.25">
      <c r="A4" s="89" t="s">
        <v>130</v>
      </c>
      <c r="B4" s="477" t="s">
        <v>158</v>
      </c>
      <c r="C4" s="478"/>
      <c r="D4" s="478"/>
      <c r="E4" s="479"/>
      <c r="F4" s="89" t="s">
        <v>163</v>
      </c>
      <c r="G4" s="89" t="s">
        <v>164</v>
      </c>
      <c r="H4" s="89" t="s">
        <v>165</v>
      </c>
      <c r="I4" s="89" t="s">
        <v>166</v>
      </c>
      <c r="J4" s="89" t="s">
        <v>167</v>
      </c>
      <c r="K4" s="89" t="s">
        <v>168</v>
      </c>
      <c r="L4" s="89" t="s">
        <v>169</v>
      </c>
      <c r="M4" s="89" t="s">
        <v>170</v>
      </c>
      <c r="N4" s="105" t="s">
        <v>171</v>
      </c>
    </row>
    <row r="5" spans="1:14" s="5" customFormat="1" ht="49.5" customHeight="1" x14ac:dyDescent="0.25">
      <c r="A5" s="73">
        <v>1</v>
      </c>
      <c r="B5" s="468">
        <f>'IDENTIFICACIÓN DEL RIESGO'!C3</f>
        <v>0</v>
      </c>
      <c r="C5" s="469"/>
      <c r="D5" s="469"/>
      <c r="E5" s="470"/>
      <c r="F5" s="74"/>
      <c r="G5" s="74"/>
      <c r="H5" s="74"/>
      <c r="I5" s="74"/>
      <c r="J5" s="74"/>
      <c r="K5" s="74"/>
      <c r="L5" s="75">
        <f>SUM(F5:K5)</f>
        <v>0</v>
      </c>
      <c r="M5" s="76" t="e">
        <f>AVERAGE(F5:K5)</f>
        <v>#DIV/0!</v>
      </c>
      <c r="N5" s="76" t="e">
        <f>IF(M5&lt;=1,"Rara Vez",IF(M5&lt;=2,"Improbable",IF(M5&lt;=3,"Posible",IF(M5&lt;=4,"Probable",IF(M5&lt;=5,"Casi Seguro")))))</f>
        <v>#DIV/0!</v>
      </c>
    </row>
    <row r="6" spans="1:14" s="5" customFormat="1" ht="33" customHeight="1" x14ac:dyDescent="0.25">
      <c r="A6" s="73">
        <v>2</v>
      </c>
      <c r="B6" s="468">
        <f>'IDENTIFICACIÓN DEL RIESGO'!C4</f>
        <v>0</v>
      </c>
      <c r="C6" s="469"/>
      <c r="D6" s="469"/>
      <c r="E6" s="470"/>
      <c r="F6" s="74"/>
      <c r="G6" s="74"/>
      <c r="H6" s="74"/>
      <c r="I6" s="74"/>
      <c r="J6" s="74"/>
      <c r="K6" s="74"/>
      <c r="L6" s="75">
        <f t="shared" ref="L6:L16" si="0">SUM(F6:K6)</f>
        <v>0</v>
      </c>
      <c r="M6" s="76" t="e">
        <f t="shared" ref="M6:M16" si="1">AVERAGE(F6:J6)</f>
        <v>#DIV/0!</v>
      </c>
      <c r="N6" s="76" t="e">
        <f t="shared" ref="N6:N16" si="2">IF(M6&lt;=1,"Rara Vez",IF(M6&lt;=2,"Improbable",IF(M6&lt;=3,"Posible",IF(M6&lt;=4,"Probable",IF(M6&lt;=5,"Casi Seguro")))))</f>
        <v>#DIV/0!</v>
      </c>
    </row>
    <row r="7" spans="1:14" ht="26.25" customHeight="1" x14ac:dyDescent="0.25">
      <c r="A7" s="73">
        <v>3</v>
      </c>
      <c r="B7" s="468">
        <f>'IDENTIFICACIÓN DEL RIESGO'!C5</f>
        <v>0</v>
      </c>
      <c r="C7" s="469"/>
      <c r="D7" s="469"/>
      <c r="E7" s="470"/>
      <c r="F7" s="74"/>
      <c r="G7" s="74"/>
      <c r="H7" s="74"/>
      <c r="I7" s="74"/>
      <c r="J7" s="74"/>
      <c r="K7" s="74"/>
      <c r="L7" s="75">
        <f t="shared" si="0"/>
        <v>0</v>
      </c>
      <c r="M7" s="77" t="e">
        <f t="shared" si="1"/>
        <v>#DIV/0!</v>
      </c>
      <c r="N7" s="76" t="e">
        <f t="shared" si="2"/>
        <v>#DIV/0!</v>
      </c>
    </row>
    <row r="8" spans="1:14" ht="26.25" customHeight="1" x14ac:dyDescent="0.25">
      <c r="A8" s="73">
        <v>4</v>
      </c>
      <c r="B8" s="468">
        <f>'IDENTIFICACIÓN DEL RIESGO'!C6</f>
        <v>0</v>
      </c>
      <c r="C8" s="469"/>
      <c r="D8" s="469"/>
      <c r="E8" s="470"/>
      <c r="F8" s="74"/>
      <c r="G8" s="74"/>
      <c r="H8" s="74"/>
      <c r="I8" s="74"/>
      <c r="J8" s="74"/>
      <c r="K8" s="74"/>
      <c r="L8" s="75">
        <f t="shared" si="0"/>
        <v>0</v>
      </c>
      <c r="M8" s="77" t="e">
        <f t="shared" si="1"/>
        <v>#DIV/0!</v>
      </c>
      <c r="N8" s="76" t="e">
        <f t="shared" si="2"/>
        <v>#DIV/0!</v>
      </c>
    </row>
    <row r="9" spans="1:14" ht="26.25" customHeight="1" x14ac:dyDescent="0.25">
      <c r="A9" s="73">
        <v>5</v>
      </c>
      <c r="B9" s="468">
        <f>'IDENTIFICACIÓN DEL RIESGO'!C7</f>
        <v>0</v>
      </c>
      <c r="C9" s="469"/>
      <c r="D9" s="469"/>
      <c r="E9" s="470"/>
      <c r="F9" s="74"/>
      <c r="G9" s="74"/>
      <c r="H9" s="74"/>
      <c r="I9" s="74"/>
      <c r="J9" s="74"/>
      <c r="K9" s="74"/>
      <c r="L9" s="75">
        <f t="shared" si="0"/>
        <v>0</v>
      </c>
      <c r="M9" s="77" t="e">
        <f t="shared" si="1"/>
        <v>#DIV/0!</v>
      </c>
      <c r="N9" s="76" t="e">
        <f t="shared" si="2"/>
        <v>#DIV/0!</v>
      </c>
    </row>
    <row r="10" spans="1:14" ht="26.25" customHeight="1" x14ac:dyDescent="0.25">
      <c r="A10" s="73">
        <v>6</v>
      </c>
      <c r="B10" s="468">
        <f>'IDENTIFICACIÓN DEL RIESGO'!C8</f>
        <v>0</v>
      </c>
      <c r="C10" s="469"/>
      <c r="D10" s="469"/>
      <c r="E10" s="470"/>
      <c r="F10" s="78"/>
      <c r="G10" s="78"/>
      <c r="H10" s="78"/>
      <c r="I10" s="78"/>
      <c r="J10" s="78"/>
      <c r="K10" s="78"/>
      <c r="L10" s="75">
        <f t="shared" si="0"/>
        <v>0</v>
      </c>
      <c r="M10" s="77" t="e">
        <f t="shared" si="1"/>
        <v>#DIV/0!</v>
      </c>
      <c r="N10" s="76" t="e">
        <f t="shared" si="2"/>
        <v>#DIV/0!</v>
      </c>
    </row>
    <row r="11" spans="1:14" ht="26.25" customHeight="1" x14ac:dyDescent="0.25">
      <c r="A11" s="73">
        <v>7</v>
      </c>
      <c r="B11" s="468">
        <f>'IDENTIFICACIÓN DEL RIESGO'!C26</f>
        <v>0</v>
      </c>
      <c r="C11" s="469"/>
      <c r="D11" s="469"/>
      <c r="E11" s="470"/>
      <c r="F11" s="78"/>
      <c r="G11" s="78"/>
      <c r="H11" s="78"/>
      <c r="I11" s="78"/>
      <c r="J11" s="78"/>
      <c r="K11" s="78"/>
      <c r="L11" s="75">
        <f t="shared" si="0"/>
        <v>0</v>
      </c>
      <c r="M11" s="77" t="e">
        <f t="shared" si="1"/>
        <v>#DIV/0!</v>
      </c>
      <c r="N11" s="76" t="e">
        <f t="shared" si="2"/>
        <v>#DIV/0!</v>
      </c>
    </row>
    <row r="12" spans="1:14" ht="17.25" customHeight="1" x14ac:dyDescent="0.25">
      <c r="A12" s="73">
        <v>8</v>
      </c>
      <c r="B12" s="468">
        <f>'IDENTIFICACIÓN DEL RIESGO'!C27</f>
        <v>0</v>
      </c>
      <c r="C12" s="469"/>
      <c r="D12" s="469"/>
      <c r="E12" s="470"/>
      <c r="F12" s="78"/>
      <c r="G12" s="78"/>
      <c r="H12" s="78"/>
      <c r="I12" s="78"/>
      <c r="J12" s="78"/>
      <c r="K12" s="78"/>
      <c r="L12" s="75">
        <f t="shared" si="0"/>
        <v>0</v>
      </c>
      <c r="M12" s="77" t="e">
        <f t="shared" si="1"/>
        <v>#DIV/0!</v>
      </c>
      <c r="N12" s="76" t="e">
        <f t="shared" si="2"/>
        <v>#DIV/0!</v>
      </c>
    </row>
    <row r="13" spans="1:14" ht="17.25" customHeight="1" x14ac:dyDescent="0.25">
      <c r="A13" s="73">
        <v>9</v>
      </c>
      <c r="B13" s="468">
        <f>'IDENTIFICACIÓN DEL RIESGO'!C28</f>
        <v>0</v>
      </c>
      <c r="C13" s="469"/>
      <c r="D13" s="469"/>
      <c r="E13" s="470"/>
      <c r="F13" s="78"/>
      <c r="G13" s="78"/>
      <c r="H13" s="78"/>
      <c r="I13" s="78"/>
      <c r="J13" s="78"/>
      <c r="K13" s="78"/>
      <c r="L13" s="75">
        <f t="shared" si="0"/>
        <v>0</v>
      </c>
      <c r="M13" s="77" t="e">
        <f t="shared" si="1"/>
        <v>#DIV/0!</v>
      </c>
      <c r="N13" s="76" t="e">
        <f t="shared" si="2"/>
        <v>#DIV/0!</v>
      </c>
    </row>
    <row r="14" spans="1:14" ht="17.25" customHeight="1" x14ac:dyDescent="0.25">
      <c r="A14" s="73">
        <v>10</v>
      </c>
      <c r="B14" s="468">
        <f>'IDENTIFICACIÓN DEL RIESGO'!C29</f>
        <v>0</v>
      </c>
      <c r="C14" s="469"/>
      <c r="D14" s="469"/>
      <c r="E14" s="470"/>
      <c r="F14" s="78"/>
      <c r="G14" s="78"/>
      <c r="H14" s="78"/>
      <c r="I14" s="78"/>
      <c r="J14" s="78"/>
      <c r="K14" s="78"/>
      <c r="L14" s="75">
        <f t="shared" si="0"/>
        <v>0</v>
      </c>
      <c r="M14" s="77" t="e">
        <f t="shared" si="1"/>
        <v>#DIV/0!</v>
      </c>
      <c r="N14" s="76" t="e">
        <f t="shared" si="2"/>
        <v>#DIV/0!</v>
      </c>
    </row>
    <row r="15" spans="1:14" ht="17.25" customHeight="1" x14ac:dyDescent="0.25">
      <c r="A15" s="73">
        <v>11</v>
      </c>
      <c r="B15" s="468">
        <f>'IDENTIFICACIÓN DEL RIESGO'!C30</f>
        <v>0</v>
      </c>
      <c r="C15" s="469"/>
      <c r="D15" s="469"/>
      <c r="E15" s="470"/>
      <c r="F15" s="78"/>
      <c r="G15" s="78"/>
      <c r="H15" s="78"/>
      <c r="I15" s="78"/>
      <c r="J15" s="78"/>
      <c r="K15" s="78"/>
      <c r="L15" s="75">
        <f t="shared" si="0"/>
        <v>0</v>
      </c>
      <c r="M15" s="77" t="e">
        <f t="shared" si="1"/>
        <v>#DIV/0!</v>
      </c>
      <c r="N15" s="76" t="e">
        <f t="shared" si="2"/>
        <v>#DIV/0!</v>
      </c>
    </row>
    <row r="16" spans="1:14" ht="17.25" customHeight="1" x14ac:dyDescent="0.25">
      <c r="A16" s="73">
        <v>12</v>
      </c>
      <c r="B16" s="468">
        <f>'IDENTIFICACIÓN DEL RIESGO'!C31</f>
        <v>0</v>
      </c>
      <c r="C16" s="469"/>
      <c r="D16" s="469"/>
      <c r="E16" s="470"/>
      <c r="F16" s="78"/>
      <c r="G16" s="78"/>
      <c r="H16" s="78"/>
      <c r="I16" s="78"/>
      <c r="J16" s="78"/>
      <c r="K16" s="78"/>
      <c r="L16" s="75">
        <f t="shared" si="0"/>
        <v>0</v>
      </c>
      <c r="M16" s="77" t="e">
        <f t="shared" si="1"/>
        <v>#DIV/0!</v>
      </c>
      <c r="N16" s="76" t="e">
        <f t="shared" si="2"/>
        <v>#DIV/0!</v>
      </c>
    </row>
    <row r="17" spans="1:14" ht="17.25" customHeight="1" x14ac:dyDescent="0.3">
      <c r="A17" s="72" t="s">
        <v>172</v>
      </c>
      <c r="B17" s="79"/>
      <c r="C17" s="79"/>
      <c r="D17" s="79"/>
      <c r="E17" s="79"/>
      <c r="F17" s="80"/>
      <c r="G17" s="80"/>
      <c r="H17" s="80"/>
      <c r="I17" s="80"/>
      <c r="J17" s="80"/>
      <c r="K17" s="80"/>
      <c r="L17" s="81"/>
      <c r="M17" s="39"/>
      <c r="N17" s="82"/>
    </row>
    <row r="18" spans="1:14" ht="17.25" customHeight="1" x14ac:dyDescent="0.3">
      <c r="A18" s="72" t="s">
        <v>173</v>
      </c>
    </row>
    <row r="19" spans="1:14" ht="17.25" customHeight="1" x14ac:dyDescent="0.3">
      <c r="A19" s="83" t="s">
        <v>174</v>
      </c>
    </row>
    <row r="20" spans="1:14" ht="17.25" customHeight="1" x14ac:dyDescent="0.3">
      <c r="A20" s="83"/>
    </row>
    <row r="21" spans="1:14" ht="17.25" customHeight="1" x14ac:dyDescent="0.3">
      <c r="A21" s="83"/>
    </row>
    <row r="22" spans="1:14" ht="27" customHeight="1" x14ac:dyDescent="0.25">
      <c r="A22" s="471" t="s">
        <v>175</v>
      </c>
      <c r="B22" s="472"/>
      <c r="C22" s="472"/>
      <c r="D22" s="472"/>
      <c r="E22" s="472"/>
      <c r="F22" s="473"/>
    </row>
    <row r="23" spans="1:14" ht="27" customHeight="1" x14ac:dyDescent="0.25">
      <c r="A23" s="106" t="s">
        <v>176</v>
      </c>
      <c r="B23" s="106" t="s">
        <v>177</v>
      </c>
      <c r="C23" s="471" t="s">
        <v>178</v>
      </c>
      <c r="D23" s="472"/>
      <c r="E23" s="473"/>
      <c r="F23" s="106" t="s">
        <v>179</v>
      </c>
    </row>
    <row r="24" spans="1:14" ht="33.75" customHeight="1" x14ac:dyDescent="0.25">
      <c r="A24" s="84">
        <v>1</v>
      </c>
      <c r="B24" s="40" t="s">
        <v>37</v>
      </c>
      <c r="C24" s="474" t="s">
        <v>180</v>
      </c>
      <c r="D24" s="474"/>
      <c r="E24" s="474"/>
      <c r="F24" s="7" t="s">
        <v>181</v>
      </c>
    </row>
    <row r="25" spans="1:14" ht="33.75" customHeight="1" x14ac:dyDescent="0.25">
      <c r="A25" s="65">
        <v>2</v>
      </c>
      <c r="B25" s="40" t="s">
        <v>11</v>
      </c>
      <c r="C25" s="474" t="s">
        <v>182</v>
      </c>
      <c r="D25" s="474"/>
      <c r="E25" s="474"/>
      <c r="F25" s="7" t="s">
        <v>183</v>
      </c>
    </row>
    <row r="26" spans="1:14" ht="33.75" customHeight="1" x14ac:dyDescent="0.25">
      <c r="A26" s="65">
        <v>3</v>
      </c>
      <c r="B26" s="40" t="s">
        <v>10</v>
      </c>
      <c r="C26" s="474" t="s">
        <v>182</v>
      </c>
      <c r="D26" s="474"/>
      <c r="E26" s="474"/>
      <c r="F26" s="7" t="s">
        <v>184</v>
      </c>
    </row>
    <row r="27" spans="1:14" ht="33.75" customHeight="1" x14ac:dyDescent="0.25">
      <c r="A27" s="65">
        <v>4</v>
      </c>
      <c r="B27" s="40" t="s">
        <v>9</v>
      </c>
      <c r="C27" s="474" t="s">
        <v>185</v>
      </c>
      <c r="D27" s="474"/>
      <c r="E27" s="474"/>
      <c r="F27" s="7" t="s">
        <v>186</v>
      </c>
    </row>
    <row r="28" spans="1:14" ht="33.75" customHeight="1" x14ac:dyDescent="0.25">
      <c r="A28" s="65">
        <v>5</v>
      </c>
      <c r="B28" s="40" t="s">
        <v>51</v>
      </c>
      <c r="C28" s="474" t="s">
        <v>187</v>
      </c>
      <c r="D28" s="474"/>
      <c r="E28" s="474"/>
      <c r="F28" s="7" t="s">
        <v>188</v>
      </c>
    </row>
    <row r="29" spans="1:14" ht="17.25" customHeight="1" x14ac:dyDescent="0.3">
      <c r="A29" s="83"/>
    </row>
    <row r="30" spans="1:14" ht="17.25" customHeight="1" x14ac:dyDescent="0.3">
      <c r="A30" s="83"/>
    </row>
    <row r="31" spans="1:14" ht="17.25" customHeight="1" x14ac:dyDescent="0.3">
      <c r="A31" s="83"/>
    </row>
    <row r="32" spans="1:14" ht="17.25" customHeight="1" x14ac:dyDescent="0.3">
      <c r="A32" s="83"/>
    </row>
    <row r="33" spans="1:15" ht="17.25" customHeight="1" x14ac:dyDescent="0.3">
      <c r="A33" s="83"/>
    </row>
    <row r="34" spans="1:15" ht="17.25" customHeight="1" x14ac:dyDescent="0.3">
      <c r="A34" s="83"/>
    </row>
    <row r="35" spans="1:15" ht="17.25" customHeight="1" x14ac:dyDescent="0.3">
      <c r="A35" s="83"/>
    </row>
    <row r="36" spans="1:15" ht="17.25" customHeight="1" x14ac:dyDescent="0.3">
      <c r="A36" s="83"/>
    </row>
    <row r="37" spans="1:15" ht="17.25" customHeight="1" x14ac:dyDescent="0.3">
      <c r="A37" s="83"/>
    </row>
    <row r="38" spans="1:15" ht="17.25" customHeight="1" x14ac:dyDescent="0.3">
      <c r="A38" s="83"/>
    </row>
    <row r="39" spans="1:15" ht="17.25" customHeight="1" x14ac:dyDescent="0.3">
      <c r="A39" s="83"/>
    </row>
    <row r="40" spans="1:15" ht="17.25" customHeight="1" x14ac:dyDescent="0.3">
      <c r="A40" s="83"/>
    </row>
    <row r="41" spans="1:15" ht="17.25" customHeight="1" x14ac:dyDescent="0.3">
      <c r="A41" s="83"/>
    </row>
    <row r="42" spans="1:15" ht="17.25" customHeight="1" x14ac:dyDescent="0.25">
      <c r="A42" s="72"/>
      <c r="B42" s="86"/>
      <c r="C42" s="72"/>
      <c r="D42" s="72"/>
    </row>
    <row r="43" spans="1:15" ht="17.25" customHeight="1" x14ac:dyDescent="0.25">
      <c r="A43" s="87"/>
      <c r="B43" s="86"/>
      <c r="C43" s="72"/>
      <c r="D43" s="72"/>
    </row>
    <row r="44" spans="1:15" x14ac:dyDescent="0.25">
      <c r="A44" s="453" t="s">
        <v>189</v>
      </c>
      <c r="B44" s="453"/>
      <c r="C44" s="453"/>
      <c r="D44" s="453"/>
      <c r="E44" s="453"/>
      <c r="F44" s="453"/>
      <c r="G44" s="453"/>
      <c r="H44" s="72"/>
      <c r="I44" s="72"/>
      <c r="J44" s="72"/>
      <c r="K44" s="72"/>
      <c r="L44" s="72"/>
      <c r="M44" s="72"/>
      <c r="N44" s="72"/>
      <c r="O44" s="72"/>
    </row>
    <row r="45" spans="1:15" x14ac:dyDescent="0.25">
      <c r="A45" s="68" t="s">
        <v>176</v>
      </c>
      <c r="B45" s="68" t="s">
        <v>177</v>
      </c>
      <c r="C45" s="458" t="s">
        <v>178</v>
      </c>
      <c r="D45" s="458"/>
      <c r="E45" s="458"/>
      <c r="F45" s="458"/>
      <c r="G45" s="458"/>
      <c r="H45" s="72"/>
      <c r="I45" s="72"/>
      <c r="J45" s="72"/>
      <c r="K45" s="72"/>
      <c r="L45" s="72"/>
      <c r="M45" s="72"/>
      <c r="N45" s="72"/>
      <c r="O45" s="72"/>
    </row>
    <row r="46" spans="1:15" ht="39" customHeight="1" x14ac:dyDescent="0.25">
      <c r="A46" s="65">
        <v>1</v>
      </c>
      <c r="B46" s="40" t="s">
        <v>110</v>
      </c>
      <c r="C46" s="467" t="s">
        <v>190</v>
      </c>
      <c r="D46" s="467"/>
      <c r="E46" s="467"/>
      <c r="F46" s="467"/>
      <c r="G46" s="467"/>
      <c r="N46" s="23"/>
      <c r="O46" s="23"/>
    </row>
    <row r="47" spans="1:15" ht="39" customHeight="1" x14ac:dyDescent="0.25">
      <c r="A47" s="65">
        <v>2</v>
      </c>
      <c r="B47" s="40" t="s">
        <v>109</v>
      </c>
      <c r="C47" s="467" t="s">
        <v>191</v>
      </c>
      <c r="D47" s="467"/>
      <c r="E47" s="467"/>
      <c r="F47" s="467"/>
      <c r="G47" s="467"/>
      <c r="N47" s="23"/>
      <c r="O47" s="23"/>
    </row>
    <row r="48" spans="1:15" ht="39" customHeight="1" x14ac:dyDescent="0.25">
      <c r="A48" s="65">
        <v>3</v>
      </c>
      <c r="B48" s="40" t="s">
        <v>45</v>
      </c>
      <c r="C48" s="467" t="s">
        <v>192</v>
      </c>
      <c r="D48" s="467"/>
      <c r="E48" s="467"/>
      <c r="F48" s="467"/>
      <c r="G48" s="467"/>
      <c r="H48" s="23"/>
      <c r="I48" s="23"/>
      <c r="J48" s="23"/>
      <c r="K48" s="23"/>
      <c r="L48" s="23"/>
      <c r="M48" s="23"/>
      <c r="N48" s="23"/>
      <c r="O48" s="23"/>
    </row>
    <row r="49" spans="1:16" ht="39" customHeight="1" x14ac:dyDescent="0.25">
      <c r="A49" s="65">
        <v>4</v>
      </c>
      <c r="B49" s="40" t="s">
        <v>19</v>
      </c>
      <c r="C49" s="467" t="s">
        <v>193</v>
      </c>
      <c r="D49" s="467"/>
      <c r="E49" s="467"/>
      <c r="F49" s="467"/>
      <c r="G49" s="467"/>
      <c r="H49" s="23"/>
      <c r="I49" s="23"/>
      <c r="J49" s="23"/>
      <c r="K49" s="23"/>
      <c r="L49" s="23"/>
      <c r="M49" s="23"/>
      <c r="N49" s="23"/>
      <c r="O49" s="23"/>
    </row>
    <row r="50" spans="1:16" ht="39" customHeight="1" x14ac:dyDescent="0.25">
      <c r="A50" s="65">
        <v>5</v>
      </c>
      <c r="B50" s="40" t="s">
        <v>46</v>
      </c>
      <c r="C50" s="467" t="s">
        <v>194</v>
      </c>
      <c r="D50" s="467"/>
      <c r="E50" s="467"/>
      <c r="F50" s="467"/>
      <c r="G50" s="467"/>
      <c r="H50" s="23"/>
      <c r="I50" s="23"/>
      <c r="J50" s="23"/>
      <c r="K50" s="23"/>
      <c r="L50" s="23"/>
      <c r="N50" s="23"/>
      <c r="O50" s="23"/>
    </row>
    <row r="51" spans="1:16" x14ac:dyDescent="0.25">
      <c r="F51" s="23"/>
      <c r="G51" s="23"/>
      <c r="H51" s="23"/>
      <c r="I51" s="23"/>
      <c r="J51" s="23"/>
      <c r="K51" s="23"/>
      <c r="L51" s="23"/>
      <c r="N51" s="23"/>
      <c r="O51" s="23"/>
    </row>
    <row r="52" spans="1:16" x14ac:dyDescent="0.25">
      <c r="F52" s="23"/>
      <c r="G52" s="23"/>
      <c r="H52" s="23"/>
      <c r="I52" s="23"/>
      <c r="J52" s="23"/>
      <c r="K52" s="23"/>
      <c r="L52" s="23"/>
      <c r="N52" s="23"/>
      <c r="O52" s="23"/>
    </row>
    <row r="53" spans="1:16" x14ac:dyDescent="0.25">
      <c r="A53" s="453" t="s">
        <v>195</v>
      </c>
      <c r="B53" s="453"/>
      <c r="C53" s="453"/>
      <c r="D53" s="453"/>
      <c r="E53" s="453"/>
      <c r="F53" s="453"/>
      <c r="G53" s="453"/>
      <c r="H53" s="23"/>
      <c r="I53" s="458" t="s">
        <v>196</v>
      </c>
      <c r="J53" s="458"/>
      <c r="K53" s="88"/>
      <c r="L53" s="88"/>
      <c r="M53" s="455" t="s">
        <v>197</v>
      </c>
      <c r="N53" s="456"/>
      <c r="O53" s="456"/>
      <c r="P53" s="457"/>
    </row>
    <row r="54" spans="1:16" x14ac:dyDescent="0.25">
      <c r="A54" s="458" t="s">
        <v>43</v>
      </c>
      <c r="B54" s="458"/>
      <c r="C54" s="458" t="s">
        <v>44</v>
      </c>
      <c r="D54" s="458"/>
      <c r="E54" s="458"/>
      <c r="F54" s="458"/>
      <c r="G54" s="458"/>
      <c r="I54" s="459" t="s">
        <v>198</v>
      </c>
      <c r="J54" s="460"/>
      <c r="K54" s="89"/>
      <c r="L54" s="89"/>
      <c r="M54" s="461" t="s">
        <v>199</v>
      </c>
      <c r="N54" s="461"/>
      <c r="O54" s="461"/>
      <c r="P54" s="461"/>
    </row>
    <row r="55" spans="1:16" x14ac:dyDescent="0.25">
      <c r="A55" s="458"/>
      <c r="B55" s="458"/>
      <c r="C55" s="458"/>
      <c r="D55" s="458"/>
      <c r="E55" s="458"/>
      <c r="F55" s="458"/>
      <c r="G55" s="458"/>
      <c r="I55" s="462" t="s">
        <v>200</v>
      </c>
      <c r="J55" s="463"/>
      <c r="K55" s="90"/>
      <c r="L55" s="90"/>
      <c r="M55" s="461" t="s">
        <v>201</v>
      </c>
      <c r="N55" s="461"/>
      <c r="O55" s="461"/>
      <c r="P55" s="461"/>
    </row>
    <row r="56" spans="1:16" x14ac:dyDescent="0.25">
      <c r="A56" s="458"/>
      <c r="B56" s="458"/>
      <c r="C56" s="66">
        <v>1</v>
      </c>
      <c r="D56" s="65">
        <v>2</v>
      </c>
      <c r="E56" s="65">
        <v>3</v>
      </c>
      <c r="F56" s="65">
        <v>4</v>
      </c>
      <c r="G56" s="65">
        <v>5</v>
      </c>
      <c r="I56" s="464" t="s">
        <v>202</v>
      </c>
      <c r="J56" s="465"/>
      <c r="K56" s="91"/>
      <c r="L56" s="91"/>
      <c r="M56" s="461" t="s">
        <v>203</v>
      </c>
      <c r="N56" s="461"/>
      <c r="O56" s="461"/>
      <c r="P56" s="461"/>
    </row>
    <row r="57" spans="1:16" x14ac:dyDescent="0.25">
      <c r="A57" s="458"/>
      <c r="B57" s="458"/>
      <c r="C57" s="92" t="s">
        <v>110</v>
      </c>
      <c r="D57" s="40" t="s">
        <v>109</v>
      </c>
      <c r="E57" s="40" t="s">
        <v>45</v>
      </c>
      <c r="F57" s="40" t="s">
        <v>19</v>
      </c>
      <c r="G57" s="40" t="s">
        <v>46</v>
      </c>
      <c r="I57" s="466" t="s">
        <v>204</v>
      </c>
      <c r="J57" s="466"/>
      <c r="K57" s="93"/>
      <c r="L57" s="93"/>
      <c r="M57" s="461" t="s">
        <v>203</v>
      </c>
      <c r="N57" s="461"/>
      <c r="O57" s="461"/>
      <c r="P57" s="461"/>
    </row>
    <row r="58" spans="1:16" x14ac:dyDescent="0.25">
      <c r="A58" s="65">
        <v>1</v>
      </c>
      <c r="B58" s="40" t="s">
        <v>205</v>
      </c>
      <c r="C58" s="6" t="s">
        <v>47</v>
      </c>
      <c r="D58" s="6" t="s">
        <v>47</v>
      </c>
      <c r="E58" s="6" t="s">
        <v>48</v>
      </c>
      <c r="F58" s="6" t="s">
        <v>49</v>
      </c>
      <c r="G58" s="6" t="s">
        <v>49</v>
      </c>
      <c r="J58" s="23"/>
      <c r="K58" s="23"/>
      <c r="L58" s="23"/>
      <c r="M58" s="23"/>
      <c r="N58" s="23"/>
      <c r="O58" s="23"/>
    </row>
    <row r="59" spans="1:16" x14ac:dyDescent="0.25">
      <c r="A59" s="65">
        <v>2</v>
      </c>
      <c r="B59" s="40" t="s">
        <v>11</v>
      </c>
      <c r="C59" s="6" t="s">
        <v>47</v>
      </c>
      <c r="D59" s="6" t="s">
        <v>47</v>
      </c>
      <c r="E59" s="6" t="s">
        <v>48</v>
      </c>
      <c r="F59" s="6" t="s">
        <v>49</v>
      </c>
      <c r="G59" s="6" t="s">
        <v>50</v>
      </c>
      <c r="J59" s="23"/>
      <c r="K59" s="23"/>
      <c r="L59" s="23"/>
      <c r="M59" s="23"/>
      <c r="N59" s="23"/>
      <c r="O59" s="23"/>
    </row>
    <row r="60" spans="1:16" x14ac:dyDescent="0.25">
      <c r="A60" s="65">
        <v>3</v>
      </c>
      <c r="B60" s="40" t="s">
        <v>10</v>
      </c>
      <c r="C60" s="6" t="s">
        <v>47</v>
      </c>
      <c r="D60" s="6" t="s">
        <v>48</v>
      </c>
      <c r="E60" s="6" t="s">
        <v>49</v>
      </c>
      <c r="F60" s="6" t="s">
        <v>50</v>
      </c>
      <c r="G60" s="6" t="s">
        <v>50</v>
      </c>
      <c r="J60" s="23"/>
      <c r="K60" s="23"/>
      <c r="L60" s="23"/>
      <c r="M60" s="23"/>
      <c r="N60" s="23"/>
      <c r="O60" s="23"/>
    </row>
    <row r="61" spans="1:16" x14ac:dyDescent="0.25">
      <c r="A61" s="65">
        <v>4</v>
      </c>
      <c r="B61" s="40" t="s">
        <v>9</v>
      </c>
      <c r="C61" s="6" t="s">
        <v>48</v>
      </c>
      <c r="D61" s="6" t="s">
        <v>49</v>
      </c>
      <c r="E61" s="6" t="s">
        <v>49</v>
      </c>
      <c r="F61" s="6" t="s">
        <v>50</v>
      </c>
      <c r="G61" s="6" t="s">
        <v>50</v>
      </c>
      <c r="J61" s="23"/>
      <c r="K61" s="23"/>
      <c r="L61" s="23"/>
      <c r="M61" s="23"/>
      <c r="N61" s="23"/>
      <c r="O61" s="23"/>
    </row>
    <row r="62" spans="1:16" x14ac:dyDescent="0.25">
      <c r="A62" s="65">
        <v>5</v>
      </c>
      <c r="B62" s="40" t="s">
        <v>51</v>
      </c>
      <c r="C62" s="6" t="s">
        <v>49</v>
      </c>
      <c r="D62" s="6" t="s">
        <v>49</v>
      </c>
      <c r="E62" s="6" t="s">
        <v>50</v>
      </c>
      <c r="F62" s="6" t="s">
        <v>50</v>
      </c>
      <c r="G62" s="6" t="s">
        <v>50</v>
      </c>
    </row>
    <row r="63" spans="1:16" s="8" customFormat="1" ht="15" customHeight="1" x14ac:dyDescent="0.25"/>
    <row r="64" spans="1:16" s="8" customFormat="1" ht="15" customHeight="1" x14ac:dyDescent="0.25"/>
    <row r="65" spans="1:15" x14ac:dyDescent="0.25">
      <c r="A65" s="453" t="s">
        <v>206</v>
      </c>
      <c r="B65" s="453"/>
      <c r="C65" s="453"/>
      <c r="D65" s="453"/>
      <c r="E65" s="453"/>
      <c r="F65" s="453"/>
      <c r="G65" s="453"/>
      <c r="H65" s="453"/>
      <c r="I65" s="453"/>
      <c r="J65" s="23"/>
      <c r="K65" s="23"/>
      <c r="L65" s="23"/>
      <c r="M65" s="23"/>
      <c r="N65" s="23"/>
      <c r="O65" s="23"/>
    </row>
    <row r="66" spans="1:15" s="8" customFormat="1" ht="47.25" customHeight="1" x14ac:dyDescent="0.25">
      <c r="A66" s="451" t="s">
        <v>207</v>
      </c>
      <c r="B66" s="451" t="s">
        <v>208</v>
      </c>
      <c r="C66" s="451"/>
      <c r="D66" s="451"/>
      <c r="E66" s="451"/>
      <c r="F66" s="451"/>
      <c r="G66" s="454" t="s">
        <v>209</v>
      </c>
      <c r="H66" s="454"/>
      <c r="I66" s="454" t="s">
        <v>210</v>
      </c>
    </row>
    <row r="67" spans="1:15" x14ac:dyDescent="0.25">
      <c r="A67" s="451"/>
      <c r="B67" s="451"/>
      <c r="C67" s="451"/>
      <c r="D67" s="451"/>
      <c r="E67" s="451"/>
      <c r="F67" s="451"/>
      <c r="G67" s="94" t="s">
        <v>33</v>
      </c>
      <c r="H67" s="94" t="s">
        <v>6</v>
      </c>
      <c r="I67" s="454"/>
    </row>
    <row r="68" spans="1:15" ht="27" customHeight="1" x14ac:dyDescent="0.25">
      <c r="A68" s="443" t="s">
        <v>211</v>
      </c>
      <c r="B68" s="446" t="s">
        <v>212</v>
      </c>
      <c r="C68" s="446"/>
      <c r="D68" s="446"/>
      <c r="E68" s="446"/>
      <c r="F68" s="446"/>
      <c r="G68" s="95"/>
      <c r="H68" s="95"/>
      <c r="I68" s="95">
        <v>15</v>
      </c>
    </row>
    <row r="69" spans="1:15" ht="29.25" customHeight="1" x14ac:dyDescent="0.25">
      <c r="A69" s="444"/>
      <c r="B69" s="446" t="s">
        <v>213</v>
      </c>
      <c r="C69" s="446"/>
      <c r="D69" s="446"/>
      <c r="E69" s="446"/>
      <c r="F69" s="446"/>
      <c r="G69" s="95"/>
      <c r="H69" s="95"/>
      <c r="I69" s="95">
        <v>15</v>
      </c>
    </row>
    <row r="70" spans="1:15" ht="20.25" customHeight="1" x14ac:dyDescent="0.25">
      <c r="A70" s="445"/>
      <c r="B70" s="446" t="s">
        <v>214</v>
      </c>
      <c r="C70" s="446"/>
      <c r="D70" s="446"/>
      <c r="E70" s="446"/>
      <c r="F70" s="446"/>
      <c r="G70" s="95"/>
      <c r="H70" s="95"/>
      <c r="I70" s="95">
        <v>30</v>
      </c>
    </row>
    <row r="71" spans="1:15" ht="43.5" customHeight="1" x14ac:dyDescent="0.25">
      <c r="A71" s="447" t="s">
        <v>215</v>
      </c>
      <c r="B71" s="449" t="s">
        <v>216</v>
      </c>
      <c r="C71" s="449"/>
      <c r="D71" s="449"/>
      <c r="E71" s="449"/>
      <c r="F71" s="449"/>
      <c r="G71" s="96"/>
      <c r="H71" s="96"/>
      <c r="I71" s="96">
        <v>15</v>
      </c>
    </row>
    <row r="72" spans="1:15" ht="16.5" x14ac:dyDescent="0.25">
      <c r="A72" s="448"/>
      <c r="B72" s="449" t="s">
        <v>217</v>
      </c>
      <c r="C72" s="449"/>
      <c r="D72" s="449"/>
      <c r="E72" s="449"/>
      <c r="F72" s="449"/>
      <c r="G72" s="96"/>
      <c r="H72" s="96"/>
      <c r="I72" s="96">
        <v>25</v>
      </c>
    </row>
    <row r="75" spans="1:15" ht="15" customHeight="1" x14ac:dyDescent="0.25">
      <c r="A75" s="450" t="s">
        <v>218</v>
      </c>
      <c r="B75" s="450"/>
      <c r="C75" s="450"/>
      <c r="D75" s="450"/>
      <c r="E75" s="450"/>
      <c r="F75" s="450"/>
      <c r="G75" s="450"/>
      <c r="H75" s="97"/>
      <c r="I75" s="97"/>
    </row>
    <row r="76" spans="1:15" ht="44.25" customHeight="1" x14ac:dyDescent="0.25">
      <c r="A76" s="451" t="s">
        <v>219</v>
      </c>
      <c r="B76" s="451"/>
      <c r="C76" s="451"/>
      <c r="D76" s="452" t="s">
        <v>220</v>
      </c>
      <c r="E76" s="452"/>
      <c r="F76" s="452"/>
      <c r="G76" s="452"/>
      <c r="H76" s="98"/>
      <c r="I76" s="98"/>
    </row>
    <row r="77" spans="1:15" ht="45" customHeight="1" x14ac:dyDescent="0.25">
      <c r="A77" s="451"/>
      <c r="B77" s="451"/>
      <c r="C77" s="451"/>
      <c r="D77" s="452" t="s">
        <v>221</v>
      </c>
      <c r="E77" s="452"/>
      <c r="F77" s="452" t="s">
        <v>222</v>
      </c>
      <c r="G77" s="452"/>
      <c r="H77" s="99"/>
      <c r="I77" s="98"/>
    </row>
    <row r="78" spans="1:15" x14ac:dyDescent="0.25">
      <c r="A78" s="442" t="s">
        <v>223</v>
      </c>
      <c r="B78" s="442"/>
      <c r="C78" s="442"/>
      <c r="D78" s="442">
        <v>0</v>
      </c>
      <c r="E78" s="442"/>
      <c r="F78" s="442">
        <v>0</v>
      </c>
      <c r="G78" s="442"/>
      <c r="H78" s="100"/>
      <c r="I78" s="100"/>
    </row>
    <row r="79" spans="1:15" x14ac:dyDescent="0.25">
      <c r="A79" s="442" t="s">
        <v>224</v>
      </c>
      <c r="B79" s="442"/>
      <c r="C79" s="442"/>
      <c r="D79" s="442">
        <v>1</v>
      </c>
      <c r="E79" s="442"/>
      <c r="F79" s="442">
        <v>1</v>
      </c>
      <c r="G79" s="442"/>
      <c r="H79" s="100"/>
      <c r="I79" s="100"/>
    </row>
    <row r="80" spans="1:15" x14ac:dyDescent="0.25">
      <c r="A80" s="442" t="s">
        <v>225</v>
      </c>
      <c r="B80" s="442"/>
      <c r="C80" s="442"/>
      <c r="D80" s="442">
        <v>2</v>
      </c>
      <c r="E80" s="442"/>
      <c r="F80" s="442">
        <v>2</v>
      </c>
      <c r="G80" s="442"/>
      <c r="H80" s="100"/>
      <c r="I80" s="100"/>
    </row>
    <row r="81" spans="1:9" s="103" customFormat="1" ht="16.5" x14ac:dyDescent="0.25">
      <c r="A81" s="101"/>
      <c r="B81" s="102"/>
      <c r="C81" s="102"/>
      <c r="D81" s="102"/>
      <c r="E81" s="102"/>
      <c r="F81" s="102"/>
      <c r="G81" s="100"/>
      <c r="H81" s="100"/>
      <c r="I81" s="100"/>
    </row>
    <row r="82" spans="1:9" s="103" customFormat="1" ht="16.5" x14ac:dyDescent="0.25">
      <c r="A82" s="101"/>
      <c r="B82" s="102"/>
      <c r="C82" s="102"/>
      <c r="D82" s="102"/>
      <c r="E82" s="102"/>
      <c r="F82" s="102"/>
      <c r="G82" s="100"/>
      <c r="H82" s="100"/>
      <c r="I82" s="100"/>
    </row>
    <row r="114" spans="1:9" x14ac:dyDescent="0.25">
      <c r="A114" s="8"/>
      <c r="E114" s="104"/>
      <c r="F114" s="8"/>
      <c r="G114" s="8"/>
      <c r="H114" s="8"/>
      <c r="I114" s="8"/>
    </row>
    <row r="115" spans="1:9" x14ac:dyDescent="0.25">
      <c r="A115" s="8"/>
      <c r="E115" s="104"/>
      <c r="F115" s="8"/>
      <c r="G115" s="8"/>
      <c r="H115" s="8"/>
      <c r="I115" s="8"/>
    </row>
  </sheetData>
  <mergeCells count="67">
    <mergeCell ref="B14:E14"/>
    <mergeCell ref="A2:N3"/>
    <mergeCell ref="B4:E4"/>
    <mergeCell ref="B5:E5"/>
    <mergeCell ref="B6:E6"/>
    <mergeCell ref="B7:E7"/>
    <mergeCell ref="B8:E8"/>
    <mergeCell ref="B9:E9"/>
    <mergeCell ref="B10:E10"/>
    <mergeCell ref="B11:E11"/>
    <mergeCell ref="B12:E12"/>
    <mergeCell ref="B13:E13"/>
    <mergeCell ref="C46:G46"/>
    <mergeCell ref="B15:E15"/>
    <mergeCell ref="B16:E16"/>
    <mergeCell ref="A22:F22"/>
    <mergeCell ref="C23:E23"/>
    <mergeCell ref="C24:E24"/>
    <mergeCell ref="C25:E25"/>
    <mergeCell ref="C26:E26"/>
    <mergeCell ref="C27:E27"/>
    <mergeCell ref="C28:E28"/>
    <mergeCell ref="A44:G44"/>
    <mergeCell ref="C45:G45"/>
    <mergeCell ref="C47:G47"/>
    <mergeCell ref="C48:G48"/>
    <mergeCell ref="C49:G49"/>
    <mergeCell ref="C50:G50"/>
    <mergeCell ref="A53:G53"/>
    <mergeCell ref="M53:P53"/>
    <mergeCell ref="A54:B57"/>
    <mergeCell ref="C54:G55"/>
    <mergeCell ref="I54:J54"/>
    <mergeCell ref="M54:P54"/>
    <mergeCell ref="I55:J55"/>
    <mergeCell ref="M55:P55"/>
    <mergeCell ref="I56:J56"/>
    <mergeCell ref="M56:P56"/>
    <mergeCell ref="I57:J57"/>
    <mergeCell ref="I53:J53"/>
    <mergeCell ref="M57:P57"/>
    <mergeCell ref="A65:I65"/>
    <mergeCell ref="A66:A67"/>
    <mergeCell ref="B66:F67"/>
    <mergeCell ref="G66:H66"/>
    <mergeCell ref="I66:I67"/>
    <mergeCell ref="A78:C78"/>
    <mergeCell ref="D78:E78"/>
    <mergeCell ref="F78:G78"/>
    <mergeCell ref="A68:A70"/>
    <mergeCell ref="B68:F68"/>
    <mergeCell ref="B69:F69"/>
    <mergeCell ref="B70:F70"/>
    <mergeCell ref="A71:A72"/>
    <mergeCell ref="B71:F71"/>
    <mergeCell ref="B72:F72"/>
    <mergeCell ref="A75:G75"/>
    <mergeCell ref="A76:C77"/>
    <mergeCell ref="D76:G76"/>
    <mergeCell ref="D77:E77"/>
    <mergeCell ref="F77:G77"/>
    <mergeCell ref="A79:C79"/>
    <mergeCell ref="D79:E79"/>
    <mergeCell ref="F79:G79"/>
    <mergeCell ref="A80:C80"/>
    <mergeCell ref="D80:E80"/>
    <mergeCell ref="F80:G80"/>
  </mergeCells>
  <conditionalFormatting sqref="A58:A62 C56:G56 A46:A50 A24:A28">
    <cfRule type="colorScale" priority="5">
      <colorScale>
        <cfvo type="num" val="1"/>
        <cfvo type="num" val="3"/>
        <cfvo type="num" val="5"/>
        <color rgb="FF00B050"/>
        <color rgb="FFFFC000"/>
        <color rgb="FFFF0000"/>
      </colorScale>
    </cfRule>
  </conditionalFormatting>
  <conditionalFormatting sqref="G66:G67 C58:G62">
    <cfRule type="cellIs" dxfId="411" priority="1" operator="equal">
      <formula>"E"</formula>
    </cfRule>
    <cfRule type="cellIs" dxfId="410" priority="2" operator="equal">
      <formula>"A"</formula>
    </cfRule>
    <cfRule type="cellIs" dxfId="409" priority="3" operator="equal">
      <formula>"M"</formula>
    </cfRule>
    <cfRule type="cellIs" dxfId="408" priority="4" operator="equal">
      <formula>"B"</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I233"/>
  <sheetViews>
    <sheetView zoomScale="130" zoomScaleNormal="130" workbookViewId="0">
      <selection activeCell="E26" sqref="E26:E28"/>
    </sheetView>
  </sheetViews>
  <sheetFormatPr baseColWidth="10" defaultRowHeight="15" x14ac:dyDescent="0.25"/>
  <cols>
    <col min="1" max="1" width="6.5703125" customWidth="1"/>
    <col min="2" max="2" width="8" customWidth="1"/>
    <col min="3" max="3" width="69.42578125" customWidth="1"/>
    <col min="4" max="5" width="11.42578125" style="16"/>
    <col min="6" max="6" width="11.7109375" customWidth="1"/>
    <col min="8" max="8" width="17.7109375" customWidth="1"/>
  </cols>
  <sheetData>
    <row r="2" spans="1:5" x14ac:dyDescent="0.25">
      <c r="B2" t="s">
        <v>53</v>
      </c>
    </row>
    <row r="3" spans="1:5" x14ac:dyDescent="0.25">
      <c r="B3">
        <f>'MATRIZ DEFINICIÓN RIESGO'!B4</f>
        <v>0</v>
      </c>
    </row>
    <row r="4" spans="1:5" x14ac:dyDescent="0.25">
      <c r="A4" s="490" t="s">
        <v>130</v>
      </c>
      <c r="B4" s="493" t="s">
        <v>155</v>
      </c>
      <c r="C4" s="493"/>
      <c r="D4" s="493"/>
      <c r="E4" s="493"/>
    </row>
    <row r="5" spans="1:5" x14ac:dyDescent="0.25">
      <c r="A5" s="491"/>
      <c r="B5" s="48" t="s">
        <v>28</v>
      </c>
      <c r="C5" s="49"/>
      <c r="D5" s="481" t="s">
        <v>27</v>
      </c>
      <c r="E5" s="483"/>
    </row>
    <row r="6" spans="1:5" ht="17.25" customHeight="1" x14ac:dyDescent="0.25">
      <c r="A6" s="492"/>
      <c r="B6" s="50" t="s">
        <v>24</v>
      </c>
      <c r="C6" s="50"/>
      <c r="D6" s="51" t="s">
        <v>23</v>
      </c>
      <c r="E6" s="51" t="s">
        <v>22</v>
      </c>
    </row>
    <row r="7" spans="1:5" x14ac:dyDescent="0.25">
      <c r="A7" s="46">
        <v>1</v>
      </c>
      <c r="B7" s="488" t="s">
        <v>139</v>
      </c>
      <c r="C7" s="489"/>
      <c r="D7" s="61"/>
      <c r="E7" s="61"/>
    </row>
    <row r="8" spans="1:5" x14ac:dyDescent="0.25">
      <c r="A8" s="46">
        <v>2</v>
      </c>
      <c r="B8" s="488" t="s">
        <v>140</v>
      </c>
      <c r="C8" s="489"/>
      <c r="D8" s="61"/>
      <c r="E8" s="61"/>
    </row>
    <row r="9" spans="1:5" x14ac:dyDescent="0.25">
      <c r="A9" s="46">
        <v>3</v>
      </c>
      <c r="B9" s="488" t="s">
        <v>141</v>
      </c>
      <c r="C9" s="489"/>
      <c r="D9" s="61"/>
      <c r="E9" s="61"/>
    </row>
    <row r="10" spans="1:5" x14ac:dyDescent="0.25">
      <c r="A10" s="46">
        <v>4</v>
      </c>
      <c r="B10" s="488" t="s">
        <v>142</v>
      </c>
      <c r="C10" s="489"/>
      <c r="D10" s="61"/>
      <c r="E10" s="61"/>
    </row>
    <row r="11" spans="1:5" x14ac:dyDescent="0.25">
      <c r="A11" s="46">
        <v>5</v>
      </c>
      <c r="B11" s="488" t="s">
        <v>143</v>
      </c>
      <c r="C11" s="489"/>
      <c r="D11" s="61"/>
      <c r="E11" s="61"/>
    </row>
    <row r="12" spans="1:5" x14ac:dyDescent="0.25">
      <c r="A12" s="46">
        <v>6</v>
      </c>
      <c r="B12" s="488" t="s">
        <v>144</v>
      </c>
      <c r="C12" s="489"/>
      <c r="D12" s="61"/>
      <c r="E12" s="61"/>
    </row>
    <row r="13" spans="1:5" x14ac:dyDescent="0.25">
      <c r="A13" s="46">
        <v>7</v>
      </c>
      <c r="B13" s="488" t="s">
        <v>145</v>
      </c>
      <c r="C13" s="489"/>
      <c r="D13" s="61"/>
      <c r="E13" s="61"/>
    </row>
    <row r="14" spans="1:5" ht="15.75" customHeight="1" x14ac:dyDescent="0.25">
      <c r="A14" s="46">
        <v>8</v>
      </c>
      <c r="B14" s="488" t="s">
        <v>146</v>
      </c>
      <c r="C14" s="489"/>
      <c r="D14" s="62"/>
      <c r="E14" s="63"/>
    </row>
    <row r="15" spans="1:5" x14ac:dyDescent="0.25">
      <c r="A15" s="46">
        <v>9</v>
      </c>
      <c r="B15" s="488" t="s">
        <v>147</v>
      </c>
      <c r="C15" s="489"/>
      <c r="D15" s="61"/>
      <c r="E15" s="61"/>
    </row>
    <row r="16" spans="1:5" x14ac:dyDescent="0.25">
      <c r="A16" s="46">
        <v>10</v>
      </c>
      <c r="B16" s="488" t="s">
        <v>16</v>
      </c>
      <c r="C16" s="489"/>
      <c r="D16" s="61"/>
      <c r="E16" s="61"/>
    </row>
    <row r="17" spans="1:5" x14ac:dyDescent="0.25">
      <c r="A17" s="46">
        <v>11</v>
      </c>
      <c r="B17" s="488" t="s">
        <v>15</v>
      </c>
      <c r="C17" s="489"/>
      <c r="D17" s="61"/>
      <c r="E17" s="61"/>
    </row>
    <row r="18" spans="1:5" x14ac:dyDescent="0.25">
      <c r="A18" s="46">
        <v>12</v>
      </c>
      <c r="B18" s="488" t="s">
        <v>14</v>
      </c>
      <c r="C18" s="489"/>
      <c r="D18" s="61"/>
      <c r="E18" s="61"/>
    </row>
    <row r="19" spans="1:5" x14ac:dyDescent="0.25">
      <c r="A19" s="46">
        <v>13</v>
      </c>
      <c r="B19" s="488" t="s">
        <v>13</v>
      </c>
      <c r="C19" s="489"/>
      <c r="D19" s="61"/>
      <c r="E19" s="61"/>
    </row>
    <row r="20" spans="1:5" x14ac:dyDescent="0.25">
      <c r="A20" s="46">
        <v>14</v>
      </c>
      <c r="B20" s="488" t="s">
        <v>55</v>
      </c>
      <c r="C20" s="489"/>
      <c r="D20" s="61"/>
      <c r="E20" s="61"/>
    </row>
    <row r="21" spans="1:5" x14ac:dyDescent="0.25">
      <c r="A21" s="46">
        <v>15</v>
      </c>
      <c r="B21" s="488" t="s">
        <v>125</v>
      </c>
      <c r="C21" s="489"/>
      <c r="D21" s="61"/>
      <c r="E21" s="61"/>
    </row>
    <row r="22" spans="1:5" x14ac:dyDescent="0.25">
      <c r="A22" s="46">
        <v>16</v>
      </c>
      <c r="B22" s="488" t="s">
        <v>127</v>
      </c>
      <c r="C22" s="489"/>
      <c r="D22" s="61"/>
      <c r="E22" s="61"/>
    </row>
    <row r="23" spans="1:5" x14ac:dyDescent="0.25">
      <c r="A23" s="46">
        <v>17</v>
      </c>
      <c r="B23" s="488" t="s">
        <v>128</v>
      </c>
      <c r="C23" s="489"/>
      <c r="D23" s="61"/>
      <c r="E23" s="61"/>
    </row>
    <row r="24" spans="1:5" x14ac:dyDescent="0.25">
      <c r="A24" s="46">
        <v>18</v>
      </c>
      <c r="B24" s="488" t="s">
        <v>129</v>
      </c>
      <c r="C24" s="489"/>
      <c r="D24" s="61"/>
      <c r="E24" s="61"/>
    </row>
    <row r="25" spans="1:5" x14ac:dyDescent="0.25">
      <c r="A25" s="46">
        <v>19</v>
      </c>
      <c r="B25" s="488" t="s">
        <v>126</v>
      </c>
      <c r="C25" s="489"/>
      <c r="D25" s="61"/>
      <c r="E25" s="61"/>
    </row>
    <row r="26" spans="1:5" x14ac:dyDescent="0.25">
      <c r="A26" s="485" t="s">
        <v>131</v>
      </c>
      <c r="B26" s="486"/>
      <c r="C26" s="487"/>
      <c r="D26" s="484">
        <f>COUNTIF(D7:D25,"X")</f>
        <v>0</v>
      </c>
      <c r="E26" s="484">
        <f>COUNTIF(E7:E25,"X")</f>
        <v>0</v>
      </c>
    </row>
    <row r="27" spans="1:5" ht="13.5" customHeight="1" x14ac:dyDescent="0.25">
      <c r="A27" s="485" t="s">
        <v>132</v>
      </c>
      <c r="B27" s="486"/>
      <c r="C27" s="487"/>
      <c r="D27" s="484"/>
      <c r="E27" s="484"/>
    </row>
    <row r="28" spans="1:5" ht="29.25" customHeight="1" x14ac:dyDescent="0.25">
      <c r="A28" s="485" t="s">
        <v>133</v>
      </c>
      <c r="B28" s="486"/>
      <c r="C28" s="487"/>
      <c r="D28" s="484"/>
      <c r="E28" s="484"/>
    </row>
    <row r="29" spans="1:5" x14ac:dyDescent="0.25">
      <c r="A29" s="480" t="s">
        <v>134</v>
      </c>
      <c r="B29" s="480"/>
      <c r="C29" s="52" t="s">
        <v>136</v>
      </c>
      <c r="D29" s="47"/>
      <c r="E29" s="47"/>
    </row>
    <row r="30" spans="1:5" x14ac:dyDescent="0.25">
      <c r="A30" s="480" t="s">
        <v>135</v>
      </c>
      <c r="B30" s="480"/>
      <c r="C30" s="52" t="s">
        <v>137</v>
      </c>
      <c r="D30" s="47"/>
      <c r="E30" s="47"/>
    </row>
    <row r="31" spans="1:5" ht="20.25" customHeight="1" x14ac:dyDescent="0.25">
      <c r="A31" s="480" t="s">
        <v>156</v>
      </c>
      <c r="B31" s="480"/>
      <c r="C31" s="52" t="s">
        <v>138</v>
      </c>
      <c r="D31" s="47"/>
      <c r="E31" s="47"/>
    </row>
    <row r="34" spans="1:9" x14ac:dyDescent="0.25">
      <c r="G34" s="481" t="s">
        <v>29</v>
      </c>
      <c r="H34" s="482"/>
      <c r="I34" s="483"/>
    </row>
    <row r="35" spans="1:9" x14ac:dyDescent="0.25">
      <c r="G35" s="1" t="s">
        <v>26</v>
      </c>
      <c r="H35" s="1" t="s">
        <v>25</v>
      </c>
      <c r="I35" s="1" t="s">
        <v>12</v>
      </c>
    </row>
    <row r="36" spans="1:9" x14ac:dyDescent="0.25">
      <c r="G36" s="2" t="s">
        <v>21</v>
      </c>
      <c r="H36" s="1" t="s">
        <v>20</v>
      </c>
      <c r="I36" s="1">
        <v>5</v>
      </c>
    </row>
    <row r="37" spans="1:9" x14ac:dyDescent="0.25">
      <c r="G37" s="2" t="s">
        <v>38</v>
      </c>
      <c r="H37" s="1" t="s">
        <v>19</v>
      </c>
      <c r="I37" s="1">
        <v>10</v>
      </c>
    </row>
    <row r="38" spans="1:9" x14ac:dyDescent="0.25">
      <c r="G38" s="2" t="s">
        <v>18</v>
      </c>
      <c r="H38" s="1" t="s">
        <v>17</v>
      </c>
      <c r="I38" s="1">
        <v>20</v>
      </c>
    </row>
    <row r="41" spans="1:9" x14ac:dyDescent="0.25">
      <c r="B41" t="s">
        <v>53</v>
      </c>
    </row>
    <row r="42" spans="1:9" x14ac:dyDescent="0.25">
      <c r="B42">
        <f>'MATRIZ DEFINICIÓN RIESGO'!B5</f>
        <v>0</v>
      </c>
    </row>
    <row r="43" spans="1:9" x14ac:dyDescent="0.25">
      <c r="A43" s="490" t="s">
        <v>130</v>
      </c>
      <c r="B43" s="493" t="s">
        <v>30</v>
      </c>
      <c r="C43" s="493"/>
      <c r="D43" s="493"/>
      <c r="E43" s="493"/>
    </row>
    <row r="44" spans="1:9" x14ac:dyDescent="0.25">
      <c r="A44" s="491"/>
      <c r="B44" s="48" t="s">
        <v>28</v>
      </c>
      <c r="C44" s="49"/>
      <c r="D44" s="481" t="s">
        <v>27</v>
      </c>
      <c r="E44" s="483"/>
    </row>
    <row r="45" spans="1:9" x14ac:dyDescent="0.25">
      <c r="A45" s="492"/>
      <c r="B45" s="50" t="s">
        <v>24</v>
      </c>
      <c r="C45" s="50"/>
      <c r="D45" s="51" t="s">
        <v>23</v>
      </c>
      <c r="E45" s="51" t="s">
        <v>22</v>
      </c>
    </row>
    <row r="46" spans="1:9" x14ac:dyDescent="0.25">
      <c r="A46" s="46">
        <v>1</v>
      </c>
      <c r="B46" s="488" t="s">
        <v>139</v>
      </c>
      <c r="C46" s="489"/>
      <c r="D46" s="61"/>
      <c r="E46" s="61"/>
    </row>
    <row r="47" spans="1:9" x14ac:dyDescent="0.25">
      <c r="A47" s="46">
        <v>2</v>
      </c>
      <c r="B47" s="488" t="s">
        <v>140</v>
      </c>
      <c r="C47" s="489"/>
      <c r="D47" s="61"/>
      <c r="E47" s="61"/>
    </row>
    <row r="48" spans="1:9" x14ac:dyDescent="0.25">
      <c r="A48" s="46">
        <v>3</v>
      </c>
      <c r="B48" s="488" t="s">
        <v>141</v>
      </c>
      <c r="C48" s="489"/>
      <c r="D48" s="61"/>
      <c r="E48" s="61"/>
    </row>
    <row r="49" spans="1:5" x14ac:dyDescent="0.25">
      <c r="A49" s="46">
        <v>4</v>
      </c>
      <c r="B49" s="488" t="s">
        <v>142</v>
      </c>
      <c r="C49" s="489"/>
      <c r="D49" s="61"/>
      <c r="E49" s="61"/>
    </row>
    <row r="50" spans="1:5" x14ac:dyDescent="0.25">
      <c r="A50" s="46">
        <v>5</v>
      </c>
      <c r="B50" s="488" t="s">
        <v>143</v>
      </c>
      <c r="C50" s="489"/>
      <c r="D50" s="61"/>
      <c r="E50" s="61"/>
    </row>
    <row r="51" spans="1:5" x14ac:dyDescent="0.25">
      <c r="A51" s="46">
        <v>6</v>
      </c>
      <c r="B51" s="488" t="s">
        <v>144</v>
      </c>
      <c r="C51" s="489"/>
      <c r="D51" s="61"/>
      <c r="E51" s="61"/>
    </row>
    <row r="52" spans="1:5" x14ac:dyDescent="0.25">
      <c r="A52" s="46">
        <v>7</v>
      </c>
      <c r="B52" s="488" t="s">
        <v>145</v>
      </c>
      <c r="C52" s="489"/>
      <c r="D52" s="61"/>
      <c r="E52" s="61"/>
    </row>
    <row r="53" spans="1:5" x14ac:dyDescent="0.25">
      <c r="A53" s="46">
        <v>8</v>
      </c>
      <c r="B53" s="488" t="s">
        <v>146</v>
      </c>
      <c r="C53" s="489"/>
      <c r="D53" s="62"/>
      <c r="E53" s="63"/>
    </row>
    <row r="54" spans="1:5" x14ac:dyDescent="0.25">
      <c r="A54" s="46">
        <v>9</v>
      </c>
      <c r="B54" s="488" t="s">
        <v>147</v>
      </c>
      <c r="C54" s="489"/>
      <c r="D54" s="61"/>
      <c r="E54" s="61"/>
    </row>
    <row r="55" spans="1:5" x14ac:dyDescent="0.25">
      <c r="A55" s="46">
        <v>10</v>
      </c>
      <c r="B55" s="488" t="s">
        <v>16</v>
      </c>
      <c r="C55" s="489"/>
      <c r="D55" s="61"/>
      <c r="E55" s="61"/>
    </row>
    <row r="56" spans="1:5" x14ac:dyDescent="0.25">
      <c r="A56" s="46">
        <v>11</v>
      </c>
      <c r="B56" s="488" t="s">
        <v>15</v>
      </c>
      <c r="C56" s="489"/>
      <c r="D56" s="61"/>
      <c r="E56" s="61"/>
    </row>
    <row r="57" spans="1:5" x14ac:dyDescent="0.25">
      <c r="A57" s="46">
        <v>12</v>
      </c>
      <c r="B57" s="488" t="s">
        <v>14</v>
      </c>
      <c r="C57" s="489"/>
      <c r="D57" s="61"/>
      <c r="E57" s="61"/>
    </row>
    <row r="58" spans="1:5" x14ac:dyDescent="0.25">
      <c r="A58" s="46">
        <v>13</v>
      </c>
      <c r="B58" s="488" t="s">
        <v>13</v>
      </c>
      <c r="C58" s="489"/>
      <c r="D58" s="61"/>
      <c r="E58" s="61"/>
    </row>
    <row r="59" spans="1:5" x14ac:dyDescent="0.25">
      <c r="A59" s="46">
        <v>14</v>
      </c>
      <c r="B59" s="488" t="s">
        <v>55</v>
      </c>
      <c r="C59" s="489"/>
      <c r="D59" s="61"/>
      <c r="E59" s="61"/>
    </row>
    <row r="60" spans="1:5" x14ac:dyDescent="0.25">
      <c r="A60" s="46">
        <v>15</v>
      </c>
      <c r="B60" s="488" t="s">
        <v>125</v>
      </c>
      <c r="C60" s="489"/>
      <c r="D60" s="61"/>
      <c r="E60" s="61"/>
    </row>
    <row r="61" spans="1:5" x14ac:dyDescent="0.25">
      <c r="A61" s="46">
        <v>16</v>
      </c>
      <c r="B61" s="488" t="s">
        <v>127</v>
      </c>
      <c r="C61" s="489"/>
      <c r="D61" s="61"/>
      <c r="E61" s="61"/>
    </row>
    <row r="62" spans="1:5" x14ac:dyDescent="0.25">
      <c r="A62" s="46">
        <v>17</v>
      </c>
      <c r="B62" s="488" t="s">
        <v>128</v>
      </c>
      <c r="C62" s="489"/>
      <c r="D62" s="61"/>
      <c r="E62" s="61"/>
    </row>
    <row r="63" spans="1:5" x14ac:dyDescent="0.25">
      <c r="A63" s="46">
        <v>18</v>
      </c>
      <c r="B63" s="488" t="s">
        <v>129</v>
      </c>
      <c r="C63" s="489"/>
      <c r="D63" s="61"/>
      <c r="E63" s="61"/>
    </row>
    <row r="64" spans="1:5" x14ac:dyDescent="0.25">
      <c r="A64" s="46">
        <v>19</v>
      </c>
      <c r="B64" s="488" t="s">
        <v>126</v>
      </c>
      <c r="C64" s="489"/>
      <c r="D64" s="61"/>
      <c r="E64" s="61"/>
    </row>
    <row r="65" spans="1:9" x14ac:dyDescent="0.25">
      <c r="A65" s="485" t="s">
        <v>131</v>
      </c>
      <c r="B65" s="486"/>
      <c r="C65" s="487"/>
      <c r="D65" s="484">
        <f>SUM(D46:D64)</f>
        <v>0</v>
      </c>
      <c r="E65" s="484">
        <f>SUM(E46:E64)</f>
        <v>0</v>
      </c>
    </row>
    <row r="66" spans="1:9" x14ac:dyDescent="0.25">
      <c r="A66" s="485" t="s">
        <v>132</v>
      </c>
      <c r="B66" s="486"/>
      <c r="C66" s="487"/>
      <c r="D66" s="484"/>
      <c r="E66" s="484"/>
    </row>
    <row r="67" spans="1:9" x14ac:dyDescent="0.25">
      <c r="A67" s="485" t="s">
        <v>133</v>
      </c>
      <c r="B67" s="486"/>
      <c r="C67" s="487"/>
      <c r="D67" s="484"/>
      <c r="E67" s="484"/>
    </row>
    <row r="68" spans="1:9" x14ac:dyDescent="0.25">
      <c r="A68" s="493" t="s">
        <v>134</v>
      </c>
      <c r="B68" s="493"/>
      <c r="C68" s="52" t="s">
        <v>136</v>
      </c>
      <c r="D68" s="47"/>
      <c r="E68" s="47"/>
    </row>
    <row r="69" spans="1:9" x14ac:dyDescent="0.25">
      <c r="A69" s="494" t="s">
        <v>135</v>
      </c>
      <c r="B69" s="494"/>
      <c r="C69" s="52" t="s">
        <v>137</v>
      </c>
      <c r="D69" s="47"/>
      <c r="E69" s="47"/>
    </row>
    <row r="70" spans="1:9" x14ac:dyDescent="0.25">
      <c r="A70" s="494" t="s">
        <v>135</v>
      </c>
      <c r="B70" s="494"/>
      <c r="C70" s="52" t="s">
        <v>138</v>
      </c>
      <c r="D70" s="47"/>
      <c r="E70" s="47"/>
    </row>
    <row r="73" spans="1:9" x14ac:dyDescent="0.25">
      <c r="G73" s="481" t="s">
        <v>29</v>
      </c>
      <c r="H73" s="482"/>
      <c r="I73" s="483"/>
    </row>
    <row r="74" spans="1:9" x14ac:dyDescent="0.25">
      <c r="G74" s="1" t="s">
        <v>26</v>
      </c>
      <c r="H74" s="1" t="s">
        <v>25</v>
      </c>
      <c r="I74" s="1" t="s">
        <v>12</v>
      </c>
    </row>
    <row r="75" spans="1:9" x14ac:dyDescent="0.25">
      <c r="G75" s="2" t="s">
        <v>21</v>
      </c>
      <c r="H75" s="1" t="s">
        <v>20</v>
      </c>
      <c r="I75" s="1">
        <v>5</v>
      </c>
    </row>
    <row r="76" spans="1:9" x14ac:dyDescent="0.25">
      <c r="G76" s="2" t="s">
        <v>38</v>
      </c>
      <c r="H76" s="1" t="s">
        <v>19</v>
      </c>
      <c r="I76" s="1">
        <v>10</v>
      </c>
    </row>
    <row r="77" spans="1:9" x14ac:dyDescent="0.25">
      <c r="G77" s="2" t="s">
        <v>18</v>
      </c>
      <c r="H77" s="1" t="s">
        <v>17</v>
      </c>
      <c r="I77" s="1">
        <v>20</v>
      </c>
    </row>
    <row r="80" spans="1:9" x14ac:dyDescent="0.25">
      <c r="B80" t="s">
        <v>53</v>
      </c>
    </row>
    <row r="81" spans="1:5" x14ac:dyDescent="0.25">
      <c r="B81">
        <f>'MATRIZ DEFINICIÓN RIESGO'!B100</f>
        <v>0</v>
      </c>
    </row>
    <row r="82" spans="1:5" x14ac:dyDescent="0.25">
      <c r="A82" s="490" t="s">
        <v>130</v>
      </c>
      <c r="B82" s="493" t="s">
        <v>155</v>
      </c>
      <c r="C82" s="493"/>
      <c r="D82" s="493"/>
      <c r="E82" s="493"/>
    </row>
    <row r="83" spans="1:5" x14ac:dyDescent="0.25">
      <c r="A83" s="491"/>
      <c r="B83" s="48" t="s">
        <v>28</v>
      </c>
      <c r="C83" s="49"/>
      <c r="D83" s="481" t="s">
        <v>27</v>
      </c>
      <c r="E83" s="483"/>
    </row>
    <row r="84" spans="1:5" ht="17.25" customHeight="1" x14ac:dyDescent="0.25">
      <c r="A84" s="492"/>
      <c r="B84" s="50" t="s">
        <v>24</v>
      </c>
      <c r="C84" s="50"/>
      <c r="D84" s="64" t="s">
        <v>23</v>
      </c>
      <c r="E84" s="64" t="s">
        <v>22</v>
      </c>
    </row>
    <row r="85" spans="1:5" x14ac:dyDescent="0.25">
      <c r="A85" s="46">
        <v>1</v>
      </c>
      <c r="B85" s="488" t="s">
        <v>139</v>
      </c>
      <c r="C85" s="489"/>
      <c r="D85" s="61"/>
      <c r="E85" s="61"/>
    </row>
    <row r="86" spans="1:5" x14ac:dyDescent="0.25">
      <c r="A86" s="46">
        <v>2</v>
      </c>
      <c r="B86" s="488" t="s">
        <v>140</v>
      </c>
      <c r="C86" s="489"/>
      <c r="D86" s="61"/>
      <c r="E86" s="61"/>
    </row>
    <row r="87" spans="1:5" x14ac:dyDescent="0.25">
      <c r="A87" s="46">
        <v>3</v>
      </c>
      <c r="B87" s="488" t="s">
        <v>141</v>
      </c>
      <c r="C87" s="489"/>
      <c r="D87" s="61"/>
      <c r="E87" s="61"/>
    </row>
    <row r="88" spans="1:5" x14ac:dyDescent="0.25">
      <c r="A88" s="46">
        <v>4</v>
      </c>
      <c r="B88" s="488" t="s">
        <v>142</v>
      </c>
      <c r="C88" s="489"/>
      <c r="D88" s="61"/>
      <c r="E88" s="61"/>
    </row>
    <row r="89" spans="1:5" x14ac:dyDescent="0.25">
      <c r="A89" s="46">
        <v>5</v>
      </c>
      <c r="B89" s="488" t="s">
        <v>143</v>
      </c>
      <c r="C89" s="489"/>
      <c r="D89" s="61"/>
      <c r="E89" s="61"/>
    </row>
    <row r="90" spans="1:5" x14ac:dyDescent="0.25">
      <c r="A90" s="46">
        <v>6</v>
      </c>
      <c r="B90" s="488" t="s">
        <v>144</v>
      </c>
      <c r="C90" s="489"/>
      <c r="D90" s="61"/>
      <c r="E90" s="61"/>
    </row>
    <row r="91" spans="1:5" x14ac:dyDescent="0.25">
      <c r="A91" s="46">
        <v>7</v>
      </c>
      <c r="B91" s="488" t="s">
        <v>145</v>
      </c>
      <c r="C91" s="489"/>
      <c r="D91" s="61"/>
      <c r="E91" s="61"/>
    </row>
    <row r="92" spans="1:5" ht="15.75" customHeight="1" x14ac:dyDescent="0.25">
      <c r="A92" s="46">
        <v>8</v>
      </c>
      <c r="B92" s="488" t="s">
        <v>146</v>
      </c>
      <c r="C92" s="489"/>
      <c r="D92" s="62"/>
      <c r="E92" s="63"/>
    </row>
    <row r="93" spans="1:5" x14ac:dyDescent="0.25">
      <c r="A93" s="46">
        <v>9</v>
      </c>
      <c r="B93" s="488" t="s">
        <v>147</v>
      </c>
      <c r="C93" s="489"/>
      <c r="D93" s="61"/>
      <c r="E93" s="61"/>
    </row>
    <row r="94" spans="1:5" x14ac:dyDescent="0.25">
      <c r="A94" s="46">
        <v>10</v>
      </c>
      <c r="B94" s="488" t="s">
        <v>16</v>
      </c>
      <c r="C94" s="489"/>
      <c r="D94" s="61"/>
      <c r="E94" s="61"/>
    </row>
    <row r="95" spans="1:5" x14ac:dyDescent="0.25">
      <c r="A95" s="46">
        <v>11</v>
      </c>
      <c r="B95" s="488" t="s">
        <v>15</v>
      </c>
      <c r="C95" s="489"/>
      <c r="D95" s="61"/>
      <c r="E95" s="61"/>
    </row>
    <row r="96" spans="1:5" x14ac:dyDescent="0.25">
      <c r="A96" s="46">
        <v>12</v>
      </c>
      <c r="B96" s="488" t="s">
        <v>14</v>
      </c>
      <c r="C96" s="489"/>
      <c r="D96" s="61"/>
      <c r="E96" s="61"/>
    </row>
    <row r="97" spans="1:9" x14ac:dyDescent="0.25">
      <c r="A97" s="46">
        <v>13</v>
      </c>
      <c r="B97" s="488" t="s">
        <v>13</v>
      </c>
      <c r="C97" s="489"/>
      <c r="D97" s="61"/>
      <c r="E97" s="61"/>
    </row>
    <row r="98" spans="1:9" x14ac:dyDescent="0.25">
      <c r="A98" s="46">
        <v>14</v>
      </c>
      <c r="B98" s="488" t="s">
        <v>55</v>
      </c>
      <c r="C98" s="489"/>
      <c r="D98" s="61"/>
      <c r="E98" s="61"/>
    </row>
    <row r="99" spans="1:9" x14ac:dyDescent="0.25">
      <c r="A99" s="46">
        <v>15</v>
      </c>
      <c r="B99" s="488" t="s">
        <v>125</v>
      </c>
      <c r="C99" s="489"/>
      <c r="D99" s="61"/>
      <c r="E99" s="61"/>
    </row>
    <row r="100" spans="1:9" x14ac:dyDescent="0.25">
      <c r="A100" s="46">
        <v>16</v>
      </c>
      <c r="B100" s="488" t="s">
        <v>127</v>
      </c>
      <c r="C100" s="489"/>
      <c r="D100" s="61"/>
      <c r="E100" s="61"/>
    </row>
    <row r="101" spans="1:9" x14ac:dyDescent="0.25">
      <c r="A101" s="46">
        <v>17</v>
      </c>
      <c r="B101" s="488" t="s">
        <v>128</v>
      </c>
      <c r="C101" s="489"/>
      <c r="D101" s="61"/>
      <c r="E101" s="61"/>
    </row>
    <row r="102" spans="1:9" x14ac:dyDescent="0.25">
      <c r="A102" s="46">
        <v>18</v>
      </c>
      <c r="B102" s="488" t="s">
        <v>129</v>
      </c>
      <c r="C102" s="489"/>
      <c r="D102" s="61"/>
      <c r="E102" s="61"/>
    </row>
    <row r="103" spans="1:9" x14ac:dyDescent="0.25">
      <c r="A103" s="46">
        <v>19</v>
      </c>
      <c r="B103" s="488" t="s">
        <v>126</v>
      </c>
      <c r="C103" s="489"/>
      <c r="D103" s="61"/>
      <c r="E103" s="61"/>
    </row>
    <row r="104" spans="1:9" x14ac:dyDescent="0.25">
      <c r="A104" s="485" t="s">
        <v>131</v>
      </c>
      <c r="B104" s="486"/>
      <c r="C104" s="487"/>
      <c r="D104" s="484">
        <f>COUNTIF(D85:D103,"X")</f>
        <v>0</v>
      </c>
      <c r="E104" s="484">
        <f>COUNTIF(E85:E103,"X")</f>
        <v>0</v>
      </c>
    </row>
    <row r="105" spans="1:9" ht="13.5" customHeight="1" x14ac:dyDescent="0.25">
      <c r="A105" s="485" t="s">
        <v>132</v>
      </c>
      <c r="B105" s="486"/>
      <c r="C105" s="487"/>
      <c r="D105" s="484"/>
      <c r="E105" s="484"/>
    </row>
    <row r="106" spans="1:9" ht="29.25" customHeight="1" x14ac:dyDescent="0.25">
      <c r="A106" s="485" t="s">
        <v>133</v>
      </c>
      <c r="B106" s="486"/>
      <c r="C106" s="487"/>
      <c r="D106" s="484"/>
      <c r="E106" s="484"/>
    </row>
    <row r="107" spans="1:9" x14ac:dyDescent="0.25">
      <c r="A107" s="480" t="s">
        <v>134</v>
      </c>
      <c r="B107" s="480"/>
      <c r="C107" s="52" t="s">
        <v>136</v>
      </c>
      <c r="D107" s="47"/>
      <c r="E107" s="47"/>
    </row>
    <row r="108" spans="1:9" x14ac:dyDescent="0.25">
      <c r="A108" s="480" t="s">
        <v>135</v>
      </c>
      <c r="B108" s="480"/>
      <c r="C108" s="52" t="s">
        <v>137</v>
      </c>
      <c r="D108" s="47"/>
      <c r="E108" s="47"/>
    </row>
    <row r="109" spans="1:9" ht="20.25" customHeight="1" x14ac:dyDescent="0.25">
      <c r="A109" s="480" t="s">
        <v>156</v>
      </c>
      <c r="B109" s="480"/>
      <c r="C109" s="52" t="s">
        <v>138</v>
      </c>
      <c r="D109" s="47"/>
      <c r="E109" s="47"/>
    </row>
    <row r="112" spans="1:9" x14ac:dyDescent="0.25">
      <c r="G112" s="481" t="s">
        <v>29</v>
      </c>
      <c r="H112" s="482"/>
      <c r="I112" s="483"/>
    </row>
    <row r="113" spans="1:9" x14ac:dyDescent="0.25">
      <c r="G113" s="1" t="s">
        <v>26</v>
      </c>
      <c r="H113" s="1" t="s">
        <v>25</v>
      </c>
      <c r="I113" s="1" t="s">
        <v>12</v>
      </c>
    </row>
    <row r="114" spans="1:9" x14ac:dyDescent="0.25">
      <c r="G114" s="2" t="s">
        <v>21</v>
      </c>
      <c r="H114" s="1" t="s">
        <v>20</v>
      </c>
      <c r="I114" s="1">
        <v>5</v>
      </c>
    </row>
    <row r="115" spans="1:9" x14ac:dyDescent="0.25">
      <c r="G115" s="2" t="s">
        <v>38</v>
      </c>
      <c r="H115" s="1" t="s">
        <v>19</v>
      </c>
      <c r="I115" s="1">
        <v>10</v>
      </c>
    </row>
    <row r="116" spans="1:9" x14ac:dyDescent="0.25">
      <c r="G116" s="2" t="s">
        <v>18</v>
      </c>
      <c r="H116" s="1" t="s">
        <v>17</v>
      </c>
      <c r="I116" s="1">
        <v>20</v>
      </c>
    </row>
    <row r="119" spans="1:9" x14ac:dyDescent="0.25">
      <c r="B119" t="s">
        <v>53</v>
      </c>
    </row>
    <row r="120" spans="1:9" x14ac:dyDescent="0.25">
      <c r="B120">
        <f>'MATRIZ DEFINICIÓN RIESGO'!B139</f>
        <v>0</v>
      </c>
    </row>
    <row r="121" spans="1:9" x14ac:dyDescent="0.25">
      <c r="A121" s="490" t="s">
        <v>130</v>
      </c>
      <c r="B121" s="493" t="s">
        <v>155</v>
      </c>
      <c r="C121" s="493"/>
      <c r="D121" s="493"/>
      <c r="E121" s="493"/>
    </row>
    <row r="122" spans="1:9" x14ac:dyDescent="0.25">
      <c r="A122" s="491"/>
      <c r="B122" s="48" t="s">
        <v>28</v>
      </c>
      <c r="C122" s="49"/>
      <c r="D122" s="481" t="s">
        <v>27</v>
      </c>
      <c r="E122" s="483"/>
    </row>
    <row r="123" spans="1:9" ht="17.25" customHeight="1" x14ac:dyDescent="0.25">
      <c r="A123" s="492"/>
      <c r="B123" s="50" t="s">
        <v>24</v>
      </c>
      <c r="C123" s="50"/>
      <c r="D123" s="64" t="s">
        <v>23</v>
      </c>
      <c r="E123" s="64" t="s">
        <v>22</v>
      </c>
    </row>
    <row r="124" spans="1:9" x14ac:dyDescent="0.25">
      <c r="A124" s="46">
        <v>1</v>
      </c>
      <c r="B124" s="488" t="s">
        <v>139</v>
      </c>
      <c r="C124" s="489"/>
      <c r="D124" s="61"/>
      <c r="E124" s="61"/>
    </row>
    <row r="125" spans="1:9" x14ac:dyDescent="0.25">
      <c r="A125" s="46">
        <v>2</v>
      </c>
      <c r="B125" s="488" t="s">
        <v>140</v>
      </c>
      <c r="C125" s="489"/>
      <c r="D125" s="61"/>
      <c r="E125" s="61"/>
    </row>
    <row r="126" spans="1:9" x14ac:dyDescent="0.25">
      <c r="A126" s="46">
        <v>3</v>
      </c>
      <c r="B126" s="488" t="s">
        <v>141</v>
      </c>
      <c r="C126" s="489"/>
      <c r="D126" s="61"/>
      <c r="E126" s="61"/>
    </row>
    <row r="127" spans="1:9" x14ac:dyDescent="0.25">
      <c r="A127" s="46">
        <v>4</v>
      </c>
      <c r="B127" s="488" t="s">
        <v>142</v>
      </c>
      <c r="C127" s="489"/>
      <c r="D127" s="61"/>
      <c r="E127" s="61"/>
    </row>
    <row r="128" spans="1:9" x14ac:dyDescent="0.25">
      <c r="A128" s="46">
        <v>5</v>
      </c>
      <c r="B128" s="488" t="s">
        <v>143</v>
      </c>
      <c r="C128" s="489"/>
      <c r="D128" s="61"/>
      <c r="E128" s="61"/>
    </row>
    <row r="129" spans="1:5" x14ac:dyDescent="0.25">
      <c r="A129" s="46">
        <v>6</v>
      </c>
      <c r="B129" s="488" t="s">
        <v>144</v>
      </c>
      <c r="C129" s="489"/>
      <c r="D129" s="61"/>
      <c r="E129" s="61"/>
    </row>
    <row r="130" spans="1:5" x14ac:dyDescent="0.25">
      <c r="A130" s="46">
        <v>7</v>
      </c>
      <c r="B130" s="488" t="s">
        <v>145</v>
      </c>
      <c r="C130" s="489"/>
      <c r="D130" s="61"/>
      <c r="E130" s="61"/>
    </row>
    <row r="131" spans="1:5" ht="15.75" customHeight="1" x14ac:dyDescent="0.25">
      <c r="A131" s="46">
        <v>8</v>
      </c>
      <c r="B131" s="488" t="s">
        <v>146</v>
      </c>
      <c r="C131" s="489"/>
      <c r="D131" s="62"/>
      <c r="E131" s="63"/>
    </row>
    <row r="132" spans="1:5" x14ac:dyDescent="0.25">
      <c r="A132" s="46">
        <v>9</v>
      </c>
      <c r="B132" s="488" t="s">
        <v>147</v>
      </c>
      <c r="C132" s="489"/>
      <c r="D132" s="61"/>
      <c r="E132" s="61"/>
    </row>
    <row r="133" spans="1:5" x14ac:dyDescent="0.25">
      <c r="A133" s="46">
        <v>10</v>
      </c>
      <c r="B133" s="488" t="s">
        <v>16</v>
      </c>
      <c r="C133" s="489"/>
      <c r="D133" s="61"/>
      <c r="E133" s="61"/>
    </row>
    <row r="134" spans="1:5" x14ac:dyDescent="0.25">
      <c r="A134" s="46">
        <v>11</v>
      </c>
      <c r="B134" s="488" t="s">
        <v>15</v>
      </c>
      <c r="C134" s="489"/>
      <c r="D134" s="61"/>
      <c r="E134" s="61"/>
    </row>
    <row r="135" spans="1:5" x14ac:dyDescent="0.25">
      <c r="A135" s="46">
        <v>12</v>
      </c>
      <c r="B135" s="488" t="s">
        <v>14</v>
      </c>
      <c r="C135" s="489"/>
      <c r="D135" s="61"/>
      <c r="E135" s="61"/>
    </row>
    <row r="136" spans="1:5" x14ac:dyDescent="0.25">
      <c r="A136" s="46">
        <v>13</v>
      </c>
      <c r="B136" s="488" t="s">
        <v>13</v>
      </c>
      <c r="C136" s="489"/>
      <c r="D136" s="61"/>
      <c r="E136" s="61"/>
    </row>
    <row r="137" spans="1:5" x14ac:dyDescent="0.25">
      <c r="A137" s="46">
        <v>14</v>
      </c>
      <c r="B137" s="488" t="s">
        <v>55</v>
      </c>
      <c r="C137" s="489"/>
      <c r="D137" s="61"/>
      <c r="E137" s="61"/>
    </row>
    <row r="138" spans="1:5" x14ac:dyDescent="0.25">
      <c r="A138" s="46">
        <v>15</v>
      </c>
      <c r="B138" s="488" t="s">
        <v>125</v>
      </c>
      <c r="C138" s="489"/>
      <c r="D138" s="61"/>
      <c r="E138" s="61"/>
    </row>
    <row r="139" spans="1:5" x14ac:dyDescent="0.25">
      <c r="A139" s="46">
        <v>16</v>
      </c>
      <c r="B139" s="488" t="s">
        <v>127</v>
      </c>
      <c r="C139" s="489"/>
      <c r="D139" s="61"/>
      <c r="E139" s="61"/>
    </row>
    <row r="140" spans="1:5" x14ac:dyDescent="0.25">
      <c r="A140" s="46">
        <v>17</v>
      </c>
      <c r="B140" s="488" t="s">
        <v>128</v>
      </c>
      <c r="C140" s="489"/>
      <c r="D140" s="61"/>
      <c r="E140" s="61"/>
    </row>
    <row r="141" spans="1:5" x14ac:dyDescent="0.25">
      <c r="A141" s="46">
        <v>18</v>
      </c>
      <c r="B141" s="488" t="s">
        <v>129</v>
      </c>
      <c r="C141" s="489"/>
      <c r="D141" s="61"/>
      <c r="E141" s="61"/>
    </row>
    <row r="142" spans="1:5" x14ac:dyDescent="0.25">
      <c r="A142" s="46">
        <v>19</v>
      </c>
      <c r="B142" s="488" t="s">
        <v>126</v>
      </c>
      <c r="C142" s="489"/>
      <c r="D142" s="61"/>
      <c r="E142" s="61"/>
    </row>
    <row r="143" spans="1:5" x14ac:dyDescent="0.25">
      <c r="A143" s="485" t="s">
        <v>131</v>
      </c>
      <c r="B143" s="486"/>
      <c r="C143" s="487"/>
      <c r="D143" s="484">
        <f>COUNTIF(D124:D142,"X")</f>
        <v>0</v>
      </c>
      <c r="E143" s="484">
        <f>COUNTIF(E124:E142,"X")</f>
        <v>0</v>
      </c>
    </row>
    <row r="144" spans="1:5" ht="13.5" customHeight="1" x14ac:dyDescent="0.25">
      <c r="A144" s="485" t="s">
        <v>132</v>
      </c>
      <c r="B144" s="486"/>
      <c r="C144" s="487"/>
      <c r="D144" s="484"/>
      <c r="E144" s="484"/>
    </row>
    <row r="145" spans="1:9" ht="29.25" customHeight="1" x14ac:dyDescent="0.25">
      <c r="A145" s="485" t="s">
        <v>133</v>
      </c>
      <c r="B145" s="486"/>
      <c r="C145" s="487"/>
      <c r="D145" s="484"/>
      <c r="E145" s="484"/>
    </row>
    <row r="146" spans="1:9" x14ac:dyDescent="0.25">
      <c r="A146" s="480" t="s">
        <v>134</v>
      </c>
      <c r="B146" s="480"/>
      <c r="C146" s="52" t="s">
        <v>136</v>
      </c>
      <c r="D146" s="47"/>
      <c r="E146" s="47"/>
    </row>
    <row r="147" spans="1:9" x14ac:dyDescent="0.25">
      <c r="A147" s="480" t="s">
        <v>135</v>
      </c>
      <c r="B147" s="480"/>
      <c r="C147" s="52" t="s">
        <v>137</v>
      </c>
      <c r="D147" s="47"/>
      <c r="E147" s="47"/>
    </row>
    <row r="148" spans="1:9" ht="20.25" customHeight="1" x14ac:dyDescent="0.25">
      <c r="A148" s="480" t="s">
        <v>156</v>
      </c>
      <c r="B148" s="480"/>
      <c r="C148" s="52" t="s">
        <v>138</v>
      </c>
      <c r="D148" s="47"/>
      <c r="E148" s="47"/>
    </row>
    <row r="151" spans="1:9" x14ac:dyDescent="0.25">
      <c r="G151" s="481" t="s">
        <v>29</v>
      </c>
      <c r="H151" s="482"/>
      <c r="I151" s="483"/>
    </row>
    <row r="152" spans="1:9" x14ac:dyDescent="0.25">
      <c r="G152" s="1" t="s">
        <v>26</v>
      </c>
      <c r="H152" s="1" t="s">
        <v>25</v>
      </c>
      <c r="I152" s="1" t="s">
        <v>12</v>
      </c>
    </row>
    <row r="153" spans="1:9" x14ac:dyDescent="0.25">
      <c r="G153" s="2" t="s">
        <v>21</v>
      </c>
      <c r="H153" s="1" t="s">
        <v>20</v>
      </c>
      <c r="I153" s="1">
        <v>5</v>
      </c>
    </row>
    <row r="154" spans="1:9" x14ac:dyDescent="0.25">
      <c r="G154" s="2" t="s">
        <v>38</v>
      </c>
      <c r="H154" s="1" t="s">
        <v>19</v>
      </c>
      <c r="I154" s="1">
        <v>10</v>
      </c>
    </row>
    <row r="155" spans="1:9" x14ac:dyDescent="0.25">
      <c r="G155" s="2" t="s">
        <v>18</v>
      </c>
      <c r="H155" s="1" t="s">
        <v>17</v>
      </c>
      <c r="I155" s="1">
        <v>20</v>
      </c>
    </row>
    <row r="157" spans="1:9" x14ac:dyDescent="0.25">
      <c r="B157" t="s">
        <v>53</v>
      </c>
    </row>
    <row r="158" spans="1:9" x14ac:dyDescent="0.25">
      <c r="B158">
        <f>'MATRIZ DEFINICIÓN RIESGO'!B177</f>
        <v>0</v>
      </c>
    </row>
    <row r="159" spans="1:9" x14ac:dyDescent="0.25">
      <c r="A159" s="490" t="s">
        <v>130</v>
      </c>
      <c r="B159" s="493" t="s">
        <v>155</v>
      </c>
      <c r="C159" s="493"/>
      <c r="D159" s="493"/>
      <c r="E159" s="493"/>
    </row>
    <row r="160" spans="1:9" x14ac:dyDescent="0.25">
      <c r="A160" s="491"/>
      <c r="B160" s="48" t="s">
        <v>28</v>
      </c>
      <c r="C160" s="49"/>
      <c r="D160" s="481" t="s">
        <v>27</v>
      </c>
      <c r="E160" s="483"/>
    </row>
    <row r="161" spans="1:5" ht="17.25" customHeight="1" x14ac:dyDescent="0.25">
      <c r="A161" s="492"/>
      <c r="B161" s="50" t="s">
        <v>24</v>
      </c>
      <c r="C161" s="50"/>
      <c r="D161" s="64" t="s">
        <v>23</v>
      </c>
      <c r="E161" s="64" t="s">
        <v>22</v>
      </c>
    </row>
    <row r="162" spans="1:5" x14ac:dyDescent="0.25">
      <c r="A162" s="46">
        <v>1</v>
      </c>
      <c r="B162" s="488" t="s">
        <v>139</v>
      </c>
      <c r="C162" s="489"/>
      <c r="D162" s="61"/>
      <c r="E162" s="61"/>
    </row>
    <row r="163" spans="1:5" x14ac:dyDescent="0.25">
      <c r="A163" s="46">
        <v>2</v>
      </c>
      <c r="B163" s="488" t="s">
        <v>140</v>
      </c>
      <c r="C163" s="489"/>
      <c r="D163" s="61"/>
      <c r="E163" s="61"/>
    </row>
    <row r="164" spans="1:5" x14ac:dyDescent="0.25">
      <c r="A164" s="46">
        <v>3</v>
      </c>
      <c r="B164" s="488" t="s">
        <v>141</v>
      </c>
      <c r="C164" s="489"/>
      <c r="D164" s="61"/>
      <c r="E164" s="61"/>
    </row>
    <row r="165" spans="1:5" x14ac:dyDescent="0.25">
      <c r="A165" s="46">
        <v>4</v>
      </c>
      <c r="B165" s="488" t="s">
        <v>142</v>
      </c>
      <c r="C165" s="489"/>
      <c r="D165" s="61"/>
      <c r="E165" s="61"/>
    </row>
    <row r="166" spans="1:5" x14ac:dyDescent="0.25">
      <c r="A166" s="46">
        <v>5</v>
      </c>
      <c r="B166" s="488" t="s">
        <v>143</v>
      </c>
      <c r="C166" s="489"/>
      <c r="D166" s="61"/>
      <c r="E166" s="61"/>
    </row>
    <row r="167" spans="1:5" x14ac:dyDescent="0.25">
      <c r="A167" s="46">
        <v>6</v>
      </c>
      <c r="B167" s="488" t="s">
        <v>144</v>
      </c>
      <c r="C167" s="489"/>
      <c r="D167" s="61"/>
      <c r="E167" s="61"/>
    </row>
    <row r="168" spans="1:5" x14ac:dyDescent="0.25">
      <c r="A168" s="46">
        <v>7</v>
      </c>
      <c r="B168" s="488" t="s">
        <v>145</v>
      </c>
      <c r="C168" s="489"/>
      <c r="D168" s="61"/>
      <c r="E168" s="61"/>
    </row>
    <row r="169" spans="1:5" ht="15.75" customHeight="1" x14ac:dyDescent="0.25">
      <c r="A169" s="46">
        <v>8</v>
      </c>
      <c r="B169" s="488" t="s">
        <v>146</v>
      </c>
      <c r="C169" s="489"/>
      <c r="D169" s="62"/>
      <c r="E169" s="63"/>
    </row>
    <row r="170" spans="1:5" x14ac:dyDescent="0.25">
      <c r="A170" s="46">
        <v>9</v>
      </c>
      <c r="B170" s="488" t="s">
        <v>147</v>
      </c>
      <c r="C170" s="489"/>
      <c r="D170" s="61"/>
      <c r="E170" s="61"/>
    </row>
    <row r="171" spans="1:5" x14ac:dyDescent="0.25">
      <c r="A171" s="46">
        <v>10</v>
      </c>
      <c r="B171" s="488" t="s">
        <v>16</v>
      </c>
      <c r="C171" s="489"/>
      <c r="D171" s="61"/>
      <c r="E171" s="61"/>
    </row>
    <row r="172" spans="1:5" x14ac:dyDescent="0.25">
      <c r="A172" s="46">
        <v>11</v>
      </c>
      <c r="B172" s="488" t="s">
        <v>15</v>
      </c>
      <c r="C172" s="489"/>
      <c r="D172" s="61"/>
      <c r="E172" s="61"/>
    </row>
    <row r="173" spans="1:5" x14ac:dyDescent="0.25">
      <c r="A173" s="46">
        <v>12</v>
      </c>
      <c r="B173" s="488" t="s">
        <v>14</v>
      </c>
      <c r="C173" s="489"/>
      <c r="D173" s="61"/>
      <c r="E173" s="61"/>
    </row>
    <row r="174" spans="1:5" x14ac:dyDescent="0.25">
      <c r="A174" s="46">
        <v>13</v>
      </c>
      <c r="B174" s="488" t="s">
        <v>13</v>
      </c>
      <c r="C174" s="489"/>
      <c r="D174" s="61"/>
      <c r="E174" s="61"/>
    </row>
    <row r="175" spans="1:5" x14ac:dyDescent="0.25">
      <c r="A175" s="46">
        <v>14</v>
      </c>
      <c r="B175" s="488" t="s">
        <v>55</v>
      </c>
      <c r="C175" s="489"/>
      <c r="D175" s="61"/>
      <c r="E175" s="61"/>
    </row>
    <row r="176" spans="1:5" x14ac:dyDescent="0.25">
      <c r="A176" s="46">
        <v>15</v>
      </c>
      <c r="B176" s="488" t="s">
        <v>125</v>
      </c>
      <c r="C176" s="489"/>
      <c r="D176" s="61"/>
      <c r="E176" s="61"/>
    </row>
    <row r="177" spans="1:9" x14ac:dyDescent="0.25">
      <c r="A177" s="46">
        <v>16</v>
      </c>
      <c r="B177" s="488" t="s">
        <v>127</v>
      </c>
      <c r="C177" s="489"/>
      <c r="D177" s="61"/>
      <c r="E177" s="61"/>
    </row>
    <row r="178" spans="1:9" x14ac:dyDescent="0.25">
      <c r="A178" s="46">
        <v>17</v>
      </c>
      <c r="B178" s="488" t="s">
        <v>128</v>
      </c>
      <c r="C178" s="489"/>
      <c r="D178" s="61"/>
      <c r="E178" s="61"/>
    </row>
    <row r="179" spans="1:9" x14ac:dyDescent="0.25">
      <c r="A179" s="46">
        <v>18</v>
      </c>
      <c r="B179" s="488" t="s">
        <v>129</v>
      </c>
      <c r="C179" s="489"/>
      <c r="D179" s="61"/>
      <c r="E179" s="61"/>
    </row>
    <row r="180" spans="1:9" x14ac:dyDescent="0.25">
      <c r="A180" s="46">
        <v>19</v>
      </c>
      <c r="B180" s="488" t="s">
        <v>126</v>
      </c>
      <c r="C180" s="489"/>
      <c r="D180" s="61"/>
      <c r="E180" s="61"/>
    </row>
    <row r="181" spans="1:9" x14ac:dyDescent="0.25">
      <c r="A181" s="485" t="s">
        <v>131</v>
      </c>
      <c r="B181" s="486"/>
      <c r="C181" s="487"/>
      <c r="D181" s="484">
        <f>COUNTIF(D162:D180,"X")</f>
        <v>0</v>
      </c>
      <c r="E181" s="484">
        <f>COUNTIF(E162:E180,"X")</f>
        <v>0</v>
      </c>
    </row>
    <row r="182" spans="1:9" ht="13.5" customHeight="1" x14ac:dyDescent="0.25">
      <c r="A182" s="485" t="s">
        <v>132</v>
      </c>
      <c r="B182" s="486"/>
      <c r="C182" s="487"/>
      <c r="D182" s="484"/>
      <c r="E182" s="484"/>
    </row>
    <row r="183" spans="1:9" ht="29.25" customHeight="1" x14ac:dyDescent="0.25">
      <c r="A183" s="485" t="s">
        <v>133</v>
      </c>
      <c r="B183" s="486"/>
      <c r="C183" s="487"/>
      <c r="D183" s="484"/>
      <c r="E183" s="484"/>
    </row>
    <row r="184" spans="1:9" x14ac:dyDescent="0.25">
      <c r="A184" s="480" t="s">
        <v>134</v>
      </c>
      <c r="B184" s="480"/>
      <c r="C184" s="52" t="s">
        <v>136</v>
      </c>
      <c r="D184" s="47"/>
      <c r="E184" s="47"/>
    </row>
    <row r="185" spans="1:9" x14ac:dyDescent="0.25">
      <c r="A185" s="480" t="s">
        <v>135</v>
      </c>
      <c r="B185" s="480"/>
      <c r="C185" s="52" t="s">
        <v>137</v>
      </c>
      <c r="D185" s="47"/>
      <c r="E185" s="47"/>
    </row>
    <row r="186" spans="1:9" ht="20.25" customHeight="1" x14ac:dyDescent="0.25">
      <c r="A186" s="480" t="s">
        <v>156</v>
      </c>
      <c r="B186" s="480"/>
      <c r="C186" s="52" t="s">
        <v>138</v>
      </c>
      <c r="D186" s="47"/>
      <c r="E186" s="47"/>
    </row>
    <row r="189" spans="1:9" x14ac:dyDescent="0.25">
      <c r="G189" s="481" t="s">
        <v>29</v>
      </c>
      <c r="H189" s="482"/>
      <c r="I189" s="483"/>
    </row>
    <row r="190" spans="1:9" x14ac:dyDescent="0.25">
      <c r="G190" s="1" t="s">
        <v>26</v>
      </c>
      <c r="H190" s="1" t="s">
        <v>25</v>
      </c>
      <c r="I190" s="1" t="s">
        <v>12</v>
      </c>
    </row>
    <row r="191" spans="1:9" x14ac:dyDescent="0.25">
      <c r="G191" s="2" t="s">
        <v>21</v>
      </c>
      <c r="H191" s="1" t="s">
        <v>20</v>
      </c>
      <c r="I191" s="1">
        <v>5</v>
      </c>
    </row>
    <row r="192" spans="1:9" x14ac:dyDescent="0.25">
      <c r="G192" s="2" t="s">
        <v>38</v>
      </c>
      <c r="H192" s="1" t="s">
        <v>19</v>
      </c>
      <c r="I192" s="1">
        <v>10</v>
      </c>
    </row>
    <row r="193" spans="1:9" x14ac:dyDescent="0.25">
      <c r="G193" s="2" t="s">
        <v>18</v>
      </c>
      <c r="H193" s="1" t="s">
        <v>17</v>
      </c>
      <c r="I193" s="1">
        <v>20</v>
      </c>
    </row>
    <row r="197" spans="1:9" x14ac:dyDescent="0.25">
      <c r="B197" t="s">
        <v>53</v>
      </c>
    </row>
    <row r="198" spans="1:9" x14ac:dyDescent="0.25">
      <c r="B198">
        <f>'MATRIZ DEFINICIÓN RIESGO'!B217</f>
        <v>0</v>
      </c>
    </row>
    <row r="199" spans="1:9" x14ac:dyDescent="0.25">
      <c r="A199" s="490" t="s">
        <v>130</v>
      </c>
      <c r="B199" s="493" t="s">
        <v>155</v>
      </c>
      <c r="C199" s="493"/>
      <c r="D199" s="493"/>
      <c r="E199" s="493"/>
    </row>
    <row r="200" spans="1:9" x14ac:dyDescent="0.25">
      <c r="A200" s="491"/>
      <c r="B200" s="48" t="s">
        <v>28</v>
      </c>
      <c r="C200" s="49"/>
      <c r="D200" s="481" t="s">
        <v>27</v>
      </c>
      <c r="E200" s="483"/>
    </row>
    <row r="201" spans="1:9" ht="17.25" customHeight="1" x14ac:dyDescent="0.25">
      <c r="A201" s="492"/>
      <c r="B201" s="50" t="s">
        <v>24</v>
      </c>
      <c r="C201" s="50"/>
      <c r="D201" s="64" t="s">
        <v>23</v>
      </c>
      <c r="E201" s="64" t="s">
        <v>22</v>
      </c>
    </row>
    <row r="202" spans="1:9" x14ac:dyDescent="0.25">
      <c r="A202" s="46">
        <v>1</v>
      </c>
      <c r="B202" s="488" t="s">
        <v>139</v>
      </c>
      <c r="C202" s="489"/>
      <c r="D202" s="61"/>
      <c r="E202" s="61"/>
    </row>
    <row r="203" spans="1:9" x14ac:dyDescent="0.25">
      <c r="A203" s="46">
        <v>2</v>
      </c>
      <c r="B203" s="488" t="s">
        <v>140</v>
      </c>
      <c r="C203" s="489"/>
      <c r="D203" s="61"/>
      <c r="E203" s="61"/>
    </row>
    <row r="204" spans="1:9" x14ac:dyDescent="0.25">
      <c r="A204" s="46">
        <v>3</v>
      </c>
      <c r="B204" s="488" t="s">
        <v>141</v>
      </c>
      <c r="C204" s="489"/>
      <c r="D204" s="61"/>
      <c r="E204" s="61"/>
    </row>
    <row r="205" spans="1:9" x14ac:dyDescent="0.25">
      <c r="A205" s="46">
        <v>4</v>
      </c>
      <c r="B205" s="488" t="s">
        <v>142</v>
      </c>
      <c r="C205" s="489"/>
      <c r="D205" s="61"/>
      <c r="E205" s="61"/>
    </row>
    <row r="206" spans="1:9" x14ac:dyDescent="0.25">
      <c r="A206" s="46">
        <v>5</v>
      </c>
      <c r="B206" s="488" t="s">
        <v>143</v>
      </c>
      <c r="C206" s="489"/>
      <c r="D206" s="61"/>
      <c r="E206" s="61"/>
    </row>
    <row r="207" spans="1:9" x14ac:dyDescent="0.25">
      <c r="A207" s="46">
        <v>6</v>
      </c>
      <c r="B207" s="488" t="s">
        <v>144</v>
      </c>
      <c r="C207" s="489"/>
      <c r="D207" s="61"/>
      <c r="E207" s="61"/>
    </row>
    <row r="208" spans="1:9" x14ac:dyDescent="0.25">
      <c r="A208" s="46">
        <v>7</v>
      </c>
      <c r="B208" s="488" t="s">
        <v>145</v>
      </c>
      <c r="C208" s="489"/>
      <c r="D208" s="61"/>
      <c r="E208" s="61"/>
    </row>
    <row r="209" spans="1:5" ht="15.75" customHeight="1" x14ac:dyDescent="0.25">
      <c r="A209" s="46">
        <v>8</v>
      </c>
      <c r="B209" s="488" t="s">
        <v>146</v>
      </c>
      <c r="C209" s="489"/>
      <c r="D209" s="62"/>
      <c r="E209" s="63"/>
    </row>
    <row r="210" spans="1:5" x14ac:dyDescent="0.25">
      <c r="A210" s="46">
        <v>9</v>
      </c>
      <c r="B210" s="488" t="s">
        <v>147</v>
      </c>
      <c r="C210" s="489"/>
      <c r="D210" s="61"/>
      <c r="E210" s="61"/>
    </row>
    <row r="211" spans="1:5" x14ac:dyDescent="0.25">
      <c r="A211" s="46">
        <v>10</v>
      </c>
      <c r="B211" s="488" t="s">
        <v>16</v>
      </c>
      <c r="C211" s="489"/>
      <c r="D211" s="61"/>
      <c r="E211" s="61"/>
    </row>
    <row r="212" spans="1:5" x14ac:dyDescent="0.25">
      <c r="A212" s="46">
        <v>11</v>
      </c>
      <c r="B212" s="488" t="s">
        <v>15</v>
      </c>
      <c r="C212" s="489"/>
      <c r="D212" s="61"/>
      <c r="E212" s="61"/>
    </row>
    <row r="213" spans="1:5" x14ac:dyDescent="0.25">
      <c r="A213" s="46">
        <v>12</v>
      </c>
      <c r="B213" s="488" t="s">
        <v>14</v>
      </c>
      <c r="C213" s="489"/>
      <c r="D213" s="61"/>
      <c r="E213" s="61"/>
    </row>
    <row r="214" spans="1:5" x14ac:dyDescent="0.25">
      <c r="A214" s="46">
        <v>13</v>
      </c>
      <c r="B214" s="488" t="s">
        <v>13</v>
      </c>
      <c r="C214" s="489"/>
      <c r="D214" s="61"/>
      <c r="E214" s="61"/>
    </row>
    <row r="215" spans="1:5" x14ac:dyDescent="0.25">
      <c r="A215" s="46">
        <v>14</v>
      </c>
      <c r="B215" s="488" t="s">
        <v>55</v>
      </c>
      <c r="C215" s="489"/>
      <c r="D215" s="61"/>
      <c r="E215" s="61"/>
    </row>
    <row r="216" spans="1:5" x14ac:dyDescent="0.25">
      <c r="A216" s="46">
        <v>15</v>
      </c>
      <c r="B216" s="488" t="s">
        <v>125</v>
      </c>
      <c r="C216" s="489"/>
      <c r="D216" s="61"/>
      <c r="E216" s="61"/>
    </row>
    <row r="217" spans="1:5" x14ac:dyDescent="0.25">
      <c r="A217" s="46">
        <v>16</v>
      </c>
      <c r="B217" s="488" t="s">
        <v>127</v>
      </c>
      <c r="C217" s="489"/>
      <c r="D217" s="61"/>
      <c r="E217" s="61"/>
    </row>
    <row r="218" spans="1:5" x14ac:dyDescent="0.25">
      <c r="A218" s="46">
        <v>17</v>
      </c>
      <c r="B218" s="488" t="s">
        <v>128</v>
      </c>
      <c r="C218" s="489"/>
      <c r="D218" s="61"/>
      <c r="E218" s="61"/>
    </row>
    <row r="219" spans="1:5" x14ac:dyDescent="0.25">
      <c r="A219" s="46">
        <v>18</v>
      </c>
      <c r="B219" s="488" t="s">
        <v>129</v>
      </c>
      <c r="C219" s="489"/>
      <c r="D219" s="61"/>
      <c r="E219" s="61"/>
    </row>
    <row r="220" spans="1:5" x14ac:dyDescent="0.25">
      <c r="A220" s="46">
        <v>19</v>
      </c>
      <c r="B220" s="488" t="s">
        <v>126</v>
      </c>
      <c r="C220" s="489"/>
      <c r="D220" s="61"/>
      <c r="E220" s="61"/>
    </row>
    <row r="221" spans="1:5" x14ac:dyDescent="0.25">
      <c r="A221" s="485" t="s">
        <v>131</v>
      </c>
      <c r="B221" s="486"/>
      <c r="C221" s="487"/>
      <c r="D221" s="484">
        <f>COUNTIF(D202:D220,"X")</f>
        <v>0</v>
      </c>
      <c r="E221" s="484">
        <f>COUNTIF(E202:E220,"X")</f>
        <v>0</v>
      </c>
    </row>
    <row r="222" spans="1:5" ht="13.5" customHeight="1" x14ac:dyDescent="0.25">
      <c r="A222" s="485" t="s">
        <v>132</v>
      </c>
      <c r="B222" s="486"/>
      <c r="C222" s="487"/>
      <c r="D222" s="484"/>
      <c r="E222" s="484"/>
    </row>
    <row r="223" spans="1:5" ht="29.25" customHeight="1" x14ac:dyDescent="0.25">
      <c r="A223" s="485" t="s">
        <v>133</v>
      </c>
      <c r="B223" s="486"/>
      <c r="C223" s="487"/>
      <c r="D223" s="484"/>
      <c r="E223" s="484"/>
    </row>
    <row r="224" spans="1:5" x14ac:dyDescent="0.25">
      <c r="A224" s="480" t="s">
        <v>134</v>
      </c>
      <c r="B224" s="480"/>
      <c r="C224" s="52" t="s">
        <v>136</v>
      </c>
      <c r="D224" s="47"/>
      <c r="E224" s="47"/>
    </row>
    <row r="225" spans="1:9" x14ac:dyDescent="0.25">
      <c r="A225" s="480" t="s">
        <v>135</v>
      </c>
      <c r="B225" s="480"/>
      <c r="C225" s="52" t="s">
        <v>137</v>
      </c>
      <c r="D225" s="47"/>
      <c r="E225" s="47"/>
    </row>
    <row r="226" spans="1:9" ht="20.25" customHeight="1" x14ac:dyDescent="0.25">
      <c r="A226" s="480" t="s">
        <v>156</v>
      </c>
      <c r="B226" s="480"/>
      <c r="C226" s="52" t="s">
        <v>138</v>
      </c>
      <c r="D226" s="47"/>
      <c r="E226" s="47"/>
    </row>
    <row r="229" spans="1:9" x14ac:dyDescent="0.25">
      <c r="G229" s="481" t="s">
        <v>29</v>
      </c>
      <c r="H229" s="482"/>
      <c r="I229" s="483"/>
    </row>
    <row r="230" spans="1:9" x14ac:dyDescent="0.25">
      <c r="G230" s="1" t="s">
        <v>26</v>
      </c>
      <c r="H230" s="1" t="s">
        <v>25</v>
      </c>
      <c r="I230" s="1" t="s">
        <v>12</v>
      </c>
    </row>
    <row r="231" spans="1:9" x14ac:dyDescent="0.25">
      <c r="G231" s="2" t="s">
        <v>21</v>
      </c>
      <c r="H231" s="1" t="s">
        <v>20</v>
      </c>
      <c r="I231" s="1">
        <v>5</v>
      </c>
    </row>
    <row r="232" spans="1:9" x14ac:dyDescent="0.25">
      <c r="G232" s="2" t="s">
        <v>38</v>
      </c>
      <c r="H232" s="1" t="s">
        <v>19</v>
      </c>
      <c r="I232" s="1">
        <v>10</v>
      </c>
    </row>
    <row r="233" spans="1:9" x14ac:dyDescent="0.25">
      <c r="G233" s="2" t="s">
        <v>18</v>
      </c>
      <c r="H233" s="1" t="s">
        <v>17</v>
      </c>
      <c r="I233" s="1">
        <v>20</v>
      </c>
    </row>
  </sheetData>
  <mergeCells count="186">
    <mergeCell ref="B60:C60"/>
    <mergeCell ref="B61:C61"/>
    <mergeCell ref="B62:C62"/>
    <mergeCell ref="B63:C63"/>
    <mergeCell ref="B64:C64"/>
    <mergeCell ref="A65:C65"/>
    <mergeCell ref="A69:B69"/>
    <mergeCell ref="A70:B70"/>
    <mergeCell ref="G73:I73"/>
    <mergeCell ref="D65:D67"/>
    <mergeCell ref="E65:E67"/>
    <mergeCell ref="A66:C66"/>
    <mergeCell ref="A67:C67"/>
    <mergeCell ref="A68:B68"/>
    <mergeCell ref="B51:C51"/>
    <mergeCell ref="B52:C52"/>
    <mergeCell ref="B53:C53"/>
    <mergeCell ref="B54:C54"/>
    <mergeCell ref="B55:C55"/>
    <mergeCell ref="B56:C56"/>
    <mergeCell ref="B57:C57"/>
    <mergeCell ref="B58:C58"/>
    <mergeCell ref="B59:C59"/>
    <mergeCell ref="A28:C28"/>
    <mergeCell ref="A43:A45"/>
    <mergeCell ref="B43:E43"/>
    <mergeCell ref="D44:E44"/>
    <mergeCell ref="B46:C46"/>
    <mergeCell ref="B47:C47"/>
    <mergeCell ref="B48:C48"/>
    <mergeCell ref="B49:C49"/>
    <mergeCell ref="B50:C50"/>
    <mergeCell ref="B11:C11"/>
    <mergeCell ref="B10:C10"/>
    <mergeCell ref="B9:C9"/>
    <mergeCell ref="B8:C8"/>
    <mergeCell ref="B7:C7"/>
    <mergeCell ref="A26:C26"/>
    <mergeCell ref="B20:C20"/>
    <mergeCell ref="B19:C19"/>
    <mergeCell ref="B18:C18"/>
    <mergeCell ref="B17:C17"/>
    <mergeCell ref="B16:C16"/>
    <mergeCell ref="A82:A84"/>
    <mergeCell ref="B82:E82"/>
    <mergeCell ref="D83:E83"/>
    <mergeCell ref="B85:C85"/>
    <mergeCell ref="B86:C86"/>
    <mergeCell ref="G34:I34"/>
    <mergeCell ref="D5:E5"/>
    <mergeCell ref="E26:E28"/>
    <mergeCell ref="A29:B29"/>
    <mergeCell ref="A30:B30"/>
    <mergeCell ref="A31:B31"/>
    <mergeCell ref="B14:C14"/>
    <mergeCell ref="B13:C13"/>
    <mergeCell ref="B12:C12"/>
    <mergeCell ref="A4:A6"/>
    <mergeCell ref="D26:D28"/>
    <mergeCell ref="B22:C22"/>
    <mergeCell ref="B25:C25"/>
    <mergeCell ref="B24:C24"/>
    <mergeCell ref="B23:C23"/>
    <mergeCell ref="B21:C21"/>
    <mergeCell ref="B15:C15"/>
    <mergeCell ref="B4:E4"/>
    <mergeCell ref="A27:C27"/>
    <mergeCell ref="B92:C92"/>
    <mergeCell ref="B93:C93"/>
    <mergeCell ref="B94:C94"/>
    <mergeCell ref="B95:C95"/>
    <mergeCell ref="B96:C96"/>
    <mergeCell ref="B87:C87"/>
    <mergeCell ref="B88:C88"/>
    <mergeCell ref="B89:C89"/>
    <mergeCell ref="B90:C90"/>
    <mergeCell ref="B91:C91"/>
    <mergeCell ref="B102:C102"/>
    <mergeCell ref="B103:C103"/>
    <mergeCell ref="A104:C104"/>
    <mergeCell ref="D104:D106"/>
    <mergeCell ref="E104:E106"/>
    <mergeCell ref="A105:C105"/>
    <mergeCell ref="A106:C106"/>
    <mergeCell ref="B97:C97"/>
    <mergeCell ref="B98:C98"/>
    <mergeCell ref="B99:C99"/>
    <mergeCell ref="B100:C100"/>
    <mergeCell ref="B101:C101"/>
    <mergeCell ref="B124:C124"/>
    <mergeCell ref="B125:C125"/>
    <mergeCell ref="B126:C126"/>
    <mergeCell ref="B127:C127"/>
    <mergeCell ref="B128:C128"/>
    <mergeCell ref="A107:B107"/>
    <mergeCell ref="A108:B108"/>
    <mergeCell ref="A109:B109"/>
    <mergeCell ref="G112:I112"/>
    <mergeCell ref="A121:A123"/>
    <mergeCell ref="B121:E121"/>
    <mergeCell ref="D122:E122"/>
    <mergeCell ref="B134:C134"/>
    <mergeCell ref="B135:C135"/>
    <mergeCell ref="B136:C136"/>
    <mergeCell ref="B137:C137"/>
    <mergeCell ref="B138:C138"/>
    <mergeCell ref="B129:C129"/>
    <mergeCell ref="B130:C130"/>
    <mergeCell ref="B131:C131"/>
    <mergeCell ref="B132:C132"/>
    <mergeCell ref="B133:C133"/>
    <mergeCell ref="D143:D145"/>
    <mergeCell ref="E143:E145"/>
    <mergeCell ref="A144:C144"/>
    <mergeCell ref="A145:C145"/>
    <mergeCell ref="A146:B146"/>
    <mergeCell ref="B139:C139"/>
    <mergeCell ref="B140:C140"/>
    <mergeCell ref="B141:C141"/>
    <mergeCell ref="B142:C142"/>
    <mergeCell ref="A143:C143"/>
    <mergeCell ref="B162:C162"/>
    <mergeCell ref="B163:C163"/>
    <mergeCell ref="B164:C164"/>
    <mergeCell ref="B165:C165"/>
    <mergeCell ref="B166:C166"/>
    <mergeCell ref="A147:B147"/>
    <mergeCell ref="A148:B148"/>
    <mergeCell ref="G151:I151"/>
    <mergeCell ref="A159:A161"/>
    <mergeCell ref="B159:E159"/>
    <mergeCell ref="D160:E160"/>
    <mergeCell ref="B172:C172"/>
    <mergeCell ref="B173:C173"/>
    <mergeCell ref="B174:C174"/>
    <mergeCell ref="B175:C175"/>
    <mergeCell ref="B176:C176"/>
    <mergeCell ref="B167:C167"/>
    <mergeCell ref="B168:C168"/>
    <mergeCell ref="B169:C169"/>
    <mergeCell ref="B170:C170"/>
    <mergeCell ref="B171:C171"/>
    <mergeCell ref="D181:D183"/>
    <mergeCell ref="E181:E183"/>
    <mergeCell ref="A182:C182"/>
    <mergeCell ref="A183:C183"/>
    <mergeCell ref="A184:B184"/>
    <mergeCell ref="B177:C177"/>
    <mergeCell ref="B178:C178"/>
    <mergeCell ref="B179:C179"/>
    <mergeCell ref="B180:C180"/>
    <mergeCell ref="A181:C181"/>
    <mergeCell ref="B202:C202"/>
    <mergeCell ref="B203:C203"/>
    <mergeCell ref="B204:C204"/>
    <mergeCell ref="B205:C205"/>
    <mergeCell ref="B206:C206"/>
    <mergeCell ref="A185:B185"/>
    <mergeCell ref="A186:B186"/>
    <mergeCell ref="G189:I189"/>
    <mergeCell ref="A199:A201"/>
    <mergeCell ref="B199:E199"/>
    <mergeCell ref="D200:E200"/>
    <mergeCell ref="B212:C212"/>
    <mergeCell ref="B213:C213"/>
    <mergeCell ref="B214:C214"/>
    <mergeCell ref="B215:C215"/>
    <mergeCell ref="B216:C216"/>
    <mergeCell ref="B207:C207"/>
    <mergeCell ref="B208:C208"/>
    <mergeCell ref="B209:C209"/>
    <mergeCell ref="B210:C210"/>
    <mergeCell ref="B211:C211"/>
    <mergeCell ref="A225:B225"/>
    <mergeCell ref="A226:B226"/>
    <mergeCell ref="G229:I229"/>
    <mergeCell ref="D221:D223"/>
    <mergeCell ref="E221:E223"/>
    <mergeCell ref="A222:C222"/>
    <mergeCell ref="A223:C223"/>
    <mergeCell ref="A224:B224"/>
    <mergeCell ref="B217:C217"/>
    <mergeCell ref="B218:C218"/>
    <mergeCell ref="B219:C219"/>
    <mergeCell ref="B220:C220"/>
    <mergeCell ref="A221:C22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G198"/>
  <sheetViews>
    <sheetView topLeftCell="B1" workbookViewId="0">
      <selection activeCell="C6" sqref="C6"/>
    </sheetView>
  </sheetViews>
  <sheetFormatPr baseColWidth="10" defaultRowHeight="15" x14ac:dyDescent="0.25"/>
  <cols>
    <col min="1" max="1" width="39.5703125" hidden="1" customWidth="1"/>
    <col min="2" max="2" width="37.7109375" customWidth="1"/>
    <col min="3" max="3" width="18" customWidth="1"/>
    <col min="4" max="4" width="22.7109375" customWidth="1"/>
    <col min="5" max="5" width="32" customWidth="1"/>
    <col min="6" max="6" width="27.140625" customWidth="1"/>
    <col min="7" max="7" width="29.28515625" customWidth="1"/>
    <col min="8" max="8" width="45" customWidth="1"/>
  </cols>
  <sheetData>
    <row r="1" spans="1:6" ht="44.25" customHeight="1" thickBot="1" x14ac:dyDescent="0.3">
      <c r="A1" s="501" t="s">
        <v>279</v>
      </c>
      <c r="B1" s="502"/>
      <c r="C1" s="502"/>
      <c r="D1" s="503"/>
    </row>
    <row r="2" spans="1:6" ht="17.25" customHeight="1" x14ac:dyDescent="0.25">
      <c r="A2" s="504" t="s">
        <v>228</v>
      </c>
      <c r="B2" s="505"/>
      <c r="C2" s="505"/>
      <c r="D2" s="506"/>
    </row>
    <row r="3" spans="1:6" ht="17.25" customHeight="1" x14ac:dyDescent="0.25">
      <c r="A3" s="507"/>
      <c r="B3" s="508"/>
      <c r="C3" s="508"/>
      <c r="D3" s="509"/>
    </row>
    <row r="4" spans="1:6" ht="42" customHeight="1" thickBot="1" x14ac:dyDescent="0.3">
      <c r="A4" s="510"/>
      <c r="B4" s="511"/>
      <c r="C4" s="511"/>
      <c r="D4" s="512"/>
    </row>
    <row r="5" spans="1:6" ht="47.25" x14ac:dyDescent="0.25">
      <c r="A5" s="107" t="s">
        <v>229</v>
      </c>
      <c r="B5" s="108" t="s">
        <v>230</v>
      </c>
      <c r="C5" s="108" t="s">
        <v>231</v>
      </c>
      <c r="D5" s="109" t="s">
        <v>232</v>
      </c>
    </row>
    <row r="6" spans="1:6" ht="30" x14ac:dyDescent="0.25">
      <c r="A6" s="513" t="s">
        <v>233</v>
      </c>
      <c r="B6" s="140" t="s">
        <v>234</v>
      </c>
      <c r="C6" s="6"/>
      <c r="D6" s="251" t="b">
        <f>IF(C6="Asignado",15,IF(C6="No ASignado",0))</f>
        <v>0</v>
      </c>
    </row>
    <row r="7" spans="1:6" ht="45" x14ac:dyDescent="0.25">
      <c r="A7" s="513"/>
      <c r="B7" s="140" t="s">
        <v>236</v>
      </c>
      <c r="C7" s="6"/>
      <c r="D7" s="251" t="b">
        <f>IF(C7="Adecuado",15,IF(C7="Inadecuado",0))</f>
        <v>0</v>
      </c>
    </row>
    <row r="8" spans="1:6" ht="60" x14ac:dyDescent="0.25">
      <c r="A8" s="110" t="s">
        <v>238</v>
      </c>
      <c r="B8" s="140" t="s">
        <v>239</v>
      </c>
      <c r="C8" s="6"/>
      <c r="D8" s="251" t="b">
        <f>IF(C8="OPORTUNA",15,IF(C8="INOPORTUNA",0))</f>
        <v>0</v>
      </c>
    </row>
    <row r="9" spans="1:6" ht="90" x14ac:dyDescent="0.25">
      <c r="A9" s="110" t="s">
        <v>241</v>
      </c>
      <c r="B9" s="140" t="s">
        <v>242</v>
      </c>
      <c r="C9" s="111"/>
      <c r="D9" s="251" t="b">
        <f>IF(C9="PREVENIR",15,IF(C9="DETECTAR",10,IF(C9="NO ES UN CONTROL",0)))</f>
        <v>0</v>
      </c>
    </row>
    <row r="10" spans="1:6" ht="60" customHeight="1" thickBot="1" x14ac:dyDescent="0.3">
      <c r="A10" s="110" t="s">
        <v>244</v>
      </c>
      <c r="B10" s="140" t="s">
        <v>245</v>
      </c>
      <c r="C10" s="112"/>
      <c r="D10" s="251" t="b">
        <f>IF(C10="CONFIABLE",15,IF(C10="NO CONFIABLE",0))</f>
        <v>0</v>
      </c>
    </row>
    <row r="11" spans="1:6" ht="75" x14ac:dyDescent="0.25">
      <c r="A11" s="113" t="s">
        <v>247</v>
      </c>
      <c r="B11" s="140" t="s">
        <v>248</v>
      </c>
      <c r="C11" s="70"/>
      <c r="D11" s="251" t="b">
        <f>IF(C11="SE INVESTIGAN Y RESUELVEN OPORTUNAMENTE",15,IF(C11="NO SE INVESTIGAN Y RESUELVEN OPORTUNAMENTE",0))</f>
        <v>0</v>
      </c>
      <c r="E11" s="514" t="s">
        <v>250</v>
      </c>
      <c r="F11" s="515"/>
    </row>
    <row r="12" spans="1:6" ht="60" x14ac:dyDescent="0.25">
      <c r="A12" s="110" t="s">
        <v>251</v>
      </c>
      <c r="B12" s="140" t="s">
        <v>252</v>
      </c>
      <c r="C12" s="6"/>
      <c r="D12" s="251" t="b">
        <f>IF(C12="COMPLETA",10,IF(C12="INCOMPLETA",5,IF(C12="NO EXISTE",0)))</f>
        <v>0</v>
      </c>
      <c r="E12" s="495" t="s">
        <v>254</v>
      </c>
      <c r="F12" s="497" t="str">
        <f>IF(D13&gt;=96,"FUERTE",IF(D13&gt;=86,"MODERADO",IF(D13&lt;=85,"DEBIL")))</f>
        <v>DEBIL</v>
      </c>
    </row>
    <row r="13" spans="1:6" ht="21" thickBot="1" x14ac:dyDescent="0.3">
      <c r="A13" s="499" t="s">
        <v>36</v>
      </c>
      <c r="B13" s="500"/>
      <c r="C13" s="500"/>
      <c r="D13" s="114">
        <f>SUM(D6:D12)</f>
        <v>0</v>
      </c>
      <c r="E13" s="496"/>
      <c r="F13" s="498"/>
    </row>
    <row r="14" spans="1:6" x14ac:dyDescent="0.25">
      <c r="E14" s="14"/>
    </row>
    <row r="15" spans="1:6" x14ac:dyDescent="0.25">
      <c r="E15" s="14"/>
    </row>
    <row r="16" spans="1:6" x14ac:dyDescent="0.25">
      <c r="A16" s="516" t="s">
        <v>255</v>
      </c>
      <c r="B16" s="516"/>
      <c r="C16" s="516"/>
      <c r="D16" s="516"/>
      <c r="E16" s="516"/>
    </row>
    <row r="17" spans="1:7" ht="45" customHeight="1" x14ac:dyDescent="0.25">
      <c r="A17" s="115" t="s">
        <v>256</v>
      </c>
      <c r="B17" s="517" t="s">
        <v>257</v>
      </c>
      <c r="C17" s="517"/>
      <c r="D17" s="517"/>
      <c r="E17" s="517"/>
    </row>
    <row r="18" spans="1:7" ht="57" customHeight="1" x14ac:dyDescent="0.25">
      <c r="A18" s="116"/>
      <c r="B18" s="518" t="b">
        <f>IF(A18="FUERTE","EL CONTROL SE EJECUTA DE MANERA CONSISTENTE POR PARTE DEL RESPONSABLE",IF(A18="MODERADO","EL CONTROL SE EJECUTA ALGUNAS VECES POR PARTE DEL RESPONSABLE",IF(A18="DEBIL","EL CONTROL NO SE EJECUTA POR PARTE DEL RESPONSABLE")))</f>
        <v>0</v>
      </c>
      <c r="C18" s="518"/>
      <c r="D18" s="518"/>
      <c r="E18" s="518"/>
      <c r="F18" s="117"/>
      <c r="G18" s="117"/>
    </row>
    <row r="21" spans="1:7" ht="15.75" thickBot="1" x14ac:dyDescent="0.3">
      <c r="A21" s="519" t="s">
        <v>258</v>
      </c>
      <c r="B21" s="519"/>
      <c r="C21" s="519"/>
      <c r="D21" s="519"/>
      <c r="E21" s="519"/>
    </row>
    <row r="22" spans="1:7" x14ac:dyDescent="0.25">
      <c r="A22" s="520" t="s">
        <v>259</v>
      </c>
      <c r="B22" s="522" t="s">
        <v>43</v>
      </c>
      <c r="C22" s="522"/>
      <c r="D22" s="523" t="s">
        <v>44</v>
      </c>
      <c r="E22" s="524"/>
    </row>
    <row r="23" spans="1:7" s="5" customFormat="1" ht="47.25" customHeight="1" x14ac:dyDescent="0.25">
      <c r="A23" s="521"/>
      <c r="B23" s="118" t="s">
        <v>260</v>
      </c>
      <c r="C23" s="118" t="s">
        <v>261</v>
      </c>
      <c r="D23" s="119" t="s">
        <v>260</v>
      </c>
      <c r="E23" s="120" t="s">
        <v>261</v>
      </c>
    </row>
    <row r="24" spans="1:7" s="5" customFormat="1" ht="50.25" customHeight="1" thickBot="1" x14ac:dyDescent="0.3">
      <c r="A24" s="121" t="str">
        <f>F12</f>
        <v>DEBIL</v>
      </c>
      <c r="B24" s="122"/>
      <c r="C24" s="123" t="b">
        <f>IF(B24="Directamente",2,IF(B24="Indirectamente",1,IF(B24="No disminuye",0)))</f>
        <v>0</v>
      </c>
      <c r="D24" s="124"/>
      <c r="E24" s="125" t="b">
        <f>IF(D24="Directamente",2,IF(D24="Indirectamente",1,IF(D24="No disminuye",0)))</f>
        <v>0</v>
      </c>
    </row>
    <row r="26" spans="1:7" ht="15.75" thickBot="1" x14ac:dyDescent="0.3"/>
    <row r="27" spans="1:7" ht="44.25" customHeight="1" thickBot="1" x14ac:dyDescent="0.3">
      <c r="A27" s="501" t="s">
        <v>280</v>
      </c>
      <c r="B27" s="502"/>
      <c r="C27" s="502"/>
      <c r="D27" s="503"/>
    </row>
    <row r="28" spans="1:7" ht="17.25" customHeight="1" x14ac:dyDescent="0.25">
      <c r="A28" s="504" t="s">
        <v>228</v>
      </c>
      <c r="B28" s="505"/>
      <c r="C28" s="505"/>
      <c r="D28" s="506"/>
    </row>
    <row r="29" spans="1:7" ht="17.25" customHeight="1" x14ac:dyDescent="0.25">
      <c r="A29" s="507"/>
      <c r="B29" s="508"/>
      <c r="C29" s="508"/>
      <c r="D29" s="509"/>
    </row>
    <row r="30" spans="1:7" ht="66.75" customHeight="1" thickBot="1" x14ac:dyDescent="0.3">
      <c r="A30" s="510"/>
      <c r="B30" s="511"/>
      <c r="C30" s="511"/>
      <c r="D30" s="512"/>
    </row>
    <row r="31" spans="1:7" ht="47.25" x14ac:dyDescent="0.25">
      <c r="A31" s="107" t="s">
        <v>229</v>
      </c>
      <c r="B31" s="108" t="s">
        <v>230</v>
      </c>
      <c r="C31" s="108" t="s">
        <v>231</v>
      </c>
      <c r="D31" s="109" t="s">
        <v>232</v>
      </c>
    </row>
    <row r="32" spans="1:7" ht="30" x14ac:dyDescent="0.25">
      <c r="A32" s="513" t="s">
        <v>233</v>
      </c>
      <c r="B32" s="140" t="s">
        <v>234</v>
      </c>
      <c r="C32" s="6"/>
      <c r="D32" s="251" t="b">
        <f>IF(C32="Asignado",15,IF(C32="No ASignado",0))</f>
        <v>0</v>
      </c>
    </row>
    <row r="33" spans="1:7" ht="45" x14ac:dyDescent="0.25">
      <c r="A33" s="513"/>
      <c r="B33" s="140" t="s">
        <v>236</v>
      </c>
      <c r="C33" s="6"/>
      <c r="D33" s="251" t="b">
        <f>IF(C33="Adecuado",15,IF(C33="Inadecuado",0))</f>
        <v>0</v>
      </c>
    </row>
    <row r="34" spans="1:7" ht="60" x14ac:dyDescent="0.25">
      <c r="A34" s="110" t="s">
        <v>238</v>
      </c>
      <c r="B34" s="140" t="s">
        <v>239</v>
      </c>
      <c r="C34" s="6"/>
      <c r="D34" s="251" t="b">
        <f>IF(C34="OPORTUNA",15,IF(C34="INOPORTUNA",0))</f>
        <v>0</v>
      </c>
    </row>
    <row r="35" spans="1:7" ht="90" x14ac:dyDescent="0.25">
      <c r="A35" s="110" t="s">
        <v>241</v>
      </c>
      <c r="B35" s="140" t="s">
        <v>242</v>
      </c>
      <c r="C35" s="111"/>
      <c r="D35" s="251" t="b">
        <f>IF(C35="PREVENIR",15,IF(C35="DETECTAR",10,IF(C35="NO ES UN CONTROL",0)))</f>
        <v>0</v>
      </c>
    </row>
    <row r="36" spans="1:7" ht="60" customHeight="1" thickBot="1" x14ac:dyDescent="0.3">
      <c r="A36" s="110" t="s">
        <v>244</v>
      </c>
      <c r="B36" s="140" t="s">
        <v>245</v>
      </c>
      <c r="C36" s="112"/>
      <c r="D36" s="251" t="b">
        <f>IF(C36="CONFIABLE",15,IF(C36="NO CONFIABLE",0))</f>
        <v>0</v>
      </c>
    </row>
    <row r="37" spans="1:7" ht="75" x14ac:dyDescent="0.25">
      <c r="A37" s="113" t="s">
        <v>247</v>
      </c>
      <c r="B37" s="140" t="s">
        <v>248</v>
      </c>
      <c r="C37" s="70"/>
      <c r="D37" s="251" t="b">
        <f>IF(C37="SE INVESTIGAN Y RESUELVEN OPORTUNAMENTE",15,IF(C37="NO SE INVESTIGAN Y RESUELVEN OPORTUNAMENTE",0))</f>
        <v>0</v>
      </c>
      <c r="E37" s="514" t="s">
        <v>250</v>
      </c>
      <c r="F37" s="515"/>
    </row>
    <row r="38" spans="1:7" ht="60" x14ac:dyDescent="0.25">
      <c r="A38" s="110" t="s">
        <v>251</v>
      </c>
      <c r="B38" s="140" t="s">
        <v>252</v>
      </c>
      <c r="C38" s="6"/>
      <c r="D38" s="251" t="b">
        <f>IF(C38="COMPLETA",10,IF(C38="INCOMPLETA",5,IF(C38="NO EXISTE",0)))</f>
        <v>0</v>
      </c>
      <c r="E38" s="495" t="s">
        <v>254</v>
      </c>
      <c r="F38" s="497" t="str">
        <f>IF(D39&gt;=96,"FUERTE",IF(D39&gt;=86,"MODERADO",IF(D39&lt;=85,"DEBIL")))</f>
        <v>DEBIL</v>
      </c>
    </row>
    <row r="39" spans="1:7" ht="21" thickBot="1" x14ac:dyDescent="0.3">
      <c r="A39" s="499" t="s">
        <v>36</v>
      </c>
      <c r="B39" s="500"/>
      <c r="C39" s="500"/>
      <c r="D39" s="114">
        <f>SUM(D32:D38)</f>
        <v>0</v>
      </c>
      <c r="E39" s="496"/>
      <c r="F39" s="498"/>
    </row>
    <row r="40" spans="1:7" x14ac:dyDescent="0.25">
      <c r="E40" s="14"/>
    </row>
    <row r="41" spans="1:7" x14ac:dyDescent="0.25">
      <c r="E41" s="14"/>
    </row>
    <row r="42" spans="1:7" x14ac:dyDescent="0.25">
      <c r="A42" s="516" t="s">
        <v>255</v>
      </c>
      <c r="B42" s="516"/>
      <c r="C42" s="516"/>
      <c r="D42" s="516"/>
      <c r="E42" s="516"/>
    </row>
    <row r="43" spans="1:7" ht="45" customHeight="1" x14ac:dyDescent="0.25">
      <c r="A43" s="115" t="s">
        <v>256</v>
      </c>
      <c r="B43" s="517" t="s">
        <v>257</v>
      </c>
      <c r="C43" s="517"/>
      <c r="D43" s="517"/>
      <c r="E43" s="517"/>
    </row>
    <row r="44" spans="1:7" ht="57" customHeight="1" x14ac:dyDescent="0.25">
      <c r="A44" s="116"/>
      <c r="B44" s="518" t="b">
        <f>IF(A44="FUERTE","EL CONTROL SE EJECUTA DE MANERA CONSISTENTE POR PARTE DEL RESPONSABLE",IF(A44="MODERADO","EL CONTROL SE EJECUTA ALGUNAS VECES POR PARTE DEL RESPONSABLE",IF(A44="DEBIL","EL CONTROL NO SE EJECUTA POR PARTE DEL RESPONSABLE")))</f>
        <v>0</v>
      </c>
      <c r="C44" s="518"/>
      <c r="D44" s="518"/>
      <c r="E44" s="518"/>
      <c r="F44" s="117"/>
      <c r="G44" s="117"/>
    </row>
    <row r="47" spans="1:7" ht="15.75" thickBot="1" x14ac:dyDescent="0.3">
      <c r="A47" s="519" t="s">
        <v>258</v>
      </c>
      <c r="B47" s="519"/>
      <c r="C47" s="519"/>
      <c r="D47" s="519"/>
      <c r="E47" s="519"/>
    </row>
    <row r="48" spans="1:7" x14ac:dyDescent="0.25">
      <c r="A48" s="520" t="s">
        <v>259</v>
      </c>
      <c r="B48" s="522" t="s">
        <v>43</v>
      </c>
      <c r="C48" s="522"/>
      <c r="D48" s="523" t="s">
        <v>44</v>
      </c>
      <c r="E48" s="524"/>
    </row>
    <row r="49" spans="1:5" s="5" customFormat="1" ht="47.25" customHeight="1" x14ac:dyDescent="0.25">
      <c r="A49" s="521"/>
      <c r="B49" s="118" t="s">
        <v>260</v>
      </c>
      <c r="C49" s="118" t="s">
        <v>261</v>
      </c>
      <c r="D49" s="119" t="s">
        <v>260</v>
      </c>
      <c r="E49" s="120" t="s">
        <v>261</v>
      </c>
    </row>
    <row r="50" spans="1:5" s="5" customFormat="1" ht="50.25" customHeight="1" thickBot="1" x14ac:dyDescent="0.3">
      <c r="A50" s="121" t="str">
        <f>F38</f>
        <v>DEBIL</v>
      </c>
      <c r="B50" s="122"/>
      <c r="C50" s="123" t="b">
        <f>IF(B50="Directamente",2,IF(B50="Indirectamente",1,IF(B50="No disminuye",0)))</f>
        <v>0</v>
      </c>
      <c r="D50" s="124" t="s">
        <v>278</v>
      </c>
      <c r="E50" s="125">
        <f>IF(D50="Directamente",2,IF(D50="Indirectamente",1,IF(D50="No disminuye",0)))</f>
        <v>0</v>
      </c>
    </row>
    <row r="58" spans="1:5" ht="15.75" thickBot="1" x14ac:dyDescent="0.3"/>
    <row r="59" spans="1:5" ht="44.25" customHeight="1" thickBot="1" x14ac:dyDescent="0.3">
      <c r="A59" s="501" t="s">
        <v>280</v>
      </c>
      <c r="B59" s="502"/>
      <c r="C59" s="502"/>
      <c r="D59" s="503"/>
    </row>
    <row r="60" spans="1:5" ht="17.25" customHeight="1" x14ac:dyDescent="0.25">
      <c r="A60" s="504" t="s">
        <v>228</v>
      </c>
      <c r="B60" s="505"/>
      <c r="C60" s="505"/>
      <c r="D60" s="506"/>
    </row>
    <row r="61" spans="1:5" ht="17.25" customHeight="1" x14ac:dyDescent="0.25">
      <c r="A61" s="507"/>
      <c r="B61" s="508"/>
      <c r="C61" s="508"/>
      <c r="D61" s="509"/>
    </row>
    <row r="62" spans="1:5" ht="66.75" customHeight="1" thickBot="1" x14ac:dyDescent="0.3">
      <c r="A62" s="510"/>
      <c r="B62" s="511"/>
      <c r="C62" s="511"/>
      <c r="D62" s="512"/>
    </row>
    <row r="63" spans="1:5" ht="47.25" x14ac:dyDescent="0.25">
      <c r="A63" s="107" t="s">
        <v>229</v>
      </c>
      <c r="B63" s="108" t="s">
        <v>230</v>
      </c>
      <c r="C63" s="108" t="s">
        <v>231</v>
      </c>
      <c r="D63" s="109" t="s">
        <v>232</v>
      </c>
    </row>
    <row r="64" spans="1:5" ht="30" x14ac:dyDescent="0.25">
      <c r="A64" s="513" t="s">
        <v>233</v>
      </c>
      <c r="B64" s="140" t="s">
        <v>234</v>
      </c>
      <c r="C64" s="6"/>
      <c r="D64" s="251" t="b">
        <f>IF(C64="Asignado",15,IF(C64="No ASignado",0))</f>
        <v>0</v>
      </c>
    </row>
    <row r="65" spans="1:7" ht="45" x14ac:dyDescent="0.25">
      <c r="A65" s="513"/>
      <c r="B65" s="140" t="s">
        <v>236</v>
      </c>
      <c r="C65" s="6"/>
      <c r="D65" s="251" t="b">
        <f>IF(C65="Adecuado",15,IF(C65="Inadecuado",0))</f>
        <v>0</v>
      </c>
    </row>
    <row r="66" spans="1:7" ht="60" x14ac:dyDescent="0.25">
      <c r="A66" s="110" t="s">
        <v>238</v>
      </c>
      <c r="B66" s="140" t="s">
        <v>239</v>
      </c>
      <c r="C66" s="6"/>
      <c r="D66" s="251" t="b">
        <f>IF(C66="OPORTUNA",15,IF(C66="INOPORTUNA",0))</f>
        <v>0</v>
      </c>
    </row>
    <row r="67" spans="1:7" ht="90" x14ac:dyDescent="0.25">
      <c r="A67" s="110" t="s">
        <v>241</v>
      </c>
      <c r="B67" s="140" t="s">
        <v>242</v>
      </c>
      <c r="C67" s="111"/>
      <c r="D67" s="251" t="b">
        <f>IF(C67="PREVENIR",15,IF(C67="DETECTAR",10,IF(C67="NO ES UN CONTROL",0)))</f>
        <v>0</v>
      </c>
    </row>
    <row r="68" spans="1:7" ht="60" customHeight="1" thickBot="1" x14ac:dyDescent="0.3">
      <c r="A68" s="110" t="s">
        <v>244</v>
      </c>
      <c r="B68" s="140" t="s">
        <v>245</v>
      </c>
      <c r="C68" s="112"/>
      <c r="D68" s="251" t="b">
        <f>IF(C68="CONFIABLE",15,IF(C68="NO CONFIABLE",0))</f>
        <v>0</v>
      </c>
    </row>
    <row r="69" spans="1:7" ht="75" x14ac:dyDescent="0.25">
      <c r="A69" s="113" t="s">
        <v>247</v>
      </c>
      <c r="B69" s="140" t="s">
        <v>248</v>
      </c>
      <c r="C69" s="70"/>
      <c r="D69" s="251" t="b">
        <f>IF(C69="SE INVESTIGAN Y RESUELVEN OPORTUNAMENTE",15,IF(C69="NO SE INVESTIGAN Y RESUELVEN OPORTUNAMENTE",0))</f>
        <v>0</v>
      </c>
      <c r="E69" s="514" t="s">
        <v>250</v>
      </c>
      <c r="F69" s="515"/>
    </row>
    <row r="70" spans="1:7" ht="60" x14ac:dyDescent="0.25">
      <c r="A70" s="110" t="s">
        <v>251</v>
      </c>
      <c r="B70" s="140" t="s">
        <v>252</v>
      </c>
      <c r="C70" s="6"/>
      <c r="D70" s="251" t="b">
        <f>IF(C70="COMPLETA",10,IF(C70="INCOMPLETA",5,IF(C70="NO EXISTE",0)))</f>
        <v>0</v>
      </c>
      <c r="E70" s="495" t="s">
        <v>254</v>
      </c>
      <c r="F70" s="497" t="str">
        <f>IF(D71&gt;=96,"FUERTE",IF(D71&gt;=86,"MODERADO",IF(D71&lt;=85,"DEBIL")))</f>
        <v>DEBIL</v>
      </c>
    </row>
    <row r="71" spans="1:7" ht="21" thickBot="1" x14ac:dyDescent="0.3">
      <c r="A71" s="499" t="s">
        <v>36</v>
      </c>
      <c r="B71" s="500"/>
      <c r="C71" s="500"/>
      <c r="D71" s="114">
        <f>SUM(D64:D70)</f>
        <v>0</v>
      </c>
      <c r="E71" s="496"/>
      <c r="F71" s="498"/>
    </row>
    <row r="72" spans="1:7" x14ac:dyDescent="0.25">
      <c r="E72" s="14"/>
    </row>
    <row r="73" spans="1:7" x14ac:dyDescent="0.25">
      <c r="E73" s="14"/>
    </row>
    <row r="74" spans="1:7" x14ac:dyDescent="0.25">
      <c r="A74" s="516" t="s">
        <v>255</v>
      </c>
      <c r="B74" s="516"/>
      <c r="C74" s="516"/>
      <c r="D74" s="516"/>
      <c r="E74" s="516"/>
    </row>
    <row r="75" spans="1:7" ht="45" customHeight="1" x14ac:dyDescent="0.25">
      <c r="A75" s="115" t="s">
        <v>256</v>
      </c>
      <c r="B75" s="517" t="s">
        <v>257</v>
      </c>
      <c r="C75" s="517"/>
      <c r="D75" s="517"/>
      <c r="E75" s="517"/>
    </row>
    <row r="76" spans="1:7" ht="57" customHeight="1" x14ac:dyDescent="0.25">
      <c r="A76" s="116"/>
      <c r="B76" s="518" t="b">
        <f>IF(A76="FUERTE","EL CONTROL SE EJECUTA DE MANERA CONSISTENTE POR PARTE DEL RESPONSABLE",IF(A76="MODERADO","EL CONTROL SE EJECUTA ALGUNAS VECES POR PARTE DEL RESPONSABLE",IF(A76="DEBIL","EL CONTROL NO SE EJECUTA POR PARTE DEL RESPONSABLE")))</f>
        <v>0</v>
      </c>
      <c r="C76" s="518"/>
      <c r="D76" s="518"/>
      <c r="E76" s="518"/>
      <c r="F76" s="117"/>
      <c r="G76" s="117"/>
    </row>
    <row r="79" spans="1:7" ht="15.75" thickBot="1" x14ac:dyDescent="0.3">
      <c r="A79" s="519" t="s">
        <v>258</v>
      </c>
      <c r="B79" s="519"/>
      <c r="C79" s="519"/>
      <c r="D79" s="519"/>
      <c r="E79" s="519"/>
    </row>
    <row r="80" spans="1:7" x14ac:dyDescent="0.25">
      <c r="A80" s="520" t="s">
        <v>259</v>
      </c>
      <c r="B80" s="522" t="s">
        <v>43</v>
      </c>
      <c r="C80" s="522"/>
      <c r="D80" s="523" t="s">
        <v>44</v>
      </c>
      <c r="E80" s="524"/>
    </row>
    <row r="81" spans="1:6" s="5" customFormat="1" ht="47.25" customHeight="1" x14ac:dyDescent="0.25">
      <c r="A81" s="521"/>
      <c r="B81" s="118" t="s">
        <v>260</v>
      </c>
      <c r="C81" s="118" t="s">
        <v>261</v>
      </c>
      <c r="D81" s="119" t="s">
        <v>260</v>
      </c>
      <c r="E81" s="120" t="s">
        <v>261</v>
      </c>
    </row>
    <row r="82" spans="1:6" s="5" customFormat="1" ht="50.25" customHeight="1" thickBot="1" x14ac:dyDescent="0.3">
      <c r="A82" s="121" t="str">
        <f>F70</f>
        <v>DEBIL</v>
      </c>
      <c r="B82" s="122"/>
      <c r="C82" s="123" t="b">
        <f>IF(B82="Directamente",2,IF(B82="Indirectamente",1,IF(B82="No disminuye",0)))</f>
        <v>0</v>
      </c>
      <c r="D82" s="124"/>
      <c r="E82" s="125" t="b">
        <f>IF(D82="Directamente",2,IF(D82="Indirectamente",1,IF(D82="No disminuye",0)))</f>
        <v>0</v>
      </c>
    </row>
    <row r="84" spans="1:6" ht="15.75" thickBot="1" x14ac:dyDescent="0.3"/>
    <row r="85" spans="1:6" ht="44.25" customHeight="1" thickBot="1" x14ac:dyDescent="0.3">
      <c r="A85" s="501" t="s">
        <v>279</v>
      </c>
      <c r="B85" s="502"/>
      <c r="C85" s="502"/>
      <c r="D85" s="503"/>
    </row>
    <row r="86" spans="1:6" ht="17.25" customHeight="1" x14ac:dyDescent="0.25">
      <c r="A86" s="504" t="s">
        <v>228</v>
      </c>
      <c r="B86" s="505"/>
      <c r="C86" s="505"/>
      <c r="D86" s="506"/>
    </row>
    <row r="87" spans="1:6" ht="17.25" customHeight="1" x14ac:dyDescent="0.25">
      <c r="A87" s="507"/>
      <c r="B87" s="508"/>
      <c r="C87" s="508"/>
      <c r="D87" s="509"/>
    </row>
    <row r="88" spans="1:6" ht="66.75" customHeight="1" thickBot="1" x14ac:dyDescent="0.3">
      <c r="A88" s="510"/>
      <c r="B88" s="511"/>
      <c r="C88" s="511"/>
      <c r="D88" s="512"/>
    </row>
    <row r="89" spans="1:6" ht="47.25" x14ac:dyDescent="0.25">
      <c r="A89" s="107" t="s">
        <v>229</v>
      </c>
      <c r="B89" s="108" t="s">
        <v>230</v>
      </c>
      <c r="C89" s="108" t="s">
        <v>231</v>
      </c>
      <c r="D89" s="109" t="s">
        <v>232</v>
      </c>
    </row>
    <row r="90" spans="1:6" ht="30" x14ac:dyDescent="0.25">
      <c r="A90" s="513" t="s">
        <v>233</v>
      </c>
      <c r="B90" s="140" t="s">
        <v>234</v>
      </c>
      <c r="C90" s="6"/>
      <c r="D90" s="251" t="b">
        <f>IF(C90="Asignado",15,IF(C90="No ASignado",0))</f>
        <v>0</v>
      </c>
    </row>
    <row r="91" spans="1:6" ht="45" x14ac:dyDescent="0.25">
      <c r="A91" s="513"/>
      <c r="B91" s="140" t="s">
        <v>236</v>
      </c>
      <c r="C91" s="6"/>
      <c r="D91" s="251" t="b">
        <f>IF(C91="Adecuado",15,IF(C91="Inadecuado",0))</f>
        <v>0</v>
      </c>
    </row>
    <row r="92" spans="1:6" ht="60" x14ac:dyDescent="0.25">
      <c r="A92" s="110" t="s">
        <v>238</v>
      </c>
      <c r="B92" s="140" t="s">
        <v>239</v>
      </c>
      <c r="C92" s="6"/>
      <c r="D92" s="251" t="b">
        <f>IF(C92="OPORTUNA",15,IF(C92="INOPORTUNA",0))</f>
        <v>0</v>
      </c>
    </row>
    <row r="93" spans="1:6" ht="90" x14ac:dyDescent="0.25">
      <c r="A93" s="110" t="s">
        <v>241</v>
      </c>
      <c r="B93" s="140" t="s">
        <v>242</v>
      </c>
      <c r="C93" s="111"/>
      <c r="D93" s="251" t="b">
        <f>IF(C93="PREVENIR",15,IF(C93="DETECTAR",10,IF(C93="NO ES UN CONTROL",0)))</f>
        <v>0</v>
      </c>
    </row>
    <row r="94" spans="1:6" ht="60" customHeight="1" thickBot="1" x14ac:dyDescent="0.3">
      <c r="A94" s="110" t="s">
        <v>244</v>
      </c>
      <c r="B94" s="140" t="s">
        <v>245</v>
      </c>
      <c r="C94" s="112"/>
      <c r="D94" s="251" t="b">
        <f>IF(C94="CONFIABLE",15,IF(C94="NO CONFIABLE",0))</f>
        <v>0</v>
      </c>
    </row>
    <row r="95" spans="1:6" ht="75" x14ac:dyDescent="0.25">
      <c r="A95" s="113" t="s">
        <v>247</v>
      </c>
      <c r="B95" s="140" t="s">
        <v>248</v>
      </c>
      <c r="C95" s="70"/>
      <c r="D95" s="251" t="b">
        <f>IF(C95="SE INVESTIGAN Y RESUELVEN OPORTUNAMENTE",15,IF(C95="NO SE INVESTIGAN Y RESUELVEN OPORTUNAMENTE",0))</f>
        <v>0</v>
      </c>
      <c r="E95" s="514" t="s">
        <v>250</v>
      </c>
      <c r="F95" s="515"/>
    </row>
    <row r="96" spans="1:6" ht="60" x14ac:dyDescent="0.25">
      <c r="A96" s="110" t="s">
        <v>251</v>
      </c>
      <c r="B96" s="140" t="s">
        <v>252</v>
      </c>
      <c r="C96" s="6"/>
      <c r="D96" s="251" t="b">
        <f>IF(C96="COMPLETA",10,IF(C96="INCOMPLETA",5,IF(C96="NO EXISTE",0)))</f>
        <v>0</v>
      </c>
      <c r="E96" s="495" t="s">
        <v>254</v>
      </c>
      <c r="F96" s="497" t="str">
        <f>IF(D97&gt;=96,"FUERTE",IF(D97&gt;=86,"MODERADO",IF(D97&lt;=85,"DEBIL")))</f>
        <v>DEBIL</v>
      </c>
    </row>
    <row r="97" spans="1:7" ht="21" thickBot="1" x14ac:dyDescent="0.3">
      <c r="A97" s="146" t="s">
        <v>36</v>
      </c>
      <c r="B97" s="525" t="s">
        <v>36</v>
      </c>
      <c r="C97" s="526"/>
      <c r="D97" s="114">
        <f>SUM(D90:D96)</f>
        <v>0</v>
      </c>
      <c r="E97" s="496"/>
      <c r="F97" s="498"/>
    </row>
    <row r="98" spans="1:7" x14ac:dyDescent="0.25">
      <c r="E98" s="14"/>
    </row>
    <row r="99" spans="1:7" x14ac:dyDescent="0.25">
      <c r="E99" s="14"/>
    </row>
    <row r="100" spans="1:7" x14ac:dyDescent="0.25">
      <c r="A100" s="516" t="s">
        <v>255</v>
      </c>
      <c r="B100" s="516"/>
      <c r="C100" s="516"/>
      <c r="D100" s="516"/>
      <c r="E100" s="516"/>
    </row>
    <row r="101" spans="1:7" ht="45" customHeight="1" x14ac:dyDescent="0.25">
      <c r="A101" s="115" t="s">
        <v>256</v>
      </c>
      <c r="B101" s="517" t="s">
        <v>257</v>
      </c>
      <c r="C101" s="517"/>
      <c r="D101" s="517"/>
      <c r="E101" s="517"/>
    </row>
    <row r="102" spans="1:7" ht="57" customHeight="1" x14ac:dyDescent="0.25">
      <c r="A102" s="116"/>
      <c r="B102" s="518" t="b">
        <f>IF(A102="FUERTE","EL CONTROL SE EJECUTA DE MANERA CONSISTENTE POR PARTE DEL RESPONSABLE",IF(A102="MODERADO","EL CONTROL SE EJECUTA ALGUNAS VECES POR PARTE DEL RESPONSABLE",IF(A102="DEBIL","EL CONTROL NO SE EJECUTA POR PARTE DEL RESPONSABLE")))</f>
        <v>0</v>
      </c>
      <c r="C102" s="518"/>
      <c r="D102" s="518"/>
      <c r="E102" s="518"/>
      <c r="F102" s="117"/>
      <c r="G102" s="117"/>
    </row>
    <row r="105" spans="1:7" ht="15.75" thickBot="1" x14ac:dyDescent="0.3">
      <c r="A105" s="519" t="s">
        <v>258</v>
      </c>
      <c r="B105" s="519"/>
      <c r="C105" s="519"/>
      <c r="D105" s="519"/>
      <c r="E105" s="519"/>
    </row>
    <row r="106" spans="1:7" x14ac:dyDescent="0.25">
      <c r="A106" s="520" t="s">
        <v>259</v>
      </c>
      <c r="B106" s="522" t="s">
        <v>43</v>
      </c>
      <c r="C106" s="522"/>
      <c r="D106" s="523" t="s">
        <v>44</v>
      </c>
      <c r="E106" s="524"/>
    </row>
    <row r="107" spans="1:7" s="5" customFormat="1" ht="47.25" customHeight="1" x14ac:dyDescent="0.25">
      <c r="A107" s="521"/>
      <c r="B107" s="118" t="s">
        <v>260</v>
      </c>
      <c r="C107" s="118" t="s">
        <v>261</v>
      </c>
      <c r="D107" s="119" t="s">
        <v>260</v>
      </c>
      <c r="E107" s="120" t="s">
        <v>261</v>
      </c>
    </row>
    <row r="108" spans="1:7" s="5" customFormat="1" ht="50.25" customHeight="1" thickBot="1" x14ac:dyDescent="0.3">
      <c r="A108" s="121" t="str">
        <f>F96</f>
        <v>DEBIL</v>
      </c>
      <c r="B108" s="122"/>
      <c r="C108" s="123" t="b">
        <f>IF(B108="Directamente",2,IF(B108="Indirectamente",1,IF(B108="No disminuye",0)))</f>
        <v>0</v>
      </c>
      <c r="D108" s="124"/>
      <c r="E108" s="125" t="b">
        <f>IF(D108="Directamente",2,IF(D108="Indirectamente",1,IF(D108="No disminuye",0)))</f>
        <v>0</v>
      </c>
    </row>
    <row r="111" spans="1:7" ht="15.75" thickBot="1" x14ac:dyDescent="0.3"/>
    <row r="112" spans="1:7" ht="44.25" customHeight="1" thickBot="1" x14ac:dyDescent="0.3">
      <c r="A112" s="501" t="s">
        <v>280</v>
      </c>
      <c r="B112" s="502"/>
      <c r="C112" s="502"/>
      <c r="D112" s="503"/>
    </row>
    <row r="113" spans="1:6" ht="17.25" customHeight="1" x14ac:dyDescent="0.25">
      <c r="A113" s="504" t="s">
        <v>228</v>
      </c>
      <c r="B113" s="505"/>
      <c r="C113" s="505"/>
      <c r="D113" s="506"/>
    </row>
    <row r="114" spans="1:6" ht="17.25" customHeight="1" x14ac:dyDescent="0.25">
      <c r="A114" s="507"/>
      <c r="B114" s="508"/>
      <c r="C114" s="508"/>
      <c r="D114" s="509"/>
    </row>
    <row r="115" spans="1:6" ht="66.75" customHeight="1" thickBot="1" x14ac:dyDescent="0.3">
      <c r="A115" s="510"/>
      <c r="B115" s="511"/>
      <c r="C115" s="511"/>
      <c r="D115" s="512"/>
    </row>
    <row r="116" spans="1:6" ht="47.25" x14ac:dyDescent="0.25">
      <c r="A116" s="107" t="s">
        <v>229</v>
      </c>
      <c r="B116" s="108" t="s">
        <v>230</v>
      </c>
      <c r="C116" s="108" t="s">
        <v>231</v>
      </c>
      <c r="D116" s="109" t="s">
        <v>232</v>
      </c>
    </row>
    <row r="117" spans="1:6" ht="30" x14ac:dyDescent="0.25">
      <c r="A117" s="513" t="s">
        <v>233</v>
      </c>
      <c r="B117" s="140" t="s">
        <v>234</v>
      </c>
      <c r="C117" s="6"/>
      <c r="D117" s="251" t="b">
        <f>IF(C117="Asignado",15,IF(C117="No ASignado",0))</f>
        <v>0</v>
      </c>
    </row>
    <row r="118" spans="1:6" ht="45" x14ac:dyDescent="0.25">
      <c r="A118" s="513"/>
      <c r="B118" s="140" t="s">
        <v>236</v>
      </c>
      <c r="C118" s="6"/>
      <c r="D118" s="251" t="b">
        <f>IF(C118="Adecuado",15,IF(C118="Inadecuado",0))</f>
        <v>0</v>
      </c>
    </row>
    <row r="119" spans="1:6" ht="60" x14ac:dyDescent="0.25">
      <c r="A119" s="110" t="s">
        <v>238</v>
      </c>
      <c r="B119" s="140" t="s">
        <v>239</v>
      </c>
      <c r="C119" s="6"/>
      <c r="D119" s="251" t="b">
        <f>IF(C119="OPORTUNA",15,IF(C119="INOPORTUNA",0))</f>
        <v>0</v>
      </c>
    </row>
    <row r="120" spans="1:6" ht="90" x14ac:dyDescent="0.25">
      <c r="A120" s="110" t="s">
        <v>241</v>
      </c>
      <c r="B120" s="140" t="s">
        <v>242</v>
      </c>
      <c r="C120" s="111"/>
      <c r="D120" s="251" t="b">
        <f>IF(C120="PREVENIR",15,IF(C120="DETECTAR",10,IF(C120="NO ES UN CONTROL",0)))</f>
        <v>0</v>
      </c>
    </row>
    <row r="121" spans="1:6" ht="60" customHeight="1" thickBot="1" x14ac:dyDescent="0.3">
      <c r="A121" s="110" t="s">
        <v>244</v>
      </c>
      <c r="B121" s="140" t="s">
        <v>245</v>
      </c>
      <c r="C121" s="112"/>
      <c r="D121" s="251" t="b">
        <f>IF(C121="CONFIABLE",15,IF(C121="NO CONFIABLE",0))</f>
        <v>0</v>
      </c>
    </row>
    <row r="122" spans="1:6" ht="75" x14ac:dyDescent="0.25">
      <c r="A122" s="113" t="s">
        <v>247</v>
      </c>
      <c r="B122" s="140" t="s">
        <v>248</v>
      </c>
      <c r="C122" s="70"/>
      <c r="D122" s="251" t="b">
        <f>IF(C122="SE INVESTIGAN Y RESUELVEN OPORTUNAMENTE",15,IF(C122="NO SE INVESTIGAN Y RESUELVEN OPORTUNAMENTE",0))</f>
        <v>0</v>
      </c>
      <c r="E122" s="514" t="s">
        <v>250</v>
      </c>
      <c r="F122" s="515"/>
    </row>
    <row r="123" spans="1:6" ht="60" x14ac:dyDescent="0.25">
      <c r="A123" s="110" t="s">
        <v>251</v>
      </c>
      <c r="B123" s="140" t="s">
        <v>252</v>
      </c>
      <c r="C123" s="6"/>
      <c r="D123" s="251" t="b">
        <f>IF(C123="COMPLETA",10,IF(C123="INCOMPLETA",5,IF(C123="NO EXISTE",0)))</f>
        <v>0</v>
      </c>
      <c r="E123" s="495" t="s">
        <v>254</v>
      </c>
      <c r="F123" s="497" t="str">
        <f>IF(D124&gt;=96,"FUERTE",IF(D124&gt;=86,"MODERADO",IF(D124&lt;=85,"DEBIL")))</f>
        <v>DEBIL</v>
      </c>
    </row>
    <row r="124" spans="1:6" ht="21" thickBot="1" x14ac:dyDescent="0.3">
      <c r="A124" s="527" t="s">
        <v>36</v>
      </c>
      <c r="B124" s="528"/>
      <c r="C124" s="529"/>
      <c r="D124" s="114">
        <f>SUM(D117:D123)</f>
        <v>0</v>
      </c>
      <c r="E124" s="496"/>
      <c r="F124" s="498"/>
    </row>
    <row r="125" spans="1:6" x14ac:dyDescent="0.25">
      <c r="E125" s="14"/>
    </row>
    <row r="126" spans="1:6" x14ac:dyDescent="0.25">
      <c r="E126" s="14"/>
    </row>
    <row r="127" spans="1:6" x14ac:dyDescent="0.25">
      <c r="A127" s="516" t="s">
        <v>255</v>
      </c>
      <c r="B127" s="516"/>
      <c r="C127" s="516"/>
      <c r="D127" s="516"/>
      <c r="E127" s="516"/>
    </row>
    <row r="128" spans="1:6" ht="45" customHeight="1" x14ac:dyDescent="0.25">
      <c r="A128" s="115" t="s">
        <v>256</v>
      </c>
      <c r="B128" s="517" t="s">
        <v>257</v>
      </c>
      <c r="C128" s="517"/>
      <c r="D128" s="517"/>
      <c r="E128" s="517"/>
    </row>
    <row r="129" spans="1:7" ht="57" customHeight="1" x14ac:dyDescent="0.25">
      <c r="A129" s="116"/>
      <c r="B129" s="518" t="b">
        <f>IF(A129="FUERTE","EL CONTROL SE EJECUTA DE MANERA CONSISTENTE POR PARTE DEL RESPONSABLE",IF(A129="MODERADO","EL CONTROL SE EJECUTA ALGUNAS VECES POR PARTE DEL RESPONSABLE",IF(A129="DEBIL","EL CONTROL NO SE EJECUTA POR PARTE DEL RESPONSABLE")))</f>
        <v>0</v>
      </c>
      <c r="C129" s="518"/>
      <c r="D129" s="518"/>
      <c r="E129" s="518"/>
      <c r="F129" s="117"/>
      <c r="G129" s="117"/>
    </row>
    <row r="132" spans="1:7" ht="15.75" thickBot="1" x14ac:dyDescent="0.3">
      <c r="A132" s="519" t="s">
        <v>258</v>
      </c>
      <c r="B132" s="519"/>
      <c r="C132" s="519"/>
      <c r="D132" s="519"/>
      <c r="E132" s="519"/>
    </row>
    <row r="133" spans="1:7" x14ac:dyDescent="0.25">
      <c r="A133" s="520" t="s">
        <v>259</v>
      </c>
      <c r="B133" s="522" t="s">
        <v>43</v>
      </c>
      <c r="C133" s="522"/>
      <c r="D133" s="523" t="s">
        <v>44</v>
      </c>
      <c r="E133" s="524"/>
    </row>
    <row r="134" spans="1:7" s="5" customFormat="1" ht="47.25" customHeight="1" x14ac:dyDescent="0.25">
      <c r="A134" s="521"/>
      <c r="B134" s="118" t="s">
        <v>260</v>
      </c>
      <c r="C134" s="118" t="s">
        <v>261</v>
      </c>
      <c r="D134" s="119" t="s">
        <v>260</v>
      </c>
      <c r="E134" s="120" t="s">
        <v>261</v>
      </c>
    </row>
    <row r="135" spans="1:7" s="5" customFormat="1" ht="50.25" customHeight="1" thickBot="1" x14ac:dyDescent="0.3">
      <c r="A135" s="121" t="str">
        <f>F123</f>
        <v>DEBIL</v>
      </c>
      <c r="B135" s="122"/>
      <c r="C135" s="123" t="b">
        <f>IF(B135="Directamente",2,IF(B135="Indirectamente",1,IF(B135="No disminuye",0)))</f>
        <v>0</v>
      </c>
      <c r="D135" s="124"/>
      <c r="E135" s="125" t="b">
        <f>IF(D135="Directamente",2,IF(D135="Indirectamente",1,IF(D135="No disminuye",0)))</f>
        <v>0</v>
      </c>
    </row>
    <row r="162" spans="2:7" x14ac:dyDescent="0.25">
      <c r="B162" s="9"/>
      <c r="C162" s="9"/>
      <c r="D162" s="9"/>
      <c r="E162" s="9"/>
      <c r="F162" s="9"/>
      <c r="G162" s="9"/>
    </row>
    <row r="163" spans="2:7" hidden="1" x14ac:dyDescent="0.25"/>
    <row r="164" spans="2:7" hidden="1" x14ac:dyDescent="0.25">
      <c r="B164" t="s">
        <v>0</v>
      </c>
      <c r="C164" t="s">
        <v>235</v>
      </c>
      <c r="F164" t="s">
        <v>265</v>
      </c>
      <c r="G164" t="s">
        <v>266</v>
      </c>
    </row>
    <row r="165" spans="2:7" hidden="1" x14ac:dyDescent="0.25">
      <c r="C165" t="s">
        <v>267</v>
      </c>
      <c r="F165" t="s">
        <v>134</v>
      </c>
      <c r="G165" t="s">
        <v>268</v>
      </c>
    </row>
    <row r="166" spans="2:7" hidden="1" x14ac:dyDescent="0.25">
      <c r="F166" t="s">
        <v>269</v>
      </c>
      <c r="G166" t="s">
        <v>270</v>
      </c>
    </row>
    <row r="167" spans="2:7" hidden="1" x14ac:dyDescent="0.25">
      <c r="B167" t="s">
        <v>1</v>
      </c>
      <c r="C167" t="s">
        <v>237</v>
      </c>
    </row>
    <row r="168" spans="2:7" hidden="1" x14ac:dyDescent="0.25">
      <c r="C168" t="s">
        <v>271</v>
      </c>
    </row>
    <row r="169" spans="2:7" hidden="1" x14ac:dyDescent="0.25"/>
    <row r="170" spans="2:7" hidden="1" x14ac:dyDescent="0.25">
      <c r="B170">
        <v>2</v>
      </c>
      <c r="C170" t="s">
        <v>264</v>
      </c>
    </row>
    <row r="171" spans="2:7" hidden="1" x14ac:dyDescent="0.25">
      <c r="C171" t="s">
        <v>240</v>
      </c>
    </row>
    <row r="172" spans="2:7" hidden="1" x14ac:dyDescent="0.25"/>
    <row r="173" spans="2:7" hidden="1" x14ac:dyDescent="0.25">
      <c r="B173">
        <v>3</v>
      </c>
      <c r="C173" t="s">
        <v>243</v>
      </c>
    </row>
    <row r="174" spans="2:7" hidden="1" x14ac:dyDescent="0.25">
      <c r="C174" t="s">
        <v>272</v>
      </c>
    </row>
    <row r="175" spans="2:7" hidden="1" x14ac:dyDescent="0.25">
      <c r="C175" t="s">
        <v>273</v>
      </c>
    </row>
    <row r="176" spans="2:7" hidden="1" x14ac:dyDescent="0.25"/>
    <row r="177" spans="2:3" hidden="1" x14ac:dyDescent="0.25">
      <c r="B177">
        <v>4</v>
      </c>
      <c r="C177" t="s">
        <v>246</v>
      </c>
    </row>
    <row r="178" spans="2:3" hidden="1" x14ac:dyDescent="0.25">
      <c r="C178" t="s">
        <v>274</v>
      </c>
    </row>
    <row r="179" spans="2:3" hidden="1" x14ac:dyDescent="0.25"/>
    <row r="180" spans="2:3" hidden="1" x14ac:dyDescent="0.25">
      <c r="B180">
        <v>5</v>
      </c>
      <c r="C180" t="s">
        <v>249</v>
      </c>
    </row>
    <row r="181" spans="2:3" hidden="1" x14ac:dyDescent="0.25">
      <c r="C181" t="s">
        <v>275</v>
      </c>
    </row>
    <row r="182" spans="2:3" hidden="1" x14ac:dyDescent="0.25"/>
    <row r="183" spans="2:3" hidden="1" x14ac:dyDescent="0.25">
      <c r="B183">
        <v>6</v>
      </c>
      <c r="C183" t="s">
        <v>253</v>
      </c>
    </row>
    <row r="184" spans="2:3" hidden="1" x14ac:dyDescent="0.25">
      <c r="C184" t="s">
        <v>276</v>
      </c>
    </row>
    <row r="185" spans="2:3" hidden="1" x14ac:dyDescent="0.25">
      <c r="C185" t="s">
        <v>277</v>
      </c>
    </row>
    <row r="186" spans="2:3" hidden="1" x14ac:dyDescent="0.25"/>
    <row r="187" spans="2:3" hidden="1" x14ac:dyDescent="0.25"/>
    <row r="188" spans="2:3" hidden="1" x14ac:dyDescent="0.25"/>
    <row r="189" spans="2:3" hidden="1" x14ac:dyDescent="0.25">
      <c r="B189" t="s">
        <v>43</v>
      </c>
      <c r="C189" t="s">
        <v>262</v>
      </c>
    </row>
    <row r="190" spans="2:3" hidden="1" x14ac:dyDescent="0.25">
      <c r="C190" t="s">
        <v>263</v>
      </c>
    </row>
    <row r="191" spans="2:3" hidden="1" x14ac:dyDescent="0.25">
      <c r="C191" t="s">
        <v>278</v>
      </c>
    </row>
    <row r="192" spans="2:3" hidden="1" x14ac:dyDescent="0.25"/>
    <row r="193" spans="1:3" hidden="1" x14ac:dyDescent="0.25">
      <c r="B193" t="s">
        <v>44</v>
      </c>
      <c r="C193" t="s">
        <v>262</v>
      </c>
    </row>
    <row r="194" spans="1:3" hidden="1" x14ac:dyDescent="0.25">
      <c r="C194" t="s">
        <v>263</v>
      </c>
    </row>
    <row r="195" spans="1:3" hidden="1" x14ac:dyDescent="0.25">
      <c r="C195" t="s">
        <v>278</v>
      </c>
    </row>
    <row r="196" spans="1:3" x14ac:dyDescent="0.25">
      <c r="A196" t="s">
        <v>269</v>
      </c>
    </row>
    <row r="197" spans="1:3" x14ac:dyDescent="0.25">
      <c r="A197" t="s">
        <v>134</v>
      </c>
    </row>
    <row r="198" spans="1:3" x14ac:dyDescent="0.25">
      <c r="A198" t="s">
        <v>265</v>
      </c>
    </row>
  </sheetData>
  <mergeCells count="75">
    <mergeCell ref="A127:E127"/>
    <mergeCell ref="B128:E128"/>
    <mergeCell ref="B129:E129"/>
    <mergeCell ref="A132:E132"/>
    <mergeCell ref="A133:A134"/>
    <mergeCell ref="B133:C133"/>
    <mergeCell ref="D133:E133"/>
    <mergeCell ref="E123:E124"/>
    <mergeCell ref="F123:F124"/>
    <mergeCell ref="A124:C124"/>
    <mergeCell ref="A100:E100"/>
    <mergeCell ref="B101:E101"/>
    <mergeCell ref="B102:E102"/>
    <mergeCell ref="A105:E105"/>
    <mergeCell ref="A106:A107"/>
    <mergeCell ref="B106:C106"/>
    <mergeCell ref="D106:E106"/>
    <mergeCell ref="A112:D112"/>
    <mergeCell ref="A113:D114"/>
    <mergeCell ref="A115:D115"/>
    <mergeCell ref="A117:A118"/>
    <mergeCell ref="E122:F122"/>
    <mergeCell ref="E96:E97"/>
    <mergeCell ref="F96:F97"/>
    <mergeCell ref="A74:E74"/>
    <mergeCell ref="B75:E75"/>
    <mergeCell ref="B76:E76"/>
    <mergeCell ref="A79:E79"/>
    <mergeCell ref="A80:A81"/>
    <mergeCell ref="B80:C80"/>
    <mergeCell ref="D80:E80"/>
    <mergeCell ref="A85:D85"/>
    <mergeCell ref="A86:D87"/>
    <mergeCell ref="A88:D88"/>
    <mergeCell ref="A90:A91"/>
    <mergeCell ref="E95:F95"/>
    <mergeCell ref="B97:C97"/>
    <mergeCell ref="E70:E71"/>
    <mergeCell ref="F70:F71"/>
    <mergeCell ref="A71:C71"/>
    <mergeCell ref="A42:E42"/>
    <mergeCell ref="B43:E43"/>
    <mergeCell ref="B44:E44"/>
    <mergeCell ref="A47:E47"/>
    <mergeCell ref="A48:A49"/>
    <mergeCell ref="B48:C48"/>
    <mergeCell ref="D48:E48"/>
    <mergeCell ref="A59:D59"/>
    <mergeCell ref="A60:D61"/>
    <mergeCell ref="A62:D62"/>
    <mergeCell ref="A64:A65"/>
    <mergeCell ref="E69:F69"/>
    <mergeCell ref="E38:E39"/>
    <mergeCell ref="F38:F39"/>
    <mergeCell ref="A39:C39"/>
    <mergeCell ref="A16:E16"/>
    <mergeCell ref="B17:E17"/>
    <mergeCell ref="B18:E18"/>
    <mergeCell ref="A21:E21"/>
    <mergeCell ref="A22:A23"/>
    <mergeCell ref="B22:C22"/>
    <mergeCell ref="D22:E22"/>
    <mergeCell ref="A27:D27"/>
    <mergeCell ref="A28:D29"/>
    <mergeCell ref="A30:D30"/>
    <mergeCell ref="A32:A33"/>
    <mergeCell ref="E37:F37"/>
    <mergeCell ref="E12:E13"/>
    <mergeCell ref="F12:F13"/>
    <mergeCell ref="A13:C13"/>
    <mergeCell ref="A1:D1"/>
    <mergeCell ref="A2:D3"/>
    <mergeCell ref="A4:D4"/>
    <mergeCell ref="A6:A7"/>
    <mergeCell ref="E11:F11"/>
  </mergeCells>
  <conditionalFormatting sqref="D13">
    <cfRule type="cellIs" dxfId="407" priority="29" operator="between">
      <formula>96</formula>
      <formula>100</formula>
    </cfRule>
    <cfRule type="cellIs" dxfId="406" priority="30" operator="between">
      <formula>86</formula>
      <formula>95</formula>
    </cfRule>
    <cfRule type="cellIs" dxfId="405" priority="31" operator="between">
      <formula>0</formula>
      <formula>85</formula>
    </cfRule>
  </conditionalFormatting>
  <conditionalFormatting sqref="F12:F13">
    <cfRule type="colorScale" priority="32">
      <colorScale>
        <cfvo type="num" val="$F$164"/>
        <cfvo type="num" val="$F$165"/>
        <cfvo type="num" val="$F$166"/>
        <color rgb="FFF8696B"/>
        <color rgb="FFFFEB84"/>
        <color rgb="FF63BE7B"/>
      </colorScale>
    </cfRule>
    <cfRule type="colorScale" priority="33">
      <colorScale>
        <cfvo type="formula" val="$F$164"/>
        <cfvo type="formula" val="$F$165"/>
        <cfvo type="formula" val="$F$166"/>
        <color rgb="FFF8696B"/>
        <color rgb="FFFFEB84"/>
        <color rgb="FF63BE7B"/>
      </colorScale>
    </cfRule>
    <cfRule type="colorScale" priority="34">
      <colorScale>
        <cfvo type="min"/>
        <cfvo type="percentile" val="50"/>
        <cfvo type="max"/>
        <color rgb="FFF8696B"/>
        <color rgb="FFFFEB84"/>
        <color rgb="FF63BE7B"/>
      </colorScale>
    </cfRule>
    <cfRule type="colorScale" priority="35">
      <colorScale>
        <cfvo type="num" val="$F$164"/>
        <cfvo type="percentile" val="50"/>
        <cfvo type="max"/>
        <color rgb="FFF8696B"/>
        <color rgb="FFFFEB84"/>
        <color rgb="FF63BE7B"/>
      </colorScale>
    </cfRule>
  </conditionalFormatting>
  <conditionalFormatting sqref="D39">
    <cfRule type="cellIs" dxfId="404" priority="22" operator="between">
      <formula>96</formula>
      <formula>100</formula>
    </cfRule>
    <cfRule type="cellIs" dxfId="403" priority="23" operator="between">
      <formula>86</formula>
      <formula>95</formula>
    </cfRule>
    <cfRule type="cellIs" dxfId="402" priority="24" operator="between">
      <formula>0</formula>
      <formula>85</formula>
    </cfRule>
  </conditionalFormatting>
  <conditionalFormatting sqref="F38:F39">
    <cfRule type="colorScale" priority="25">
      <colorScale>
        <cfvo type="num" val="$F$164"/>
        <cfvo type="num" val="$F$165"/>
        <cfvo type="num" val="$F$166"/>
        <color rgb="FFF8696B"/>
        <color rgb="FFFFEB84"/>
        <color rgb="FF63BE7B"/>
      </colorScale>
    </cfRule>
    <cfRule type="colorScale" priority="26">
      <colorScale>
        <cfvo type="formula" val="$F$164"/>
        <cfvo type="formula" val="$F$165"/>
        <cfvo type="formula" val="$F$166"/>
        <color rgb="FFF8696B"/>
        <color rgb="FFFFEB84"/>
        <color rgb="FF63BE7B"/>
      </colorScale>
    </cfRule>
    <cfRule type="colorScale" priority="27">
      <colorScale>
        <cfvo type="min"/>
        <cfvo type="percentile" val="50"/>
        <cfvo type="max"/>
        <color rgb="FFF8696B"/>
        <color rgb="FFFFEB84"/>
        <color rgb="FF63BE7B"/>
      </colorScale>
    </cfRule>
    <cfRule type="colorScale" priority="28">
      <colorScale>
        <cfvo type="num" val="$F$164"/>
        <cfvo type="percentile" val="50"/>
        <cfvo type="max"/>
        <color rgb="FFF8696B"/>
        <color rgb="FFFFEB84"/>
        <color rgb="FF63BE7B"/>
      </colorScale>
    </cfRule>
  </conditionalFormatting>
  <conditionalFormatting sqref="D71">
    <cfRule type="cellIs" dxfId="401" priority="15" operator="between">
      <formula>96</formula>
      <formula>100</formula>
    </cfRule>
    <cfRule type="cellIs" dxfId="400" priority="16" operator="between">
      <formula>86</formula>
      <formula>95</formula>
    </cfRule>
    <cfRule type="cellIs" dxfId="399" priority="17" operator="between">
      <formula>0</formula>
      <formula>85</formula>
    </cfRule>
  </conditionalFormatting>
  <conditionalFormatting sqref="F70:F71">
    <cfRule type="colorScale" priority="18">
      <colorScale>
        <cfvo type="num" val="$F$164"/>
        <cfvo type="num" val="$F$165"/>
        <cfvo type="num" val="$F$166"/>
        <color rgb="FFF8696B"/>
        <color rgb="FFFFEB84"/>
        <color rgb="FF63BE7B"/>
      </colorScale>
    </cfRule>
    <cfRule type="colorScale" priority="19">
      <colorScale>
        <cfvo type="formula" val="$F$164"/>
        <cfvo type="formula" val="$F$165"/>
        <cfvo type="formula" val="$F$166"/>
        <color rgb="FFF8696B"/>
        <color rgb="FFFFEB84"/>
        <color rgb="FF63BE7B"/>
      </colorScale>
    </cfRule>
    <cfRule type="colorScale" priority="20">
      <colorScale>
        <cfvo type="min"/>
        <cfvo type="percentile" val="50"/>
        <cfvo type="max"/>
        <color rgb="FFF8696B"/>
        <color rgb="FFFFEB84"/>
        <color rgb="FF63BE7B"/>
      </colorScale>
    </cfRule>
    <cfRule type="colorScale" priority="21">
      <colorScale>
        <cfvo type="num" val="$F$164"/>
        <cfvo type="percentile" val="50"/>
        <cfvo type="max"/>
        <color rgb="FFF8696B"/>
        <color rgb="FFFFEB84"/>
        <color rgb="FF63BE7B"/>
      </colorScale>
    </cfRule>
  </conditionalFormatting>
  <conditionalFormatting sqref="D97">
    <cfRule type="cellIs" dxfId="398" priority="8" operator="between">
      <formula>96</formula>
      <formula>100</formula>
    </cfRule>
    <cfRule type="cellIs" dxfId="397" priority="9" operator="between">
      <formula>86</formula>
      <formula>95</formula>
    </cfRule>
    <cfRule type="cellIs" dxfId="396" priority="10" operator="between">
      <formula>0</formula>
      <formula>85</formula>
    </cfRule>
  </conditionalFormatting>
  <conditionalFormatting sqref="F96:F97">
    <cfRule type="colorScale" priority="11">
      <colorScale>
        <cfvo type="num" val="$F$164"/>
        <cfvo type="num" val="$F$165"/>
        <cfvo type="num" val="$F$166"/>
        <color rgb="FFF8696B"/>
        <color rgb="FFFFEB84"/>
        <color rgb="FF63BE7B"/>
      </colorScale>
    </cfRule>
    <cfRule type="colorScale" priority="12">
      <colorScale>
        <cfvo type="formula" val="$F$164"/>
        <cfvo type="formula" val="$F$165"/>
        <cfvo type="formula" val="$F$166"/>
        <color rgb="FFF8696B"/>
        <color rgb="FFFFEB84"/>
        <color rgb="FF63BE7B"/>
      </colorScale>
    </cfRule>
    <cfRule type="colorScale" priority="13">
      <colorScale>
        <cfvo type="min"/>
        <cfvo type="percentile" val="50"/>
        <cfvo type="max"/>
        <color rgb="FFF8696B"/>
        <color rgb="FFFFEB84"/>
        <color rgb="FF63BE7B"/>
      </colorScale>
    </cfRule>
    <cfRule type="colorScale" priority="14">
      <colorScale>
        <cfvo type="num" val="$F$164"/>
        <cfvo type="percentile" val="50"/>
        <cfvo type="max"/>
        <color rgb="FFF8696B"/>
        <color rgb="FFFFEB84"/>
        <color rgb="FF63BE7B"/>
      </colorScale>
    </cfRule>
  </conditionalFormatting>
  <conditionalFormatting sqref="D124">
    <cfRule type="cellIs" dxfId="395" priority="1" operator="between">
      <formula>96</formula>
      <formula>100</formula>
    </cfRule>
    <cfRule type="cellIs" dxfId="394" priority="2" operator="between">
      <formula>86</formula>
      <formula>95</formula>
    </cfRule>
    <cfRule type="cellIs" dxfId="393" priority="3" operator="between">
      <formula>0</formula>
      <formula>85</formula>
    </cfRule>
  </conditionalFormatting>
  <conditionalFormatting sqref="F123:F124">
    <cfRule type="colorScale" priority="4">
      <colorScale>
        <cfvo type="num" val="$F$164"/>
        <cfvo type="num" val="$F$165"/>
        <cfvo type="num" val="$F$166"/>
        <color rgb="FFF8696B"/>
        <color rgb="FFFFEB84"/>
        <color rgb="FF63BE7B"/>
      </colorScale>
    </cfRule>
    <cfRule type="colorScale" priority="5">
      <colorScale>
        <cfvo type="formula" val="$F$164"/>
        <cfvo type="formula" val="$F$165"/>
        <cfvo type="formula" val="$F$166"/>
        <color rgb="FFF8696B"/>
        <color rgb="FFFFEB84"/>
        <color rgb="FF63BE7B"/>
      </colorScale>
    </cfRule>
    <cfRule type="colorScale" priority="6">
      <colorScale>
        <cfvo type="min"/>
        <cfvo type="percentile" val="50"/>
        <cfvo type="max"/>
        <color rgb="FFF8696B"/>
        <color rgb="FFFFEB84"/>
        <color rgb="FF63BE7B"/>
      </colorScale>
    </cfRule>
    <cfRule type="colorScale" priority="7">
      <colorScale>
        <cfvo type="num" val="$F$164"/>
        <cfvo type="percentile" val="50"/>
        <cfvo type="max"/>
        <color rgb="FFF8696B"/>
        <color rgb="FFFFEB84"/>
        <color rgb="FF63BE7B"/>
      </colorScale>
    </cfRule>
  </conditionalFormatting>
  <dataValidations count="10">
    <dataValidation type="list" allowBlank="1" showInputMessage="1" showErrorMessage="1" sqref="A18 A129 A76 A44 A102" xr:uid="{00000000-0002-0000-0400-000000000000}">
      <formula1>$A$196:$A$198</formula1>
    </dataValidation>
    <dataValidation type="list" allowBlank="1" showInputMessage="1" showErrorMessage="1" sqref="D24 D135 D82 D50 D108" xr:uid="{00000000-0002-0000-0400-000001000000}">
      <formula1>$C$193:$C$195</formula1>
    </dataValidation>
    <dataValidation type="list" allowBlank="1" showInputMessage="1" showErrorMessage="1" sqref="B24 B108 B50 B82 B135" xr:uid="{00000000-0002-0000-0400-000002000000}">
      <formula1>$C$189:$C$191</formula1>
    </dataValidation>
    <dataValidation type="list" allowBlank="1" showInputMessage="1" showErrorMessage="1" sqref="C12 C96 C38 C70 C123" xr:uid="{00000000-0002-0000-0400-000003000000}">
      <formula1>$C$183:$C$185</formula1>
    </dataValidation>
    <dataValidation type="list" allowBlank="1" showInputMessage="1" showErrorMessage="1" sqref="C11 C95 C37 C69 C122" xr:uid="{00000000-0002-0000-0400-000004000000}">
      <formula1>$C$180:$C$181</formula1>
    </dataValidation>
    <dataValidation type="list" allowBlank="1" showInputMessage="1" showErrorMessage="1" sqref="C10 C94 C36 C68 C121" xr:uid="{00000000-0002-0000-0400-000005000000}">
      <formula1>$C$177:$C$178</formula1>
    </dataValidation>
    <dataValidation type="list" allowBlank="1" showInputMessage="1" showErrorMessage="1" sqref="C9 C93 C35 C67 C120" xr:uid="{00000000-0002-0000-0400-000006000000}">
      <formula1>$C$173:$C$175</formula1>
    </dataValidation>
    <dataValidation type="list" allowBlank="1" showInputMessage="1" showErrorMessage="1" sqref="C8 C92 C34 C66 C119" xr:uid="{00000000-0002-0000-0400-000007000000}">
      <formula1>$C$170:$C$171</formula1>
    </dataValidation>
    <dataValidation type="list" allowBlank="1" showInputMessage="1" showErrorMessage="1" sqref="C7 C91 C33 C65 C118" xr:uid="{00000000-0002-0000-0400-000008000000}">
      <formula1>$C$167:$C$168</formula1>
    </dataValidation>
    <dataValidation type="list" allowBlank="1" showInputMessage="1" showErrorMessage="1" sqref="C6 C90 C32 C64 C117" xr:uid="{00000000-0002-0000-0400-000009000000}">
      <formula1>$C$164:$C$165</formula1>
    </dataValidation>
  </dataValidations>
  <pageMargins left="0.7" right="0.7" top="0.75" bottom="0.75" header="0.3" footer="0.3"/>
  <pageSetup paperSize="15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I87"/>
  <sheetViews>
    <sheetView tabSelected="1" zoomScale="80" zoomScaleNormal="80" workbookViewId="0">
      <selection sqref="A1:U2"/>
    </sheetView>
  </sheetViews>
  <sheetFormatPr baseColWidth="10" defaultRowHeight="15" x14ac:dyDescent="0.25"/>
  <cols>
    <col min="1" max="1" width="17.5703125" customWidth="1"/>
    <col min="2" max="2" width="22" customWidth="1"/>
    <col min="3" max="3" width="22.42578125" customWidth="1"/>
    <col min="4" max="4" width="24.42578125" customWidth="1"/>
    <col min="5" max="5" width="11.140625" customWidth="1"/>
    <col min="6" max="6" width="13.28515625" customWidth="1"/>
    <col min="7" max="7" width="11.7109375" customWidth="1"/>
    <col min="8" max="8" width="28.85546875" customWidth="1"/>
    <col min="9" max="9" width="14.85546875" customWidth="1"/>
    <col min="10" max="10" width="14.28515625" customWidth="1"/>
    <col min="11" max="11" width="14" customWidth="1"/>
    <col min="12" max="12" width="15.85546875" customWidth="1"/>
    <col min="13" max="13" width="11.42578125" customWidth="1"/>
    <col min="14" max="14" width="16.28515625" customWidth="1"/>
    <col min="15" max="15" width="16.140625" customWidth="1"/>
    <col min="16" max="16" width="27.42578125" customWidth="1"/>
    <col min="17" max="17" width="34" customWidth="1"/>
    <col min="18" max="18" width="15.7109375" hidden="1" customWidth="1"/>
    <col min="19" max="19" width="56" hidden="1" customWidth="1"/>
    <col min="20" max="20" width="23.28515625" hidden="1" customWidth="1"/>
    <col min="21" max="21" width="25.140625" hidden="1" customWidth="1"/>
    <col min="22" max="22" width="0" hidden="1" customWidth="1"/>
    <col min="23" max="23" width="38.7109375" hidden="1" customWidth="1"/>
    <col min="24" max="24" width="0" hidden="1" customWidth="1"/>
    <col min="25" max="25" width="24.28515625" hidden="1" customWidth="1"/>
    <col min="26" max="26" width="19.140625" hidden="1" customWidth="1"/>
    <col min="27" max="27" width="17.140625" hidden="1" customWidth="1"/>
    <col min="28" max="28" width="0" hidden="1" customWidth="1"/>
    <col min="29" max="29" width="25" hidden="1" customWidth="1"/>
    <col min="30" max="30" width="0" hidden="1" customWidth="1"/>
    <col min="31" max="31" width="36.140625" hidden="1" customWidth="1"/>
    <col min="32" max="32" width="24.5703125" hidden="1" customWidth="1"/>
    <col min="33" max="33" width="20.42578125" hidden="1" customWidth="1"/>
    <col min="34" max="34" width="0" hidden="1" customWidth="1"/>
    <col min="35" max="35" width="7.140625" hidden="1" customWidth="1"/>
  </cols>
  <sheetData>
    <row r="1" spans="1:35" ht="39.75" customHeight="1" x14ac:dyDescent="0.25">
      <c r="A1" s="762" t="s">
        <v>499</v>
      </c>
      <c r="B1" s="763"/>
      <c r="C1" s="763"/>
      <c r="D1" s="763"/>
      <c r="E1" s="763"/>
      <c r="F1" s="763"/>
      <c r="G1" s="763"/>
      <c r="H1" s="763"/>
      <c r="I1" s="763"/>
      <c r="J1" s="763"/>
      <c r="K1" s="763"/>
      <c r="L1" s="763"/>
      <c r="M1" s="763"/>
      <c r="N1" s="763"/>
      <c r="O1" s="763"/>
      <c r="P1" s="763"/>
      <c r="Q1" s="763"/>
      <c r="R1" s="763"/>
      <c r="S1" s="763"/>
      <c r="T1" s="763"/>
      <c r="U1" s="764"/>
    </row>
    <row r="2" spans="1:35" ht="39.75" customHeight="1" thickBot="1" x14ac:dyDescent="0.3">
      <c r="A2" s="765"/>
      <c r="B2" s="766"/>
      <c r="C2" s="766"/>
      <c r="D2" s="766"/>
      <c r="E2" s="766"/>
      <c r="F2" s="766"/>
      <c r="G2" s="766"/>
      <c r="H2" s="766"/>
      <c r="I2" s="766"/>
      <c r="J2" s="766"/>
      <c r="K2" s="766"/>
      <c r="L2" s="766"/>
      <c r="M2" s="766"/>
      <c r="N2" s="766"/>
      <c r="O2" s="766"/>
      <c r="P2" s="766"/>
      <c r="Q2" s="766"/>
      <c r="R2" s="766"/>
      <c r="S2" s="766"/>
      <c r="T2" s="766"/>
      <c r="U2" s="767"/>
    </row>
    <row r="3" spans="1:35" ht="23.25" customHeight="1" thickBot="1" x14ac:dyDescent="0.3">
      <c r="A3" s="759" t="s">
        <v>58</v>
      </c>
      <c r="B3" s="760"/>
      <c r="C3" s="760"/>
      <c r="D3" s="760"/>
      <c r="E3" s="760"/>
      <c r="F3" s="760"/>
      <c r="G3" s="760"/>
      <c r="H3" s="760"/>
      <c r="I3" s="760"/>
      <c r="J3" s="760"/>
      <c r="K3" s="760"/>
      <c r="L3" s="760"/>
      <c r="M3" s="760"/>
      <c r="N3" s="760"/>
      <c r="O3" s="760"/>
      <c r="P3" s="760"/>
      <c r="Q3" s="760"/>
      <c r="R3" s="760"/>
      <c r="S3" s="760"/>
      <c r="T3" s="760"/>
      <c r="U3" s="761"/>
    </row>
    <row r="4" spans="1:35" s="20" customFormat="1" ht="29.25" customHeight="1" thickBot="1" x14ac:dyDescent="0.25">
      <c r="A4" s="628" t="s">
        <v>7</v>
      </c>
      <c r="B4" s="629"/>
      <c r="C4" s="629"/>
      <c r="D4" s="630"/>
      <c r="E4" s="631" t="s">
        <v>441</v>
      </c>
      <c r="F4" s="632"/>
      <c r="G4" s="632"/>
      <c r="H4" s="632"/>
      <c r="I4" s="632"/>
      <c r="J4" s="632"/>
      <c r="K4" s="632"/>
      <c r="L4" s="632"/>
      <c r="M4" s="632"/>
      <c r="N4" s="632"/>
      <c r="O4" s="632"/>
      <c r="P4" s="632"/>
      <c r="Q4" s="633"/>
      <c r="R4" s="634" t="s">
        <v>467</v>
      </c>
      <c r="S4" s="635"/>
      <c r="T4" s="635"/>
      <c r="U4" s="636"/>
      <c r="V4" s="681"/>
      <c r="W4" s="682"/>
      <c r="X4" s="683" t="s">
        <v>468</v>
      </c>
      <c r="Y4" s="684"/>
      <c r="Z4" s="684"/>
      <c r="AA4" s="685"/>
      <c r="AB4" s="681" t="s">
        <v>468</v>
      </c>
      <c r="AC4" s="682"/>
      <c r="AD4" s="683" t="s">
        <v>469</v>
      </c>
      <c r="AE4" s="684"/>
      <c r="AF4" s="684"/>
      <c r="AG4" s="685"/>
      <c r="AH4" s="681" t="s">
        <v>469</v>
      </c>
      <c r="AI4" s="682"/>
    </row>
    <row r="5" spans="1:35" s="20" customFormat="1" ht="25.5" customHeight="1" thickBot="1" x14ac:dyDescent="0.25">
      <c r="A5" s="637" t="s">
        <v>159</v>
      </c>
      <c r="B5" s="640" t="s">
        <v>158</v>
      </c>
      <c r="C5" s="585" t="s">
        <v>365</v>
      </c>
      <c r="D5" s="640" t="s">
        <v>227</v>
      </c>
      <c r="E5" s="644" t="s">
        <v>366</v>
      </c>
      <c r="F5" s="590"/>
      <c r="G5" s="591"/>
      <c r="H5" s="589" t="s">
        <v>157</v>
      </c>
      <c r="I5" s="590"/>
      <c r="J5" s="590"/>
      <c r="K5" s="590"/>
      <c r="L5" s="590"/>
      <c r="M5" s="590"/>
      <c r="N5" s="590"/>
      <c r="O5" s="590"/>
      <c r="P5" s="590"/>
      <c r="Q5" s="591"/>
      <c r="R5" s="645" t="s">
        <v>372</v>
      </c>
      <c r="S5" s="647" t="s">
        <v>369</v>
      </c>
      <c r="T5" s="647" t="s">
        <v>370</v>
      </c>
      <c r="U5" s="649" t="s">
        <v>371</v>
      </c>
      <c r="V5" s="686" t="s">
        <v>372</v>
      </c>
      <c r="W5" s="686" t="s">
        <v>470</v>
      </c>
      <c r="X5" s="645" t="s">
        <v>372</v>
      </c>
      <c r="Y5" s="647" t="s">
        <v>369</v>
      </c>
      <c r="Z5" s="647" t="s">
        <v>370</v>
      </c>
      <c r="AA5" s="649" t="s">
        <v>371</v>
      </c>
      <c r="AB5" s="686" t="s">
        <v>372</v>
      </c>
      <c r="AC5" s="686" t="s">
        <v>470</v>
      </c>
      <c r="AD5" s="645" t="s">
        <v>372</v>
      </c>
      <c r="AE5" s="647" t="s">
        <v>369</v>
      </c>
      <c r="AF5" s="647" t="s">
        <v>370</v>
      </c>
      <c r="AG5" s="649" t="s">
        <v>371</v>
      </c>
      <c r="AH5" s="686" t="s">
        <v>372</v>
      </c>
      <c r="AI5" s="686" t="s">
        <v>470</v>
      </c>
    </row>
    <row r="6" spans="1:35" s="20" customFormat="1" ht="24.75" customHeight="1" thickBot="1" x14ac:dyDescent="0.25">
      <c r="A6" s="638"/>
      <c r="B6" s="641"/>
      <c r="C6" s="586"/>
      <c r="D6" s="641"/>
      <c r="E6" s="644" t="s">
        <v>119</v>
      </c>
      <c r="F6" s="590"/>
      <c r="G6" s="651"/>
      <c r="H6" s="652" t="s">
        <v>295</v>
      </c>
      <c r="I6" s="655" t="s">
        <v>283</v>
      </c>
      <c r="J6" s="656"/>
      <c r="K6" s="644" t="s">
        <v>120</v>
      </c>
      <c r="L6" s="590"/>
      <c r="M6" s="591"/>
      <c r="N6" s="593" t="s">
        <v>373</v>
      </c>
      <c r="O6" s="596" t="s">
        <v>34</v>
      </c>
      <c r="P6" s="597"/>
      <c r="Q6" s="598"/>
      <c r="R6" s="645"/>
      <c r="S6" s="647"/>
      <c r="T6" s="647"/>
      <c r="U6" s="649"/>
      <c r="V6" s="687"/>
      <c r="W6" s="686"/>
      <c r="X6" s="645"/>
      <c r="Y6" s="647"/>
      <c r="Z6" s="647"/>
      <c r="AA6" s="649"/>
      <c r="AB6" s="687"/>
      <c r="AC6" s="686"/>
      <c r="AD6" s="645"/>
      <c r="AE6" s="647"/>
      <c r="AF6" s="647"/>
      <c r="AG6" s="649"/>
      <c r="AH6" s="687"/>
      <c r="AI6" s="686"/>
    </row>
    <row r="7" spans="1:35" s="20" customFormat="1" ht="35.25" customHeight="1" thickBot="1" x14ac:dyDescent="0.25">
      <c r="A7" s="638"/>
      <c r="B7" s="641"/>
      <c r="C7" s="586"/>
      <c r="D7" s="641"/>
      <c r="E7" s="602" t="s">
        <v>33</v>
      </c>
      <c r="F7" s="602" t="s">
        <v>6</v>
      </c>
      <c r="G7" s="657" t="s">
        <v>297</v>
      </c>
      <c r="H7" s="653"/>
      <c r="I7" s="659" t="s">
        <v>281</v>
      </c>
      <c r="J7" s="661" t="s">
        <v>282</v>
      </c>
      <c r="K7" s="602" t="s">
        <v>33</v>
      </c>
      <c r="L7" s="602" t="s">
        <v>6</v>
      </c>
      <c r="M7" s="657" t="s">
        <v>297</v>
      </c>
      <c r="N7" s="594"/>
      <c r="O7" s="599"/>
      <c r="P7" s="600"/>
      <c r="Q7" s="601"/>
      <c r="R7" s="645"/>
      <c r="S7" s="647"/>
      <c r="T7" s="647"/>
      <c r="U7" s="649"/>
      <c r="V7" s="687"/>
      <c r="W7" s="686"/>
      <c r="X7" s="645"/>
      <c r="Y7" s="647"/>
      <c r="Z7" s="647"/>
      <c r="AA7" s="649"/>
      <c r="AB7" s="687"/>
      <c r="AC7" s="686"/>
      <c r="AD7" s="645"/>
      <c r="AE7" s="647"/>
      <c r="AF7" s="647"/>
      <c r="AG7" s="649"/>
      <c r="AH7" s="687"/>
      <c r="AI7" s="686"/>
    </row>
    <row r="8" spans="1:35" s="20" customFormat="1" ht="35.25" customHeight="1" thickBot="1" x14ac:dyDescent="0.25">
      <c r="A8" s="639"/>
      <c r="B8" s="642"/>
      <c r="C8" s="587"/>
      <c r="D8" s="643"/>
      <c r="E8" s="603"/>
      <c r="F8" s="603"/>
      <c r="G8" s="658"/>
      <c r="H8" s="654"/>
      <c r="I8" s="660"/>
      <c r="J8" s="662"/>
      <c r="K8" s="603"/>
      <c r="L8" s="603"/>
      <c r="M8" s="658"/>
      <c r="N8" s="595"/>
      <c r="O8" s="319" t="s">
        <v>374</v>
      </c>
      <c r="P8" s="320" t="s">
        <v>310</v>
      </c>
      <c r="Q8" s="319" t="s">
        <v>515</v>
      </c>
      <c r="R8" s="646"/>
      <c r="S8" s="648"/>
      <c r="T8" s="648"/>
      <c r="U8" s="650"/>
      <c r="V8" s="687"/>
      <c r="W8" s="688"/>
      <c r="X8" s="645"/>
      <c r="Y8" s="647"/>
      <c r="Z8" s="647"/>
      <c r="AA8" s="649"/>
      <c r="AB8" s="687"/>
      <c r="AC8" s="686"/>
      <c r="AD8" s="645"/>
      <c r="AE8" s="647"/>
      <c r="AF8" s="647"/>
      <c r="AG8" s="649"/>
      <c r="AH8" s="687"/>
      <c r="AI8" s="686"/>
    </row>
    <row r="9" spans="1:35" s="21" customFormat="1" ht="97.5" customHeight="1" thickTop="1" thickBot="1" x14ac:dyDescent="0.25">
      <c r="A9" s="605" t="s">
        <v>309</v>
      </c>
      <c r="B9" s="588" t="s">
        <v>150</v>
      </c>
      <c r="C9" s="588" t="s">
        <v>149</v>
      </c>
      <c r="D9" s="588" t="s">
        <v>151</v>
      </c>
      <c r="E9" s="592" t="s">
        <v>303</v>
      </c>
      <c r="F9" s="592" t="s">
        <v>135</v>
      </c>
      <c r="G9" s="592" t="s">
        <v>299</v>
      </c>
      <c r="H9" s="264" t="s">
        <v>368</v>
      </c>
      <c r="I9" s="264" t="s">
        <v>286</v>
      </c>
      <c r="J9" s="264" t="s">
        <v>287</v>
      </c>
      <c r="K9" s="542" t="s">
        <v>303</v>
      </c>
      <c r="L9" s="542" t="s">
        <v>135</v>
      </c>
      <c r="M9" s="673" t="s">
        <v>299</v>
      </c>
      <c r="N9" s="541" t="s">
        <v>360</v>
      </c>
      <c r="O9" s="252" t="s">
        <v>500</v>
      </c>
      <c r="P9" s="252" t="s">
        <v>313</v>
      </c>
      <c r="Q9" s="541" t="s">
        <v>59</v>
      </c>
      <c r="R9" s="666" t="s">
        <v>504</v>
      </c>
      <c r="S9" s="663" t="s">
        <v>516</v>
      </c>
      <c r="T9" s="669" t="s">
        <v>475</v>
      </c>
      <c r="U9" s="699" t="s">
        <v>403</v>
      </c>
      <c r="V9" s="695" t="s">
        <v>504</v>
      </c>
      <c r="W9" s="391"/>
      <c r="X9" s="698" t="s">
        <v>471</v>
      </c>
      <c r="Y9" s="691"/>
      <c r="Z9" s="548" t="s">
        <v>376</v>
      </c>
      <c r="AA9" s="705" t="s">
        <v>377</v>
      </c>
      <c r="AD9" s="572" t="s">
        <v>471</v>
      </c>
      <c r="AE9" s="691"/>
      <c r="AF9" s="548" t="s">
        <v>376</v>
      </c>
      <c r="AG9" s="705" t="s">
        <v>377</v>
      </c>
    </row>
    <row r="10" spans="1:35" s="21" customFormat="1" ht="90" customHeight="1" thickBot="1" x14ac:dyDescent="0.25">
      <c r="A10" s="552"/>
      <c r="B10" s="548"/>
      <c r="C10" s="548"/>
      <c r="D10" s="548"/>
      <c r="E10" s="541"/>
      <c r="F10" s="541"/>
      <c r="G10" s="541"/>
      <c r="H10" s="252" t="s">
        <v>367</v>
      </c>
      <c r="I10" s="264" t="s">
        <v>286</v>
      </c>
      <c r="J10" s="267" t="s">
        <v>287</v>
      </c>
      <c r="K10" s="556"/>
      <c r="L10" s="556"/>
      <c r="M10" s="674"/>
      <c r="N10" s="541"/>
      <c r="O10" s="258" t="s">
        <v>500</v>
      </c>
      <c r="P10" s="258" t="s">
        <v>313</v>
      </c>
      <c r="Q10" s="541"/>
      <c r="R10" s="667"/>
      <c r="S10" s="664"/>
      <c r="T10" s="670"/>
      <c r="U10" s="700"/>
      <c r="V10" s="695"/>
      <c r="W10" s="317"/>
      <c r="X10" s="698"/>
      <c r="Y10" s="691"/>
      <c r="Z10" s="548"/>
      <c r="AA10" s="705"/>
      <c r="AD10" s="572"/>
      <c r="AE10" s="691"/>
      <c r="AF10" s="548"/>
      <c r="AG10" s="705"/>
    </row>
    <row r="11" spans="1:35" s="21" customFormat="1" ht="84" customHeight="1" thickBot="1" x14ac:dyDescent="0.25">
      <c r="A11" s="606"/>
      <c r="B11" s="549"/>
      <c r="C11" s="549"/>
      <c r="D11" s="549"/>
      <c r="E11" s="546"/>
      <c r="F11" s="546"/>
      <c r="G11" s="546"/>
      <c r="H11" s="278" t="s">
        <v>311</v>
      </c>
      <c r="I11" s="247" t="s">
        <v>286</v>
      </c>
      <c r="J11" s="247" t="s">
        <v>287</v>
      </c>
      <c r="K11" s="672"/>
      <c r="L11" s="672"/>
      <c r="M11" s="675"/>
      <c r="N11" s="546"/>
      <c r="O11" s="259" t="s">
        <v>500</v>
      </c>
      <c r="P11" s="259" t="s">
        <v>440</v>
      </c>
      <c r="Q11" s="546"/>
      <c r="R11" s="668"/>
      <c r="S11" s="665"/>
      <c r="T11" s="671"/>
      <c r="U11" s="701"/>
      <c r="V11" s="697"/>
      <c r="W11" s="317"/>
      <c r="X11" s="694"/>
      <c r="Y11" s="692"/>
      <c r="Z11" s="570"/>
      <c r="AA11" s="706"/>
      <c r="AD11" s="676"/>
      <c r="AE11" s="692"/>
      <c r="AF11" s="570"/>
      <c r="AG11" s="706"/>
    </row>
    <row r="12" spans="1:35" s="20" customFormat="1" ht="156.75" customHeight="1" thickTop="1" thickBot="1" x14ac:dyDescent="0.25">
      <c r="A12" s="292" t="s">
        <v>90</v>
      </c>
      <c r="B12" s="278" t="s">
        <v>583</v>
      </c>
      <c r="C12" s="278" t="s">
        <v>584</v>
      </c>
      <c r="D12" s="278" t="s">
        <v>585</v>
      </c>
      <c r="E12" s="261" t="s">
        <v>306</v>
      </c>
      <c r="F12" s="261" t="s">
        <v>135</v>
      </c>
      <c r="G12" s="261" t="s">
        <v>300</v>
      </c>
      <c r="H12" s="278" t="s">
        <v>586</v>
      </c>
      <c r="I12" s="281" t="s">
        <v>286</v>
      </c>
      <c r="J12" s="281" t="s">
        <v>287</v>
      </c>
      <c r="K12" s="281" t="s">
        <v>305</v>
      </c>
      <c r="L12" s="281" t="s">
        <v>135</v>
      </c>
      <c r="M12" s="281" t="s">
        <v>299</v>
      </c>
      <c r="N12" s="281" t="s">
        <v>360</v>
      </c>
      <c r="O12" s="304" t="s">
        <v>500</v>
      </c>
      <c r="P12" s="436" t="s">
        <v>587</v>
      </c>
      <c r="Q12" s="437" t="s">
        <v>588</v>
      </c>
      <c r="R12" s="392" t="s">
        <v>504</v>
      </c>
      <c r="S12" s="393" t="s">
        <v>517</v>
      </c>
      <c r="T12" s="394" t="s">
        <v>364</v>
      </c>
      <c r="U12" s="395" t="s">
        <v>518</v>
      </c>
      <c r="V12" s="396" t="s">
        <v>504</v>
      </c>
      <c r="W12" s="397"/>
      <c r="X12" s="390" t="s">
        <v>471</v>
      </c>
      <c r="Y12" s="364"/>
      <c r="Z12" s="373" t="s">
        <v>364</v>
      </c>
      <c r="AA12" s="35" t="s">
        <v>518</v>
      </c>
      <c r="AD12" s="363" t="s">
        <v>471</v>
      </c>
      <c r="AE12" s="364"/>
      <c r="AF12" s="373" t="s">
        <v>364</v>
      </c>
      <c r="AG12" s="35" t="s">
        <v>518</v>
      </c>
    </row>
    <row r="13" spans="1:35" s="20" customFormat="1" ht="178.5" customHeight="1" thickBot="1" x14ac:dyDescent="0.25">
      <c r="A13" s="428" t="s">
        <v>356</v>
      </c>
      <c r="B13" s="429" t="s">
        <v>578</v>
      </c>
      <c r="C13" s="429" t="s">
        <v>579</v>
      </c>
      <c r="D13" s="429" t="s">
        <v>357</v>
      </c>
      <c r="E13" s="27" t="s">
        <v>303</v>
      </c>
      <c r="F13" s="427" t="s">
        <v>135</v>
      </c>
      <c r="G13" s="427" t="s">
        <v>299</v>
      </c>
      <c r="H13" s="429" t="s">
        <v>580</v>
      </c>
      <c r="I13" s="264" t="s">
        <v>286</v>
      </c>
      <c r="J13" s="267" t="s">
        <v>290</v>
      </c>
      <c r="K13" s="427" t="s">
        <v>303</v>
      </c>
      <c r="L13" s="427" t="s">
        <v>134</v>
      </c>
      <c r="M13" s="27" t="s">
        <v>134</v>
      </c>
      <c r="N13" s="267" t="s">
        <v>360</v>
      </c>
      <c r="O13" s="258" t="s">
        <v>500</v>
      </c>
      <c r="P13" s="430" t="s">
        <v>581</v>
      </c>
      <c r="Q13" s="430" t="s">
        <v>582</v>
      </c>
      <c r="R13" s="424" t="s">
        <v>505</v>
      </c>
      <c r="S13" s="373" t="s">
        <v>519</v>
      </c>
      <c r="T13" s="373" t="s">
        <v>364</v>
      </c>
      <c r="U13" s="187"/>
      <c r="V13" s="426">
        <v>44316</v>
      </c>
      <c r="W13" s="376"/>
      <c r="X13" s="425" t="s">
        <v>472</v>
      </c>
      <c r="Y13" s="373"/>
      <c r="Z13" s="364"/>
      <c r="AA13" s="187"/>
      <c r="AD13" s="424" t="s">
        <v>472</v>
      </c>
      <c r="AE13" s="373"/>
      <c r="AF13" s="364"/>
      <c r="AG13" s="187"/>
    </row>
    <row r="14" spans="1:35" s="20" customFormat="1" ht="61.5" customHeight="1" thickBot="1" x14ac:dyDescent="0.25">
      <c r="A14" s="552" t="s">
        <v>54</v>
      </c>
      <c r="B14" s="554" t="s">
        <v>459</v>
      </c>
      <c r="C14" s="554" t="s">
        <v>460</v>
      </c>
      <c r="D14" s="554" t="s">
        <v>461</v>
      </c>
      <c r="E14" s="542" t="s">
        <v>303</v>
      </c>
      <c r="F14" s="541" t="s">
        <v>135</v>
      </c>
      <c r="G14" s="541" t="s">
        <v>299</v>
      </c>
      <c r="H14" s="252" t="s">
        <v>312</v>
      </c>
      <c r="I14" s="264" t="s">
        <v>286</v>
      </c>
      <c r="J14" s="264" t="s">
        <v>294</v>
      </c>
      <c r="K14" s="541" t="s">
        <v>303</v>
      </c>
      <c r="L14" s="541" t="s">
        <v>135</v>
      </c>
      <c r="M14" s="541" t="s">
        <v>299</v>
      </c>
      <c r="N14" s="264" t="s">
        <v>360</v>
      </c>
      <c r="O14" s="257" t="s">
        <v>501</v>
      </c>
      <c r="P14" s="252" t="s">
        <v>348</v>
      </c>
      <c r="Q14" s="257" t="s">
        <v>56</v>
      </c>
      <c r="R14" s="572" t="s">
        <v>505</v>
      </c>
      <c r="S14" s="372" t="s">
        <v>520</v>
      </c>
      <c r="T14" s="372" t="s">
        <v>476</v>
      </c>
      <c r="U14" s="161" t="s">
        <v>379</v>
      </c>
      <c r="V14" s="678">
        <v>44316</v>
      </c>
      <c r="W14" s="398"/>
      <c r="X14" s="693" t="s">
        <v>472</v>
      </c>
      <c r="Y14" s="372"/>
      <c r="Z14" s="545" t="s">
        <v>378</v>
      </c>
      <c r="AA14" s="187" t="s">
        <v>379</v>
      </c>
      <c r="AD14" s="677" t="s">
        <v>472</v>
      </c>
      <c r="AE14" s="372"/>
      <c r="AF14" s="545" t="s">
        <v>378</v>
      </c>
      <c r="AG14" s="187" t="s">
        <v>379</v>
      </c>
    </row>
    <row r="15" spans="1:35" s="20" customFormat="1" ht="50.25" customHeight="1" thickBot="1" x14ac:dyDescent="0.25">
      <c r="A15" s="552"/>
      <c r="B15" s="555"/>
      <c r="C15" s="555"/>
      <c r="D15" s="555"/>
      <c r="E15" s="556"/>
      <c r="F15" s="541"/>
      <c r="G15" s="541"/>
      <c r="H15" s="258" t="s">
        <v>346</v>
      </c>
      <c r="I15" s="264" t="s">
        <v>286</v>
      </c>
      <c r="J15" s="267" t="s">
        <v>294</v>
      </c>
      <c r="K15" s="541"/>
      <c r="L15" s="541"/>
      <c r="M15" s="541"/>
      <c r="N15" s="264" t="s">
        <v>360</v>
      </c>
      <c r="O15" s="27" t="s">
        <v>501</v>
      </c>
      <c r="P15" s="258" t="s">
        <v>349</v>
      </c>
      <c r="Q15" s="27" t="s">
        <v>350</v>
      </c>
      <c r="R15" s="572"/>
      <c r="S15" s="372" t="s">
        <v>521</v>
      </c>
      <c r="T15" s="372" t="s">
        <v>476</v>
      </c>
      <c r="U15" s="161" t="s">
        <v>379</v>
      </c>
      <c r="V15" s="679"/>
      <c r="W15" s="398"/>
      <c r="X15" s="698"/>
      <c r="Y15" s="372"/>
      <c r="Z15" s="541"/>
      <c r="AA15" s="187" t="s">
        <v>379</v>
      </c>
      <c r="AD15" s="572"/>
      <c r="AE15" s="372"/>
      <c r="AF15" s="541"/>
      <c r="AG15" s="187" t="s">
        <v>379</v>
      </c>
    </row>
    <row r="16" spans="1:35" s="20" customFormat="1" ht="63.75" customHeight="1" thickBot="1" x14ac:dyDescent="0.25">
      <c r="A16" s="553"/>
      <c r="B16" s="555"/>
      <c r="C16" s="557"/>
      <c r="D16" s="555"/>
      <c r="E16" s="556"/>
      <c r="F16" s="541"/>
      <c r="G16" s="542"/>
      <c r="H16" s="258" t="s">
        <v>347</v>
      </c>
      <c r="I16" s="264" t="s">
        <v>286</v>
      </c>
      <c r="J16" s="267" t="s">
        <v>294</v>
      </c>
      <c r="K16" s="541"/>
      <c r="L16" s="541"/>
      <c r="M16" s="541"/>
      <c r="N16" s="322" t="s">
        <v>360</v>
      </c>
      <c r="O16" s="27" t="s">
        <v>501</v>
      </c>
      <c r="P16" s="258" t="s">
        <v>522</v>
      </c>
      <c r="Q16" s="34" t="s">
        <v>420</v>
      </c>
      <c r="R16" s="676"/>
      <c r="S16" s="372" t="s">
        <v>523</v>
      </c>
      <c r="T16" s="372" t="s">
        <v>476</v>
      </c>
      <c r="U16" s="161" t="s">
        <v>379</v>
      </c>
      <c r="V16" s="680"/>
      <c r="W16" s="398"/>
      <c r="X16" s="694"/>
      <c r="Y16" s="372"/>
      <c r="Z16" s="542"/>
      <c r="AA16" s="187" t="s">
        <v>379</v>
      </c>
      <c r="AD16" s="676"/>
      <c r="AE16" s="372"/>
      <c r="AF16" s="542"/>
      <c r="AG16" s="187" t="s">
        <v>379</v>
      </c>
    </row>
    <row r="17" spans="1:33" s="20" customFormat="1" ht="64.5" customHeight="1" thickBot="1" x14ac:dyDescent="0.25">
      <c r="A17" s="579" t="s">
        <v>54</v>
      </c>
      <c r="B17" s="575" t="s">
        <v>462</v>
      </c>
      <c r="C17" s="361" t="s">
        <v>463</v>
      </c>
      <c r="D17" s="575" t="s">
        <v>461</v>
      </c>
      <c r="E17" s="556" t="s">
        <v>303</v>
      </c>
      <c r="F17" s="556" t="s">
        <v>302</v>
      </c>
      <c r="G17" s="556" t="s">
        <v>300</v>
      </c>
      <c r="H17" s="361" t="s">
        <v>524</v>
      </c>
      <c r="I17" s="264" t="s">
        <v>288</v>
      </c>
      <c r="J17" s="267" t="s">
        <v>292</v>
      </c>
      <c r="K17" s="556" t="s">
        <v>303</v>
      </c>
      <c r="L17" s="556" t="s">
        <v>302</v>
      </c>
      <c r="M17" s="556" t="s">
        <v>300</v>
      </c>
      <c r="N17" s="321" t="s">
        <v>361</v>
      </c>
      <c r="O17" s="545" t="s">
        <v>501</v>
      </c>
      <c r="P17" s="33" t="s">
        <v>525</v>
      </c>
      <c r="Q17" s="360" t="s">
        <v>57</v>
      </c>
      <c r="R17" s="677" t="s">
        <v>505</v>
      </c>
      <c r="S17" s="27" t="s">
        <v>477</v>
      </c>
      <c r="T17" s="372" t="s">
        <v>476</v>
      </c>
      <c r="U17" s="161" t="s">
        <v>379</v>
      </c>
      <c r="V17" s="401">
        <v>44316</v>
      </c>
      <c r="W17" s="398"/>
      <c r="X17" s="693" t="s">
        <v>472</v>
      </c>
      <c r="Y17" s="27"/>
      <c r="Z17" s="545" t="s">
        <v>378</v>
      </c>
      <c r="AA17" s="187" t="s">
        <v>379</v>
      </c>
      <c r="AD17" s="677" t="s">
        <v>472</v>
      </c>
      <c r="AE17" s="27"/>
      <c r="AF17" s="545" t="s">
        <v>378</v>
      </c>
      <c r="AG17" s="187" t="s">
        <v>379</v>
      </c>
    </row>
    <row r="18" spans="1:33" s="20" customFormat="1" ht="64.5" customHeight="1" thickBot="1" x14ac:dyDescent="0.25">
      <c r="A18" s="579"/>
      <c r="B18" s="576"/>
      <c r="C18" s="361" t="s">
        <v>464</v>
      </c>
      <c r="D18" s="576"/>
      <c r="E18" s="556"/>
      <c r="F18" s="556"/>
      <c r="G18" s="556"/>
      <c r="H18" s="578" t="s">
        <v>351</v>
      </c>
      <c r="I18" s="545" t="s">
        <v>288</v>
      </c>
      <c r="J18" s="545" t="s">
        <v>290</v>
      </c>
      <c r="K18" s="556"/>
      <c r="L18" s="556"/>
      <c r="M18" s="556"/>
      <c r="N18" s="545" t="s">
        <v>361</v>
      </c>
      <c r="O18" s="541"/>
      <c r="P18" s="575" t="s">
        <v>526</v>
      </c>
      <c r="Q18" s="547" t="s">
        <v>352</v>
      </c>
      <c r="R18" s="572"/>
      <c r="S18" s="575" t="s">
        <v>527</v>
      </c>
      <c r="T18" s="372" t="s">
        <v>476</v>
      </c>
      <c r="U18" s="161" t="s">
        <v>379</v>
      </c>
      <c r="V18" s="401">
        <v>44316</v>
      </c>
      <c r="W18" s="398"/>
      <c r="X18" s="698"/>
      <c r="Y18" s="362"/>
      <c r="Z18" s="541"/>
      <c r="AA18" s="253"/>
      <c r="AD18" s="572"/>
      <c r="AE18" s="362"/>
      <c r="AF18" s="541"/>
      <c r="AG18" s="253"/>
    </row>
    <row r="19" spans="1:33" s="20" customFormat="1" ht="59.25" customHeight="1" thickBot="1" x14ac:dyDescent="0.25">
      <c r="A19" s="579"/>
      <c r="B19" s="577"/>
      <c r="C19" s="361" t="s">
        <v>465</v>
      </c>
      <c r="D19" s="577"/>
      <c r="E19" s="556"/>
      <c r="F19" s="556"/>
      <c r="G19" s="556"/>
      <c r="H19" s="578"/>
      <c r="I19" s="542"/>
      <c r="J19" s="542"/>
      <c r="K19" s="556"/>
      <c r="L19" s="556"/>
      <c r="M19" s="556"/>
      <c r="N19" s="542"/>
      <c r="O19" s="542"/>
      <c r="P19" s="577"/>
      <c r="Q19" s="570"/>
      <c r="R19" s="572"/>
      <c r="S19" s="577"/>
      <c r="T19" s="372" t="s">
        <v>476</v>
      </c>
      <c r="U19" s="161" t="s">
        <v>379</v>
      </c>
      <c r="V19" s="401">
        <v>44316</v>
      </c>
      <c r="W19" s="398"/>
      <c r="X19" s="698"/>
      <c r="Y19" s="371"/>
      <c r="Z19" s="541"/>
      <c r="AA19" s="253" t="s">
        <v>379</v>
      </c>
      <c r="AD19" s="572"/>
      <c r="AE19" s="371"/>
      <c r="AF19" s="541"/>
      <c r="AG19" s="253" t="s">
        <v>379</v>
      </c>
    </row>
    <row r="20" spans="1:33" s="20" customFormat="1" ht="75.75" customHeight="1" thickBot="1" x14ac:dyDescent="0.25">
      <c r="A20" s="310" t="s">
        <v>54</v>
      </c>
      <c r="B20" s="259" t="s">
        <v>528</v>
      </c>
      <c r="C20" s="259" t="s">
        <v>353</v>
      </c>
      <c r="D20" s="259" t="s">
        <v>419</v>
      </c>
      <c r="E20" s="261" t="s">
        <v>305</v>
      </c>
      <c r="F20" s="261" t="s">
        <v>302</v>
      </c>
      <c r="G20" s="261" t="s">
        <v>300</v>
      </c>
      <c r="H20" s="259" t="s">
        <v>529</v>
      </c>
      <c r="I20" s="247" t="s">
        <v>288</v>
      </c>
      <c r="J20" s="247" t="s">
        <v>289</v>
      </c>
      <c r="K20" s="270" t="s">
        <v>304</v>
      </c>
      <c r="L20" s="261" t="s">
        <v>302</v>
      </c>
      <c r="M20" s="261" t="s">
        <v>300</v>
      </c>
      <c r="N20" s="261" t="s">
        <v>360</v>
      </c>
      <c r="O20" s="248" t="s">
        <v>501</v>
      </c>
      <c r="P20" s="259" t="s">
        <v>354</v>
      </c>
      <c r="Q20" s="188" t="s">
        <v>355</v>
      </c>
      <c r="R20" s="312" t="s">
        <v>505</v>
      </c>
      <c r="S20" s="248" t="s">
        <v>530</v>
      </c>
      <c r="T20" s="259" t="s">
        <v>476</v>
      </c>
      <c r="U20" s="380" t="s">
        <v>379</v>
      </c>
      <c r="V20" s="402">
        <v>44316</v>
      </c>
      <c r="W20" s="400"/>
      <c r="X20" s="387" t="s">
        <v>472</v>
      </c>
      <c r="Y20" s="27"/>
      <c r="Z20" s="372" t="s">
        <v>375</v>
      </c>
      <c r="AA20" s="187" t="s">
        <v>379</v>
      </c>
      <c r="AD20" s="28" t="s">
        <v>472</v>
      </c>
      <c r="AE20" s="27"/>
      <c r="AF20" s="372" t="s">
        <v>375</v>
      </c>
      <c r="AG20" s="187" t="s">
        <v>379</v>
      </c>
    </row>
    <row r="21" spans="1:33" s="20" customFormat="1" ht="96" customHeight="1" thickBot="1" x14ac:dyDescent="0.25">
      <c r="A21" s="580" t="s">
        <v>63</v>
      </c>
      <c r="B21" s="582" t="s">
        <v>60</v>
      </c>
      <c r="C21" s="582" t="s">
        <v>531</v>
      </c>
      <c r="D21" s="582" t="s">
        <v>380</v>
      </c>
      <c r="E21" s="541" t="s">
        <v>37</v>
      </c>
      <c r="F21" s="541" t="s">
        <v>134</v>
      </c>
      <c r="G21" s="541" t="s">
        <v>134</v>
      </c>
      <c r="H21" s="263" t="s">
        <v>421</v>
      </c>
      <c r="I21" s="264" t="s">
        <v>286</v>
      </c>
      <c r="J21" s="264" t="s">
        <v>287</v>
      </c>
      <c r="K21" s="541" t="s">
        <v>303</v>
      </c>
      <c r="L21" s="541" t="s">
        <v>134</v>
      </c>
      <c r="M21" s="541" t="s">
        <v>134</v>
      </c>
      <c r="N21" s="264" t="s">
        <v>360</v>
      </c>
      <c r="O21" s="257" t="s">
        <v>501</v>
      </c>
      <c r="P21" s="263" t="s">
        <v>532</v>
      </c>
      <c r="Q21" s="255" t="s">
        <v>424</v>
      </c>
      <c r="R21" s="366" t="s">
        <v>505</v>
      </c>
      <c r="S21" s="373" t="s">
        <v>533</v>
      </c>
      <c r="T21" s="372" t="s">
        <v>476</v>
      </c>
      <c r="U21" s="161" t="s">
        <v>379</v>
      </c>
      <c r="V21" s="403">
        <v>44316</v>
      </c>
      <c r="W21" s="399"/>
      <c r="X21" s="387" t="s">
        <v>472</v>
      </c>
      <c r="Y21" s="547"/>
      <c r="Z21" s="545" t="s">
        <v>375</v>
      </c>
      <c r="AA21" s="689" t="s">
        <v>379</v>
      </c>
      <c r="AD21" s="28" t="s">
        <v>472</v>
      </c>
      <c r="AE21" s="547"/>
      <c r="AF21" s="545" t="s">
        <v>375</v>
      </c>
      <c r="AG21" s="689" t="s">
        <v>379</v>
      </c>
    </row>
    <row r="22" spans="1:33" s="20" customFormat="1" ht="82.5" customHeight="1" thickBot="1" x14ac:dyDescent="0.25">
      <c r="A22" s="581"/>
      <c r="B22" s="570"/>
      <c r="C22" s="570"/>
      <c r="D22" s="570"/>
      <c r="E22" s="541"/>
      <c r="F22" s="541"/>
      <c r="G22" s="541"/>
      <c r="H22" s="33" t="s">
        <v>314</v>
      </c>
      <c r="I22" s="264" t="s">
        <v>286</v>
      </c>
      <c r="J22" s="267" t="s">
        <v>287</v>
      </c>
      <c r="K22" s="542"/>
      <c r="L22" s="542"/>
      <c r="M22" s="542"/>
      <c r="N22" s="264" t="s">
        <v>360</v>
      </c>
      <c r="O22" s="27" t="s">
        <v>501</v>
      </c>
      <c r="P22" s="263" t="s">
        <v>423</v>
      </c>
      <c r="Q22" s="255" t="s">
        <v>424</v>
      </c>
      <c r="R22" s="28" t="s">
        <v>505</v>
      </c>
      <c r="S22" s="373" t="s">
        <v>478</v>
      </c>
      <c r="T22" s="372" t="s">
        <v>476</v>
      </c>
      <c r="U22" s="161" t="s">
        <v>379</v>
      </c>
      <c r="V22" s="401">
        <v>44316</v>
      </c>
      <c r="W22" s="399"/>
      <c r="X22" s="387" t="s">
        <v>472</v>
      </c>
      <c r="Y22" s="570"/>
      <c r="Z22" s="542"/>
      <c r="AA22" s="690"/>
      <c r="AD22" s="28" t="s">
        <v>472</v>
      </c>
      <c r="AE22" s="570"/>
      <c r="AF22" s="542"/>
      <c r="AG22" s="690"/>
    </row>
    <row r="23" spans="1:33" s="20" customFormat="1" ht="80.25" customHeight="1" thickBot="1" x14ac:dyDescent="0.25">
      <c r="A23" s="584" t="s">
        <v>63</v>
      </c>
      <c r="B23" s="547" t="s">
        <v>61</v>
      </c>
      <c r="C23" s="547" t="s">
        <v>534</v>
      </c>
      <c r="D23" s="547" t="s">
        <v>381</v>
      </c>
      <c r="E23" s="556" t="s">
        <v>37</v>
      </c>
      <c r="F23" s="556" t="s">
        <v>134</v>
      </c>
      <c r="G23" s="556" t="s">
        <v>134</v>
      </c>
      <c r="H23" s="33" t="s">
        <v>535</v>
      </c>
      <c r="I23" s="264" t="s">
        <v>286</v>
      </c>
      <c r="J23" s="267" t="s">
        <v>289</v>
      </c>
      <c r="K23" s="545" t="s">
        <v>303</v>
      </c>
      <c r="L23" s="545" t="s">
        <v>134</v>
      </c>
      <c r="M23" s="545" t="s">
        <v>134</v>
      </c>
      <c r="N23" s="264" t="s">
        <v>360</v>
      </c>
      <c r="O23" s="27" t="s">
        <v>501</v>
      </c>
      <c r="P23" s="33" t="s">
        <v>536</v>
      </c>
      <c r="Q23" s="34" t="s">
        <v>411</v>
      </c>
      <c r="R23" s="28" t="s">
        <v>505</v>
      </c>
      <c r="S23" s="373" t="s">
        <v>537</v>
      </c>
      <c r="T23" s="372" t="s">
        <v>476</v>
      </c>
      <c r="U23" s="161" t="s">
        <v>379</v>
      </c>
      <c r="V23" s="401">
        <v>44316</v>
      </c>
      <c r="W23" s="384"/>
      <c r="X23" s="387" t="s">
        <v>472</v>
      </c>
      <c r="Y23" s="547"/>
      <c r="Z23" s="545" t="s">
        <v>375</v>
      </c>
      <c r="AA23" s="689" t="s">
        <v>379</v>
      </c>
      <c r="AD23" s="28" t="s">
        <v>472</v>
      </c>
      <c r="AE23" s="547"/>
      <c r="AF23" s="545" t="s">
        <v>375</v>
      </c>
      <c r="AG23" s="689" t="s">
        <v>379</v>
      </c>
    </row>
    <row r="24" spans="1:33" s="20" customFormat="1" ht="74.25" customHeight="1" thickBot="1" x14ac:dyDescent="0.25">
      <c r="A24" s="580"/>
      <c r="B24" s="548"/>
      <c r="C24" s="548"/>
      <c r="D24" s="548"/>
      <c r="E24" s="556"/>
      <c r="F24" s="556"/>
      <c r="G24" s="556"/>
      <c r="H24" s="33" t="s">
        <v>422</v>
      </c>
      <c r="I24" s="264" t="s">
        <v>286</v>
      </c>
      <c r="J24" s="267" t="s">
        <v>294</v>
      </c>
      <c r="K24" s="541"/>
      <c r="L24" s="541"/>
      <c r="M24" s="541"/>
      <c r="N24" s="264" t="s">
        <v>360</v>
      </c>
      <c r="O24" s="27" t="s">
        <v>501</v>
      </c>
      <c r="P24" s="33" t="s">
        <v>407</v>
      </c>
      <c r="Q24" s="34" t="s">
        <v>411</v>
      </c>
      <c r="R24" s="28" t="s">
        <v>506</v>
      </c>
      <c r="S24" s="373" t="s">
        <v>538</v>
      </c>
      <c r="T24" s="372" t="s">
        <v>476</v>
      </c>
      <c r="U24" s="161" t="s">
        <v>379</v>
      </c>
      <c r="V24" s="401">
        <v>44316</v>
      </c>
      <c r="W24" s="384"/>
      <c r="X24" s="387" t="s">
        <v>473</v>
      </c>
      <c r="Y24" s="570"/>
      <c r="Z24" s="541"/>
      <c r="AA24" s="690"/>
      <c r="AD24" s="28" t="s">
        <v>473</v>
      </c>
      <c r="AE24" s="570"/>
      <c r="AF24" s="541"/>
      <c r="AG24" s="690"/>
    </row>
    <row r="25" spans="1:33" s="20" customFormat="1" ht="60.75" customHeight="1" thickBot="1" x14ac:dyDescent="0.25">
      <c r="A25" s="581"/>
      <c r="B25" s="570"/>
      <c r="C25" s="570"/>
      <c r="D25" s="570"/>
      <c r="E25" s="556"/>
      <c r="F25" s="556"/>
      <c r="G25" s="556"/>
      <c r="H25" s="33" t="s">
        <v>315</v>
      </c>
      <c r="I25" s="264" t="s">
        <v>286</v>
      </c>
      <c r="J25" s="267" t="s">
        <v>291</v>
      </c>
      <c r="K25" s="542"/>
      <c r="L25" s="542"/>
      <c r="M25" s="542"/>
      <c r="N25" s="264" t="s">
        <v>360</v>
      </c>
      <c r="O25" s="27" t="s">
        <v>501</v>
      </c>
      <c r="P25" s="33" t="s">
        <v>408</v>
      </c>
      <c r="Q25" s="34" t="s">
        <v>411</v>
      </c>
      <c r="R25" s="28" t="s">
        <v>507</v>
      </c>
      <c r="S25" s="373" t="s">
        <v>539</v>
      </c>
      <c r="T25" s="372" t="s">
        <v>476</v>
      </c>
      <c r="U25" s="161" t="s">
        <v>379</v>
      </c>
      <c r="V25" s="401">
        <v>44316</v>
      </c>
      <c r="W25" s="384"/>
      <c r="X25" s="387" t="s">
        <v>474</v>
      </c>
      <c r="Y25" s="373"/>
      <c r="Z25" s="542"/>
      <c r="AA25" s="161" t="s">
        <v>379</v>
      </c>
      <c r="AD25" s="28" t="s">
        <v>474</v>
      </c>
      <c r="AE25" s="373"/>
      <c r="AF25" s="542"/>
      <c r="AG25" s="161" t="s">
        <v>379</v>
      </c>
    </row>
    <row r="26" spans="1:33" s="20" customFormat="1" ht="120" customHeight="1" thickBot="1" x14ac:dyDescent="0.25">
      <c r="A26" s="274" t="s">
        <v>63</v>
      </c>
      <c r="B26" s="33" t="s">
        <v>540</v>
      </c>
      <c r="C26" s="33" t="s">
        <v>541</v>
      </c>
      <c r="D26" s="33" t="s">
        <v>381</v>
      </c>
      <c r="E26" s="267" t="s">
        <v>37</v>
      </c>
      <c r="F26" s="267" t="s">
        <v>135</v>
      </c>
      <c r="G26" s="267" t="s">
        <v>299</v>
      </c>
      <c r="H26" s="33" t="s">
        <v>542</v>
      </c>
      <c r="I26" s="264" t="s">
        <v>286</v>
      </c>
      <c r="J26" s="267" t="s">
        <v>294</v>
      </c>
      <c r="K26" s="27" t="s">
        <v>303</v>
      </c>
      <c r="L26" s="264" t="s">
        <v>135</v>
      </c>
      <c r="M26" s="264" t="s">
        <v>299</v>
      </c>
      <c r="N26" s="264" t="s">
        <v>360</v>
      </c>
      <c r="O26" s="27" t="s">
        <v>501</v>
      </c>
      <c r="P26" s="33" t="s">
        <v>409</v>
      </c>
      <c r="Q26" s="34" t="s">
        <v>412</v>
      </c>
      <c r="R26" s="28" t="s">
        <v>506</v>
      </c>
      <c r="S26" s="34" t="s">
        <v>543</v>
      </c>
      <c r="T26" s="372" t="s">
        <v>476</v>
      </c>
      <c r="U26" s="161" t="s">
        <v>379</v>
      </c>
      <c r="V26" s="401">
        <v>44316</v>
      </c>
      <c r="W26" s="384"/>
      <c r="X26" s="387" t="s">
        <v>473</v>
      </c>
      <c r="Y26" s="373"/>
      <c r="Z26" s="372" t="s">
        <v>375</v>
      </c>
      <c r="AA26" s="161" t="s">
        <v>379</v>
      </c>
      <c r="AD26" s="28" t="s">
        <v>473</v>
      </c>
      <c r="AE26" s="373"/>
      <c r="AF26" s="372" t="s">
        <v>375</v>
      </c>
      <c r="AG26" s="161" t="s">
        <v>379</v>
      </c>
    </row>
    <row r="27" spans="1:33" s="20" customFormat="1" ht="142.5" customHeight="1" thickBot="1" x14ac:dyDescent="0.25">
      <c r="A27" s="275" t="s">
        <v>63</v>
      </c>
      <c r="B27" s="182" t="s">
        <v>62</v>
      </c>
      <c r="C27" s="182" t="s">
        <v>531</v>
      </c>
      <c r="D27" s="182" t="s">
        <v>382</v>
      </c>
      <c r="E27" s="261" t="s">
        <v>37</v>
      </c>
      <c r="F27" s="261" t="s">
        <v>135</v>
      </c>
      <c r="G27" s="261" t="s">
        <v>299</v>
      </c>
      <c r="H27" s="182" t="s">
        <v>544</v>
      </c>
      <c r="I27" s="264" t="s">
        <v>286</v>
      </c>
      <c r="J27" s="247" t="s">
        <v>294</v>
      </c>
      <c r="K27" s="248" t="s">
        <v>303</v>
      </c>
      <c r="L27" s="261" t="s">
        <v>135</v>
      </c>
      <c r="M27" s="261" t="s">
        <v>299</v>
      </c>
      <c r="N27" s="261" t="s">
        <v>360</v>
      </c>
      <c r="O27" s="248" t="s">
        <v>501</v>
      </c>
      <c r="P27" s="182" t="s">
        <v>410</v>
      </c>
      <c r="Q27" s="188" t="s">
        <v>413</v>
      </c>
      <c r="R27" s="312" t="s">
        <v>507</v>
      </c>
      <c r="S27" s="385" t="s">
        <v>545</v>
      </c>
      <c r="T27" s="259" t="s">
        <v>476</v>
      </c>
      <c r="U27" s="380" t="s">
        <v>379</v>
      </c>
      <c r="V27" s="418">
        <v>44316</v>
      </c>
      <c r="W27" s="407"/>
      <c r="X27" s="387" t="s">
        <v>474</v>
      </c>
      <c r="Y27" s="373"/>
      <c r="Z27" s="372" t="s">
        <v>375</v>
      </c>
      <c r="AA27" s="161" t="s">
        <v>379</v>
      </c>
      <c r="AD27" s="28" t="s">
        <v>474</v>
      </c>
      <c r="AE27" s="373"/>
      <c r="AF27" s="372" t="s">
        <v>375</v>
      </c>
      <c r="AG27" s="161" t="s">
        <v>379</v>
      </c>
    </row>
    <row r="28" spans="1:33" s="20" customFormat="1" ht="114.75" customHeight="1" thickBot="1" x14ac:dyDescent="0.25">
      <c r="A28" s="569" t="s">
        <v>64</v>
      </c>
      <c r="B28" s="548" t="s">
        <v>384</v>
      </c>
      <c r="C28" s="548" t="s">
        <v>66</v>
      </c>
      <c r="D28" s="548" t="s">
        <v>68</v>
      </c>
      <c r="E28" s="541" t="s">
        <v>37</v>
      </c>
      <c r="F28" s="541" t="s">
        <v>134</v>
      </c>
      <c r="G28" s="541" t="s">
        <v>134</v>
      </c>
      <c r="H28" s="263" t="s">
        <v>546</v>
      </c>
      <c r="I28" s="264" t="s">
        <v>286</v>
      </c>
      <c r="J28" s="264" t="s">
        <v>292</v>
      </c>
      <c r="K28" s="541" t="s">
        <v>303</v>
      </c>
      <c r="L28" s="541" t="s">
        <v>134</v>
      </c>
      <c r="M28" s="541" t="s">
        <v>134</v>
      </c>
      <c r="N28" s="264" t="s">
        <v>360</v>
      </c>
      <c r="O28" s="257" t="s">
        <v>501</v>
      </c>
      <c r="P28" s="263" t="s">
        <v>389</v>
      </c>
      <c r="Q28" s="263" t="s">
        <v>387</v>
      </c>
      <c r="R28" s="366" t="s">
        <v>505</v>
      </c>
      <c r="S28" s="286" t="s">
        <v>547</v>
      </c>
      <c r="T28" s="568" t="s">
        <v>395</v>
      </c>
      <c r="U28" s="370" t="s">
        <v>379</v>
      </c>
      <c r="V28" s="417">
        <v>44316</v>
      </c>
      <c r="W28" s="406"/>
      <c r="X28" s="387" t="s">
        <v>472</v>
      </c>
      <c r="Y28" s="373"/>
      <c r="Z28" s="543" t="s">
        <v>395</v>
      </c>
      <c r="AA28" s="161" t="s">
        <v>379</v>
      </c>
      <c r="AD28" s="28" t="s">
        <v>472</v>
      </c>
      <c r="AE28" s="373"/>
      <c r="AF28" s="543" t="s">
        <v>395</v>
      </c>
      <c r="AG28" s="161" t="s">
        <v>379</v>
      </c>
    </row>
    <row r="29" spans="1:33" s="20" customFormat="1" ht="88.5" customHeight="1" thickBot="1" x14ac:dyDescent="0.25">
      <c r="A29" s="540"/>
      <c r="B29" s="570"/>
      <c r="C29" s="570"/>
      <c r="D29" s="570"/>
      <c r="E29" s="542"/>
      <c r="F29" s="541"/>
      <c r="G29" s="542"/>
      <c r="H29" s="33" t="s">
        <v>385</v>
      </c>
      <c r="I29" s="264" t="s">
        <v>286</v>
      </c>
      <c r="J29" s="267" t="s">
        <v>292</v>
      </c>
      <c r="K29" s="542"/>
      <c r="L29" s="542"/>
      <c r="M29" s="542"/>
      <c r="N29" s="264" t="s">
        <v>360</v>
      </c>
      <c r="O29" s="27" t="s">
        <v>501</v>
      </c>
      <c r="P29" s="33" t="s">
        <v>386</v>
      </c>
      <c r="Q29" s="33" t="s">
        <v>388</v>
      </c>
      <c r="R29" s="28" t="s">
        <v>505</v>
      </c>
      <c r="S29" s="382" t="s">
        <v>548</v>
      </c>
      <c r="T29" s="535"/>
      <c r="U29" s="161" t="s">
        <v>379</v>
      </c>
      <c r="V29" s="401">
        <v>44316</v>
      </c>
      <c r="W29" s="406"/>
      <c r="X29" s="387" t="s">
        <v>472</v>
      </c>
      <c r="Y29" s="373"/>
      <c r="Z29" s="535"/>
      <c r="AA29" s="161" t="s">
        <v>379</v>
      </c>
      <c r="AD29" s="28" t="s">
        <v>472</v>
      </c>
      <c r="AE29" s="373"/>
      <c r="AF29" s="535"/>
      <c r="AG29" s="161" t="s">
        <v>379</v>
      </c>
    </row>
    <row r="30" spans="1:33" s="20" customFormat="1" ht="79.5" customHeight="1" thickBot="1" x14ac:dyDescent="0.25">
      <c r="A30" s="276" t="s">
        <v>64</v>
      </c>
      <c r="B30" s="262" t="s">
        <v>67</v>
      </c>
      <c r="C30" s="262" t="s">
        <v>65</v>
      </c>
      <c r="D30" s="262" t="s">
        <v>70</v>
      </c>
      <c r="E30" s="264" t="s">
        <v>37</v>
      </c>
      <c r="F30" s="267" t="s">
        <v>134</v>
      </c>
      <c r="G30" s="264" t="s">
        <v>134</v>
      </c>
      <c r="H30" s="33" t="s">
        <v>549</v>
      </c>
      <c r="I30" s="264" t="s">
        <v>286</v>
      </c>
      <c r="J30" s="267" t="s">
        <v>292</v>
      </c>
      <c r="K30" s="27" t="s">
        <v>303</v>
      </c>
      <c r="L30" s="264" t="s">
        <v>134</v>
      </c>
      <c r="M30" s="264" t="s">
        <v>134</v>
      </c>
      <c r="N30" s="264" t="s">
        <v>360</v>
      </c>
      <c r="O30" s="27" t="s">
        <v>501</v>
      </c>
      <c r="P30" s="33" t="s">
        <v>386</v>
      </c>
      <c r="Q30" s="33" t="s">
        <v>388</v>
      </c>
      <c r="R30" s="28" t="s">
        <v>505</v>
      </c>
      <c r="S30" s="376" t="s">
        <v>548</v>
      </c>
      <c r="T30" s="34" t="s">
        <v>395</v>
      </c>
      <c r="U30" s="161" t="s">
        <v>379</v>
      </c>
      <c r="V30" s="401">
        <v>44316</v>
      </c>
      <c r="W30" s="406"/>
      <c r="X30" s="387" t="s">
        <v>472</v>
      </c>
      <c r="Y30" s="373"/>
      <c r="Z30" s="34" t="s">
        <v>395</v>
      </c>
      <c r="AA30" s="161" t="s">
        <v>379</v>
      </c>
      <c r="AD30" s="28" t="s">
        <v>472</v>
      </c>
      <c r="AE30" s="373"/>
      <c r="AF30" s="34" t="s">
        <v>395</v>
      </c>
      <c r="AG30" s="161" t="s">
        <v>379</v>
      </c>
    </row>
    <row r="31" spans="1:33" s="20" customFormat="1" ht="66.75" customHeight="1" thickBot="1" x14ac:dyDescent="0.25">
      <c r="A31" s="277" t="s">
        <v>64</v>
      </c>
      <c r="B31" s="33" t="s">
        <v>69</v>
      </c>
      <c r="C31" s="33" t="s">
        <v>65</v>
      </c>
      <c r="D31" s="33" t="s">
        <v>70</v>
      </c>
      <c r="E31" s="264" t="s">
        <v>37</v>
      </c>
      <c r="F31" s="267" t="s">
        <v>134</v>
      </c>
      <c r="G31" s="264" t="s">
        <v>134</v>
      </c>
      <c r="H31" s="33" t="s">
        <v>549</v>
      </c>
      <c r="I31" s="264" t="s">
        <v>286</v>
      </c>
      <c r="J31" s="267" t="s">
        <v>292</v>
      </c>
      <c r="K31" s="27" t="s">
        <v>303</v>
      </c>
      <c r="L31" s="264" t="s">
        <v>134</v>
      </c>
      <c r="M31" s="264" t="s">
        <v>134</v>
      </c>
      <c r="N31" s="264" t="s">
        <v>360</v>
      </c>
      <c r="O31" s="27" t="s">
        <v>501</v>
      </c>
      <c r="P31" s="33" t="s">
        <v>417</v>
      </c>
      <c r="Q31" s="33" t="s">
        <v>418</v>
      </c>
      <c r="R31" s="28" t="s">
        <v>505</v>
      </c>
      <c r="S31" s="376" t="s">
        <v>550</v>
      </c>
      <c r="T31" s="34" t="s">
        <v>395</v>
      </c>
      <c r="U31" s="161" t="s">
        <v>379</v>
      </c>
      <c r="V31" s="401">
        <v>44316</v>
      </c>
      <c r="W31" s="406"/>
      <c r="X31" s="387" t="s">
        <v>472</v>
      </c>
      <c r="Y31" s="373"/>
      <c r="Z31" s="34" t="s">
        <v>395</v>
      </c>
      <c r="AA31" s="161" t="s">
        <v>379</v>
      </c>
      <c r="AD31" s="28" t="s">
        <v>472</v>
      </c>
      <c r="AE31" s="373"/>
      <c r="AF31" s="34" t="s">
        <v>395</v>
      </c>
      <c r="AG31" s="161" t="s">
        <v>379</v>
      </c>
    </row>
    <row r="32" spans="1:33" s="20" customFormat="1" ht="73.5" customHeight="1" thickBot="1" x14ac:dyDescent="0.25">
      <c r="A32" s="550" t="s">
        <v>64</v>
      </c>
      <c r="B32" s="547" t="s">
        <v>72</v>
      </c>
      <c r="C32" s="547" t="s">
        <v>71</v>
      </c>
      <c r="D32" s="547" t="s">
        <v>70</v>
      </c>
      <c r="E32" s="545" t="s">
        <v>37</v>
      </c>
      <c r="F32" s="545" t="s">
        <v>134</v>
      </c>
      <c r="G32" s="545" t="s">
        <v>134</v>
      </c>
      <c r="H32" s="33" t="s">
        <v>425</v>
      </c>
      <c r="I32" s="264" t="s">
        <v>288</v>
      </c>
      <c r="J32" s="267" t="s">
        <v>289</v>
      </c>
      <c r="K32" s="545" t="s">
        <v>303</v>
      </c>
      <c r="L32" s="545" t="s">
        <v>134</v>
      </c>
      <c r="M32" s="545" t="s">
        <v>134</v>
      </c>
      <c r="N32" s="267" t="s">
        <v>360</v>
      </c>
      <c r="O32" s="27" t="s">
        <v>501</v>
      </c>
      <c r="P32" s="33" t="s">
        <v>551</v>
      </c>
      <c r="Q32" s="33" t="s">
        <v>552</v>
      </c>
      <c r="R32" s="677" t="s">
        <v>505</v>
      </c>
      <c r="S32" s="376" t="s">
        <v>494</v>
      </c>
      <c r="T32" s="543" t="s">
        <v>395</v>
      </c>
      <c r="U32" s="161" t="s">
        <v>379</v>
      </c>
      <c r="V32" s="401">
        <v>44316</v>
      </c>
      <c r="W32" s="406"/>
      <c r="X32" s="693" t="s">
        <v>472</v>
      </c>
      <c r="Y32" s="375"/>
      <c r="Z32" s="543" t="s">
        <v>395</v>
      </c>
      <c r="AA32" s="161" t="s">
        <v>379</v>
      </c>
      <c r="AD32" s="677" t="s">
        <v>472</v>
      </c>
      <c r="AE32" s="375"/>
      <c r="AF32" s="543" t="s">
        <v>395</v>
      </c>
      <c r="AG32" s="161" t="s">
        <v>379</v>
      </c>
    </row>
    <row r="33" spans="1:33" s="20" customFormat="1" ht="93.75" customHeight="1" thickBot="1" x14ac:dyDescent="0.25">
      <c r="A33" s="569"/>
      <c r="B33" s="548"/>
      <c r="C33" s="548"/>
      <c r="D33" s="548"/>
      <c r="E33" s="541"/>
      <c r="F33" s="541"/>
      <c r="G33" s="541"/>
      <c r="H33" s="33" t="s">
        <v>316</v>
      </c>
      <c r="I33" s="264" t="s">
        <v>288</v>
      </c>
      <c r="J33" s="267" t="s">
        <v>287</v>
      </c>
      <c r="K33" s="541"/>
      <c r="L33" s="541"/>
      <c r="M33" s="541"/>
      <c r="N33" s="264" t="s">
        <v>360</v>
      </c>
      <c r="O33" s="27" t="s">
        <v>501</v>
      </c>
      <c r="P33" s="33" t="s">
        <v>318</v>
      </c>
      <c r="Q33" s="33" t="s">
        <v>495</v>
      </c>
      <c r="R33" s="572"/>
      <c r="S33" s="376" t="s">
        <v>489</v>
      </c>
      <c r="T33" s="568"/>
      <c r="U33" s="161" t="s">
        <v>379</v>
      </c>
      <c r="V33" s="401">
        <v>44316</v>
      </c>
      <c r="W33" s="406"/>
      <c r="X33" s="698"/>
      <c r="Y33" s="375"/>
      <c r="Z33" s="568"/>
      <c r="AA33" s="161" t="s">
        <v>379</v>
      </c>
      <c r="AD33" s="572"/>
      <c r="AE33" s="375"/>
      <c r="AF33" s="568"/>
      <c r="AG33" s="161" t="s">
        <v>379</v>
      </c>
    </row>
    <row r="34" spans="1:33" s="20" customFormat="1" ht="82.5" customHeight="1" thickBot="1" x14ac:dyDescent="0.25">
      <c r="A34" s="551"/>
      <c r="B34" s="549"/>
      <c r="C34" s="549"/>
      <c r="D34" s="549"/>
      <c r="E34" s="546"/>
      <c r="F34" s="546"/>
      <c r="G34" s="546"/>
      <c r="H34" s="182" t="s">
        <v>317</v>
      </c>
      <c r="I34" s="247" t="s">
        <v>286</v>
      </c>
      <c r="J34" s="247" t="s">
        <v>292</v>
      </c>
      <c r="K34" s="546"/>
      <c r="L34" s="546"/>
      <c r="M34" s="546"/>
      <c r="N34" s="261" t="s">
        <v>360</v>
      </c>
      <c r="O34" s="248" t="s">
        <v>501</v>
      </c>
      <c r="P34" s="182" t="s">
        <v>553</v>
      </c>
      <c r="Q34" s="182" t="s">
        <v>554</v>
      </c>
      <c r="R34" s="573"/>
      <c r="S34" s="377" t="s">
        <v>490</v>
      </c>
      <c r="T34" s="544"/>
      <c r="U34" s="380" t="s">
        <v>379</v>
      </c>
      <c r="V34" s="418">
        <v>44316</v>
      </c>
      <c r="W34" s="408"/>
      <c r="X34" s="694"/>
      <c r="Y34" s="375"/>
      <c r="Z34" s="535"/>
      <c r="AA34" s="161" t="s">
        <v>379</v>
      </c>
      <c r="AD34" s="676"/>
      <c r="AE34" s="375"/>
      <c r="AF34" s="535"/>
      <c r="AG34" s="161" t="s">
        <v>379</v>
      </c>
    </row>
    <row r="35" spans="1:33" s="20" customFormat="1" ht="65.25" customHeight="1" thickBot="1" x14ac:dyDescent="0.25">
      <c r="A35" s="569" t="s">
        <v>73</v>
      </c>
      <c r="B35" s="548" t="s">
        <v>75</v>
      </c>
      <c r="C35" s="548" t="s">
        <v>74</v>
      </c>
      <c r="D35" s="548" t="s">
        <v>70</v>
      </c>
      <c r="E35" s="542" t="s">
        <v>37</v>
      </c>
      <c r="F35" s="542" t="s">
        <v>134</v>
      </c>
      <c r="G35" s="542" t="s">
        <v>134</v>
      </c>
      <c r="H35" s="272" t="s">
        <v>426</v>
      </c>
      <c r="I35" s="264" t="s">
        <v>288</v>
      </c>
      <c r="J35" s="265" t="s">
        <v>292</v>
      </c>
      <c r="K35" s="568" t="s">
        <v>303</v>
      </c>
      <c r="L35" s="568" t="s">
        <v>134</v>
      </c>
      <c r="M35" s="568" t="s">
        <v>134</v>
      </c>
      <c r="N35" s="265" t="s">
        <v>360</v>
      </c>
      <c r="O35" s="34" t="s">
        <v>502</v>
      </c>
      <c r="P35" s="263" t="s">
        <v>391</v>
      </c>
      <c r="Q35" s="263" t="s">
        <v>415</v>
      </c>
      <c r="R35" s="379" t="s">
        <v>505</v>
      </c>
      <c r="S35" s="378" t="s">
        <v>555</v>
      </c>
      <c r="T35" s="255" t="s">
        <v>414</v>
      </c>
      <c r="U35" s="383" t="s">
        <v>379</v>
      </c>
      <c r="V35" s="417">
        <v>44316</v>
      </c>
      <c r="W35" s="409"/>
      <c r="X35" s="387" t="s">
        <v>472</v>
      </c>
      <c r="Y35" s="373"/>
      <c r="Z35" s="34" t="s">
        <v>414</v>
      </c>
      <c r="AA35" s="161" t="s">
        <v>379</v>
      </c>
      <c r="AD35" s="28" t="s">
        <v>472</v>
      </c>
      <c r="AE35" s="373"/>
      <c r="AF35" s="34" t="s">
        <v>414</v>
      </c>
      <c r="AG35" s="161" t="s">
        <v>379</v>
      </c>
    </row>
    <row r="36" spans="1:33" s="20" customFormat="1" ht="38.25" customHeight="1" thickBot="1" x14ac:dyDescent="0.25">
      <c r="A36" s="540"/>
      <c r="B36" s="570"/>
      <c r="C36" s="570"/>
      <c r="D36" s="570"/>
      <c r="E36" s="556"/>
      <c r="F36" s="556"/>
      <c r="G36" s="556"/>
      <c r="H36" s="271" t="s">
        <v>390</v>
      </c>
      <c r="I36" s="264" t="s">
        <v>286</v>
      </c>
      <c r="J36" s="254" t="s">
        <v>287</v>
      </c>
      <c r="K36" s="535"/>
      <c r="L36" s="535"/>
      <c r="M36" s="535"/>
      <c r="N36" s="265" t="s">
        <v>360</v>
      </c>
      <c r="O36" s="34" t="s">
        <v>502</v>
      </c>
      <c r="P36" s="33" t="s">
        <v>416</v>
      </c>
      <c r="Q36" s="33" t="s">
        <v>556</v>
      </c>
      <c r="R36" s="413" t="s">
        <v>505</v>
      </c>
      <c r="S36" s="376" t="s">
        <v>491</v>
      </c>
      <c r="T36" s="34" t="s">
        <v>414</v>
      </c>
      <c r="U36" s="161" t="s">
        <v>379</v>
      </c>
      <c r="V36" s="401">
        <v>44316</v>
      </c>
      <c r="W36" s="406"/>
      <c r="X36" s="387" t="s">
        <v>472</v>
      </c>
      <c r="Y36" s="373"/>
      <c r="Z36" s="34" t="s">
        <v>414</v>
      </c>
      <c r="AA36" s="161" t="s">
        <v>379</v>
      </c>
      <c r="AD36" s="28" t="s">
        <v>472</v>
      </c>
      <c r="AE36" s="373"/>
      <c r="AF36" s="34" t="s">
        <v>414</v>
      </c>
      <c r="AG36" s="161" t="s">
        <v>379</v>
      </c>
    </row>
    <row r="37" spans="1:33" s="20" customFormat="1" ht="41.25" customHeight="1" thickBot="1" x14ac:dyDescent="0.25">
      <c r="A37" s="550" t="s">
        <v>73</v>
      </c>
      <c r="B37" s="547" t="s">
        <v>383</v>
      </c>
      <c r="C37" s="547" t="s">
        <v>76</v>
      </c>
      <c r="D37" s="547" t="s">
        <v>70</v>
      </c>
      <c r="E37" s="541" t="s">
        <v>37</v>
      </c>
      <c r="F37" s="541" t="s">
        <v>134</v>
      </c>
      <c r="G37" s="541" t="s">
        <v>134</v>
      </c>
      <c r="H37" s="33" t="s">
        <v>557</v>
      </c>
      <c r="I37" s="264" t="s">
        <v>288</v>
      </c>
      <c r="J37" s="254" t="s">
        <v>292</v>
      </c>
      <c r="K37" s="543" t="s">
        <v>303</v>
      </c>
      <c r="L37" s="543" t="s">
        <v>134</v>
      </c>
      <c r="M37" s="543" t="s">
        <v>134</v>
      </c>
      <c r="N37" s="265" t="s">
        <v>360</v>
      </c>
      <c r="O37" s="34" t="s">
        <v>502</v>
      </c>
      <c r="P37" s="33" t="s">
        <v>392</v>
      </c>
      <c r="Q37" s="33" t="s">
        <v>319</v>
      </c>
      <c r="R37" s="413" t="s">
        <v>505</v>
      </c>
      <c r="S37" s="376" t="s">
        <v>492</v>
      </c>
      <c r="T37" s="34" t="s">
        <v>414</v>
      </c>
      <c r="U37" s="161" t="s">
        <v>379</v>
      </c>
      <c r="V37" s="401">
        <v>44316</v>
      </c>
      <c r="W37" s="406"/>
      <c r="X37" s="387" t="s">
        <v>472</v>
      </c>
      <c r="Y37" s="373"/>
      <c r="Z37" s="34" t="s">
        <v>414</v>
      </c>
      <c r="AA37" s="161" t="s">
        <v>379</v>
      </c>
      <c r="AD37" s="28" t="s">
        <v>472</v>
      </c>
      <c r="AE37" s="373"/>
      <c r="AF37" s="34" t="s">
        <v>414</v>
      </c>
      <c r="AG37" s="161" t="s">
        <v>379</v>
      </c>
    </row>
    <row r="38" spans="1:33" s="20" customFormat="1" ht="50.25" customHeight="1" thickBot="1" x14ac:dyDescent="0.25">
      <c r="A38" s="551"/>
      <c r="B38" s="549"/>
      <c r="C38" s="549"/>
      <c r="D38" s="549"/>
      <c r="E38" s="546"/>
      <c r="F38" s="546"/>
      <c r="G38" s="546"/>
      <c r="H38" s="182" t="s">
        <v>558</v>
      </c>
      <c r="I38" s="264" t="s">
        <v>286</v>
      </c>
      <c r="J38" s="256" t="s">
        <v>292</v>
      </c>
      <c r="K38" s="544"/>
      <c r="L38" s="544"/>
      <c r="M38" s="544"/>
      <c r="N38" s="270" t="s">
        <v>360</v>
      </c>
      <c r="O38" s="188" t="s">
        <v>502</v>
      </c>
      <c r="P38" s="182" t="s">
        <v>393</v>
      </c>
      <c r="Q38" s="182" t="s">
        <v>394</v>
      </c>
      <c r="R38" s="312" t="s">
        <v>505</v>
      </c>
      <c r="S38" s="385" t="s">
        <v>493</v>
      </c>
      <c r="T38" s="188" t="s">
        <v>414</v>
      </c>
      <c r="U38" s="380" t="s">
        <v>379</v>
      </c>
      <c r="V38" s="418">
        <v>44316</v>
      </c>
      <c r="W38" s="408"/>
      <c r="X38" s="387" t="s">
        <v>472</v>
      </c>
      <c r="Y38" s="373"/>
      <c r="Z38" s="34" t="s">
        <v>414</v>
      </c>
      <c r="AA38" s="161" t="s">
        <v>379</v>
      </c>
      <c r="AD38" s="28" t="s">
        <v>472</v>
      </c>
      <c r="AE38" s="373"/>
      <c r="AF38" s="34" t="s">
        <v>414</v>
      </c>
      <c r="AG38" s="161" t="s">
        <v>379</v>
      </c>
    </row>
    <row r="39" spans="1:33" s="20" customFormat="1" ht="83.25" customHeight="1" thickBot="1" x14ac:dyDescent="0.25">
      <c r="A39" s="569" t="s">
        <v>98</v>
      </c>
      <c r="B39" s="555" t="s">
        <v>99</v>
      </c>
      <c r="C39" s="268" t="s">
        <v>342</v>
      </c>
      <c r="D39" s="268" t="s">
        <v>428</v>
      </c>
      <c r="E39" s="541" t="s">
        <v>37</v>
      </c>
      <c r="F39" s="541" t="s">
        <v>135</v>
      </c>
      <c r="G39" s="541" t="s">
        <v>299</v>
      </c>
      <c r="H39" s="263" t="s">
        <v>331</v>
      </c>
      <c r="I39" s="264" t="s">
        <v>286</v>
      </c>
      <c r="J39" s="265" t="s">
        <v>294</v>
      </c>
      <c r="K39" s="568" t="s">
        <v>303</v>
      </c>
      <c r="L39" s="534" t="s">
        <v>135</v>
      </c>
      <c r="M39" s="568" t="s">
        <v>299</v>
      </c>
      <c r="N39" s="265" t="s">
        <v>296</v>
      </c>
      <c r="O39" s="255" t="s">
        <v>502</v>
      </c>
      <c r="P39" s="263" t="s">
        <v>559</v>
      </c>
      <c r="Q39" s="263" t="s">
        <v>332</v>
      </c>
      <c r="R39" s="413" t="s">
        <v>505</v>
      </c>
      <c r="S39" s="365" t="s">
        <v>560</v>
      </c>
      <c r="T39" s="255" t="s">
        <v>561</v>
      </c>
      <c r="U39" s="370" t="s">
        <v>335</v>
      </c>
      <c r="V39" s="417">
        <v>44316</v>
      </c>
      <c r="W39" s="410"/>
      <c r="X39" s="387" t="s">
        <v>472</v>
      </c>
      <c r="Y39" s="373"/>
      <c r="Z39" s="34" t="s">
        <v>334</v>
      </c>
      <c r="AA39" s="161" t="s">
        <v>335</v>
      </c>
      <c r="AD39" s="28" t="s">
        <v>472</v>
      </c>
      <c r="AE39" s="373"/>
      <c r="AF39" s="34" t="s">
        <v>334</v>
      </c>
      <c r="AG39" s="161" t="s">
        <v>335</v>
      </c>
    </row>
    <row r="40" spans="1:33" s="20" customFormat="1" ht="78.75" customHeight="1" thickBot="1" x14ac:dyDescent="0.25">
      <c r="A40" s="540"/>
      <c r="B40" s="557"/>
      <c r="C40" s="269" t="s">
        <v>343</v>
      </c>
      <c r="D40" s="269" t="s">
        <v>344</v>
      </c>
      <c r="E40" s="542"/>
      <c r="F40" s="604"/>
      <c r="G40" s="542"/>
      <c r="H40" s="33" t="s">
        <v>336</v>
      </c>
      <c r="I40" s="264" t="s">
        <v>286</v>
      </c>
      <c r="J40" s="254" t="s">
        <v>292</v>
      </c>
      <c r="K40" s="535"/>
      <c r="L40" s="535"/>
      <c r="M40" s="535"/>
      <c r="N40" s="265" t="s">
        <v>296</v>
      </c>
      <c r="O40" s="255" t="s">
        <v>502</v>
      </c>
      <c r="P40" s="33" t="s">
        <v>562</v>
      </c>
      <c r="Q40" s="33" t="s">
        <v>563</v>
      </c>
      <c r="R40" s="413" t="s">
        <v>505</v>
      </c>
      <c r="S40" s="373" t="s">
        <v>564</v>
      </c>
      <c r="T40" s="373" t="s">
        <v>337</v>
      </c>
      <c r="U40" s="161" t="s">
        <v>335</v>
      </c>
      <c r="V40" s="401">
        <v>44316</v>
      </c>
      <c r="W40" s="410"/>
      <c r="X40" s="387" t="s">
        <v>472</v>
      </c>
      <c r="Y40" s="373"/>
      <c r="Z40" s="373" t="s">
        <v>337</v>
      </c>
      <c r="AA40" s="161" t="s">
        <v>335</v>
      </c>
      <c r="AD40" s="28" t="s">
        <v>472</v>
      </c>
      <c r="AE40" s="373"/>
      <c r="AF40" s="373" t="s">
        <v>337</v>
      </c>
      <c r="AG40" s="161" t="s">
        <v>335</v>
      </c>
    </row>
    <row r="41" spans="1:33" s="20" customFormat="1" ht="61.5" customHeight="1" thickBot="1" x14ac:dyDescent="0.25">
      <c r="A41" s="569" t="s">
        <v>98</v>
      </c>
      <c r="B41" s="555" t="s">
        <v>565</v>
      </c>
      <c r="C41" s="555" t="s">
        <v>566</v>
      </c>
      <c r="D41" s="555" t="s">
        <v>567</v>
      </c>
      <c r="E41" s="545" t="s">
        <v>306</v>
      </c>
      <c r="F41" s="592" t="s">
        <v>135</v>
      </c>
      <c r="G41" s="545" t="s">
        <v>300</v>
      </c>
      <c r="H41" s="33" t="s">
        <v>427</v>
      </c>
      <c r="I41" s="264" t="s">
        <v>286</v>
      </c>
      <c r="J41" s="254" t="s">
        <v>294</v>
      </c>
      <c r="K41" s="543" t="s">
        <v>305</v>
      </c>
      <c r="L41" s="568" t="s">
        <v>135</v>
      </c>
      <c r="M41" s="543" t="s">
        <v>300</v>
      </c>
      <c r="N41" s="265" t="s">
        <v>296</v>
      </c>
      <c r="O41" s="255" t="s">
        <v>502</v>
      </c>
      <c r="P41" s="33" t="s">
        <v>559</v>
      </c>
      <c r="Q41" s="33" t="s">
        <v>429</v>
      </c>
      <c r="R41" s="413" t="s">
        <v>505</v>
      </c>
      <c r="S41" s="373" t="s">
        <v>333</v>
      </c>
      <c r="T41" s="373" t="s">
        <v>334</v>
      </c>
      <c r="U41" s="161" t="s">
        <v>335</v>
      </c>
      <c r="V41" s="401">
        <v>44316</v>
      </c>
      <c r="W41" s="406"/>
      <c r="X41" s="387" t="s">
        <v>472</v>
      </c>
      <c r="Y41" s="373"/>
      <c r="Z41" s="373" t="s">
        <v>334</v>
      </c>
      <c r="AA41" s="161" t="s">
        <v>335</v>
      </c>
      <c r="AD41" s="28" t="s">
        <v>472</v>
      </c>
      <c r="AE41" s="373"/>
      <c r="AF41" s="373" t="s">
        <v>334</v>
      </c>
      <c r="AG41" s="161" t="s">
        <v>335</v>
      </c>
    </row>
    <row r="42" spans="1:33" s="20" customFormat="1" ht="45.75" customHeight="1" thickBot="1" x14ac:dyDescent="0.25">
      <c r="A42" s="569"/>
      <c r="B42" s="555"/>
      <c r="C42" s="555"/>
      <c r="D42" s="555"/>
      <c r="E42" s="541"/>
      <c r="F42" s="541"/>
      <c r="G42" s="541"/>
      <c r="H42" s="33" t="s">
        <v>568</v>
      </c>
      <c r="I42" s="264" t="s">
        <v>288</v>
      </c>
      <c r="J42" s="254" t="s">
        <v>292</v>
      </c>
      <c r="K42" s="568"/>
      <c r="L42" s="568"/>
      <c r="M42" s="568"/>
      <c r="N42" s="265" t="s">
        <v>296</v>
      </c>
      <c r="O42" s="255" t="s">
        <v>502</v>
      </c>
      <c r="P42" s="33" t="s">
        <v>569</v>
      </c>
      <c r="Q42" s="33" t="s">
        <v>570</v>
      </c>
      <c r="R42" s="413" t="s">
        <v>505</v>
      </c>
      <c r="S42" s="373" t="s">
        <v>479</v>
      </c>
      <c r="T42" s="373" t="s">
        <v>337</v>
      </c>
      <c r="U42" s="161" t="s">
        <v>335</v>
      </c>
      <c r="V42" s="401">
        <v>44316</v>
      </c>
      <c r="W42" s="406"/>
      <c r="X42" s="387" t="s">
        <v>472</v>
      </c>
      <c r="Y42" s="373"/>
      <c r="Z42" s="373" t="s">
        <v>337</v>
      </c>
      <c r="AA42" s="161" t="s">
        <v>335</v>
      </c>
      <c r="AD42" s="28" t="s">
        <v>472</v>
      </c>
      <c r="AE42" s="373"/>
      <c r="AF42" s="373" t="s">
        <v>337</v>
      </c>
      <c r="AG42" s="161" t="s">
        <v>335</v>
      </c>
    </row>
    <row r="43" spans="1:33" s="20" customFormat="1" ht="66" customHeight="1" thickBot="1" x14ac:dyDescent="0.25">
      <c r="A43" s="551"/>
      <c r="B43" s="583"/>
      <c r="C43" s="583"/>
      <c r="D43" s="583"/>
      <c r="E43" s="546"/>
      <c r="F43" s="546"/>
      <c r="G43" s="546"/>
      <c r="H43" s="182" t="s">
        <v>571</v>
      </c>
      <c r="I43" s="247" t="s">
        <v>286</v>
      </c>
      <c r="J43" s="256" t="s">
        <v>338</v>
      </c>
      <c r="K43" s="544"/>
      <c r="L43" s="544"/>
      <c r="M43" s="544"/>
      <c r="N43" s="270" t="s">
        <v>296</v>
      </c>
      <c r="O43" s="273" t="s">
        <v>502</v>
      </c>
      <c r="P43" s="182" t="s">
        <v>572</v>
      </c>
      <c r="Q43" s="182" t="s">
        <v>339</v>
      </c>
      <c r="R43" s="312" t="s">
        <v>505</v>
      </c>
      <c r="S43" s="374" t="s">
        <v>480</v>
      </c>
      <c r="T43" s="374" t="s">
        <v>340</v>
      </c>
      <c r="U43" s="380" t="s">
        <v>341</v>
      </c>
      <c r="V43" s="418">
        <v>44316</v>
      </c>
      <c r="W43" s="411"/>
      <c r="X43" s="387" t="s">
        <v>472</v>
      </c>
      <c r="Y43" s="373"/>
      <c r="Z43" s="373" t="s">
        <v>340</v>
      </c>
      <c r="AA43" s="369" t="s">
        <v>341</v>
      </c>
      <c r="AD43" s="28" t="s">
        <v>472</v>
      </c>
      <c r="AE43" s="373"/>
      <c r="AF43" s="373" t="s">
        <v>340</v>
      </c>
      <c r="AG43" s="369" t="s">
        <v>341</v>
      </c>
    </row>
    <row r="44" spans="1:33" s="20" customFormat="1" ht="95.25" customHeight="1" thickBot="1" x14ac:dyDescent="0.25">
      <c r="A44" s="284" t="s">
        <v>77</v>
      </c>
      <c r="B44" s="263" t="s">
        <v>79</v>
      </c>
      <c r="C44" s="263" t="s">
        <v>573</v>
      </c>
      <c r="D44" s="33" t="s">
        <v>574</v>
      </c>
      <c r="E44" s="257" t="s">
        <v>303</v>
      </c>
      <c r="F44" s="260" t="s">
        <v>134</v>
      </c>
      <c r="G44" s="264" t="s">
        <v>134</v>
      </c>
      <c r="H44" s="263" t="s">
        <v>575</v>
      </c>
      <c r="I44" s="264" t="s">
        <v>286</v>
      </c>
      <c r="J44" s="265" t="s">
        <v>293</v>
      </c>
      <c r="K44" s="255" t="s">
        <v>303</v>
      </c>
      <c r="L44" s="265" t="s">
        <v>134</v>
      </c>
      <c r="M44" s="265" t="s">
        <v>134</v>
      </c>
      <c r="N44" s="265" t="s">
        <v>360</v>
      </c>
      <c r="O44" s="255" t="s">
        <v>502</v>
      </c>
      <c r="P44" s="263" t="s">
        <v>80</v>
      </c>
      <c r="Q44" s="263" t="s">
        <v>81</v>
      </c>
      <c r="R44" s="413" t="s">
        <v>505</v>
      </c>
      <c r="S44" s="367" t="s">
        <v>576</v>
      </c>
      <c r="T44" s="367" t="s">
        <v>396</v>
      </c>
      <c r="U44" s="368" t="s">
        <v>577</v>
      </c>
      <c r="V44" s="417">
        <v>44316</v>
      </c>
      <c r="W44" s="406"/>
      <c r="X44" s="387" t="s">
        <v>472</v>
      </c>
      <c r="Y44" s="367"/>
      <c r="Z44" s="367" t="s">
        <v>396</v>
      </c>
      <c r="AA44" s="368" t="s">
        <v>397</v>
      </c>
      <c r="AD44" s="28" t="s">
        <v>472</v>
      </c>
      <c r="AE44" s="367"/>
      <c r="AF44" s="367" t="s">
        <v>396</v>
      </c>
      <c r="AG44" s="368" t="s">
        <v>397</v>
      </c>
    </row>
    <row r="45" spans="1:33" s="20" customFormat="1" ht="133.5" customHeight="1" thickBot="1" x14ac:dyDescent="0.25">
      <c r="A45" s="277" t="s">
        <v>77</v>
      </c>
      <c r="B45" s="33" t="s">
        <v>466</v>
      </c>
      <c r="C45" s="33" t="s">
        <v>82</v>
      </c>
      <c r="D45" s="33" t="s">
        <v>114</v>
      </c>
      <c r="E45" s="27" t="s">
        <v>303</v>
      </c>
      <c r="F45" s="267" t="s">
        <v>134</v>
      </c>
      <c r="G45" s="264" t="s">
        <v>134</v>
      </c>
      <c r="H45" s="33" t="s">
        <v>100</v>
      </c>
      <c r="I45" s="264" t="s">
        <v>286</v>
      </c>
      <c r="J45" s="254" t="s">
        <v>292</v>
      </c>
      <c r="K45" s="34" t="s">
        <v>303</v>
      </c>
      <c r="L45" s="265" t="s">
        <v>134</v>
      </c>
      <c r="M45" s="265" t="s">
        <v>299</v>
      </c>
      <c r="N45" s="265" t="s">
        <v>360</v>
      </c>
      <c r="O45" s="255" t="s">
        <v>502</v>
      </c>
      <c r="P45" s="33" t="s">
        <v>83</v>
      </c>
      <c r="Q45" s="33" t="s">
        <v>84</v>
      </c>
      <c r="R45" s="413" t="s">
        <v>505</v>
      </c>
      <c r="S45" s="375" t="s">
        <v>485</v>
      </c>
      <c r="T45" s="375" t="s">
        <v>396</v>
      </c>
      <c r="U45" s="22" t="s">
        <v>486</v>
      </c>
      <c r="V45" s="401">
        <v>44316</v>
      </c>
      <c r="W45" s="412"/>
      <c r="X45" s="387" t="s">
        <v>472</v>
      </c>
      <c r="Y45" s="375"/>
      <c r="Z45" s="375" t="s">
        <v>396</v>
      </c>
      <c r="AA45" s="22" t="s">
        <v>398</v>
      </c>
      <c r="AD45" s="28" t="s">
        <v>472</v>
      </c>
      <c r="AE45" s="375"/>
      <c r="AF45" s="375" t="s">
        <v>396</v>
      </c>
      <c r="AG45" s="22" t="s">
        <v>398</v>
      </c>
    </row>
    <row r="46" spans="1:33" s="20" customFormat="1" ht="81" customHeight="1" thickBot="1" x14ac:dyDescent="0.25">
      <c r="A46" s="550" t="s">
        <v>77</v>
      </c>
      <c r="B46" s="547" t="s">
        <v>113</v>
      </c>
      <c r="C46" s="547" t="s">
        <v>112</v>
      </c>
      <c r="D46" s="547" t="s">
        <v>114</v>
      </c>
      <c r="E46" s="545" t="s">
        <v>303</v>
      </c>
      <c r="F46" s="545" t="s">
        <v>134</v>
      </c>
      <c r="G46" s="545" t="s">
        <v>134</v>
      </c>
      <c r="H46" s="33" t="s">
        <v>430</v>
      </c>
      <c r="I46" s="264" t="s">
        <v>286</v>
      </c>
      <c r="J46" s="254" t="s">
        <v>287</v>
      </c>
      <c r="K46" s="543" t="s">
        <v>303</v>
      </c>
      <c r="L46" s="543" t="s">
        <v>134</v>
      </c>
      <c r="M46" s="543" t="s">
        <v>299</v>
      </c>
      <c r="N46" s="254" t="s">
        <v>360</v>
      </c>
      <c r="O46" s="34" t="s">
        <v>502</v>
      </c>
      <c r="P46" s="33" t="s">
        <v>83</v>
      </c>
      <c r="Q46" s="33" t="s">
        <v>322</v>
      </c>
      <c r="R46" s="413" t="s">
        <v>505</v>
      </c>
      <c r="S46" s="554" t="s">
        <v>487</v>
      </c>
      <c r="T46" s="554" t="s">
        <v>396</v>
      </c>
      <c r="U46" s="702" t="s">
        <v>488</v>
      </c>
      <c r="V46" s="401">
        <v>44316</v>
      </c>
      <c r="W46" s="412"/>
      <c r="X46" s="387" t="s">
        <v>472</v>
      </c>
      <c r="Y46" s="554"/>
      <c r="Z46" s="554" t="s">
        <v>396</v>
      </c>
      <c r="AA46" s="702" t="s">
        <v>399</v>
      </c>
      <c r="AD46" s="28" t="s">
        <v>472</v>
      </c>
      <c r="AE46" s="554"/>
      <c r="AF46" s="554" t="s">
        <v>396</v>
      </c>
      <c r="AG46" s="702" t="s">
        <v>399</v>
      </c>
    </row>
    <row r="47" spans="1:33" s="20" customFormat="1" ht="83.25" customHeight="1" thickBot="1" x14ac:dyDescent="0.25">
      <c r="A47" s="569"/>
      <c r="B47" s="548"/>
      <c r="C47" s="548"/>
      <c r="D47" s="548"/>
      <c r="E47" s="541"/>
      <c r="F47" s="541"/>
      <c r="G47" s="541"/>
      <c r="H47" s="33" t="s">
        <v>320</v>
      </c>
      <c r="I47" s="264" t="s">
        <v>286</v>
      </c>
      <c r="J47" s="254" t="s">
        <v>287</v>
      </c>
      <c r="K47" s="568"/>
      <c r="L47" s="568"/>
      <c r="M47" s="568"/>
      <c r="N47" s="265" t="s">
        <v>360</v>
      </c>
      <c r="O47" s="255" t="s">
        <v>502</v>
      </c>
      <c r="P47" s="33" t="s">
        <v>435</v>
      </c>
      <c r="Q47" s="33" t="s">
        <v>400</v>
      </c>
      <c r="R47" s="413" t="s">
        <v>505</v>
      </c>
      <c r="S47" s="555"/>
      <c r="T47" s="555"/>
      <c r="U47" s="703"/>
      <c r="V47" s="401">
        <v>44316</v>
      </c>
      <c r="W47" s="412"/>
      <c r="X47" s="387" t="s">
        <v>472</v>
      </c>
      <c r="Y47" s="555"/>
      <c r="Z47" s="555"/>
      <c r="AA47" s="703"/>
      <c r="AD47" s="28" t="s">
        <v>472</v>
      </c>
      <c r="AE47" s="555"/>
      <c r="AF47" s="555"/>
      <c r="AG47" s="703"/>
    </row>
    <row r="48" spans="1:33" s="20" customFormat="1" ht="89.25" customHeight="1" thickBot="1" x14ac:dyDescent="0.25">
      <c r="A48" s="551"/>
      <c r="B48" s="549"/>
      <c r="C48" s="549"/>
      <c r="D48" s="549"/>
      <c r="E48" s="546"/>
      <c r="F48" s="546"/>
      <c r="G48" s="546"/>
      <c r="H48" s="182" t="s">
        <v>321</v>
      </c>
      <c r="I48" s="247" t="s">
        <v>288</v>
      </c>
      <c r="J48" s="256" t="s">
        <v>292</v>
      </c>
      <c r="K48" s="544"/>
      <c r="L48" s="544"/>
      <c r="M48" s="544"/>
      <c r="N48" s="270" t="s">
        <v>360</v>
      </c>
      <c r="O48" s="273" t="s">
        <v>502</v>
      </c>
      <c r="P48" s="249" t="s">
        <v>436</v>
      </c>
      <c r="Q48" s="249" t="s">
        <v>437</v>
      </c>
      <c r="R48" s="413" t="s">
        <v>505</v>
      </c>
      <c r="S48" s="583"/>
      <c r="T48" s="557"/>
      <c r="U48" s="704"/>
      <c r="V48" s="418">
        <v>44316</v>
      </c>
      <c r="W48" s="411"/>
      <c r="X48" s="387" t="s">
        <v>472</v>
      </c>
      <c r="Y48" s="557"/>
      <c r="Z48" s="557"/>
      <c r="AA48" s="704"/>
      <c r="AD48" s="28" t="s">
        <v>472</v>
      </c>
      <c r="AE48" s="557"/>
      <c r="AF48" s="557"/>
      <c r="AG48" s="704"/>
    </row>
    <row r="49" spans="1:33" s="20" customFormat="1" ht="93.75" customHeight="1" thickBot="1" x14ac:dyDescent="0.25">
      <c r="A49" s="539" t="s">
        <v>87</v>
      </c>
      <c r="B49" s="625" t="s">
        <v>88</v>
      </c>
      <c r="C49" s="285" t="s">
        <v>329</v>
      </c>
      <c r="D49" s="285" t="s">
        <v>89</v>
      </c>
      <c r="E49" s="574" t="s">
        <v>305</v>
      </c>
      <c r="F49" s="574" t="s">
        <v>302</v>
      </c>
      <c r="G49" s="574" t="s">
        <v>300</v>
      </c>
      <c r="H49" s="286" t="s">
        <v>324</v>
      </c>
      <c r="I49" s="264" t="s">
        <v>286</v>
      </c>
      <c r="J49" s="287" t="s">
        <v>292</v>
      </c>
      <c r="K49" s="534" t="s">
        <v>303</v>
      </c>
      <c r="L49" s="534" t="s">
        <v>302</v>
      </c>
      <c r="M49" s="534" t="s">
        <v>300</v>
      </c>
      <c r="N49" s="534" t="s">
        <v>296</v>
      </c>
      <c r="O49" s="534" t="s">
        <v>502</v>
      </c>
      <c r="P49" s="286" t="s">
        <v>325</v>
      </c>
      <c r="Q49" s="286" t="s">
        <v>510</v>
      </c>
      <c r="R49" s="571" t="s">
        <v>505</v>
      </c>
      <c r="S49" s="414" t="s">
        <v>496</v>
      </c>
      <c r="T49" s="612" t="s">
        <v>401</v>
      </c>
      <c r="U49" s="381" t="s">
        <v>85</v>
      </c>
      <c r="V49" s="417">
        <v>44316</v>
      </c>
      <c r="W49" s="409"/>
      <c r="X49" s="693" t="s">
        <v>472</v>
      </c>
      <c r="Y49" s="373"/>
      <c r="Z49" s="554" t="s">
        <v>401</v>
      </c>
      <c r="AA49" s="246" t="s">
        <v>85</v>
      </c>
      <c r="AD49" s="677" t="s">
        <v>472</v>
      </c>
      <c r="AE49" s="373"/>
      <c r="AF49" s="554" t="s">
        <v>401</v>
      </c>
      <c r="AG49" s="246" t="s">
        <v>85</v>
      </c>
    </row>
    <row r="50" spans="1:33" s="20" customFormat="1" ht="96.75" customHeight="1" thickBot="1" x14ac:dyDescent="0.25">
      <c r="A50" s="569"/>
      <c r="B50" s="626"/>
      <c r="C50" s="162" t="s">
        <v>326</v>
      </c>
      <c r="D50" s="162" t="s">
        <v>327</v>
      </c>
      <c r="E50" s="541"/>
      <c r="F50" s="541"/>
      <c r="G50" s="541"/>
      <c r="H50" s="33" t="s">
        <v>328</v>
      </c>
      <c r="I50" s="267" t="s">
        <v>288</v>
      </c>
      <c r="J50" s="254" t="s">
        <v>292</v>
      </c>
      <c r="K50" s="568"/>
      <c r="L50" s="568"/>
      <c r="M50" s="568"/>
      <c r="N50" s="568"/>
      <c r="O50" s="568"/>
      <c r="P50" s="415" t="s">
        <v>511</v>
      </c>
      <c r="Q50" s="415" t="s">
        <v>512</v>
      </c>
      <c r="R50" s="572"/>
      <c r="S50" s="384" t="s">
        <v>481</v>
      </c>
      <c r="T50" s="555"/>
      <c r="U50" s="618" t="s">
        <v>86</v>
      </c>
      <c r="V50" s="401">
        <v>44316</v>
      </c>
      <c r="W50" s="406"/>
      <c r="X50" s="698"/>
      <c r="Y50" s="547"/>
      <c r="Z50" s="555"/>
      <c r="AA50" s="618" t="s">
        <v>86</v>
      </c>
      <c r="AD50" s="572"/>
      <c r="AE50" s="547"/>
      <c r="AF50" s="555"/>
      <c r="AG50" s="618" t="s">
        <v>86</v>
      </c>
    </row>
    <row r="51" spans="1:33" s="20" customFormat="1" ht="78" customHeight="1" thickBot="1" x14ac:dyDescent="0.25">
      <c r="A51" s="551"/>
      <c r="B51" s="627"/>
      <c r="C51" s="183" t="s">
        <v>508</v>
      </c>
      <c r="D51" s="183" t="s">
        <v>509</v>
      </c>
      <c r="E51" s="546"/>
      <c r="F51" s="546"/>
      <c r="G51" s="546"/>
      <c r="H51" s="182" t="s">
        <v>330</v>
      </c>
      <c r="I51" s="247" t="s">
        <v>286</v>
      </c>
      <c r="J51" s="256" t="s">
        <v>289</v>
      </c>
      <c r="K51" s="544"/>
      <c r="L51" s="544"/>
      <c r="M51" s="544"/>
      <c r="N51" s="544"/>
      <c r="O51" s="544"/>
      <c r="P51" s="416" t="s">
        <v>513</v>
      </c>
      <c r="Q51" s="416" t="s">
        <v>514</v>
      </c>
      <c r="R51" s="573"/>
      <c r="S51" s="188" t="s">
        <v>482</v>
      </c>
      <c r="T51" s="583"/>
      <c r="U51" s="619"/>
      <c r="V51" s="418">
        <v>44316</v>
      </c>
      <c r="W51" s="408"/>
      <c r="X51" s="694"/>
      <c r="Y51" s="570"/>
      <c r="Z51" s="557"/>
      <c r="AA51" s="618"/>
      <c r="AD51" s="676"/>
      <c r="AE51" s="570"/>
      <c r="AF51" s="557"/>
      <c r="AG51" s="618"/>
    </row>
    <row r="52" spans="1:33" s="20" customFormat="1" ht="68.25" customHeight="1" thickBot="1" x14ac:dyDescent="0.25">
      <c r="A52" s="539" t="s">
        <v>91</v>
      </c>
      <c r="B52" s="530" t="s">
        <v>92</v>
      </c>
      <c r="C52" s="530" t="s">
        <v>78</v>
      </c>
      <c r="D52" s="530" t="s">
        <v>115</v>
      </c>
      <c r="E52" s="534" t="s">
        <v>303</v>
      </c>
      <c r="F52" s="534" t="s">
        <v>135</v>
      </c>
      <c r="G52" s="537" t="s">
        <v>134</v>
      </c>
      <c r="H52" s="314" t="s">
        <v>439</v>
      </c>
      <c r="I52" s="313" t="s">
        <v>286</v>
      </c>
      <c r="J52" s="313" t="s">
        <v>291</v>
      </c>
      <c r="K52" s="534" t="s">
        <v>303</v>
      </c>
      <c r="L52" s="534" t="s">
        <v>135</v>
      </c>
      <c r="M52" s="534" t="s">
        <v>134</v>
      </c>
      <c r="N52" s="534" t="s">
        <v>360</v>
      </c>
      <c r="O52" s="534" t="s">
        <v>503</v>
      </c>
      <c r="P52" s="530" t="s">
        <v>442</v>
      </c>
      <c r="Q52" s="532" t="s">
        <v>443</v>
      </c>
      <c r="R52" s="695" t="s">
        <v>505</v>
      </c>
      <c r="S52" s="373" t="s">
        <v>498</v>
      </c>
      <c r="T52" s="34" t="s">
        <v>402</v>
      </c>
      <c r="U52" s="246" t="s">
        <v>403</v>
      </c>
      <c r="V52" s="417">
        <v>44316</v>
      </c>
      <c r="W52" s="409"/>
      <c r="X52" s="693" t="s">
        <v>472</v>
      </c>
      <c r="Y52" s="373"/>
      <c r="Z52" s="34" t="s">
        <v>402</v>
      </c>
      <c r="AA52" s="36" t="s">
        <v>403</v>
      </c>
      <c r="AD52" s="707" t="s">
        <v>472</v>
      </c>
      <c r="AE52" s="373"/>
      <c r="AF52" s="34" t="s">
        <v>402</v>
      </c>
      <c r="AG52" s="36" t="s">
        <v>403</v>
      </c>
    </row>
    <row r="53" spans="1:33" s="20" customFormat="1" ht="77.25" customHeight="1" thickBot="1" x14ac:dyDescent="0.25">
      <c r="A53" s="540"/>
      <c r="B53" s="531"/>
      <c r="C53" s="531"/>
      <c r="D53" s="531"/>
      <c r="E53" s="535"/>
      <c r="F53" s="536"/>
      <c r="G53" s="538"/>
      <c r="H53" s="33" t="s">
        <v>438</v>
      </c>
      <c r="I53" s="313" t="s">
        <v>286</v>
      </c>
      <c r="J53" s="313" t="s">
        <v>291</v>
      </c>
      <c r="K53" s="535"/>
      <c r="L53" s="535"/>
      <c r="M53" s="535"/>
      <c r="N53" s="535"/>
      <c r="O53" s="535"/>
      <c r="P53" s="531"/>
      <c r="Q53" s="533"/>
      <c r="R53" s="696"/>
      <c r="S53" s="364" t="s">
        <v>483</v>
      </c>
      <c r="T53" s="34" t="s">
        <v>402</v>
      </c>
      <c r="U53" s="246" t="s">
        <v>484</v>
      </c>
      <c r="V53" s="401">
        <v>44316</v>
      </c>
      <c r="W53" s="406"/>
      <c r="X53" s="694"/>
      <c r="Y53" s="364"/>
      <c r="Z53" s="266"/>
      <c r="AA53" s="288"/>
      <c r="AD53" s="696"/>
      <c r="AE53" s="364"/>
      <c r="AF53" s="266"/>
      <c r="AG53" s="288"/>
    </row>
    <row r="54" spans="1:33" s="20" customFormat="1" ht="79.5" customHeight="1" thickBot="1" x14ac:dyDescent="0.25">
      <c r="A54" s="311" t="s">
        <v>91</v>
      </c>
      <c r="B54" s="182" t="s">
        <v>93</v>
      </c>
      <c r="C54" s="182" t="s">
        <v>116</v>
      </c>
      <c r="D54" s="182" t="s">
        <v>94</v>
      </c>
      <c r="E54" s="315" t="s">
        <v>303</v>
      </c>
      <c r="F54" s="318" t="s">
        <v>302</v>
      </c>
      <c r="G54" s="315" t="s">
        <v>300</v>
      </c>
      <c r="H54" s="316" t="s">
        <v>95</v>
      </c>
      <c r="I54" s="315" t="s">
        <v>288</v>
      </c>
      <c r="J54" s="256" t="s">
        <v>291</v>
      </c>
      <c r="K54" s="188" t="s">
        <v>303</v>
      </c>
      <c r="L54" s="315" t="s">
        <v>302</v>
      </c>
      <c r="M54" s="315" t="s">
        <v>300</v>
      </c>
      <c r="N54" s="315" t="s">
        <v>360</v>
      </c>
      <c r="O54" s="182" t="s">
        <v>503</v>
      </c>
      <c r="P54" s="317" t="s">
        <v>96</v>
      </c>
      <c r="Q54" s="317" t="s">
        <v>97</v>
      </c>
      <c r="R54" s="312" t="s">
        <v>505</v>
      </c>
      <c r="S54" s="374" t="s">
        <v>497</v>
      </c>
      <c r="T54" s="188" t="s">
        <v>402</v>
      </c>
      <c r="U54" s="386" t="s">
        <v>404</v>
      </c>
      <c r="V54" s="420">
        <v>44316</v>
      </c>
      <c r="W54" s="419"/>
      <c r="X54" s="388" t="s">
        <v>472</v>
      </c>
      <c r="Y54" s="374"/>
      <c r="Z54" s="188" t="s">
        <v>402</v>
      </c>
      <c r="AA54" s="189" t="s">
        <v>404</v>
      </c>
      <c r="AD54" s="312" t="s">
        <v>472</v>
      </c>
      <c r="AE54" s="374"/>
      <c r="AF54" s="188" t="s">
        <v>402</v>
      </c>
      <c r="AG54" s="189" t="s">
        <v>404</v>
      </c>
    </row>
    <row r="55" spans="1:33" s="20" customFormat="1" ht="26.25" customHeight="1" thickBot="1" x14ac:dyDescent="0.25">
      <c r="A55" s="305"/>
      <c r="B55" s="306"/>
      <c r="C55" s="306"/>
      <c r="D55" s="306"/>
      <c r="E55" s="261"/>
      <c r="F55" s="261"/>
      <c r="G55" s="261"/>
      <c r="H55" s="306"/>
      <c r="I55" s="261"/>
      <c r="J55" s="261"/>
      <c r="K55" s="307"/>
      <c r="L55" s="306"/>
      <c r="M55" s="261"/>
      <c r="N55" s="261"/>
      <c r="O55" s="308"/>
      <c r="P55" s="306"/>
      <c r="Q55" s="306"/>
      <c r="R55" s="306"/>
      <c r="S55" s="306"/>
      <c r="T55" s="306"/>
      <c r="U55" s="309"/>
      <c r="V55" s="404"/>
      <c r="W55" s="405"/>
      <c r="X55" s="389"/>
      <c r="Y55" s="306"/>
      <c r="Z55" s="306"/>
      <c r="AA55" s="309"/>
      <c r="AD55" s="306"/>
      <c r="AE55" s="306"/>
      <c r="AF55" s="306"/>
      <c r="AG55" s="309"/>
    </row>
    <row r="56" spans="1:33" x14ac:dyDescent="0.25">
      <c r="A56" s="37"/>
      <c r="B56" s="38"/>
      <c r="C56" s="38"/>
      <c r="D56" s="38"/>
      <c r="E56" s="38"/>
      <c r="F56" s="38"/>
      <c r="G56" s="38"/>
      <c r="H56" s="38"/>
      <c r="I56" s="38"/>
      <c r="J56" s="38"/>
      <c r="K56" s="38"/>
      <c r="L56" s="38"/>
      <c r="M56" s="38"/>
      <c r="N56" s="38"/>
      <c r="O56" s="38"/>
      <c r="P56" s="38"/>
      <c r="Q56" s="38"/>
      <c r="R56" s="38"/>
      <c r="S56" s="38"/>
      <c r="T56" s="38"/>
      <c r="U56" s="38"/>
    </row>
    <row r="57" spans="1:33" x14ac:dyDescent="0.25">
      <c r="A57" s="37"/>
      <c r="B57" s="38"/>
      <c r="C57" s="38"/>
      <c r="D57" s="38"/>
      <c r="E57" s="38"/>
      <c r="F57" s="38"/>
      <c r="G57" s="38"/>
      <c r="H57" s="38"/>
      <c r="I57" s="38"/>
      <c r="J57" s="38"/>
      <c r="K57" s="38"/>
      <c r="L57" s="38"/>
      <c r="M57" s="38"/>
      <c r="N57" s="38"/>
      <c r="O57" s="38"/>
      <c r="P57" s="38"/>
      <c r="Q57" s="38"/>
      <c r="R57" s="38"/>
      <c r="S57" s="38"/>
      <c r="T57" s="38"/>
      <c r="U57" s="38"/>
    </row>
    <row r="58" spans="1:33" ht="15.75" customHeight="1" x14ac:dyDescent="0.25">
      <c r="A58" s="565" t="s">
        <v>32</v>
      </c>
      <c r="B58" s="566"/>
      <c r="C58" s="566"/>
      <c r="D58" s="566"/>
      <c r="E58" s="566"/>
      <c r="F58" s="566"/>
      <c r="G58" s="566"/>
      <c r="H58" s="566"/>
      <c r="I58" s="566"/>
      <c r="J58" s="566"/>
      <c r="K58" s="566"/>
      <c r="L58" s="566"/>
      <c r="M58" s="566"/>
      <c r="N58" s="566"/>
      <c r="O58" s="566"/>
      <c r="P58" s="566"/>
      <c r="Q58" s="566"/>
      <c r="R58" s="566"/>
      <c r="S58" s="566"/>
      <c r="T58" s="566"/>
      <c r="U58" s="567"/>
    </row>
    <row r="59" spans="1:33" ht="15.75" thickBot="1" x14ac:dyDescent="0.3">
      <c r="A59" s="562"/>
      <c r="B59" s="563"/>
      <c r="C59" s="563"/>
      <c r="D59" s="563"/>
      <c r="E59" s="563"/>
      <c r="F59" s="563"/>
      <c r="G59" s="563"/>
      <c r="H59" s="563"/>
      <c r="I59" s="563"/>
      <c r="J59" s="563"/>
      <c r="K59" s="563"/>
      <c r="L59" s="563"/>
      <c r="M59" s="563"/>
      <c r="N59" s="563"/>
      <c r="O59" s="563"/>
      <c r="P59" s="563"/>
      <c r="Q59" s="563"/>
      <c r="R59" s="563"/>
      <c r="S59" s="563"/>
      <c r="T59" s="563"/>
      <c r="U59" s="564"/>
    </row>
    <row r="60" spans="1:33" x14ac:dyDescent="0.25">
      <c r="A60" s="620"/>
      <c r="B60" s="621"/>
      <c r="C60" s="621"/>
      <c r="D60" s="621"/>
      <c r="E60" s="621"/>
      <c r="F60" s="621"/>
      <c r="G60" s="621"/>
      <c r="H60" s="622"/>
      <c r="I60" s="623"/>
      <c r="J60" s="623"/>
      <c r="K60" s="623"/>
      <c r="L60" s="623"/>
      <c r="M60" s="623"/>
      <c r="N60" s="623"/>
      <c r="O60" s="623"/>
      <c r="P60" s="623"/>
      <c r="Q60" s="623"/>
      <c r="R60" s="623"/>
      <c r="S60" s="623"/>
      <c r="T60" s="623"/>
      <c r="U60" s="624"/>
    </row>
    <row r="61" spans="1:33" x14ac:dyDescent="0.25">
      <c r="A61" s="613"/>
      <c r="B61" s="614"/>
      <c r="C61" s="614"/>
      <c r="D61" s="614"/>
      <c r="E61" s="614"/>
      <c r="F61" s="614"/>
      <c r="G61" s="614"/>
      <c r="H61" s="615"/>
      <c r="I61" s="616"/>
      <c r="J61" s="616"/>
      <c r="K61" s="616"/>
      <c r="L61" s="616"/>
      <c r="M61" s="616"/>
      <c r="N61" s="616"/>
      <c r="O61" s="616"/>
      <c r="P61" s="616"/>
      <c r="Q61" s="616"/>
      <c r="R61" s="616"/>
      <c r="S61" s="616"/>
      <c r="T61" s="616"/>
      <c r="U61" s="617"/>
    </row>
    <row r="62" spans="1:33" ht="15.75" thickBot="1" x14ac:dyDescent="0.3">
      <c r="A62" s="607"/>
      <c r="B62" s="608"/>
      <c r="C62" s="608"/>
      <c r="D62" s="608"/>
      <c r="E62" s="608"/>
      <c r="F62" s="608"/>
      <c r="G62" s="608"/>
      <c r="H62" s="609"/>
      <c r="I62" s="610"/>
      <c r="J62" s="610"/>
      <c r="K62" s="610"/>
      <c r="L62" s="610"/>
      <c r="M62" s="610"/>
      <c r="N62" s="610"/>
      <c r="O62" s="610"/>
      <c r="P62" s="610"/>
      <c r="Q62" s="610"/>
      <c r="R62" s="610"/>
      <c r="S62" s="610"/>
      <c r="T62" s="610"/>
      <c r="U62" s="611"/>
    </row>
    <row r="63" spans="1:33" x14ac:dyDescent="0.25">
      <c r="A63" s="558" t="s">
        <v>31</v>
      </c>
      <c r="B63" s="559"/>
      <c r="C63" s="559"/>
      <c r="D63" s="559"/>
      <c r="E63" s="559"/>
      <c r="F63" s="559"/>
      <c r="G63" s="559"/>
      <c r="H63" s="559"/>
      <c r="I63" s="559"/>
      <c r="J63" s="559"/>
      <c r="K63" s="559"/>
      <c r="L63" s="559"/>
      <c r="M63" s="559"/>
      <c r="N63" s="559"/>
      <c r="O63" s="559"/>
      <c r="P63" s="559"/>
      <c r="Q63" s="559"/>
      <c r="R63" s="559"/>
      <c r="S63" s="559"/>
      <c r="T63" s="559"/>
      <c r="U63" s="559"/>
    </row>
    <row r="64" spans="1:33" x14ac:dyDescent="0.25">
      <c r="A64" s="560"/>
      <c r="B64" s="561"/>
      <c r="C64" s="561"/>
      <c r="D64" s="561"/>
      <c r="E64" s="561"/>
      <c r="F64" s="561"/>
      <c r="G64" s="561"/>
      <c r="H64" s="561"/>
      <c r="I64" s="561"/>
      <c r="J64" s="561"/>
      <c r="K64" s="561"/>
      <c r="L64" s="561"/>
      <c r="M64" s="561"/>
      <c r="N64" s="561"/>
      <c r="O64" s="561"/>
      <c r="P64" s="561"/>
      <c r="Q64" s="561"/>
      <c r="R64" s="561"/>
      <c r="S64" s="561"/>
      <c r="T64" s="561"/>
      <c r="U64" s="561"/>
    </row>
    <row r="65" spans="1:21" x14ac:dyDescent="0.25">
      <c r="A65" s="560"/>
      <c r="B65" s="561"/>
      <c r="C65" s="561"/>
      <c r="D65" s="561"/>
      <c r="E65" s="561"/>
      <c r="F65" s="561"/>
      <c r="G65" s="561"/>
      <c r="H65" s="561"/>
      <c r="I65" s="561"/>
      <c r="J65" s="561"/>
      <c r="K65" s="561"/>
      <c r="L65" s="561"/>
      <c r="M65" s="561"/>
      <c r="N65" s="561"/>
      <c r="O65" s="561"/>
      <c r="P65" s="561"/>
      <c r="Q65" s="561"/>
      <c r="R65" s="561"/>
      <c r="S65" s="561"/>
      <c r="T65" s="561"/>
      <c r="U65" s="561"/>
    </row>
    <row r="67" spans="1:21" x14ac:dyDescent="0.25">
      <c r="A67" s="9"/>
      <c r="B67" s="9"/>
      <c r="C67" s="9"/>
      <c r="D67" s="9"/>
      <c r="E67" s="9"/>
      <c r="F67" s="9"/>
      <c r="G67" s="9"/>
      <c r="H67" s="9"/>
      <c r="I67" s="9"/>
      <c r="J67" s="9"/>
      <c r="K67" s="9"/>
      <c r="L67" s="9"/>
      <c r="M67" s="9"/>
      <c r="N67" s="9"/>
      <c r="O67" s="9"/>
      <c r="P67" s="9"/>
      <c r="Q67" s="9"/>
    </row>
    <row r="69" spans="1:21" ht="30.75" hidden="1" thickBot="1" x14ac:dyDescent="0.3">
      <c r="B69" s="132" t="s">
        <v>43</v>
      </c>
      <c r="C69" s="132"/>
      <c r="D69" s="129" t="s">
        <v>301</v>
      </c>
      <c r="I69" s="126" t="s">
        <v>284</v>
      </c>
      <c r="J69" s="126" t="s">
        <v>285</v>
      </c>
      <c r="N69" s="184" t="s">
        <v>363</v>
      </c>
    </row>
    <row r="70" spans="1:21" ht="30" hidden="1" customHeight="1" thickBot="1" x14ac:dyDescent="0.3">
      <c r="B70" s="133" t="s">
        <v>303</v>
      </c>
      <c r="C70" s="133"/>
      <c r="D70" s="133" t="s">
        <v>298</v>
      </c>
      <c r="I70" s="282" t="s">
        <v>286</v>
      </c>
      <c r="J70" s="280" t="s">
        <v>287</v>
      </c>
      <c r="L70" s="23"/>
      <c r="N70" s="186" t="s">
        <v>359</v>
      </c>
    </row>
    <row r="71" spans="1:21" ht="26.25" hidden="1" customHeight="1" thickBot="1" x14ac:dyDescent="0.3">
      <c r="B71" s="139" t="s">
        <v>304</v>
      </c>
      <c r="C71" s="139"/>
      <c r="D71" s="134" t="s">
        <v>134</v>
      </c>
      <c r="I71" s="279" t="s">
        <v>433</v>
      </c>
      <c r="J71" s="280" t="s">
        <v>289</v>
      </c>
      <c r="N71" s="185" t="s">
        <v>360</v>
      </c>
    </row>
    <row r="72" spans="1:21" ht="27" hidden="1" customHeight="1" thickBot="1" x14ac:dyDescent="0.3">
      <c r="B72" s="134" t="s">
        <v>305</v>
      </c>
      <c r="C72" s="134"/>
      <c r="D72" s="135" t="s">
        <v>299</v>
      </c>
      <c r="I72" s="279" t="s">
        <v>432</v>
      </c>
      <c r="J72" s="280" t="s">
        <v>290</v>
      </c>
      <c r="N72" s="185" t="s">
        <v>361</v>
      </c>
    </row>
    <row r="73" spans="1:21" ht="23.25" hidden="1" customHeight="1" thickBot="1" x14ac:dyDescent="0.3">
      <c r="B73" s="134"/>
      <c r="C73" s="134"/>
      <c r="D73" s="135"/>
      <c r="I73" s="289" t="s">
        <v>288</v>
      </c>
      <c r="J73" s="280" t="s">
        <v>291</v>
      </c>
      <c r="N73" s="185" t="s">
        <v>362</v>
      </c>
    </row>
    <row r="74" spans="1:21" ht="38.25" hidden="1" customHeight="1" thickBot="1" x14ac:dyDescent="0.3">
      <c r="B74" s="135" t="s">
        <v>306</v>
      </c>
      <c r="C74" s="135"/>
      <c r="D74" s="136" t="s">
        <v>300</v>
      </c>
      <c r="I74" s="290" t="s">
        <v>308</v>
      </c>
      <c r="J74" s="280" t="s">
        <v>292</v>
      </c>
    </row>
    <row r="75" spans="1:21" ht="33.75" hidden="1" customHeight="1" thickBot="1" x14ac:dyDescent="0.3">
      <c r="B75" s="136" t="s">
        <v>307</v>
      </c>
      <c r="C75" s="138"/>
      <c r="D75" s="137"/>
      <c r="I75" s="291" t="s">
        <v>434</v>
      </c>
      <c r="J75" s="280" t="s">
        <v>338</v>
      </c>
    </row>
    <row r="76" spans="1:21" ht="23.25" hidden="1" customHeight="1" x14ac:dyDescent="0.25">
      <c r="I76" s="283" t="s">
        <v>431</v>
      </c>
      <c r="J76" s="280" t="s">
        <v>293</v>
      </c>
    </row>
    <row r="77" spans="1:21" ht="23.25" hidden="1" customHeight="1" x14ac:dyDescent="0.25">
      <c r="J77" s="279" t="s">
        <v>294</v>
      </c>
    </row>
    <row r="78" spans="1:21" ht="23.25" hidden="1" customHeight="1" x14ac:dyDescent="0.25"/>
    <row r="79" spans="1:21" hidden="1" x14ac:dyDescent="0.25"/>
    <row r="80" spans="1:21" hidden="1" x14ac:dyDescent="0.25"/>
    <row r="81" spans="5:12" hidden="1" x14ac:dyDescent="0.25"/>
    <row r="82" spans="5:12" s="23" customFormat="1" ht="30.75" hidden="1" thickBot="1" x14ac:dyDescent="0.3">
      <c r="E82" s="298" t="s">
        <v>33</v>
      </c>
      <c r="F82" s="132" t="s">
        <v>6</v>
      </c>
      <c r="G82" s="293" t="s">
        <v>297</v>
      </c>
      <c r="L82"/>
    </row>
    <row r="83" spans="5:12" ht="30.75" hidden="1" thickBot="1" x14ac:dyDescent="0.3">
      <c r="E83" s="299" t="s">
        <v>303</v>
      </c>
      <c r="F83" s="294" t="s">
        <v>302</v>
      </c>
      <c r="G83" s="130" t="s">
        <v>300</v>
      </c>
    </row>
    <row r="84" spans="5:12" ht="26.25" hidden="1" thickBot="1" x14ac:dyDescent="0.3">
      <c r="E84" s="300" t="s">
        <v>304</v>
      </c>
      <c r="F84" s="295" t="s">
        <v>135</v>
      </c>
      <c r="G84" s="131" t="s">
        <v>299</v>
      </c>
    </row>
    <row r="85" spans="5:12" ht="15.75" hidden="1" thickBot="1" x14ac:dyDescent="0.3">
      <c r="E85" s="301" t="s">
        <v>305</v>
      </c>
      <c r="F85" s="296" t="s">
        <v>134</v>
      </c>
      <c r="G85" s="128" t="s">
        <v>134</v>
      </c>
    </row>
    <row r="86" spans="5:12" ht="15.75" hidden="1" thickBot="1" x14ac:dyDescent="0.3">
      <c r="E86" s="302" t="s">
        <v>306</v>
      </c>
      <c r="F86" s="297"/>
      <c r="G86" s="127"/>
    </row>
    <row r="87" spans="5:12" ht="26.25" hidden="1" thickBot="1" x14ac:dyDescent="0.3">
      <c r="E87" s="303" t="s">
        <v>307</v>
      </c>
      <c r="F87" s="297"/>
      <c r="G87" s="127"/>
    </row>
  </sheetData>
  <autoFilter ref="A1:U54" xr:uid="{00000000-0009-0000-0000-000005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dataConsolidate/>
  <mergeCells count="276">
    <mergeCell ref="AD52:AD53"/>
    <mergeCell ref="AE21:AE22"/>
    <mergeCell ref="AF21:AF22"/>
    <mergeCell ref="AG21:AG22"/>
    <mergeCell ref="AE23:AE24"/>
    <mergeCell ref="AF23:AF25"/>
    <mergeCell ref="AG23:AG24"/>
    <mergeCell ref="AF28:AF29"/>
    <mergeCell ref="AD32:AD34"/>
    <mergeCell ref="AF32:AF34"/>
    <mergeCell ref="AE46:AE48"/>
    <mergeCell ref="AF46:AF48"/>
    <mergeCell ref="AA46:AA48"/>
    <mergeCell ref="Z49:Z51"/>
    <mergeCell ref="AA50:AA51"/>
    <mergeCell ref="AG9:AG11"/>
    <mergeCell ref="AD14:AD16"/>
    <mergeCell ref="AG46:AG48"/>
    <mergeCell ref="AD49:AD51"/>
    <mergeCell ref="AF49:AF51"/>
    <mergeCell ref="AE50:AE51"/>
    <mergeCell ref="AG50:AG51"/>
    <mergeCell ref="AF14:AF16"/>
    <mergeCell ref="AD17:AD19"/>
    <mergeCell ref="AF17:AF19"/>
    <mergeCell ref="AD9:AD11"/>
    <mergeCell ref="Z9:Z11"/>
    <mergeCell ref="AA9:AA11"/>
    <mergeCell ref="Z14:Z16"/>
    <mergeCell ref="Z17:Z19"/>
    <mergeCell ref="Z21:Z22"/>
    <mergeCell ref="AA21:AA22"/>
    <mergeCell ref="Z23:Z25"/>
    <mergeCell ref="AF9:AF11"/>
    <mergeCell ref="Z28:Z29"/>
    <mergeCell ref="Z32:Z34"/>
    <mergeCell ref="X52:X53"/>
    <mergeCell ref="R52:R53"/>
    <mergeCell ref="V9:V11"/>
    <mergeCell ref="X9:X11"/>
    <mergeCell ref="Y9:Y11"/>
    <mergeCell ref="X14:X16"/>
    <mergeCell ref="X17:X19"/>
    <mergeCell ref="Y21:Y22"/>
    <mergeCell ref="Y23:Y24"/>
    <mergeCell ref="X32:X34"/>
    <mergeCell ref="Y46:Y48"/>
    <mergeCell ref="X49:X51"/>
    <mergeCell ref="U9:U11"/>
    <mergeCell ref="T32:T34"/>
    <mergeCell ref="T28:T29"/>
    <mergeCell ref="S46:S48"/>
    <mergeCell ref="T46:T48"/>
    <mergeCell ref="U46:U48"/>
    <mergeCell ref="R32:R34"/>
    <mergeCell ref="Z46:Z48"/>
    <mergeCell ref="V14:V16"/>
    <mergeCell ref="Y50:Y51"/>
    <mergeCell ref="V4:W4"/>
    <mergeCell ref="X4:AA4"/>
    <mergeCell ref="AB4:AC4"/>
    <mergeCell ref="AD4:AG4"/>
    <mergeCell ref="AH4:AI4"/>
    <mergeCell ref="V5:V8"/>
    <mergeCell ref="W5:W8"/>
    <mergeCell ref="X5:X8"/>
    <mergeCell ref="Y5:Y8"/>
    <mergeCell ref="Z5:Z8"/>
    <mergeCell ref="AA5:AA8"/>
    <mergeCell ref="AB5:AB8"/>
    <mergeCell ref="AC5:AC8"/>
    <mergeCell ref="AD5:AD8"/>
    <mergeCell ref="AE5:AE8"/>
    <mergeCell ref="AF5:AF8"/>
    <mergeCell ref="AG5:AG8"/>
    <mergeCell ref="AH5:AH8"/>
    <mergeCell ref="AI5:AI8"/>
    <mergeCell ref="AA23:AA24"/>
    <mergeCell ref="AE9:AE11"/>
    <mergeCell ref="N18:N19"/>
    <mergeCell ref="O17:O19"/>
    <mergeCell ref="P18:P19"/>
    <mergeCell ref="Q18:Q19"/>
    <mergeCell ref="S9:S11"/>
    <mergeCell ref="R9:R11"/>
    <mergeCell ref="T9:T11"/>
    <mergeCell ref="K9:K11"/>
    <mergeCell ref="L9:L11"/>
    <mergeCell ref="M9:M11"/>
    <mergeCell ref="S18:S19"/>
    <mergeCell ref="R14:R16"/>
    <mergeCell ref="R17:R19"/>
    <mergeCell ref="F7:F8"/>
    <mergeCell ref="G7:G8"/>
    <mergeCell ref="I7:I8"/>
    <mergeCell ref="J7:J8"/>
    <mergeCell ref="K7:K8"/>
    <mergeCell ref="L7:L8"/>
    <mergeCell ref="M7:M8"/>
    <mergeCell ref="K6:M6"/>
    <mergeCell ref="I18:I19"/>
    <mergeCell ref="J18:J19"/>
    <mergeCell ref="K39:K40"/>
    <mergeCell ref="A49:A51"/>
    <mergeCell ref="B49:B51"/>
    <mergeCell ref="E49:E51"/>
    <mergeCell ref="F49:F51"/>
    <mergeCell ref="M37:M38"/>
    <mergeCell ref="L39:L40"/>
    <mergeCell ref="M39:M40"/>
    <mergeCell ref="A1:U2"/>
    <mergeCell ref="A3:U3"/>
    <mergeCell ref="A4:D4"/>
    <mergeCell ref="E4:Q4"/>
    <mergeCell ref="R4:U4"/>
    <mergeCell ref="A5:A8"/>
    <mergeCell ref="B5:B8"/>
    <mergeCell ref="D5:D8"/>
    <mergeCell ref="E5:G5"/>
    <mergeCell ref="R5:R8"/>
    <mergeCell ref="S5:S8"/>
    <mergeCell ref="T5:T8"/>
    <mergeCell ref="U5:U8"/>
    <mergeCell ref="E6:G6"/>
    <mergeCell ref="H6:H8"/>
    <mergeCell ref="I6:J6"/>
    <mergeCell ref="A62:G62"/>
    <mergeCell ref="H62:U62"/>
    <mergeCell ref="G41:G43"/>
    <mergeCell ref="K41:K43"/>
    <mergeCell ref="L41:L43"/>
    <mergeCell ref="T49:T51"/>
    <mergeCell ref="A61:G61"/>
    <mergeCell ref="H61:U61"/>
    <mergeCell ref="U50:U51"/>
    <mergeCell ref="A60:G60"/>
    <mergeCell ref="H60:U60"/>
    <mergeCell ref="B39:B40"/>
    <mergeCell ref="E39:E40"/>
    <mergeCell ref="F39:F40"/>
    <mergeCell ref="G39:G40"/>
    <mergeCell ref="E9:E11"/>
    <mergeCell ref="F9:F11"/>
    <mergeCell ref="A9:A11"/>
    <mergeCell ref="B9:B11"/>
    <mergeCell ref="D9:D11"/>
    <mergeCell ref="A23:A25"/>
    <mergeCell ref="B23:B25"/>
    <mergeCell ref="C23:C25"/>
    <mergeCell ref="D23:D25"/>
    <mergeCell ref="C5:C8"/>
    <mergeCell ref="C9:C11"/>
    <mergeCell ref="H5:Q5"/>
    <mergeCell ref="Q9:Q11"/>
    <mergeCell ref="A46:A48"/>
    <mergeCell ref="L46:L48"/>
    <mergeCell ref="A41:A43"/>
    <mergeCell ref="D32:D34"/>
    <mergeCell ref="D41:D43"/>
    <mergeCell ref="E41:E43"/>
    <mergeCell ref="F41:F43"/>
    <mergeCell ref="M14:M16"/>
    <mergeCell ref="B41:B43"/>
    <mergeCell ref="N6:N8"/>
    <mergeCell ref="O6:Q7"/>
    <mergeCell ref="E7:E8"/>
    <mergeCell ref="N9:N11"/>
    <mergeCell ref="G9:G11"/>
    <mergeCell ref="M21:M22"/>
    <mergeCell ref="A39:A40"/>
    <mergeCell ref="A17:A19"/>
    <mergeCell ref="B17:B19"/>
    <mergeCell ref="E17:E19"/>
    <mergeCell ref="F17:F19"/>
    <mergeCell ref="A21:A22"/>
    <mergeCell ref="B21:B22"/>
    <mergeCell ref="C21:C22"/>
    <mergeCell ref="D21:D22"/>
    <mergeCell ref="E21:E22"/>
    <mergeCell ref="F21:F22"/>
    <mergeCell ref="D17:D19"/>
    <mergeCell ref="H18:H19"/>
    <mergeCell ref="C37:C38"/>
    <mergeCell ref="D37:D38"/>
    <mergeCell ref="E37:E38"/>
    <mergeCell ref="F37:F38"/>
    <mergeCell ref="G37:G38"/>
    <mergeCell ref="C32:C34"/>
    <mergeCell ref="E32:E34"/>
    <mergeCell ref="F32:F34"/>
    <mergeCell ref="D28:D29"/>
    <mergeCell ref="C28:C29"/>
    <mergeCell ref="G21:G22"/>
    <mergeCell ref="G17:G19"/>
    <mergeCell ref="G23:G25"/>
    <mergeCell ref="E23:E25"/>
    <mergeCell ref="F23:F25"/>
    <mergeCell ref="L32:L34"/>
    <mergeCell ref="M32:M34"/>
    <mergeCell ref="L23:L25"/>
    <mergeCell ref="M23:M25"/>
    <mergeCell ref="M17:M19"/>
    <mergeCell ref="K17:K19"/>
    <mergeCell ref="L17:L19"/>
    <mergeCell ref="K28:K29"/>
    <mergeCell ref="L28:L29"/>
    <mergeCell ref="M28:M29"/>
    <mergeCell ref="K21:K22"/>
    <mergeCell ref="L21:L22"/>
    <mergeCell ref="K23:K25"/>
    <mergeCell ref="A63:U65"/>
    <mergeCell ref="A59:U59"/>
    <mergeCell ref="A58:U58"/>
    <mergeCell ref="E35:E36"/>
    <mergeCell ref="F35:F36"/>
    <mergeCell ref="G35:G36"/>
    <mergeCell ref="K35:K36"/>
    <mergeCell ref="L35:L36"/>
    <mergeCell ref="M35:M36"/>
    <mergeCell ref="A35:A36"/>
    <mergeCell ref="B35:B36"/>
    <mergeCell ref="C35:C36"/>
    <mergeCell ref="D35:D36"/>
    <mergeCell ref="N49:N51"/>
    <mergeCell ref="O49:O51"/>
    <mergeCell ref="R49:R51"/>
    <mergeCell ref="L37:L38"/>
    <mergeCell ref="K46:K48"/>
    <mergeCell ref="M46:M48"/>
    <mergeCell ref="G49:G51"/>
    <mergeCell ref="K49:K51"/>
    <mergeCell ref="L49:L51"/>
    <mergeCell ref="M49:M51"/>
    <mergeCell ref="M41:M43"/>
    <mergeCell ref="A14:A16"/>
    <mergeCell ref="B14:B16"/>
    <mergeCell ref="E14:E16"/>
    <mergeCell ref="F14:F16"/>
    <mergeCell ref="G14:G16"/>
    <mergeCell ref="K14:K16"/>
    <mergeCell ref="L14:L16"/>
    <mergeCell ref="C14:C16"/>
    <mergeCell ref="D14:D16"/>
    <mergeCell ref="A52:A53"/>
    <mergeCell ref="B52:B53"/>
    <mergeCell ref="C52:C53"/>
    <mergeCell ref="D52:D53"/>
    <mergeCell ref="K52:K53"/>
    <mergeCell ref="F28:F29"/>
    <mergeCell ref="G28:G29"/>
    <mergeCell ref="K37:K38"/>
    <mergeCell ref="K32:K34"/>
    <mergeCell ref="D46:D48"/>
    <mergeCell ref="C46:C48"/>
    <mergeCell ref="E46:E48"/>
    <mergeCell ref="F46:F48"/>
    <mergeCell ref="G46:G48"/>
    <mergeCell ref="B46:B48"/>
    <mergeCell ref="G32:G34"/>
    <mergeCell ref="A37:A38"/>
    <mergeCell ref="B37:B38"/>
    <mergeCell ref="E28:E29"/>
    <mergeCell ref="C41:C43"/>
    <mergeCell ref="A32:A34"/>
    <mergeCell ref="B32:B34"/>
    <mergeCell ref="A28:A29"/>
    <mergeCell ref="B28:B29"/>
    <mergeCell ref="P52:P53"/>
    <mergeCell ref="Q52:Q53"/>
    <mergeCell ref="L52:L53"/>
    <mergeCell ref="M52:M53"/>
    <mergeCell ref="N52:N53"/>
    <mergeCell ref="O52:O53"/>
    <mergeCell ref="E52:E53"/>
    <mergeCell ref="F52:F53"/>
    <mergeCell ref="G52:G53"/>
  </mergeCells>
  <conditionalFormatting sqref="I10:I11 I13:I16 I20">
    <cfRule type="cellIs" dxfId="392" priority="174" operator="equal">
      <formula>$I$70</formula>
    </cfRule>
  </conditionalFormatting>
  <conditionalFormatting sqref="I12">
    <cfRule type="cellIs" dxfId="391" priority="172" operator="equal">
      <formula>$I$70</formula>
    </cfRule>
  </conditionalFormatting>
  <conditionalFormatting sqref="I21:I31">
    <cfRule type="cellIs" dxfId="390" priority="168" operator="equal">
      <formula>$I$70</formula>
    </cfRule>
  </conditionalFormatting>
  <conditionalFormatting sqref="I34">
    <cfRule type="cellIs" dxfId="389" priority="166" operator="equal">
      <formula>$I$70</formula>
    </cfRule>
  </conditionalFormatting>
  <conditionalFormatting sqref="I36">
    <cfRule type="cellIs" dxfId="388" priority="164" operator="equal">
      <formula>$I$70</formula>
    </cfRule>
  </conditionalFormatting>
  <conditionalFormatting sqref="I38">
    <cfRule type="cellIs" dxfId="387" priority="162" operator="equal">
      <formula>$I$70</formula>
    </cfRule>
  </conditionalFormatting>
  <conditionalFormatting sqref="I12">
    <cfRule type="cellIs" dxfId="386" priority="148" operator="equal">
      <formula>$I$70</formula>
    </cfRule>
  </conditionalFormatting>
  <conditionalFormatting sqref="I17:I18">
    <cfRule type="cellIs" dxfId="385" priority="140" operator="equal">
      <formula>$I$70</formula>
    </cfRule>
  </conditionalFormatting>
  <conditionalFormatting sqref="I17:I18">
    <cfRule type="cellIs" dxfId="384" priority="138" operator="equal">
      <formula>$I$70</formula>
    </cfRule>
  </conditionalFormatting>
  <conditionalFormatting sqref="I21:I32">
    <cfRule type="cellIs" dxfId="383" priority="134" operator="equal">
      <formula>$I$70</formula>
    </cfRule>
  </conditionalFormatting>
  <conditionalFormatting sqref="I21:I32">
    <cfRule type="cellIs" dxfId="382" priority="132" operator="equal">
      <formula>$I$70</formula>
    </cfRule>
  </conditionalFormatting>
  <conditionalFormatting sqref="I33">
    <cfRule type="cellIs" dxfId="381" priority="128" operator="equal">
      <formula>$I$70</formula>
    </cfRule>
  </conditionalFormatting>
  <conditionalFormatting sqref="I33">
    <cfRule type="cellIs" dxfId="380" priority="126" operator="equal">
      <formula>$I$70</formula>
    </cfRule>
  </conditionalFormatting>
  <conditionalFormatting sqref="I35">
    <cfRule type="cellIs" dxfId="379" priority="122" operator="equal">
      <formula>$I$70</formula>
    </cfRule>
  </conditionalFormatting>
  <conditionalFormatting sqref="I35">
    <cfRule type="cellIs" dxfId="378" priority="120" operator="equal">
      <formula>$I$70</formula>
    </cfRule>
  </conditionalFormatting>
  <conditionalFormatting sqref="I35">
    <cfRule type="cellIs" dxfId="377" priority="118" operator="equal">
      <formula>$I$70</formula>
    </cfRule>
  </conditionalFormatting>
  <conditionalFormatting sqref="I37">
    <cfRule type="cellIs" dxfId="376" priority="114" operator="equal">
      <formula>$I$70</formula>
    </cfRule>
  </conditionalFormatting>
  <conditionalFormatting sqref="I37">
    <cfRule type="cellIs" dxfId="375" priority="112" operator="equal">
      <formula>$I$70</formula>
    </cfRule>
  </conditionalFormatting>
  <conditionalFormatting sqref="I37">
    <cfRule type="cellIs" dxfId="374" priority="110" operator="equal">
      <formula>$I$70</formula>
    </cfRule>
  </conditionalFormatting>
  <conditionalFormatting sqref="I36">
    <cfRule type="cellIs" dxfId="373" priority="106" operator="equal">
      <formula>$I$70</formula>
    </cfRule>
  </conditionalFormatting>
  <conditionalFormatting sqref="I36">
    <cfRule type="cellIs" dxfId="372" priority="104" operator="equal">
      <formula>$I$70</formula>
    </cfRule>
  </conditionalFormatting>
  <conditionalFormatting sqref="I36">
    <cfRule type="cellIs" dxfId="371" priority="102" operator="equal">
      <formula>$I$70</formula>
    </cfRule>
  </conditionalFormatting>
  <conditionalFormatting sqref="I38">
    <cfRule type="cellIs" dxfId="370" priority="98" operator="equal">
      <formula>$I$70</formula>
    </cfRule>
  </conditionalFormatting>
  <conditionalFormatting sqref="I38">
    <cfRule type="cellIs" dxfId="369" priority="96" operator="equal">
      <formula>$I$70</formula>
    </cfRule>
  </conditionalFormatting>
  <conditionalFormatting sqref="I38">
    <cfRule type="cellIs" dxfId="368" priority="94" operator="equal">
      <formula>$I$70</formula>
    </cfRule>
  </conditionalFormatting>
  <conditionalFormatting sqref="I39:I41">
    <cfRule type="cellIs" dxfId="367" priority="88" operator="equal">
      <formula>$I$70</formula>
    </cfRule>
  </conditionalFormatting>
  <conditionalFormatting sqref="I39:I41">
    <cfRule type="cellIs" dxfId="366" priority="86" operator="equal">
      <formula>$I$70</formula>
    </cfRule>
  </conditionalFormatting>
  <conditionalFormatting sqref="I39:I41">
    <cfRule type="cellIs" dxfId="365" priority="84" operator="equal">
      <formula>$I$70</formula>
    </cfRule>
  </conditionalFormatting>
  <conditionalFormatting sqref="I42">
    <cfRule type="cellIs" dxfId="364" priority="78" operator="equal">
      <formula>$I$70</formula>
    </cfRule>
  </conditionalFormatting>
  <conditionalFormatting sqref="I42">
    <cfRule type="cellIs" dxfId="363" priority="76" operator="equal">
      <formula>$I$70</formula>
    </cfRule>
  </conditionalFormatting>
  <conditionalFormatting sqref="I42">
    <cfRule type="cellIs" dxfId="362" priority="74" operator="equal">
      <formula>$I$70</formula>
    </cfRule>
  </conditionalFormatting>
  <conditionalFormatting sqref="I43">
    <cfRule type="cellIs" dxfId="361" priority="68" operator="equal">
      <formula>$I$70</formula>
    </cfRule>
  </conditionalFormatting>
  <conditionalFormatting sqref="I43">
    <cfRule type="cellIs" dxfId="360" priority="66" operator="equal">
      <formula>$I$70</formula>
    </cfRule>
  </conditionalFormatting>
  <conditionalFormatting sqref="I43">
    <cfRule type="cellIs" dxfId="359" priority="64" operator="equal">
      <formula>$I$70</formula>
    </cfRule>
  </conditionalFormatting>
  <conditionalFormatting sqref="I44:I47">
    <cfRule type="cellIs" dxfId="358" priority="58" operator="equal">
      <formula>$I$70</formula>
    </cfRule>
  </conditionalFormatting>
  <conditionalFormatting sqref="I44:I47">
    <cfRule type="cellIs" dxfId="357" priority="56" operator="equal">
      <formula>$I$70</formula>
    </cfRule>
  </conditionalFormatting>
  <conditionalFormatting sqref="I44:I47">
    <cfRule type="cellIs" dxfId="356" priority="54" operator="equal">
      <formula>$I$70</formula>
    </cfRule>
  </conditionalFormatting>
  <conditionalFormatting sqref="I48">
    <cfRule type="cellIs" dxfId="355" priority="48" operator="equal">
      <formula>$I$70</formula>
    </cfRule>
  </conditionalFormatting>
  <conditionalFormatting sqref="I48">
    <cfRule type="cellIs" dxfId="354" priority="46" operator="equal">
      <formula>$I$70</formula>
    </cfRule>
  </conditionalFormatting>
  <conditionalFormatting sqref="I48">
    <cfRule type="cellIs" dxfId="353" priority="44" operator="equal">
      <formula>$I$70</formula>
    </cfRule>
  </conditionalFormatting>
  <conditionalFormatting sqref="I49">
    <cfRule type="cellIs" dxfId="352" priority="38" operator="equal">
      <formula>$I$70</formula>
    </cfRule>
  </conditionalFormatting>
  <conditionalFormatting sqref="I49">
    <cfRule type="cellIs" dxfId="351" priority="36" operator="equal">
      <formula>$I$70</formula>
    </cfRule>
  </conditionalFormatting>
  <conditionalFormatting sqref="I49">
    <cfRule type="cellIs" dxfId="350" priority="34" operator="equal">
      <formula>$I$70</formula>
    </cfRule>
  </conditionalFormatting>
  <conditionalFormatting sqref="I50">
    <cfRule type="cellIs" dxfId="349" priority="28" operator="equal">
      <formula>$I$70</formula>
    </cfRule>
  </conditionalFormatting>
  <conditionalFormatting sqref="I50">
    <cfRule type="cellIs" dxfId="348" priority="26" operator="equal">
      <formula>$I$70</formula>
    </cfRule>
  </conditionalFormatting>
  <conditionalFormatting sqref="I50">
    <cfRule type="cellIs" dxfId="347" priority="24" operator="equal">
      <formula>$I$70</formula>
    </cfRule>
  </conditionalFormatting>
  <conditionalFormatting sqref="I51">
    <cfRule type="cellIs" dxfId="346" priority="18" operator="equal">
      <formula>$I$70</formula>
    </cfRule>
  </conditionalFormatting>
  <conditionalFormatting sqref="I51">
    <cfRule type="cellIs" dxfId="345" priority="16" operator="equal">
      <formula>$I$70</formula>
    </cfRule>
  </conditionalFormatting>
  <conditionalFormatting sqref="I51">
    <cfRule type="cellIs" dxfId="344" priority="14" operator="equal">
      <formula>$I$70</formula>
    </cfRule>
  </conditionalFormatting>
  <conditionalFormatting sqref="I52:I54">
    <cfRule type="cellIs" dxfId="343" priority="8" operator="equal">
      <formula>$I$70</formula>
    </cfRule>
  </conditionalFormatting>
  <conditionalFormatting sqref="I52:I54">
    <cfRule type="cellIs" dxfId="342" priority="6" operator="equal">
      <formula>$I$70</formula>
    </cfRule>
  </conditionalFormatting>
  <conditionalFormatting sqref="I52:I54">
    <cfRule type="cellIs" dxfId="341" priority="4" operator="equal">
      <formula>$I$70</formula>
    </cfRule>
  </conditionalFormatting>
  <dataValidations count="12">
    <dataValidation type="list" allowBlank="1" showInputMessage="1" showErrorMessage="1" sqref="E37 K17:K21 E41 K39 E39 K30:K32 E17:E21 K9 E9:E10 E44:E46 K41 E49 E23 K23 E30:E32 K44:K46 E54:E55 K49 E12:E14 K12:K14 E26:E28 K26:K28 E35 K35 K37 E52 K52 K54:K55" xr:uid="{00000000-0002-0000-0500-000000000000}">
      <formula1>$B$70:$B$75</formula1>
    </dataValidation>
    <dataValidation type="list" allowBlank="1" showInputMessage="1" showErrorMessage="1" sqref="F37 L41 F41 L39 F39 L30:L32 F17:F21 L17:L21 L9 F9:F10 F44:F46 L49 F23 L23 F30:F32 L12:L14 L44:L46 F54:F55 F49 F12:F14 F26:F28 L26:L28 F35 L35 L37 F52 L52 L54:L55" xr:uid="{00000000-0002-0000-0500-000001000000}">
      <formula1>$F$83:$F$85</formula1>
    </dataValidation>
    <dataValidation type="list" allowBlank="1" showInputMessage="1" showErrorMessage="1" sqref="G37 M41 G41 M39 G39 M30:M32 G17:G21 M17:M21 M9 G9:G10 G44:G46 M49 G23 M23 G30:G32 M12:M14 M44:M46 G54:G55 G49 G12:G14 G26:G28 M26:M28 G35 M35 M37 G52 M52 M54:M55" xr:uid="{00000000-0002-0000-0500-000002000000}">
      <formula1>$G$83:$G$85</formula1>
    </dataValidation>
    <dataValidation type="list" allowBlank="1" showInputMessage="1" showErrorMessage="1" sqref="J21:J38 J44:J48 J52:J55 J9:J18" xr:uid="{00000000-0002-0000-0500-000003000000}">
      <formula1>$J$70:$J$77</formula1>
    </dataValidation>
    <dataValidation type="list" allowBlank="1" showInputMessage="1" showErrorMessage="1" sqref="J49:J51" xr:uid="{00000000-0002-0000-0500-000004000000}">
      <formula1>$J$69:$J$76</formula1>
    </dataValidation>
    <dataValidation type="list" allowBlank="1" showInputMessage="1" showErrorMessage="1" sqref="J20" xr:uid="{00000000-0002-0000-0500-000005000000}">
      <formula1>$J$71:$J$78</formula1>
    </dataValidation>
    <dataValidation type="list" allowBlank="1" showInputMessage="1" showErrorMessage="1" sqref="N44:N48 N54:N55 N9 N52 N12:N18 N20:N38" xr:uid="{00000000-0002-0000-0500-000006000000}">
      <formula1>$N$70:$N$73</formula1>
    </dataValidation>
    <dataValidation type="list" allowBlank="1" showInputMessage="1" showErrorMessage="1" sqref="N49" xr:uid="{00000000-0002-0000-0500-000007000000}">
      <formula1>$I$73:$I$74</formula1>
    </dataValidation>
    <dataValidation type="list" allowBlank="1" showInputMessage="1" showErrorMessage="1" sqref="I20:I55 I9:I18" xr:uid="{00000000-0002-0000-0500-000008000000}">
      <formula1>$I$70:$I$76</formula1>
    </dataValidation>
    <dataValidation type="list" allowBlank="1" showInputMessage="1" showErrorMessage="1" sqref="J39 J43" xr:uid="{00000000-0002-0000-0500-000009000000}">
      <formula1>$J$61:$J$67</formula1>
    </dataValidation>
    <dataValidation type="list" allowBlank="1" showInputMessage="1" showErrorMessage="1" sqref="J40:J42" xr:uid="{00000000-0002-0000-0500-00000A000000}">
      <formula1>$J$61:$J$66</formula1>
    </dataValidation>
    <dataValidation type="list" allowBlank="1" showInputMessage="1" showErrorMessage="1" sqref="N39:N43" xr:uid="{00000000-0002-0000-0500-00000B000000}">
      <formula1>$I$64:$I$65</formula1>
    </dataValidation>
  </dataValidations>
  <printOptions horizontalCentered="1"/>
  <pageMargins left="0.31496062992125984" right="0.31496062992125984" top="0.55118110236220474" bottom="0.55118110236220474" header="0.31496062992125984" footer="0.31496062992125984"/>
  <pageSetup paperSize="152" scale="60" orientation="landscape" horizontalDpi="4294967294" verticalDpi="4294967294"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65" operator="containsText" id="{A28B368D-7FAC-4340-8B3C-862AAC027474}">
            <xm:f>NOT(ISERROR(SEARCH($E$87,E9)))</xm:f>
            <xm:f>$E$87</xm:f>
            <x14:dxf>
              <fill>
                <patternFill>
                  <bgColor rgb="FFFF0000"/>
                </patternFill>
              </fill>
            </x14:dxf>
          </x14:cfRule>
          <x14:cfRule type="containsText" priority="566" operator="containsText" id="{0D47181A-B196-42B1-B017-A6C899170141}">
            <xm:f>NOT(ISERROR(SEARCH($E$83,E9)))</xm:f>
            <xm:f>$E$83</xm:f>
            <x14:dxf>
              <fill>
                <patternFill>
                  <bgColor rgb="FF00B050"/>
                </patternFill>
              </fill>
            </x14:dxf>
          </x14:cfRule>
          <x14:cfRule type="containsText" priority="567" operator="containsText" id="{A11D0395-0112-49F7-8ACE-461699A765BD}">
            <xm:f>NOT(ISERROR(SEARCH($E$84,E9)))</xm:f>
            <xm:f>$E$84</xm:f>
            <x14:dxf>
              <fill>
                <patternFill>
                  <bgColor rgb="FF92D050"/>
                </patternFill>
              </fill>
            </x14:dxf>
          </x14:cfRule>
          <x14:cfRule type="containsText" priority="568" operator="containsText" id="{82618714-B64F-4960-AD30-F8885722E2A7}">
            <xm:f>NOT(ISERROR(SEARCH($E$85,E9)))</xm:f>
            <xm:f>$E$85</xm:f>
            <x14:dxf>
              <fill>
                <patternFill>
                  <bgColor rgb="FFFFFF00"/>
                </patternFill>
              </fill>
            </x14:dxf>
          </x14:cfRule>
          <x14:cfRule type="containsText" priority="569" operator="containsText" id="{C715C56F-3532-4BE7-94FC-A160D84391F1}">
            <xm:f>NOT(ISERROR(SEARCH($E$86,E9)))</xm:f>
            <xm:f>$E$86</xm:f>
            <x14:dxf>
              <fill>
                <patternFill>
                  <bgColor rgb="FFFFC000"/>
                </patternFill>
              </fill>
            </x14:dxf>
          </x14:cfRule>
          <xm:sqref>E9:E10 E17:E19 E23 E21 E26:E28 E35 E52 E12 E14 E31:E32 E37 E54:E55</xm:sqref>
        </x14:conditionalFormatting>
        <x14:conditionalFormatting xmlns:xm="http://schemas.microsoft.com/office/excel/2006/main">
          <x14:cfRule type="containsText" priority="557" operator="containsText" id="{A9DD03A5-1562-4A54-8BB3-610ACD9A2268}">
            <xm:f>NOT(ISERROR(SEARCH($F$85,F9)))</xm:f>
            <xm:f>$F$85</xm:f>
            <x14:dxf>
              <fill>
                <patternFill>
                  <bgColor rgb="FFFFFF00"/>
                </patternFill>
              </fill>
            </x14:dxf>
          </x14:cfRule>
          <x14:cfRule type="containsText" priority="558" operator="containsText" id="{5DAC0315-BA04-4088-B6F8-F7DC2B68DC5B}">
            <xm:f>NOT(ISERROR(SEARCH($F$84,F9)))</xm:f>
            <xm:f>$F$84</xm:f>
            <x14:dxf>
              <fill>
                <patternFill>
                  <bgColor rgb="FFFFC000"/>
                </patternFill>
              </fill>
            </x14:dxf>
          </x14:cfRule>
          <x14:cfRule type="containsText" priority="559" operator="containsText" id="{3AAEE862-BB36-4405-8600-450499001811}">
            <xm:f>NOT(ISERROR(SEARCH($F$83,F9)))</xm:f>
            <xm:f>$F$83</xm:f>
            <x14:dxf>
              <fill>
                <patternFill>
                  <bgColor rgb="FFFF0000"/>
                </patternFill>
              </fill>
            </x14:dxf>
          </x14:cfRule>
          <xm:sqref>F9:F10 F44:F46 F26 F52 F12 F37 F54</xm:sqref>
        </x14:conditionalFormatting>
        <x14:conditionalFormatting xmlns:xm="http://schemas.microsoft.com/office/excel/2006/main">
          <x14:cfRule type="containsText" priority="545" operator="containsText" id="{3CB9E3E7-3068-4E93-9DF3-FAAA9D3D84FE}">
            <xm:f>NOT(ISERROR(SEARCH($F$85,F14)))</xm:f>
            <xm:f>$F$85</xm:f>
            <x14:dxf>
              <fill>
                <patternFill>
                  <bgColor rgb="FFFFFF00"/>
                </patternFill>
              </fill>
            </x14:dxf>
          </x14:cfRule>
          <x14:cfRule type="containsText" priority="546" operator="containsText" id="{B3337BF4-3866-496C-B1AC-0AF1830C2844}">
            <xm:f>NOT(ISERROR(SEARCH($F$84,F14)))</xm:f>
            <xm:f>$F$84</xm:f>
            <x14:dxf>
              <fill>
                <patternFill>
                  <bgColor rgb="FFFFC000"/>
                </patternFill>
              </fill>
            </x14:dxf>
          </x14:cfRule>
          <x14:cfRule type="containsText" priority="547" operator="containsText" id="{407B73DB-4A3B-46FD-9F54-82083BE42AD1}">
            <xm:f>NOT(ISERROR(SEARCH($F$83,F14)))</xm:f>
            <xm:f>$F$83</xm:f>
            <x14:dxf>
              <fill>
                <patternFill>
                  <bgColor rgb="FFFF0000"/>
                </patternFill>
              </fill>
            </x14:dxf>
          </x14:cfRule>
          <xm:sqref>F14</xm:sqref>
        </x14:conditionalFormatting>
        <x14:conditionalFormatting xmlns:xm="http://schemas.microsoft.com/office/excel/2006/main">
          <x14:cfRule type="containsText" priority="542" operator="containsText" id="{FD6D22C6-53D6-46D6-B8C4-A32F31E98527}">
            <xm:f>NOT(ISERROR(SEARCH($F$85,F17)))</xm:f>
            <xm:f>$F$85</xm:f>
            <x14:dxf>
              <fill>
                <patternFill>
                  <bgColor rgb="FFFFFF00"/>
                </patternFill>
              </fill>
            </x14:dxf>
          </x14:cfRule>
          <x14:cfRule type="containsText" priority="543" operator="containsText" id="{CBD7FD55-9CC5-4441-A18A-C385080124C5}">
            <xm:f>NOT(ISERROR(SEARCH($F$84,F17)))</xm:f>
            <xm:f>$F$84</xm:f>
            <x14:dxf>
              <fill>
                <patternFill>
                  <bgColor rgb="FFFFC000"/>
                </patternFill>
              </fill>
            </x14:dxf>
          </x14:cfRule>
          <x14:cfRule type="containsText" priority="544" operator="containsText" id="{0C574CDD-8016-4A60-A4FF-FCA2FCE466F4}">
            <xm:f>NOT(ISERROR(SEARCH($F$83,F17)))</xm:f>
            <xm:f>$F$83</xm:f>
            <x14:dxf>
              <fill>
                <patternFill>
                  <bgColor rgb="FFFF0000"/>
                </patternFill>
              </fill>
            </x14:dxf>
          </x14:cfRule>
          <xm:sqref>F17:F19</xm:sqref>
        </x14:conditionalFormatting>
        <x14:conditionalFormatting xmlns:xm="http://schemas.microsoft.com/office/excel/2006/main">
          <x14:cfRule type="containsText" priority="539" operator="containsText" id="{4F4E448C-C407-4556-9298-BCD74B48B4F7}">
            <xm:f>NOT(ISERROR(SEARCH($F$85,F21)))</xm:f>
            <xm:f>$F$85</xm:f>
            <x14:dxf>
              <fill>
                <patternFill>
                  <bgColor rgb="FFFFFF00"/>
                </patternFill>
              </fill>
            </x14:dxf>
          </x14:cfRule>
          <x14:cfRule type="containsText" priority="540" operator="containsText" id="{14D4A6C0-207D-4D6D-A239-5D8559D6A609}">
            <xm:f>NOT(ISERROR(SEARCH($F$84,F21)))</xm:f>
            <xm:f>$F$84</xm:f>
            <x14:dxf>
              <fill>
                <patternFill>
                  <bgColor rgb="FFFFC000"/>
                </patternFill>
              </fill>
            </x14:dxf>
          </x14:cfRule>
          <x14:cfRule type="containsText" priority="541" operator="containsText" id="{E98860F9-386F-452C-B7D7-243484AF62C3}">
            <xm:f>NOT(ISERROR(SEARCH($F$83,F21)))</xm:f>
            <xm:f>$F$83</xm:f>
            <x14:dxf>
              <fill>
                <patternFill>
                  <bgColor rgb="FFFF0000"/>
                </patternFill>
              </fill>
            </x14:dxf>
          </x14:cfRule>
          <xm:sqref>F21</xm:sqref>
        </x14:conditionalFormatting>
        <x14:conditionalFormatting xmlns:xm="http://schemas.microsoft.com/office/excel/2006/main">
          <x14:cfRule type="containsText" priority="536" operator="containsText" id="{97AE33B5-8B4D-4857-B1F6-C9B10B6664CD}">
            <xm:f>NOT(ISERROR(SEARCH($F$85,F23)))</xm:f>
            <xm:f>$F$85</xm:f>
            <x14:dxf>
              <fill>
                <patternFill>
                  <bgColor rgb="FFFFFF00"/>
                </patternFill>
              </fill>
            </x14:dxf>
          </x14:cfRule>
          <x14:cfRule type="containsText" priority="537" operator="containsText" id="{FA383446-1D6A-498B-AB92-FAD9F8789459}">
            <xm:f>NOT(ISERROR(SEARCH($F$84,F23)))</xm:f>
            <xm:f>$F$84</xm:f>
            <x14:dxf>
              <fill>
                <patternFill>
                  <bgColor rgb="FFFFC000"/>
                </patternFill>
              </fill>
            </x14:dxf>
          </x14:cfRule>
          <x14:cfRule type="containsText" priority="538" operator="containsText" id="{86F32325-A608-4DC5-A602-1ABE983180A7}">
            <xm:f>NOT(ISERROR(SEARCH($F$83,F23)))</xm:f>
            <xm:f>$F$83</xm:f>
            <x14:dxf>
              <fill>
                <patternFill>
                  <bgColor rgb="FFFF0000"/>
                </patternFill>
              </fill>
            </x14:dxf>
          </x14:cfRule>
          <xm:sqref>F23</xm:sqref>
        </x14:conditionalFormatting>
        <x14:conditionalFormatting xmlns:xm="http://schemas.microsoft.com/office/excel/2006/main">
          <x14:cfRule type="containsText" priority="533" operator="containsText" id="{10EAEC63-F664-4F12-973B-58CEFCF075FB}">
            <xm:f>NOT(ISERROR(SEARCH($F$85,F27)))</xm:f>
            <xm:f>$F$85</xm:f>
            <x14:dxf>
              <fill>
                <patternFill>
                  <bgColor rgb="FFFFFF00"/>
                </patternFill>
              </fill>
            </x14:dxf>
          </x14:cfRule>
          <x14:cfRule type="containsText" priority="534" operator="containsText" id="{E0ACA8FF-280D-4DBF-8A4E-B100D6182A2E}">
            <xm:f>NOT(ISERROR(SEARCH($F$84,F27)))</xm:f>
            <xm:f>$F$84</xm:f>
            <x14:dxf>
              <fill>
                <patternFill>
                  <bgColor rgb="FFFFC000"/>
                </patternFill>
              </fill>
            </x14:dxf>
          </x14:cfRule>
          <x14:cfRule type="containsText" priority="535" operator="containsText" id="{16C8CB2D-A350-4DA2-9D3D-BA1AD682E191}">
            <xm:f>NOT(ISERROR(SEARCH($F$83,F27)))</xm:f>
            <xm:f>$F$83</xm:f>
            <x14:dxf>
              <fill>
                <patternFill>
                  <bgColor rgb="FFFF0000"/>
                </patternFill>
              </fill>
            </x14:dxf>
          </x14:cfRule>
          <xm:sqref>F27:F28</xm:sqref>
        </x14:conditionalFormatting>
        <x14:conditionalFormatting xmlns:xm="http://schemas.microsoft.com/office/excel/2006/main">
          <x14:cfRule type="containsText" priority="530" operator="containsText" id="{81C2B00F-65DB-4174-9741-3898A47A7BCE}">
            <xm:f>NOT(ISERROR(SEARCH($F$85,F31)))</xm:f>
            <xm:f>$F$85</xm:f>
            <x14:dxf>
              <fill>
                <patternFill>
                  <bgColor rgb="FFFFFF00"/>
                </patternFill>
              </fill>
            </x14:dxf>
          </x14:cfRule>
          <x14:cfRule type="containsText" priority="531" operator="containsText" id="{2FCC7827-245F-466C-8F6F-1DBF238EF795}">
            <xm:f>NOT(ISERROR(SEARCH($F$84,F31)))</xm:f>
            <xm:f>$F$84</xm:f>
            <x14:dxf>
              <fill>
                <patternFill>
                  <bgColor rgb="FFFFC000"/>
                </patternFill>
              </fill>
            </x14:dxf>
          </x14:cfRule>
          <x14:cfRule type="containsText" priority="532" operator="containsText" id="{D101A5D3-3DBA-44EB-9749-AAF330576F5A}">
            <xm:f>NOT(ISERROR(SEARCH($F$83,F31)))</xm:f>
            <xm:f>$F$83</xm:f>
            <x14:dxf>
              <fill>
                <patternFill>
                  <bgColor rgb="FFFF0000"/>
                </patternFill>
              </fill>
            </x14:dxf>
          </x14:cfRule>
          <xm:sqref>F31:F32</xm:sqref>
        </x14:conditionalFormatting>
        <x14:conditionalFormatting xmlns:xm="http://schemas.microsoft.com/office/excel/2006/main">
          <x14:cfRule type="containsText" priority="527" operator="containsText" id="{3FF9EFB9-7FD9-43D5-827B-235E1383B59A}">
            <xm:f>NOT(ISERROR(SEARCH($F$85,F35)))</xm:f>
            <xm:f>$F$85</xm:f>
            <x14:dxf>
              <fill>
                <patternFill>
                  <bgColor rgb="FFFFFF00"/>
                </patternFill>
              </fill>
            </x14:dxf>
          </x14:cfRule>
          <x14:cfRule type="containsText" priority="528" operator="containsText" id="{32F1201A-A1B6-428F-8831-8FF0D7D725C5}">
            <xm:f>NOT(ISERROR(SEARCH($F$84,F35)))</xm:f>
            <xm:f>$F$84</xm:f>
            <x14:dxf>
              <fill>
                <patternFill>
                  <bgColor rgb="FFFFC000"/>
                </patternFill>
              </fill>
            </x14:dxf>
          </x14:cfRule>
          <x14:cfRule type="containsText" priority="529" operator="containsText" id="{231EFAEB-9EF3-43B9-8AD3-B1DFD85A85B5}">
            <xm:f>NOT(ISERROR(SEARCH($F$83,F35)))</xm:f>
            <xm:f>$F$83</xm:f>
            <x14:dxf>
              <fill>
                <patternFill>
                  <bgColor rgb="FFFF0000"/>
                </patternFill>
              </fill>
            </x14:dxf>
          </x14:cfRule>
          <xm:sqref>F35</xm:sqref>
        </x14:conditionalFormatting>
        <x14:conditionalFormatting xmlns:xm="http://schemas.microsoft.com/office/excel/2006/main">
          <x14:cfRule type="containsText" priority="521" operator="containsText" id="{200B81EE-EF5E-42A0-8E0B-E644AC175AD9}">
            <xm:f>NOT(ISERROR(SEARCH($G$83,G9)))</xm:f>
            <xm:f>$G$83</xm:f>
            <x14:dxf>
              <fill>
                <patternFill>
                  <bgColor rgb="FFFF0000"/>
                </patternFill>
              </fill>
            </x14:dxf>
          </x14:cfRule>
          <x14:cfRule type="containsText" priority="522" operator="containsText" id="{AE5BF6A6-50FE-494D-8685-57C0195A83BF}">
            <xm:f>NOT(ISERROR(SEARCH($G$84,G9)))</xm:f>
            <xm:f>$G$84</xm:f>
            <x14:dxf>
              <fill>
                <patternFill>
                  <bgColor rgb="FFFFC000"/>
                </patternFill>
              </fill>
            </x14:dxf>
          </x14:cfRule>
          <x14:cfRule type="containsText" priority="523" operator="containsText" id="{0AD26F5E-2662-4041-812E-FE6418C20792}">
            <xm:f>NOT(ISERROR(SEARCH($G$85,G9)))</xm:f>
            <xm:f>$G$85</xm:f>
            <x14:dxf>
              <fill>
                <patternFill>
                  <bgColor rgb="FFFFFF00"/>
                </patternFill>
              </fill>
            </x14:dxf>
          </x14:cfRule>
          <xm:sqref>G9:G10 G12 G44:G46 M44:M46 G17:G19 M17:M19 G23 M23 G21 M21 G26:G28 M26:M28 G35 M35 G52 M52 M12 G14 M14 G31:G32 M31:M32 G37 G54:G55 M54:M55</xm:sqref>
        </x14:conditionalFormatting>
        <x14:conditionalFormatting xmlns:xm="http://schemas.microsoft.com/office/excel/2006/main">
          <x14:cfRule type="containsText" priority="515" operator="containsText" id="{197FB385-8336-4A57-BB7F-5B8D4F9B0F94}">
            <xm:f>NOT(ISERROR(SEARCH($G$83,M9)))</xm:f>
            <xm:f>$G$83</xm:f>
            <x14:dxf>
              <fill>
                <patternFill>
                  <bgColor rgb="FFFF0000"/>
                </patternFill>
              </fill>
            </x14:dxf>
          </x14:cfRule>
          <x14:cfRule type="containsText" priority="516" operator="containsText" id="{FA2EF7A7-948E-485B-9949-E48B06C2E00C}">
            <xm:f>NOT(ISERROR(SEARCH($G$84,M9)))</xm:f>
            <xm:f>$G$84</xm:f>
            <x14:dxf>
              <fill>
                <patternFill>
                  <bgColor rgb="FFFFC000"/>
                </patternFill>
              </fill>
            </x14:dxf>
          </x14:cfRule>
          <x14:cfRule type="containsText" priority="517" operator="containsText" id="{0D1661B9-A5B3-49BE-9E4D-C0DBCA34C3BC}">
            <xm:f>NOT(ISERROR(SEARCH($G$85,M9)))</xm:f>
            <xm:f>$G$85</xm:f>
            <x14:dxf>
              <fill>
                <patternFill>
                  <bgColor rgb="FFFFFF00"/>
                </patternFill>
              </fill>
            </x14:dxf>
          </x14:cfRule>
          <xm:sqref>M9</xm:sqref>
        </x14:conditionalFormatting>
        <x14:conditionalFormatting xmlns:xm="http://schemas.microsoft.com/office/excel/2006/main">
          <x14:cfRule type="containsText" priority="503" operator="containsText" id="{CB20BC56-E117-4AEE-A815-9C58998345F5}">
            <xm:f>NOT(ISERROR(SEARCH($G$83,M37)))</xm:f>
            <xm:f>$G$83</xm:f>
            <x14:dxf>
              <fill>
                <patternFill>
                  <bgColor rgb="FFFF0000"/>
                </patternFill>
              </fill>
            </x14:dxf>
          </x14:cfRule>
          <x14:cfRule type="containsText" priority="504" operator="containsText" id="{5221E12F-9D67-459F-A285-44B6BB87D69E}">
            <xm:f>NOT(ISERROR(SEARCH($G$84,M37)))</xm:f>
            <xm:f>$G$84</xm:f>
            <x14:dxf>
              <fill>
                <patternFill>
                  <bgColor rgb="FFFFC000"/>
                </patternFill>
              </fill>
            </x14:dxf>
          </x14:cfRule>
          <x14:cfRule type="containsText" priority="505" operator="containsText" id="{8E7B6960-FC1D-4B0C-BF02-636C7DF3F3A0}">
            <xm:f>NOT(ISERROR(SEARCH($G$85,M37)))</xm:f>
            <xm:f>$G$85</xm:f>
            <x14:dxf>
              <fill>
                <patternFill>
                  <bgColor rgb="FFFFFF00"/>
                </patternFill>
              </fill>
            </x14:dxf>
          </x14:cfRule>
          <xm:sqref>M37</xm:sqref>
        </x14:conditionalFormatting>
        <x14:conditionalFormatting xmlns:xm="http://schemas.microsoft.com/office/excel/2006/main">
          <x14:cfRule type="containsText" priority="498" operator="containsText" id="{734560DF-1340-4F1C-AC8F-DA7DABE67BD8}">
            <xm:f>NOT(ISERROR(SEARCH($E$87,K9)))</xm:f>
            <xm:f>$E$87</xm:f>
            <x14:dxf>
              <fill>
                <patternFill>
                  <bgColor rgb="FFFF0000"/>
                </patternFill>
              </fill>
            </x14:dxf>
          </x14:cfRule>
          <x14:cfRule type="containsText" priority="499" operator="containsText" id="{75C5DE7B-B026-44C0-8BCE-47AA07B42C1C}">
            <xm:f>NOT(ISERROR(SEARCH($E$83,K9)))</xm:f>
            <xm:f>$E$83</xm:f>
            <x14:dxf>
              <fill>
                <patternFill>
                  <bgColor rgb="FF00B050"/>
                </patternFill>
              </fill>
            </x14:dxf>
          </x14:cfRule>
          <x14:cfRule type="containsText" priority="500" operator="containsText" id="{4578FA68-645E-414C-B907-676AF719B2E4}">
            <xm:f>NOT(ISERROR(SEARCH($E$84,K9)))</xm:f>
            <xm:f>$E$84</xm:f>
            <x14:dxf>
              <fill>
                <patternFill>
                  <bgColor rgb="FF92D050"/>
                </patternFill>
              </fill>
            </x14:dxf>
          </x14:cfRule>
          <x14:cfRule type="containsText" priority="501" operator="containsText" id="{A2DD01A9-E71B-49CE-94F8-2CEDE3AE2B2D}">
            <xm:f>NOT(ISERROR(SEARCH($E$85,K9)))</xm:f>
            <xm:f>$E$85</xm:f>
            <x14:dxf>
              <fill>
                <patternFill>
                  <bgColor rgb="FFFFFF00"/>
                </patternFill>
              </fill>
            </x14:dxf>
          </x14:cfRule>
          <x14:cfRule type="containsText" priority="502" operator="containsText" id="{4C36309D-9FDA-4614-929A-B8EE97B3A61E}">
            <xm:f>NOT(ISERROR(SEARCH($E$86,K9)))</xm:f>
            <xm:f>$E$86</xm:f>
            <x14:dxf>
              <fill>
                <patternFill>
                  <bgColor rgb="FFFFC000"/>
                </patternFill>
              </fill>
            </x14:dxf>
          </x14:cfRule>
          <xm:sqref>K9</xm:sqref>
        </x14:conditionalFormatting>
        <x14:conditionalFormatting xmlns:xm="http://schemas.microsoft.com/office/excel/2006/main">
          <x14:cfRule type="containsText" priority="493" operator="containsText" id="{7386E269-A28C-4C5B-834B-B38204B68B23}">
            <xm:f>NOT(ISERROR(SEARCH($E$87,K12)))</xm:f>
            <xm:f>$E$87</xm:f>
            <x14:dxf>
              <fill>
                <patternFill>
                  <bgColor rgb="FFFF0000"/>
                </patternFill>
              </fill>
            </x14:dxf>
          </x14:cfRule>
          <x14:cfRule type="containsText" priority="494" operator="containsText" id="{FCD487A8-0F1A-4EA4-B31C-84788FC0316E}">
            <xm:f>NOT(ISERROR(SEARCH($E$86,K12)))</xm:f>
            <xm:f>$E$86</xm:f>
            <x14:dxf>
              <fill>
                <patternFill>
                  <bgColor rgb="FFFFC000"/>
                </patternFill>
              </fill>
            </x14:dxf>
          </x14:cfRule>
          <x14:cfRule type="containsText" priority="495" operator="containsText" id="{2BEAD163-73CB-472E-BD99-1EAFB746B128}">
            <xm:f>NOT(ISERROR(SEARCH($E$85,K12)))</xm:f>
            <xm:f>$E$85</xm:f>
            <x14:dxf>
              <fill>
                <patternFill>
                  <bgColor rgb="FFFFFF00"/>
                </patternFill>
              </fill>
            </x14:dxf>
          </x14:cfRule>
          <x14:cfRule type="containsText" priority="496" operator="containsText" id="{439C077C-BA29-4BA2-81BE-EC47F53D5EC4}">
            <xm:f>NOT(ISERROR(SEARCH($E$84,K12)))</xm:f>
            <xm:f>$E$84</xm:f>
            <x14:dxf>
              <fill>
                <patternFill>
                  <bgColor rgb="FF92D050"/>
                </patternFill>
              </fill>
            </x14:dxf>
          </x14:cfRule>
          <x14:cfRule type="containsText" priority="497" operator="containsText" id="{C08F2B1E-9F01-49A2-B201-9A0550BE1AA8}">
            <xm:f>NOT(ISERROR(SEARCH($E$83,K12)))</xm:f>
            <xm:f>$E$83</xm:f>
            <x14:dxf>
              <fill>
                <patternFill>
                  <bgColor rgb="FF00B050"/>
                </patternFill>
              </fill>
            </x14:dxf>
          </x14:cfRule>
          <xm:sqref>K44:K46 K21 K23 K26:K28 K35 K52 K12 K14 K31:K32 K37 K54</xm:sqref>
        </x14:conditionalFormatting>
        <x14:conditionalFormatting xmlns:xm="http://schemas.microsoft.com/office/excel/2006/main">
          <x14:cfRule type="containsText" priority="488" operator="containsText" id="{2A1B23E6-544D-42DB-A80F-C60612F172B1}">
            <xm:f>NOT(ISERROR(SEARCH($E$87,K55)))</xm:f>
            <xm:f>$E$87</xm:f>
            <x14:dxf>
              <fill>
                <patternFill>
                  <bgColor rgb="FFFF0000"/>
                </patternFill>
              </fill>
            </x14:dxf>
          </x14:cfRule>
          <x14:cfRule type="containsText" priority="489" operator="containsText" id="{01E3A73F-E6AF-4BAF-8C81-1DB25AFDBCC7}">
            <xm:f>NOT(ISERROR(SEARCH($E$86,K55)))</xm:f>
            <xm:f>$E$86</xm:f>
            <x14:dxf>
              <fill>
                <patternFill>
                  <bgColor rgb="FFFFC000"/>
                </patternFill>
              </fill>
            </x14:dxf>
          </x14:cfRule>
          <x14:cfRule type="containsText" priority="490" operator="containsText" id="{60F7EDF5-8AC0-4A11-8359-DF375311A182}">
            <xm:f>NOT(ISERROR(SEARCH($E$85,K55)))</xm:f>
            <xm:f>$E$85</xm:f>
            <x14:dxf>
              <fill>
                <patternFill>
                  <bgColor rgb="FFFFFF00"/>
                </patternFill>
              </fill>
            </x14:dxf>
          </x14:cfRule>
          <x14:cfRule type="containsText" priority="491" operator="containsText" id="{555D8E4F-A8B2-4E75-8745-2C7975032C51}">
            <xm:f>NOT(ISERROR(SEARCH($E$84,K55)))</xm:f>
            <xm:f>$E$84</xm:f>
            <x14:dxf>
              <fill>
                <patternFill>
                  <bgColor rgb="FF92D050"/>
                </patternFill>
              </fill>
            </x14:dxf>
          </x14:cfRule>
          <x14:cfRule type="containsText" priority="492" operator="containsText" id="{C7B9A6FF-BA76-4E96-B4F9-C2F68EAD592F}">
            <xm:f>NOT(ISERROR(SEARCH($E$83,K55)))</xm:f>
            <xm:f>$E$83</xm:f>
            <x14:dxf>
              <fill>
                <patternFill>
                  <bgColor rgb="FF00B050"/>
                </patternFill>
              </fill>
            </x14:dxf>
          </x14:cfRule>
          <xm:sqref>K55</xm:sqref>
        </x14:conditionalFormatting>
        <x14:conditionalFormatting xmlns:xm="http://schemas.microsoft.com/office/excel/2006/main">
          <x14:cfRule type="containsText" priority="485" operator="containsText" id="{B250F748-5787-4EF9-9027-720818348F9C}">
            <xm:f>NOT(ISERROR(SEARCH($F$83,L9)))</xm:f>
            <xm:f>$F$83</xm:f>
            <x14:dxf>
              <fill>
                <patternFill>
                  <bgColor rgb="FFFF0000"/>
                </patternFill>
              </fill>
            </x14:dxf>
          </x14:cfRule>
          <x14:cfRule type="containsText" priority="486" operator="containsText" id="{EDBEE339-0DDE-4246-8A05-FB6629CD31E3}">
            <xm:f>NOT(ISERROR(SEARCH($F$84,L9)))</xm:f>
            <xm:f>$F$84</xm:f>
            <x14:dxf>
              <fill>
                <patternFill>
                  <bgColor rgb="FFFFC000"/>
                </patternFill>
              </fill>
            </x14:dxf>
          </x14:cfRule>
          <x14:cfRule type="containsText" priority="487" operator="containsText" id="{1D6399EB-67CD-4FF8-9FF2-F30901975312}">
            <xm:f>NOT(ISERROR(SEARCH($F$85,L9)))</xm:f>
            <xm:f>$F$85</xm:f>
            <x14:dxf>
              <fill>
                <patternFill>
                  <bgColor rgb="FFFFFF00"/>
                </patternFill>
              </fill>
            </x14:dxf>
          </x14:cfRule>
          <xm:sqref>L9 L44:L46 L26:L28 L35 L52 L12 L31:L32 L37 L54</xm:sqref>
        </x14:conditionalFormatting>
        <x14:conditionalFormatting xmlns:xm="http://schemas.microsoft.com/office/excel/2006/main">
          <x14:cfRule type="containsText" priority="473" operator="containsText" id="{A238CCC9-06E7-4F41-AF6F-CF0B83B61F56}">
            <xm:f>NOT(ISERROR(SEARCH($F$83,L14)))</xm:f>
            <xm:f>$F$83</xm:f>
            <x14:dxf>
              <fill>
                <patternFill>
                  <bgColor rgb="FFFF0000"/>
                </patternFill>
              </fill>
            </x14:dxf>
          </x14:cfRule>
          <x14:cfRule type="containsText" priority="474" operator="containsText" id="{FD8D76CF-DC5B-4BD4-AD97-CF66068ACD52}">
            <xm:f>NOT(ISERROR(SEARCH($F$84,L14)))</xm:f>
            <xm:f>$F$84</xm:f>
            <x14:dxf>
              <fill>
                <patternFill>
                  <bgColor rgb="FFFFC000"/>
                </patternFill>
              </fill>
            </x14:dxf>
          </x14:cfRule>
          <x14:cfRule type="containsText" priority="475" operator="containsText" id="{34B28DCE-E90F-4CEB-9B19-1C406D7311A4}">
            <xm:f>NOT(ISERROR(SEARCH($F$85,L14)))</xm:f>
            <xm:f>$F$85</xm:f>
            <x14:dxf>
              <fill>
                <patternFill>
                  <bgColor rgb="FFFFFF00"/>
                </patternFill>
              </fill>
            </x14:dxf>
          </x14:cfRule>
          <xm:sqref>L14</xm:sqref>
        </x14:conditionalFormatting>
        <x14:conditionalFormatting xmlns:xm="http://schemas.microsoft.com/office/excel/2006/main">
          <x14:cfRule type="containsText" priority="467" operator="containsText" id="{8E0A6154-71C3-48AF-9A2E-00F3A9F45399}">
            <xm:f>NOT(ISERROR(SEARCH($F$83,L21)))</xm:f>
            <xm:f>$F$83</xm:f>
            <x14:dxf>
              <fill>
                <patternFill>
                  <bgColor rgb="FFFF0000"/>
                </patternFill>
              </fill>
            </x14:dxf>
          </x14:cfRule>
          <x14:cfRule type="containsText" priority="468" operator="containsText" id="{BBC8E800-7FF9-4775-A0C3-CD75443CAFA3}">
            <xm:f>NOT(ISERROR(SEARCH($F$84,L21)))</xm:f>
            <xm:f>$F$84</xm:f>
            <x14:dxf>
              <fill>
                <patternFill>
                  <bgColor rgb="FFFFC000"/>
                </patternFill>
              </fill>
            </x14:dxf>
          </x14:cfRule>
          <x14:cfRule type="containsText" priority="469" operator="containsText" id="{6B2D8C98-5041-4923-8703-7BE69AFC149F}">
            <xm:f>NOT(ISERROR(SEARCH($F$85,L21)))</xm:f>
            <xm:f>$F$85</xm:f>
            <x14:dxf>
              <fill>
                <patternFill>
                  <bgColor rgb="FFFFFF00"/>
                </patternFill>
              </fill>
            </x14:dxf>
          </x14:cfRule>
          <xm:sqref>L21</xm:sqref>
        </x14:conditionalFormatting>
        <x14:conditionalFormatting xmlns:xm="http://schemas.microsoft.com/office/excel/2006/main">
          <x14:cfRule type="containsText" priority="464" operator="containsText" id="{3946A463-1DB3-47BD-A525-BCCA7E59A475}">
            <xm:f>NOT(ISERROR(SEARCH($F$83,L23)))</xm:f>
            <xm:f>$F$83</xm:f>
            <x14:dxf>
              <fill>
                <patternFill>
                  <bgColor rgb="FFFF0000"/>
                </patternFill>
              </fill>
            </x14:dxf>
          </x14:cfRule>
          <x14:cfRule type="containsText" priority="465" operator="containsText" id="{67493644-DF29-4ECC-8959-FFBBB4E9F886}">
            <xm:f>NOT(ISERROR(SEARCH($F$84,L23)))</xm:f>
            <xm:f>$F$84</xm:f>
            <x14:dxf>
              <fill>
                <patternFill>
                  <bgColor rgb="FFFFC000"/>
                </patternFill>
              </fill>
            </x14:dxf>
          </x14:cfRule>
          <x14:cfRule type="containsText" priority="466" operator="containsText" id="{D99A7ECF-5468-40F5-9FB2-3B417D27A36C}">
            <xm:f>NOT(ISERROR(SEARCH($F$85,L23)))</xm:f>
            <xm:f>$F$85</xm:f>
            <x14:dxf>
              <fill>
                <patternFill>
                  <bgColor rgb="FFFFFF00"/>
                </patternFill>
              </fill>
            </x14:dxf>
          </x14:cfRule>
          <xm:sqref>L23</xm:sqref>
        </x14:conditionalFormatting>
        <x14:conditionalFormatting xmlns:xm="http://schemas.microsoft.com/office/excel/2006/main">
          <x14:cfRule type="containsText" priority="437" operator="containsText" id="{44C64E44-D19D-4F25-8B17-27F1F35DB1F6}">
            <xm:f>NOT(ISERROR(SEARCH($E$87,K17)))</xm:f>
            <xm:f>$E$87</xm:f>
            <x14:dxf>
              <fill>
                <patternFill>
                  <bgColor rgb="FFFF0000"/>
                </patternFill>
              </fill>
            </x14:dxf>
          </x14:cfRule>
          <x14:cfRule type="containsText" priority="438" operator="containsText" id="{83441C0A-1C33-40D1-A907-5699D4110D39}">
            <xm:f>NOT(ISERROR(SEARCH($E$83,K17)))</xm:f>
            <xm:f>$E$83</xm:f>
            <x14:dxf>
              <fill>
                <patternFill>
                  <bgColor rgb="FF00B050"/>
                </patternFill>
              </fill>
            </x14:dxf>
          </x14:cfRule>
          <x14:cfRule type="containsText" priority="439" operator="containsText" id="{BC5E9BA6-D5AF-412B-B69E-DAB3A49FF8DD}">
            <xm:f>NOT(ISERROR(SEARCH($E$84,K17)))</xm:f>
            <xm:f>$E$84</xm:f>
            <x14:dxf>
              <fill>
                <patternFill>
                  <bgColor rgb="FF92D050"/>
                </patternFill>
              </fill>
            </x14:dxf>
          </x14:cfRule>
          <x14:cfRule type="containsText" priority="440" operator="containsText" id="{0EEDF54D-33A8-4C67-8390-72850FBDF97C}">
            <xm:f>NOT(ISERROR(SEARCH($E$85,K17)))</xm:f>
            <xm:f>$E$85</xm:f>
            <x14:dxf>
              <fill>
                <patternFill>
                  <bgColor rgb="FFFFFF00"/>
                </patternFill>
              </fill>
            </x14:dxf>
          </x14:cfRule>
          <x14:cfRule type="containsText" priority="441" operator="containsText" id="{1B850B37-25DE-4CD1-B3F8-6EC1049381AE}">
            <xm:f>NOT(ISERROR(SEARCH($E$86,K17)))</xm:f>
            <xm:f>$E$86</xm:f>
            <x14:dxf>
              <fill>
                <patternFill>
                  <bgColor rgb="FFFFC000"/>
                </patternFill>
              </fill>
            </x14:dxf>
          </x14:cfRule>
          <xm:sqref>K17:K19</xm:sqref>
        </x14:conditionalFormatting>
        <x14:conditionalFormatting xmlns:xm="http://schemas.microsoft.com/office/excel/2006/main">
          <x14:cfRule type="containsText" priority="434" operator="containsText" id="{A81C03DB-304C-481A-A934-EBB9C2414818}">
            <xm:f>NOT(ISERROR(SEARCH($F$85,L17)))</xm:f>
            <xm:f>$F$85</xm:f>
            <x14:dxf>
              <fill>
                <patternFill>
                  <bgColor rgb="FFFFFF00"/>
                </patternFill>
              </fill>
            </x14:dxf>
          </x14:cfRule>
          <x14:cfRule type="containsText" priority="435" operator="containsText" id="{2029CCE3-DA15-4ADF-A725-D5A53FEAC8B9}">
            <xm:f>NOT(ISERROR(SEARCH($F$84,L17)))</xm:f>
            <xm:f>$F$84</xm:f>
            <x14:dxf>
              <fill>
                <patternFill>
                  <bgColor rgb="FFFFC000"/>
                </patternFill>
              </fill>
            </x14:dxf>
          </x14:cfRule>
          <x14:cfRule type="containsText" priority="436" operator="containsText" id="{398586C3-FA7F-46AB-8846-59E95FDE9308}">
            <xm:f>NOT(ISERROR(SEARCH($F$83,L17)))</xm:f>
            <xm:f>$F$83</xm:f>
            <x14:dxf>
              <fill>
                <patternFill>
                  <bgColor rgb="FFFF0000"/>
                </patternFill>
              </fill>
            </x14:dxf>
          </x14:cfRule>
          <xm:sqref>L17:L19</xm:sqref>
        </x14:conditionalFormatting>
        <x14:conditionalFormatting xmlns:xm="http://schemas.microsoft.com/office/excel/2006/main">
          <x14:cfRule type="containsText" priority="429" operator="containsText" id="{6FC42CF6-17EF-4DEC-AEEB-D26F74CCFEE2}">
            <xm:f>NOT(ISERROR(SEARCH($E$87,E46)))</xm:f>
            <xm:f>$E$87</xm:f>
            <x14:dxf>
              <fill>
                <patternFill>
                  <bgColor rgb="FFFF0000"/>
                </patternFill>
              </fill>
            </x14:dxf>
          </x14:cfRule>
          <x14:cfRule type="containsText" priority="430" operator="containsText" id="{FAF4CF39-352F-4573-B151-41A270DF8B6F}">
            <xm:f>NOT(ISERROR(SEARCH($E$86,E46)))</xm:f>
            <xm:f>$E$86</xm:f>
            <x14:dxf>
              <fill>
                <patternFill>
                  <bgColor rgb="FFFFC000"/>
                </patternFill>
              </fill>
            </x14:dxf>
          </x14:cfRule>
          <x14:cfRule type="containsText" priority="431" operator="containsText" id="{D87B2250-2E33-4554-B749-A2F29C4E7D2C}">
            <xm:f>NOT(ISERROR(SEARCH($E$85,E46)))</xm:f>
            <xm:f>$E$85</xm:f>
            <x14:dxf>
              <fill>
                <patternFill>
                  <bgColor rgb="FFFFFF00"/>
                </patternFill>
              </fill>
            </x14:dxf>
          </x14:cfRule>
          <x14:cfRule type="containsText" priority="432" operator="containsText" id="{CC604CC6-1D20-496B-9E8E-692FCCE1C261}">
            <xm:f>NOT(ISERROR(SEARCH($E$84,E46)))</xm:f>
            <xm:f>$E$84</xm:f>
            <x14:dxf>
              <fill>
                <patternFill>
                  <bgColor rgb="FF92D050"/>
                </patternFill>
              </fill>
            </x14:dxf>
          </x14:cfRule>
          <x14:cfRule type="containsText" priority="433" operator="containsText" id="{8FADB894-AE9B-4002-A8BA-C766438243CD}">
            <xm:f>NOT(ISERROR(SEARCH($E$83,E46)))</xm:f>
            <xm:f>$E$83</xm:f>
            <x14:dxf>
              <fill>
                <patternFill>
                  <bgColor rgb="FF00B050"/>
                </patternFill>
              </fill>
            </x14:dxf>
          </x14:cfRule>
          <xm:sqref>E46</xm:sqref>
        </x14:conditionalFormatting>
        <x14:conditionalFormatting xmlns:xm="http://schemas.microsoft.com/office/excel/2006/main">
          <x14:cfRule type="containsText" priority="424" operator="containsText" id="{E6E5902C-45FC-406B-96B9-F49F8C87DFEF}">
            <xm:f>NOT(ISERROR(SEARCH($E$87,E44)))</xm:f>
            <xm:f>$E$87</xm:f>
            <x14:dxf>
              <fill>
                <patternFill>
                  <bgColor rgb="FFFF0000"/>
                </patternFill>
              </fill>
            </x14:dxf>
          </x14:cfRule>
          <x14:cfRule type="containsText" priority="425" operator="containsText" id="{0AE52BDA-9A81-4162-A4FD-558A12E23D4E}">
            <xm:f>NOT(ISERROR(SEARCH($E$86,E44)))</xm:f>
            <xm:f>$E$86</xm:f>
            <x14:dxf>
              <fill>
                <patternFill>
                  <bgColor rgb="FFFFC000"/>
                </patternFill>
              </fill>
            </x14:dxf>
          </x14:cfRule>
          <x14:cfRule type="containsText" priority="426" operator="containsText" id="{DF9DB7C0-8395-40C2-9663-7AA094B370FC}">
            <xm:f>NOT(ISERROR(SEARCH($E$85,E44)))</xm:f>
            <xm:f>$E$85</xm:f>
            <x14:dxf>
              <fill>
                <patternFill>
                  <bgColor rgb="FFFFFF00"/>
                </patternFill>
              </fill>
            </x14:dxf>
          </x14:cfRule>
          <x14:cfRule type="containsText" priority="427" operator="containsText" id="{4AC6FAA0-DC11-412D-AD07-C0C54B8A51BE}">
            <xm:f>NOT(ISERROR(SEARCH($E$84,E44)))</xm:f>
            <xm:f>$E$84</xm:f>
            <x14:dxf>
              <fill>
                <patternFill>
                  <bgColor rgb="FF92D050"/>
                </patternFill>
              </fill>
            </x14:dxf>
          </x14:cfRule>
          <x14:cfRule type="containsText" priority="428" operator="containsText" id="{90A58131-5CF4-4ACC-8E23-3D1C18AB9ACD}">
            <xm:f>NOT(ISERROR(SEARCH($E$83,E44)))</xm:f>
            <xm:f>$E$83</xm:f>
            <x14:dxf>
              <fill>
                <patternFill>
                  <bgColor rgb="FF00B050"/>
                </patternFill>
              </fill>
            </x14:dxf>
          </x14:cfRule>
          <xm:sqref>E44:E45</xm:sqref>
        </x14:conditionalFormatting>
        <x14:conditionalFormatting xmlns:xm="http://schemas.microsoft.com/office/excel/2006/main">
          <x14:cfRule type="containsText" priority="393" operator="containsText" id="{FE95EA90-EADB-4CAA-A231-9F994C3FE57C}">
            <xm:f>NOT(ISERROR(SEARCH($E$87,K49)))</xm:f>
            <xm:f>$E$87</xm:f>
            <x14:dxf>
              <fill>
                <patternFill>
                  <bgColor rgb="FFFF0000"/>
                </patternFill>
              </fill>
            </x14:dxf>
          </x14:cfRule>
          <x14:cfRule type="containsText" priority="394" operator="containsText" id="{DE14DE8E-8E99-485E-AEFC-449C3EB74B59}">
            <xm:f>NOT(ISERROR(SEARCH($E$86,K49)))</xm:f>
            <xm:f>$E$86</xm:f>
            <x14:dxf>
              <fill>
                <patternFill>
                  <bgColor rgb="FFFFC000"/>
                </patternFill>
              </fill>
            </x14:dxf>
          </x14:cfRule>
          <x14:cfRule type="containsText" priority="395" operator="containsText" id="{CFC26E48-C4E4-4D6C-A02A-214EAB854BC5}">
            <xm:f>NOT(ISERROR(SEARCH($E$85,K49)))</xm:f>
            <xm:f>$E$85</xm:f>
            <x14:dxf>
              <fill>
                <patternFill>
                  <bgColor rgb="FFFFFF00"/>
                </patternFill>
              </fill>
            </x14:dxf>
          </x14:cfRule>
          <x14:cfRule type="containsText" priority="396" operator="containsText" id="{74C257BD-779C-4B67-9F51-072A1614CC46}">
            <xm:f>NOT(ISERROR(SEARCH($E$84,K49)))</xm:f>
            <xm:f>$E$84</xm:f>
            <x14:dxf>
              <fill>
                <patternFill>
                  <bgColor rgb="FF92D050"/>
                </patternFill>
              </fill>
            </x14:dxf>
          </x14:cfRule>
          <x14:cfRule type="containsText" priority="397" operator="containsText" id="{2E826EB7-D28C-4683-B81B-131CD9CFAC22}">
            <xm:f>NOT(ISERROR(SEARCH($E$83,K49)))</xm:f>
            <xm:f>$E$83</xm:f>
            <x14:dxf>
              <fill>
                <patternFill>
                  <bgColor rgb="FF00B050"/>
                </patternFill>
              </fill>
            </x14:dxf>
          </x14:cfRule>
          <xm:sqref>K49</xm:sqref>
        </x14:conditionalFormatting>
        <x14:conditionalFormatting xmlns:xm="http://schemas.microsoft.com/office/excel/2006/main">
          <x14:cfRule type="containsText" priority="388" operator="containsText" id="{9D600122-AE31-4E24-AF2A-33CC934155AB}">
            <xm:f>NOT(ISERROR(SEARCH($E$87,E49)))</xm:f>
            <xm:f>$E$87</xm:f>
            <x14:dxf>
              <fill>
                <patternFill>
                  <bgColor rgb="FFFF0000"/>
                </patternFill>
              </fill>
            </x14:dxf>
          </x14:cfRule>
          <x14:cfRule type="containsText" priority="389" operator="containsText" id="{88336B0D-EE01-49CB-B771-CEFFD5B579CD}">
            <xm:f>NOT(ISERROR(SEARCH($E$86,E49)))</xm:f>
            <xm:f>$E$86</xm:f>
            <x14:dxf>
              <fill>
                <patternFill>
                  <bgColor rgb="FFFFC000"/>
                </patternFill>
              </fill>
            </x14:dxf>
          </x14:cfRule>
          <x14:cfRule type="containsText" priority="390" operator="containsText" id="{B06F86DF-ADE6-4117-BA68-D064047BA2B8}">
            <xm:f>NOT(ISERROR(SEARCH($E$85,E49)))</xm:f>
            <xm:f>$E$85</xm:f>
            <x14:dxf>
              <fill>
                <patternFill>
                  <bgColor rgb="FFFFFF00"/>
                </patternFill>
              </fill>
            </x14:dxf>
          </x14:cfRule>
          <x14:cfRule type="containsText" priority="391" operator="containsText" id="{227A829B-630A-427E-AD8C-61DEC49ECA00}">
            <xm:f>NOT(ISERROR(SEARCH($E$84,E49)))</xm:f>
            <xm:f>$E$84</xm:f>
            <x14:dxf>
              <fill>
                <patternFill>
                  <bgColor rgb="FF92D050"/>
                </patternFill>
              </fill>
            </x14:dxf>
          </x14:cfRule>
          <x14:cfRule type="containsText" priority="392" operator="containsText" id="{F34B794C-F40A-4E22-8595-E61A8988CE81}">
            <xm:f>NOT(ISERROR(SEARCH($E$83,E49)))</xm:f>
            <xm:f>$E$83</xm:f>
            <x14:dxf>
              <fill>
                <patternFill>
                  <bgColor rgb="FF00B050"/>
                </patternFill>
              </fill>
            </x14:dxf>
          </x14:cfRule>
          <xm:sqref>E49</xm:sqref>
        </x14:conditionalFormatting>
        <x14:conditionalFormatting xmlns:xm="http://schemas.microsoft.com/office/excel/2006/main">
          <x14:cfRule type="containsText" priority="385" operator="containsText" id="{8E349A79-B539-493F-BE04-10C2376A5B31}">
            <xm:f>NOT(ISERROR(SEARCH($F$85,F49)))</xm:f>
            <xm:f>$F$85</xm:f>
            <x14:dxf>
              <fill>
                <patternFill>
                  <bgColor rgb="FFFFFF00"/>
                </patternFill>
              </fill>
            </x14:dxf>
          </x14:cfRule>
          <x14:cfRule type="containsText" priority="386" operator="containsText" id="{E63C1E59-60F5-4AE2-9BE9-CEF211A6DCBC}">
            <xm:f>NOT(ISERROR(SEARCH($F$84,F49)))</xm:f>
            <xm:f>$F$84</xm:f>
            <x14:dxf>
              <fill>
                <patternFill>
                  <bgColor rgb="FFFFC000"/>
                </patternFill>
              </fill>
            </x14:dxf>
          </x14:cfRule>
          <x14:cfRule type="containsText" priority="387" operator="containsText" id="{186891A7-43BB-4E9F-9B12-6EAE9FFB9603}">
            <xm:f>NOT(ISERROR(SEARCH($F$83,F49)))</xm:f>
            <xm:f>$F$83</xm:f>
            <x14:dxf>
              <fill>
                <patternFill>
                  <bgColor rgb="FFFF0000"/>
                </patternFill>
              </fill>
            </x14:dxf>
          </x14:cfRule>
          <xm:sqref>F49</xm:sqref>
        </x14:conditionalFormatting>
        <x14:conditionalFormatting xmlns:xm="http://schemas.microsoft.com/office/excel/2006/main">
          <x14:cfRule type="containsText" priority="382" operator="containsText" id="{D100B2BD-3786-437C-91E0-68D9E4DDC4CB}">
            <xm:f>NOT(ISERROR(SEARCH($G$83,G49)))</xm:f>
            <xm:f>$G$83</xm:f>
            <x14:dxf>
              <fill>
                <patternFill>
                  <bgColor rgb="FFFF0000"/>
                </patternFill>
              </fill>
            </x14:dxf>
          </x14:cfRule>
          <x14:cfRule type="containsText" priority="383" operator="containsText" id="{440799AD-B226-4AB7-9A83-C2F996C909C9}">
            <xm:f>NOT(ISERROR(SEARCH($G$84,G49)))</xm:f>
            <xm:f>$G$84</xm:f>
            <x14:dxf>
              <fill>
                <patternFill>
                  <bgColor rgb="FFFFC000"/>
                </patternFill>
              </fill>
            </x14:dxf>
          </x14:cfRule>
          <x14:cfRule type="containsText" priority="384" operator="containsText" id="{D7EA61C5-E2C3-4508-90D7-B9834C527613}">
            <xm:f>NOT(ISERROR(SEARCH($G$85,G49)))</xm:f>
            <xm:f>$G$85</xm:f>
            <x14:dxf>
              <fill>
                <patternFill>
                  <bgColor rgb="FFFFFF00"/>
                </patternFill>
              </fill>
            </x14:dxf>
          </x14:cfRule>
          <xm:sqref>G49</xm:sqref>
        </x14:conditionalFormatting>
        <x14:conditionalFormatting xmlns:xm="http://schemas.microsoft.com/office/excel/2006/main">
          <x14:cfRule type="containsText" priority="379" operator="containsText" id="{EB8C4EBE-92B4-4677-BFBE-A05AADA064FC}">
            <xm:f>NOT(ISERROR(SEARCH($G$83,M49)))</xm:f>
            <xm:f>$G$83</xm:f>
            <x14:dxf>
              <fill>
                <patternFill>
                  <bgColor rgb="FFFF0000"/>
                </patternFill>
              </fill>
            </x14:dxf>
          </x14:cfRule>
          <x14:cfRule type="containsText" priority="380" operator="containsText" id="{2F316322-49A9-4885-BC98-2C9D5D69CA22}">
            <xm:f>NOT(ISERROR(SEARCH($G$84,M49)))</xm:f>
            <xm:f>$G$84</xm:f>
            <x14:dxf>
              <fill>
                <patternFill>
                  <bgColor rgb="FFFFC000"/>
                </patternFill>
              </fill>
            </x14:dxf>
          </x14:cfRule>
          <x14:cfRule type="containsText" priority="381" operator="containsText" id="{511D4CA2-5008-41E7-8F10-37CBE44E2DFA}">
            <xm:f>NOT(ISERROR(SEARCH($G$85,M49)))</xm:f>
            <xm:f>$G$85</xm:f>
            <x14:dxf>
              <fill>
                <patternFill>
                  <bgColor rgb="FFFFFF00"/>
                </patternFill>
              </fill>
            </x14:dxf>
          </x14:cfRule>
          <xm:sqref>M49</xm:sqref>
        </x14:conditionalFormatting>
        <x14:conditionalFormatting xmlns:xm="http://schemas.microsoft.com/office/excel/2006/main">
          <x14:cfRule type="containsText" priority="376" operator="containsText" id="{A7EC8837-26D4-4A91-840B-2F05AEF07F06}">
            <xm:f>NOT(ISERROR(SEARCH($F$83,L49)))</xm:f>
            <xm:f>$F$83</xm:f>
            <x14:dxf>
              <fill>
                <patternFill>
                  <bgColor rgb="FFFF0000"/>
                </patternFill>
              </fill>
            </x14:dxf>
          </x14:cfRule>
          <x14:cfRule type="containsText" priority="377" operator="containsText" id="{0D19C943-8DAE-4C8B-9D4A-9A7E7F3EC0B1}">
            <xm:f>NOT(ISERROR(SEARCH($F$84,L49)))</xm:f>
            <xm:f>$F$84</xm:f>
            <x14:dxf>
              <fill>
                <patternFill>
                  <bgColor rgb="FFFFC000"/>
                </patternFill>
              </fill>
            </x14:dxf>
          </x14:cfRule>
          <x14:cfRule type="containsText" priority="378" operator="containsText" id="{9384EF1E-DB90-46E1-8621-443DF88BFBDE}">
            <xm:f>NOT(ISERROR(SEARCH($F$85,L49)))</xm:f>
            <xm:f>$F$85</xm:f>
            <x14:dxf>
              <fill>
                <patternFill>
                  <bgColor rgb="FFFFFF00"/>
                </patternFill>
              </fill>
            </x14:dxf>
          </x14:cfRule>
          <xm:sqref>L49</xm:sqref>
        </x14:conditionalFormatting>
        <x14:conditionalFormatting xmlns:xm="http://schemas.microsoft.com/office/excel/2006/main">
          <x14:cfRule type="containsText" priority="330" operator="containsText" id="{18E0AB97-A1CE-4A3E-9A34-1FB81E248E91}">
            <xm:f>NOT(ISERROR(SEARCH($E$87,E39)))</xm:f>
            <xm:f>$E$87</xm:f>
            <x14:dxf>
              <fill>
                <patternFill>
                  <bgColor rgb="FFFF0000"/>
                </patternFill>
              </fill>
            </x14:dxf>
          </x14:cfRule>
          <x14:cfRule type="containsText" priority="331" operator="containsText" id="{356064B0-D1B2-422A-8F98-1A5FD6F9BC64}">
            <xm:f>NOT(ISERROR(SEARCH($E$83,E39)))</xm:f>
            <xm:f>$E$83</xm:f>
            <x14:dxf>
              <fill>
                <patternFill>
                  <bgColor rgb="FF00B050"/>
                </patternFill>
              </fill>
            </x14:dxf>
          </x14:cfRule>
          <x14:cfRule type="containsText" priority="332" operator="containsText" id="{C3A4E902-4DFB-476D-B808-22EA021ED4BB}">
            <xm:f>NOT(ISERROR(SEARCH($E$84,E39)))</xm:f>
            <xm:f>$E$84</xm:f>
            <x14:dxf>
              <fill>
                <patternFill>
                  <bgColor rgb="FF92D050"/>
                </patternFill>
              </fill>
            </x14:dxf>
          </x14:cfRule>
          <x14:cfRule type="containsText" priority="333" operator="containsText" id="{71C5A242-CFC5-4355-8DFB-7D3B565D3F08}">
            <xm:f>NOT(ISERROR(SEARCH($E$85,E39)))</xm:f>
            <xm:f>$E$85</xm:f>
            <x14:dxf>
              <fill>
                <patternFill>
                  <bgColor rgb="FFFFFF00"/>
                </patternFill>
              </fill>
            </x14:dxf>
          </x14:cfRule>
          <x14:cfRule type="containsText" priority="334" operator="containsText" id="{833A67E7-D5DA-45F4-821A-711B6BDC0A7B}">
            <xm:f>NOT(ISERROR(SEARCH($E$86,E39)))</xm:f>
            <xm:f>$E$86</xm:f>
            <x14:dxf>
              <fill>
                <patternFill>
                  <bgColor rgb="FFFFC000"/>
                </patternFill>
              </fill>
            </x14:dxf>
          </x14:cfRule>
          <xm:sqref>E39</xm:sqref>
        </x14:conditionalFormatting>
        <x14:conditionalFormatting xmlns:xm="http://schemas.microsoft.com/office/excel/2006/main">
          <x14:cfRule type="containsText" priority="325" operator="containsText" id="{B92D51C2-EDF2-440A-8C75-E1EB123425F4}">
            <xm:f>NOT(ISERROR(SEARCH($E$87,K39)))</xm:f>
            <xm:f>$E$87</xm:f>
            <x14:dxf>
              <fill>
                <patternFill>
                  <bgColor rgb="FFFF0000"/>
                </patternFill>
              </fill>
            </x14:dxf>
          </x14:cfRule>
          <x14:cfRule type="containsText" priority="326" operator="containsText" id="{2D1922F6-CDB9-487B-BB40-57B7542860C2}">
            <xm:f>NOT(ISERROR(SEARCH($E$86,K39)))</xm:f>
            <xm:f>$E$86</xm:f>
            <x14:dxf>
              <fill>
                <patternFill>
                  <bgColor rgb="FFFFC000"/>
                </patternFill>
              </fill>
            </x14:dxf>
          </x14:cfRule>
          <x14:cfRule type="containsText" priority="327" operator="containsText" id="{5D729EE6-B91A-4932-AAE2-CB86A86C6312}">
            <xm:f>NOT(ISERROR(SEARCH($E$85,K39)))</xm:f>
            <xm:f>$E$85</xm:f>
            <x14:dxf>
              <fill>
                <patternFill>
                  <bgColor rgb="FFFFFF00"/>
                </patternFill>
              </fill>
            </x14:dxf>
          </x14:cfRule>
          <x14:cfRule type="containsText" priority="328" operator="containsText" id="{43019616-0E49-4E9F-9014-BFBE41D68EA4}">
            <xm:f>NOT(ISERROR(SEARCH($E$84,K39)))</xm:f>
            <xm:f>$E$84</xm:f>
            <x14:dxf>
              <fill>
                <patternFill>
                  <bgColor rgb="FF92D050"/>
                </patternFill>
              </fill>
            </x14:dxf>
          </x14:cfRule>
          <x14:cfRule type="containsText" priority="329" operator="containsText" id="{A0A69BC1-DD9D-4A49-A214-9C204EEFB155}">
            <xm:f>NOT(ISERROR(SEARCH($E$83,K39)))</xm:f>
            <xm:f>$E$83</xm:f>
            <x14:dxf>
              <fill>
                <patternFill>
                  <bgColor rgb="FF00B050"/>
                </patternFill>
              </fill>
            </x14:dxf>
          </x14:cfRule>
          <xm:sqref>K39</xm:sqref>
        </x14:conditionalFormatting>
        <x14:conditionalFormatting xmlns:xm="http://schemas.microsoft.com/office/excel/2006/main">
          <x14:cfRule type="containsText" priority="322" operator="containsText" id="{B1A30529-7E9F-4AF2-A265-A73F4221EFE4}">
            <xm:f>NOT(ISERROR(SEARCH($F$85,F39)))</xm:f>
            <xm:f>$F$85</xm:f>
            <x14:dxf>
              <fill>
                <patternFill>
                  <bgColor rgb="FFFFFF00"/>
                </patternFill>
              </fill>
            </x14:dxf>
          </x14:cfRule>
          <x14:cfRule type="containsText" priority="323" operator="containsText" id="{39C0BF3B-5EFF-4EFA-A758-B274993362CA}">
            <xm:f>NOT(ISERROR(SEARCH($F$84,F39)))</xm:f>
            <xm:f>$F$84</xm:f>
            <x14:dxf>
              <fill>
                <patternFill>
                  <bgColor rgb="FFFFC000"/>
                </patternFill>
              </fill>
            </x14:dxf>
          </x14:cfRule>
          <x14:cfRule type="containsText" priority="324" operator="containsText" id="{1F497238-190E-4488-9B20-7A3672E60ED4}">
            <xm:f>NOT(ISERROR(SEARCH($F$83,F39)))</xm:f>
            <xm:f>$F$83</xm:f>
            <x14:dxf>
              <fill>
                <patternFill>
                  <bgColor rgb="FFFF0000"/>
                </patternFill>
              </fill>
            </x14:dxf>
          </x14:cfRule>
          <xm:sqref>F39</xm:sqref>
        </x14:conditionalFormatting>
        <x14:conditionalFormatting xmlns:xm="http://schemas.microsoft.com/office/excel/2006/main">
          <x14:cfRule type="containsText" priority="319" operator="containsText" id="{8F06049B-408F-476B-B6CE-8FBD9E7DAFA1}">
            <xm:f>NOT(ISERROR(SEARCH($G$83,G39)))</xm:f>
            <xm:f>$G$83</xm:f>
            <x14:dxf>
              <fill>
                <patternFill>
                  <bgColor rgb="FFFF0000"/>
                </patternFill>
              </fill>
            </x14:dxf>
          </x14:cfRule>
          <x14:cfRule type="containsText" priority="320" operator="containsText" id="{CCC015F6-F4A1-437E-87EC-8F351CC21F98}">
            <xm:f>NOT(ISERROR(SEARCH($G$84,G39)))</xm:f>
            <xm:f>$G$84</xm:f>
            <x14:dxf>
              <fill>
                <patternFill>
                  <bgColor rgb="FFFFC000"/>
                </patternFill>
              </fill>
            </x14:dxf>
          </x14:cfRule>
          <x14:cfRule type="containsText" priority="321" operator="containsText" id="{2EA4F947-95D6-48AE-880C-E1C1581E9B1A}">
            <xm:f>NOT(ISERROR(SEARCH($G$85,G39)))</xm:f>
            <xm:f>$G$85</xm:f>
            <x14:dxf>
              <fill>
                <patternFill>
                  <bgColor rgb="FFFFFF00"/>
                </patternFill>
              </fill>
            </x14:dxf>
          </x14:cfRule>
          <xm:sqref>G39</xm:sqref>
        </x14:conditionalFormatting>
        <x14:conditionalFormatting xmlns:xm="http://schemas.microsoft.com/office/excel/2006/main">
          <x14:cfRule type="containsText" priority="316" operator="containsText" id="{846A1A7C-43C2-42DC-9BCF-5BCFD0683E58}">
            <xm:f>NOT(ISERROR(SEARCH($G$83,M39)))</xm:f>
            <xm:f>$G$83</xm:f>
            <x14:dxf>
              <fill>
                <patternFill>
                  <bgColor rgb="FFFF0000"/>
                </patternFill>
              </fill>
            </x14:dxf>
          </x14:cfRule>
          <x14:cfRule type="containsText" priority="317" operator="containsText" id="{13A5B5E0-2B9A-49D6-83F9-4498C1B62133}">
            <xm:f>NOT(ISERROR(SEARCH($G$84,M39)))</xm:f>
            <xm:f>$G$84</xm:f>
            <x14:dxf>
              <fill>
                <patternFill>
                  <bgColor rgb="FFFFC000"/>
                </patternFill>
              </fill>
            </x14:dxf>
          </x14:cfRule>
          <x14:cfRule type="containsText" priority="318" operator="containsText" id="{5F9E8B1B-CBBC-4692-992A-D48311D2B505}">
            <xm:f>NOT(ISERROR(SEARCH($G$85,M39)))</xm:f>
            <xm:f>$G$85</xm:f>
            <x14:dxf>
              <fill>
                <patternFill>
                  <bgColor rgb="FFFFFF00"/>
                </patternFill>
              </fill>
            </x14:dxf>
          </x14:cfRule>
          <xm:sqref>M39</xm:sqref>
        </x14:conditionalFormatting>
        <x14:conditionalFormatting xmlns:xm="http://schemas.microsoft.com/office/excel/2006/main">
          <x14:cfRule type="containsText" priority="313" operator="containsText" id="{B30B94E1-FD4E-4F67-BD10-5D62DAA9928A}">
            <xm:f>NOT(ISERROR(SEARCH($F$83,L39)))</xm:f>
            <xm:f>$F$83</xm:f>
            <x14:dxf>
              <fill>
                <patternFill>
                  <bgColor rgb="FFFF0000"/>
                </patternFill>
              </fill>
            </x14:dxf>
          </x14:cfRule>
          <x14:cfRule type="containsText" priority="314" operator="containsText" id="{4C303B43-B594-4064-9004-1B0A6F657221}">
            <xm:f>NOT(ISERROR(SEARCH($F$84,L39)))</xm:f>
            <xm:f>$F$84</xm:f>
            <x14:dxf>
              <fill>
                <patternFill>
                  <bgColor rgb="FFFFC000"/>
                </patternFill>
              </fill>
            </x14:dxf>
          </x14:cfRule>
          <x14:cfRule type="containsText" priority="315" operator="containsText" id="{9FF317EF-ABE1-4CC1-92C8-4F18FAF373BE}">
            <xm:f>NOT(ISERROR(SEARCH($F$85,L39)))</xm:f>
            <xm:f>$F$85</xm:f>
            <x14:dxf>
              <fill>
                <patternFill>
                  <bgColor rgb="FFFFFF00"/>
                </patternFill>
              </fill>
            </x14:dxf>
          </x14:cfRule>
          <xm:sqref>L39</xm:sqref>
        </x14:conditionalFormatting>
        <x14:conditionalFormatting xmlns:xm="http://schemas.microsoft.com/office/excel/2006/main">
          <x14:cfRule type="containsText" priority="308" operator="containsText" id="{3E251F69-DAD0-4ACB-BF1C-F292543B6414}">
            <xm:f>NOT(ISERROR(SEARCH($E$87,E41)))</xm:f>
            <xm:f>$E$87</xm:f>
            <x14:dxf>
              <fill>
                <patternFill>
                  <bgColor rgb="FFFF0000"/>
                </patternFill>
              </fill>
            </x14:dxf>
          </x14:cfRule>
          <x14:cfRule type="containsText" priority="309" operator="containsText" id="{551D7C5A-4066-47F9-A100-3B5AF71CFD58}">
            <xm:f>NOT(ISERROR(SEARCH($E$83,E41)))</xm:f>
            <xm:f>$E$83</xm:f>
            <x14:dxf>
              <fill>
                <patternFill>
                  <bgColor rgb="FF00B050"/>
                </patternFill>
              </fill>
            </x14:dxf>
          </x14:cfRule>
          <x14:cfRule type="containsText" priority="310" operator="containsText" id="{7CFE2ACE-F1D7-485E-B8FE-E9673920AE0C}">
            <xm:f>NOT(ISERROR(SEARCH($E$84,E41)))</xm:f>
            <xm:f>$E$84</xm:f>
            <x14:dxf>
              <fill>
                <patternFill>
                  <bgColor rgb="FF92D050"/>
                </patternFill>
              </fill>
            </x14:dxf>
          </x14:cfRule>
          <x14:cfRule type="containsText" priority="311" operator="containsText" id="{C65C91F5-47BB-49A0-9934-9CE750D22D41}">
            <xm:f>NOT(ISERROR(SEARCH($E$85,E41)))</xm:f>
            <xm:f>$E$85</xm:f>
            <x14:dxf>
              <fill>
                <patternFill>
                  <bgColor rgb="FFFFFF00"/>
                </patternFill>
              </fill>
            </x14:dxf>
          </x14:cfRule>
          <x14:cfRule type="containsText" priority="312" operator="containsText" id="{DAC78B71-92BE-4FDA-A853-B44E7DA9D71D}">
            <xm:f>NOT(ISERROR(SEARCH($E$86,E41)))</xm:f>
            <xm:f>$E$86</xm:f>
            <x14:dxf>
              <fill>
                <patternFill>
                  <bgColor rgb="FFFFC000"/>
                </patternFill>
              </fill>
            </x14:dxf>
          </x14:cfRule>
          <xm:sqref>E41</xm:sqref>
        </x14:conditionalFormatting>
        <x14:conditionalFormatting xmlns:xm="http://schemas.microsoft.com/office/excel/2006/main">
          <x14:cfRule type="containsText" priority="305" operator="containsText" id="{D3064DAC-834D-43D8-B602-6D4859BA1057}">
            <xm:f>NOT(ISERROR(SEARCH($F$85,F41)))</xm:f>
            <xm:f>$F$85</xm:f>
            <x14:dxf>
              <fill>
                <patternFill>
                  <bgColor rgb="FFFFFF00"/>
                </patternFill>
              </fill>
            </x14:dxf>
          </x14:cfRule>
          <x14:cfRule type="containsText" priority="306" operator="containsText" id="{8F5C6521-8CBB-43ED-A79C-E2DD6A48B3C4}">
            <xm:f>NOT(ISERROR(SEARCH($F$84,F41)))</xm:f>
            <xm:f>$F$84</xm:f>
            <x14:dxf>
              <fill>
                <patternFill>
                  <bgColor rgb="FFFFC000"/>
                </patternFill>
              </fill>
            </x14:dxf>
          </x14:cfRule>
          <x14:cfRule type="containsText" priority="307" operator="containsText" id="{FAC43656-C05D-4925-BF81-AC8024B67D99}">
            <xm:f>NOT(ISERROR(SEARCH($F$83,F41)))</xm:f>
            <xm:f>$F$83</xm:f>
            <x14:dxf>
              <fill>
                <patternFill>
                  <bgColor rgb="FFFF0000"/>
                </patternFill>
              </fill>
            </x14:dxf>
          </x14:cfRule>
          <xm:sqref>F41</xm:sqref>
        </x14:conditionalFormatting>
        <x14:conditionalFormatting xmlns:xm="http://schemas.microsoft.com/office/excel/2006/main">
          <x14:cfRule type="containsText" priority="302" operator="containsText" id="{94208698-94A5-4730-902A-6D866BAE759B}">
            <xm:f>NOT(ISERROR(SEARCH($G$83,G41)))</xm:f>
            <xm:f>$G$83</xm:f>
            <x14:dxf>
              <fill>
                <patternFill>
                  <bgColor rgb="FFFF0000"/>
                </patternFill>
              </fill>
            </x14:dxf>
          </x14:cfRule>
          <x14:cfRule type="containsText" priority="303" operator="containsText" id="{21BC85F6-807D-41FD-9208-2756D5D47F48}">
            <xm:f>NOT(ISERROR(SEARCH($G$84,G41)))</xm:f>
            <xm:f>$G$84</xm:f>
            <x14:dxf>
              <fill>
                <patternFill>
                  <bgColor rgb="FFFFC000"/>
                </patternFill>
              </fill>
            </x14:dxf>
          </x14:cfRule>
          <x14:cfRule type="containsText" priority="304" operator="containsText" id="{2C2FAF66-C1C3-4A6B-B6F5-66DF25C7388C}">
            <xm:f>NOT(ISERROR(SEARCH($G$85,G41)))</xm:f>
            <xm:f>$G$85</xm:f>
            <x14:dxf>
              <fill>
                <patternFill>
                  <bgColor rgb="FFFFFF00"/>
                </patternFill>
              </fill>
            </x14:dxf>
          </x14:cfRule>
          <xm:sqref>G41</xm:sqref>
        </x14:conditionalFormatting>
        <x14:conditionalFormatting xmlns:xm="http://schemas.microsoft.com/office/excel/2006/main">
          <x14:cfRule type="containsText" priority="297" operator="containsText" id="{EBD333E9-8114-4E58-87EF-4F35F37CA92B}">
            <xm:f>NOT(ISERROR(SEARCH($E$87,K41)))</xm:f>
            <xm:f>$E$87</xm:f>
            <x14:dxf>
              <fill>
                <patternFill>
                  <bgColor rgb="FFFF0000"/>
                </patternFill>
              </fill>
            </x14:dxf>
          </x14:cfRule>
          <x14:cfRule type="containsText" priority="298" operator="containsText" id="{E8089F71-B4C5-431C-BAA4-5FA079ECC846}">
            <xm:f>NOT(ISERROR(SEARCH($E$83,K41)))</xm:f>
            <xm:f>$E$83</xm:f>
            <x14:dxf>
              <fill>
                <patternFill>
                  <bgColor rgb="FF00B050"/>
                </patternFill>
              </fill>
            </x14:dxf>
          </x14:cfRule>
          <x14:cfRule type="containsText" priority="299" operator="containsText" id="{9D467CCF-2715-46DD-B41B-E03F10C7E825}">
            <xm:f>NOT(ISERROR(SEARCH($E$84,K41)))</xm:f>
            <xm:f>$E$84</xm:f>
            <x14:dxf>
              <fill>
                <patternFill>
                  <bgColor rgb="FF92D050"/>
                </patternFill>
              </fill>
            </x14:dxf>
          </x14:cfRule>
          <x14:cfRule type="containsText" priority="300" operator="containsText" id="{A7E4243B-5621-42B5-91EF-F461593724D3}">
            <xm:f>NOT(ISERROR(SEARCH($E$85,K41)))</xm:f>
            <xm:f>$E$85</xm:f>
            <x14:dxf>
              <fill>
                <patternFill>
                  <bgColor rgb="FFFFFF00"/>
                </patternFill>
              </fill>
            </x14:dxf>
          </x14:cfRule>
          <x14:cfRule type="containsText" priority="301" operator="containsText" id="{977B72B4-EF6B-434E-897C-E5288C162823}">
            <xm:f>NOT(ISERROR(SEARCH($E$86,K41)))</xm:f>
            <xm:f>$E$86</xm:f>
            <x14:dxf>
              <fill>
                <patternFill>
                  <bgColor rgb="FFFFC000"/>
                </patternFill>
              </fill>
            </x14:dxf>
          </x14:cfRule>
          <xm:sqref>K41</xm:sqref>
        </x14:conditionalFormatting>
        <x14:conditionalFormatting xmlns:xm="http://schemas.microsoft.com/office/excel/2006/main">
          <x14:cfRule type="containsText" priority="294" operator="containsText" id="{14C6F358-2B3A-4FE4-BAE5-3B201A3B04BA}">
            <xm:f>NOT(ISERROR(SEARCH($F$85,L41)))</xm:f>
            <xm:f>$F$85</xm:f>
            <x14:dxf>
              <fill>
                <patternFill>
                  <bgColor rgb="FFFFFF00"/>
                </patternFill>
              </fill>
            </x14:dxf>
          </x14:cfRule>
          <x14:cfRule type="containsText" priority="295" operator="containsText" id="{122837E0-3E2E-41D4-BDAF-E4796D4F6252}">
            <xm:f>NOT(ISERROR(SEARCH($F$84,L41)))</xm:f>
            <xm:f>$F$84</xm:f>
            <x14:dxf>
              <fill>
                <patternFill>
                  <bgColor rgb="FFFFC000"/>
                </patternFill>
              </fill>
            </x14:dxf>
          </x14:cfRule>
          <x14:cfRule type="containsText" priority="296" operator="containsText" id="{3C060847-B805-43EC-9D5F-AA60CE43CFBF}">
            <xm:f>NOT(ISERROR(SEARCH($F$83,L41)))</xm:f>
            <xm:f>$F$83</xm:f>
            <x14:dxf>
              <fill>
                <patternFill>
                  <bgColor rgb="FFFF0000"/>
                </patternFill>
              </fill>
            </x14:dxf>
          </x14:cfRule>
          <xm:sqref>L41</xm:sqref>
        </x14:conditionalFormatting>
        <x14:conditionalFormatting xmlns:xm="http://schemas.microsoft.com/office/excel/2006/main">
          <x14:cfRule type="containsText" priority="291" operator="containsText" id="{3794EC1B-50E8-4525-8530-3910C05175DF}">
            <xm:f>NOT(ISERROR(SEARCH($G$83,M41)))</xm:f>
            <xm:f>$G$83</xm:f>
            <x14:dxf>
              <fill>
                <patternFill>
                  <bgColor rgb="FFFF0000"/>
                </patternFill>
              </fill>
            </x14:dxf>
          </x14:cfRule>
          <x14:cfRule type="containsText" priority="292" operator="containsText" id="{502FE7BB-2C87-4A01-9DEB-64F95AE9E31E}">
            <xm:f>NOT(ISERROR(SEARCH($G$84,M41)))</xm:f>
            <xm:f>$G$84</xm:f>
            <x14:dxf>
              <fill>
                <patternFill>
                  <bgColor rgb="FFFFC000"/>
                </patternFill>
              </fill>
            </x14:dxf>
          </x14:cfRule>
          <x14:cfRule type="containsText" priority="293" operator="containsText" id="{673198BE-9798-4FA3-B968-32907A9894E0}">
            <xm:f>NOT(ISERROR(SEARCH($G$85,M41)))</xm:f>
            <xm:f>$G$85</xm:f>
            <x14:dxf>
              <fill>
                <patternFill>
                  <bgColor rgb="FFFFFF00"/>
                </patternFill>
              </fill>
            </x14:dxf>
          </x14:cfRule>
          <xm:sqref>M41</xm:sqref>
        </x14:conditionalFormatting>
        <x14:conditionalFormatting xmlns:xm="http://schemas.microsoft.com/office/excel/2006/main">
          <x14:cfRule type="containsText" priority="258" operator="containsText" id="{5723E6A6-5D9A-4505-A154-BF654CC7B361}">
            <xm:f>NOT(ISERROR(SEARCH($E$87,E20)))</xm:f>
            <xm:f>$E$87</xm:f>
            <x14:dxf>
              <fill>
                <patternFill>
                  <bgColor rgb="FFFF0000"/>
                </patternFill>
              </fill>
            </x14:dxf>
          </x14:cfRule>
          <x14:cfRule type="containsText" priority="259" operator="containsText" id="{A9DCC084-4EC3-49A9-81DC-365E8936A006}">
            <xm:f>NOT(ISERROR(SEARCH($E$83,E20)))</xm:f>
            <xm:f>$E$83</xm:f>
            <x14:dxf>
              <fill>
                <patternFill>
                  <bgColor rgb="FF00B050"/>
                </patternFill>
              </fill>
            </x14:dxf>
          </x14:cfRule>
          <x14:cfRule type="containsText" priority="260" operator="containsText" id="{AD904700-4EEF-4E86-AC5B-0977BBA36425}">
            <xm:f>NOT(ISERROR(SEARCH($E$84,E20)))</xm:f>
            <xm:f>$E$84</xm:f>
            <x14:dxf>
              <fill>
                <patternFill>
                  <bgColor rgb="FF92D050"/>
                </patternFill>
              </fill>
            </x14:dxf>
          </x14:cfRule>
          <x14:cfRule type="containsText" priority="261" operator="containsText" id="{41C32890-883D-473D-8DD1-EC3434E0FEC6}">
            <xm:f>NOT(ISERROR(SEARCH($E$85,E20)))</xm:f>
            <xm:f>$E$85</xm:f>
            <x14:dxf>
              <fill>
                <patternFill>
                  <bgColor rgb="FFFFFF00"/>
                </patternFill>
              </fill>
            </x14:dxf>
          </x14:cfRule>
          <x14:cfRule type="containsText" priority="262" operator="containsText" id="{768815A8-EB25-4A6B-911B-5CCD83AD0E6F}">
            <xm:f>NOT(ISERROR(SEARCH($E$86,E20)))</xm:f>
            <xm:f>$E$86</xm:f>
            <x14:dxf>
              <fill>
                <patternFill>
                  <bgColor rgb="FFFFC000"/>
                </patternFill>
              </fill>
            </x14:dxf>
          </x14:cfRule>
          <xm:sqref>E20</xm:sqref>
        </x14:conditionalFormatting>
        <x14:conditionalFormatting xmlns:xm="http://schemas.microsoft.com/office/excel/2006/main">
          <x14:cfRule type="containsText" priority="255" operator="containsText" id="{126655CA-3C54-4810-92D8-873954CFDBE6}">
            <xm:f>NOT(ISERROR(SEARCH($F$85,F20)))</xm:f>
            <xm:f>$F$85</xm:f>
            <x14:dxf>
              <fill>
                <patternFill>
                  <bgColor rgb="FFFFFF00"/>
                </patternFill>
              </fill>
            </x14:dxf>
          </x14:cfRule>
          <x14:cfRule type="containsText" priority="256" operator="containsText" id="{7C70E567-3E7B-49AE-A377-A909EADB0E53}">
            <xm:f>NOT(ISERROR(SEARCH($F$84,F20)))</xm:f>
            <xm:f>$F$84</xm:f>
            <x14:dxf>
              <fill>
                <patternFill>
                  <bgColor rgb="FFFFC000"/>
                </patternFill>
              </fill>
            </x14:dxf>
          </x14:cfRule>
          <x14:cfRule type="containsText" priority="257" operator="containsText" id="{7FDA7093-BEEE-4D43-AC4C-1F361035B32D}">
            <xm:f>NOT(ISERROR(SEARCH($F$83,F20)))</xm:f>
            <xm:f>$F$83</xm:f>
            <x14:dxf>
              <fill>
                <patternFill>
                  <bgColor rgb="FFFF0000"/>
                </patternFill>
              </fill>
            </x14:dxf>
          </x14:cfRule>
          <xm:sqref>F20</xm:sqref>
        </x14:conditionalFormatting>
        <x14:conditionalFormatting xmlns:xm="http://schemas.microsoft.com/office/excel/2006/main">
          <x14:cfRule type="containsText" priority="252" operator="containsText" id="{FC31360F-2A78-4AE3-9D59-A9765C971FBD}">
            <xm:f>NOT(ISERROR(SEARCH($G$83,G20)))</xm:f>
            <xm:f>$G$83</xm:f>
            <x14:dxf>
              <fill>
                <patternFill>
                  <bgColor rgb="FFFF0000"/>
                </patternFill>
              </fill>
            </x14:dxf>
          </x14:cfRule>
          <x14:cfRule type="containsText" priority="253" operator="containsText" id="{FB7B29ED-ABD9-49C6-ACFC-44EB62864872}">
            <xm:f>NOT(ISERROR(SEARCH($G$84,G20)))</xm:f>
            <xm:f>$G$84</xm:f>
            <x14:dxf>
              <fill>
                <patternFill>
                  <bgColor rgb="FFFFC000"/>
                </patternFill>
              </fill>
            </x14:dxf>
          </x14:cfRule>
          <x14:cfRule type="containsText" priority="254" operator="containsText" id="{5A26848E-CCB9-49BF-B740-BEFEFF78AE82}">
            <xm:f>NOT(ISERROR(SEARCH($G$85,G20)))</xm:f>
            <xm:f>$G$85</xm:f>
            <x14:dxf>
              <fill>
                <patternFill>
                  <bgColor rgb="FFFFFF00"/>
                </patternFill>
              </fill>
            </x14:dxf>
          </x14:cfRule>
          <xm:sqref>G20</xm:sqref>
        </x14:conditionalFormatting>
        <x14:conditionalFormatting xmlns:xm="http://schemas.microsoft.com/office/excel/2006/main">
          <x14:cfRule type="containsText" priority="249" operator="containsText" id="{7E8B55BA-E4E9-422B-B786-21EF65923D9E}">
            <xm:f>NOT(ISERROR(SEARCH($G$83,M20)))</xm:f>
            <xm:f>$G$83</xm:f>
            <x14:dxf>
              <fill>
                <patternFill>
                  <bgColor rgb="FFFF0000"/>
                </patternFill>
              </fill>
            </x14:dxf>
          </x14:cfRule>
          <x14:cfRule type="containsText" priority="250" operator="containsText" id="{AF9FF431-3DC0-4859-A9C7-169ECB1AB5F2}">
            <xm:f>NOT(ISERROR(SEARCH($G$84,M20)))</xm:f>
            <xm:f>$G$84</xm:f>
            <x14:dxf>
              <fill>
                <patternFill>
                  <bgColor rgb="FFFFC000"/>
                </patternFill>
              </fill>
            </x14:dxf>
          </x14:cfRule>
          <x14:cfRule type="containsText" priority="251" operator="containsText" id="{873B007C-57F9-4F88-B81E-57D3C70E61F1}">
            <xm:f>NOT(ISERROR(SEARCH($G$85,M20)))</xm:f>
            <xm:f>$G$85</xm:f>
            <x14:dxf>
              <fill>
                <patternFill>
                  <bgColor rgb="FFFFFF00"/>
                </patternFill>
              </fill>
            </x14:dxf>
          </x14:cfRule>
          <xm:sqref>M20</xm:sqref>
        </x14:conditionalFormatting>
        <x14:conditionalFormatting xmlns:xm="http://schemas.microsoft.com/office/excel/2006/main">
          <x14:cfRule type="containsText" priority="241" operator="containsText" id="{E9871E77-A828-499F-840F-6FB13B537F70}">
            <xm:f>NOT(ISERROR(SEARCH($F$83,L20)))</xm:f>
            <xm:f>$F$83</xm:f>
            <x14:dxf>
              <fill>
                <patternFill>
                  <bgColor rgb="FFFF0000"/>
                </patternFill>
              </fill>
            </x14:dxf>
          </x14:cfRule>
          <x14:cfRule type="containsText" priority="242" operator="containsText" id="{0A6097C7-00E3-44C9-8012-9F844FB2893B}">
            <xm:f>NOT(ISERROR(SEARCH($F$84,L20)))</xm:f>
            <xm:f>$F$84</xm:f>
            <x14:dxf>
              <fill>
                <patternFill>
                  <bgColor rgb="FFFFC000"/>
                </patternFill>
              </fill>
            </x14:dxf>
          </x14:cfRule>
          <x14:cfRule type="containsText" priority="243" operator="containsText" id="{048AE7C3-466D-4838-ADDA-1BC0F0B571E8}">
            <xm:f>NOT(ISERROR(SEARCH($F$85,L20)))</xm:f>
            <xm:f>$F$85</xm:f>
            <x14:dxf>
              <fill>
                <patternFill>
                  <bgColor rgb="FFFFFF00"/>
                </patternFill>
              </fill>
            </x14:dxf>
          </x14:cfRule>
          <xm:sqref>L20</xm:sqref>
        </x14:conditionalFormatting>
        <x14:conditionalFormatting xmlns:xm="http://schemas.microsoft.com/office/excel/2006/main">
          <x14:cfRule type="containsText" priority="236" operator="containsText" id="{20D9D3A3-024E-49F5-978E-22898A68028C}">
            <xm:f>NOT(ISERROR(SEARCH($E$87,K20)))</xm:f>
            <xm:f>$E$87</xm:f>
            <x14:dxf>
              <fill>
                <patternFill>
                  <bgColor rgb="FFFF0000"/>
                </patternFill>
              </fill>
            </x14:dxf>
          </x14:cfRule>
          <x14:cfRule type="containsText" priority="237" operator="containsText" id="{E74EED92-A9B6-446C-84D9-058945A09C41}">
            <xm:f>NOT(ISERROR(SEARCH($E$83,K20)))</xm:f>
            <xm:f>$E$83</xm:f>
            <x14:dxf>
              <fill>
                <patternFill>
                  <bgColor rgb="FF00B050"/>
                </patternFill>
              </fill>
            </x14:dxf>
          </x14:cfRule>
          <x14:cfRule type="containsText" priority="238" operator="containsText" id="{D8D27AA0-0994-4691-9111-F52EEA8BB408}">
            <xm:f>NOT(ISERROR(SEARCH($E$84,K20)))</xm:f>
            <xm:f>$E$84</xm:f>
            <x14:dxf>
              <fill>
                <patternFill>
                  <bgColor rgb="FF92D050"/>
                </patternFill>
              </fill>
            </x14:dxf>
          </x14:cfRule>
          <x14:cfRule type="containsText" priority="239" operator="containsText" id="{EE7D3C04-B516-4CB6-B64A-737B72A33663}">
            <xm:f>NOT(ISERROR(SEARCH($E$85,K20)))</xm:f>
            <xm:f>$E$85</xm:f>
            <x14:dxf>
              <fill>
                <patternFill>
                  <bgColor rgb="FFFFFF00"/>
                </patternFill>
              </fill>
            </x14:dxf>
          </x14:cfRule>
          <x14:cfRule type="containsText" priority="240" operator="containsText" id="{6551D425-03C7-4585-AC7B-E0D52A6A13E6}">
            <xm:f>NOT(ISERROR(SEARCH($E$86,K20)))</xm:f>
            <xm:f>$E$86</xm:f>
            <x14:dxf>
              <fill>
                <patternFill>
                  <bgColor rgb="FFFFC000"/>
                </patternFill>
              </fill>
            </x14:dxf>
          </x14:cfRule>
          <xm:sqref>K20</xm:sqref>
        </x14:conditionalFormatting>
        <x14:conditionalFormatting xmlns:xm="http://schemas.microsoft.com/office/excel/2006/main">
          <x14:cfRule type="containsText" priority="216" operator="containsText" id="{A6602E12-2DE9-4951-A676-AF02DB3EB6B2}">
            <xm:f>NOT(ISERROR(SEARCH($E$87,E30)))</xm:f>
            <xm:f>$E$87</xm:f>
            <x14:dxf>
              <fill>
                <patternFill>
                  <bgColor rgb="FFFF0000"/>
                </patternFill>
              </fill>
            </x14:dxf>
          </x14:cfRule>
          <x14:cfRule type="containsText" priority="217" operator="containsText" id="{619F5B32-3659-41F0-9AAE-696AE0E3791F}">
            <xm:f>NOT(ISERROR(SEARCH($E$83,E30)))</xm:f>
            <xm:f>$E$83</xm:f>
            <x14:dxf>
              <fill>
                <patternFill>
                  <bgColor rgb="FF00B050"/>
                </patternFill>
              </fill>
            </x14:dxf>
          </x14:cfRule>
          <x14:cfRule type="containsText" priority="218" operator="containsText" id="{27DF8D6D-A2AF-494E-B98A-EC173DD472DF}">
            <xm:f>NOT(ISERROR(SEARCH($E$84,E30)))</xm:f>
            <xm:f>$E$84</xm:f>
            <x14:dxf>
              <fill>
                <patternFill>
                  <bgColor rgb="FF92D050"/>
                </patternFill>
              </fill>
            </x14:dxf>
          </x14:cfRule>
          <x14:cfRule type="containsText" priority="219" operator="containsText" id="{5DC7D15D-8D57-4188-86E6-2F016DDE3C13}">
            <xm:f>NOT(ISERROR(SEARCH($E$85,E30)))</xm:f>
            <xm:f>$E$85</xm:f>
            <x14:dxf>
              <fill>
                <patternFill>
                  <bgColor rgb="FFFFFF00"/>
                </patternFill>
              </fill>
            </x14:dxf>
          </x14:cfRule>
          <x14:cfRule type="containsText" priority="220" operator="containsText" id="{597EDC88-D2AA-40B8-8834-1F331C91B705}">
            <xm:f>NOT(ISERROR(SEARCH($E$86,E30)))</xm:f>
            <xm:f>$E$86</xm:f>
            <x14:dxf>
              <fill>
                <patternFill>
                  <bgColor rgb="FFFFC000"/>
                </patternFill>
              </fill>
            </x14:dxf>
          </x14:cfRule>
          <xm:sqref>E30</xm:sqref>
        </x14:conditionalFormatting>
        <x14:conditionalFormatting xmlns:xm="http://schemas.microsoft.com/office/excel/2006/main">
          <x14:cfRule type="containsText" priority="213" operator="containsText" id="{D03E0030-E583-484D-B1BF-327F00AB0DA6}">
            <xm:f>NOT(ISERROR(SEARCH($F$85,F30)))</xm:f>
            <xm:f>$F$85</xm:f>
            <x14:dxf>
              <fill>
                <patternFill>
                  <bgColor rgb="FFFFFF00"/>
                </patternFill>
              </fill>
            </x14:dxf>
          </x14:cfRule>
          <x14:cfRule type="containsText" priority="214" operator="containsText" id="{E3604E06-80E9-47E4-9C09-44A0319425BE}">
            <xm:f>NOT(ISERROR(SEARCH($F$84,F30)))</xm:f>
            <xm:f>$F$84</xm:f>
            <x14:dxf>
              <fill>
                <patternFill>
                  <bgColor rgb="FFFFC000"/>
                </patternFill>
              </fill>
            </x14:dxf>
          </x14:cfRule>
          <x14:cfRule type="containsText" priority="215" operator="containsText" id="{17B73EED-9627-4ED7-A9C8-BEF05D476148}">
            <xm:f>NOT(ISERROR(SEARCH($F$83,F30)))</xm:f>
            <xm:f>$F$83</xm:f>
            <x14:dxf>
              <fill>
                <patternFill>
                  <bgColor rgb="FFFF0000"/>
                </patternFill>
              </fill>
            </x14:dxf>
          </x14:cfRule>
          <xm:sqref>F30</xm:sqref>
        </x14:conditionalFormatting>
        <x14:conditionalFormatting xmlns:xm="http://schemas.microsoft.com/office/excel/2006/main">
          <x14:cfRule type="containsText" priority="210" operator="containsText" id="{9473B650-8617-477C-BEBE-61D08544031A}">
            <xm:f>NOT(ISERROR(SEARCH($G$83,G30)))</xm:f>
            <xm:f>$G$83</xm:f>
            <x14:dxf>
              <fill>
                <patternFill>
                  <bgColor rgb="FFFF0000"/>
                </patternFill>
              </fill>
            </x14:dxf>
          </x14:cfRule>
          <x14:cfRule type="containsText" priority="211" operator="containsText" id="{4E91E817-C16B-436C-ADD8-88044922B235}">
            <xm:f>NOT(ISERROR(SEARCH($G$84,G30)))</xm:f>
            <xm:f>$G$84</xm:f>
            <x14:dxf>
              <fill>
                <patternFill>
                  <bgColor rgb="FFFFC000"/>
                </patternFill>
              </fill>
            </x14:dxf>
          </x14:cfRule>
          <x14:cfRule type="containsText" priority="212" operator="containsText" id="{F7C4F9F1-2269-4EB9-A29D-246C7CC618CC}">
            <xm:f>NOT(ISERROR(SEARCH($G$85,G30)))</xm:f>
            <xm:f>$G$85</xm:f>
            <x14:dxf>
              <fill>
                <patternFill>
                  <bgColor rgb="FFFFFF00"/>
                </patternFill>
              </fill>
            </x14:dxf>
          </x14:cfRule>
          <xm:sqref>G30</xm:sqref>
        </x14:conditionalFormatting>
        <x14:conditionalFormatting xmlns:xm="http://schemas.microsoft.com/office/excel/2006/main">
          <x14:cfRule type="containsText" priority="207" operator="containsText" id="{2C41D44F-6051-498D-BECE-B29F593CB0E3}">
            <xm:f>NOT(ISERROR(SEARCH($G$83,M30)))</xm:f>
            <xm:f>$G$83</xm:f>
            <x14:dxf>
              <fill>
                <patternFill>
                  <bgColor rgb="FFFF0000"/>
                </patternFill>
              </fill>
            </x14:dxf>
          </x14:cfRule>
          <x14:cfRule type="containsText" priority="208" operator="containsText" id="{1E1B0221-634D-44CA-850D-934F72F9E647}">
            <xm:f>NOT(ISERROR(SEARCH($G$84,M30)))</xm:f>
            <xm:f>$G$84</xm:f>
            <x14:dxf>
              <fill>
                <patternFill>
                  <bgColor rgb="FFFFC000"/>
                </patternFill>
              </fill>
            </x14:dxf>
          </x14:cfRule>
          <x14:cfRule type="containsText" priority="209" operator="containsText" id="{5565D727-D241-48BD-8A41-A1CC0C0FC899}">
            <xm:f>NOT(ISERROR(SEARCH($G$85,M30)))</xm:f>
            <xm:f>$G$85</xm:f>
            <x14:dxf>
              <fill>
                <patternFill>
                  <bgColor rgb="FFFFFF00"/>
                </patternFill>
              </fill>
            </x14:dxf>
          </x14:cfRule>
          <xm:sqref>M30</xm:sqref>
        </x14:conditionalFormatting>
        <x14:conditionalFormatting xmlns:xm="http://schemas.microsoft.com/office/excel/2006/main">
          <x14:cfRule type="containsText" priority="202" operator="containsText" id="{7D45D2C3-2AA2-452F-BB9D-EDFADB491A3A}">
            <xm:f>NOT(ISERROR(SEARCH($E$87,K30)))</xm:f>
            <xm:f>$E$87</xm:f>
            <x14:dxf>
              <fill>
                <patternFill>
                  <bgColor rgb="FFFF0000"/>
                </patternFill>
              </fill>
            </x14:dxf>
          </x14:cfRule>
          <x14:cfRule type="containsText" priority="203" operator="containsText" id="{C34FC658-91A8-4DC1-9C1D-0F20E90471D4}">
            <xm:f>NOT(ISERROR(SEARCH($E$86,K30)))</xm:f>
            <xm:f>$E$86</xm:f>
            <x14:dxf>
              <fill>
                <patternFill>
                  <bgColor rgb="FFFFC000"/>
                </patternFill>
              </fill>
            </x14:dxf>
          </x14:cfRule>
          <x14:cfRule type="containsText" priority="204" operator="containsText" id="{E3A75EC2-BA5B-4F14-BF33-74A838683CE0}">
            <xm:f>NOT(ISERROR(SEARCH($E$85,K30)))</xm:f>
            <xm:f>$E$85</xm:f>
            <x14:dxf>
              <fill>
                <patternFill>
                  <bgColor rgb="FFFFFF00"/>
                </patternFill>
              </fill>
            </x14:dxf>
          </x14:cfRule>
          <x14:cfRule type="containsText" priority="205" operator="containsText" id="{B45FBD7E-B75B-4DA7-915A-74092BA28011}">
            <xm:f>NOT(ISERROR(SEARCH($E$84,K30)))</xm:f>
            <xm:f>$E$84</xm:f>
            <x14:dxf>
              <fill>
                <patternFill>
                  <bgColor rgb="FF92D050"/>
                </patternFill>
              </fill>
            </x14:dxf>
          </x14:cfRule>
          <x14:cfRule type="containsText" priority="206" operator="containsText" id="{CF50F70E-132F-4FFE-AD8E-03298168D684}">
            <xm:f>NOT(ISERROR(SEARCH($E$83,K30)))</xm:f>
            <xm:f>$E$83</xm:f>
            <x14:dxf>
              <fill>
                <patternFill>
                  <bgColor rgb="FF00B050"/>
                </patternFill>
              </fill>
            </x14:dxf>
          </x14:cfRule>
          <xm:sqref>K30</xm:sqref>
        </x14:conditionalFormatting>
        <x14:conditionalFormatting xmlns:xm="http://schemas.microsoft.com/office/excel/2006/main">
          <x14:cfRule type="containsText" priority="199" operator="containsText" id="{56551077-164B-4866-9903-968B5A683C40}">
            <xm:f>NOT(ISERROR(SEARCH($F$83,L30)))</xm:f>
            <xm:f>$F$83</xm:f>
            <x14:dxf>
              <fill>
                <patternFill>
                  <bgColor rgb="FFFF0000"/>
                </patternFill>
              </fill>
            </x14:dxf>
          </x14:cfRule>
          <x14:cfRule type="containsText" priority="200" operator="containsText" id="{02F5FA20-CFA1-441D-8395-9AF4C6794BAC}">
            <xm:f>NOT(ISERROR(SEARCH($F$84,L30)))</xm:f>
            <xm:f>$F$84</xm:f>
            <x14:dxf>
              <fill>
                <patternFill>
                  <bgColor rgb="FFFFC000"/>
                </patternFill>
              </fill>
            </x14:dxf>
          </x14:cfRule>
          <x14:cfRule type="containsText" priority="201" operator="containsText" id="{C09BCF42-DADD-4267-A041-B7C9038C8FAC}">
            <xm:f>NOT(ISERROR(SEARCH($F$85,L30)))</xm:f>
            <xm:f>$F$85</xm:f>
            <x14:dxf>
              <fill>
                <patternFill>
                  <bgColor rgb="FFFFFF00"/>
                </patternFill>
              </fill>
            </x14:dxf>
          </x14:cfRule>
          <xm:sqref>L30</xm:sqref>
        </x14:conditionalFormatting>
        <x14:conditionalFormatting xmlns:xm="http://schemas.microsoft.com/office/excel/2006/main">
          <x14:cfRule type="containsText" priority="194" operator="containsText" id="{8E23DE14-8102-4539-B067-16CBC91F7325}">
            <xm:f>NOT(ISERROR(SEARCH($E$87,E13)))</xm:f>
            <xm:f>$E$87</xm:f>
            <x14:dxf>
              <fill>
                <patternFill>
                  <bgColor rgb="FFFF0000"/>
                </patternFill>
              </fill>
            </x14:dxf>
          </x14:cfRule>
          <x14:cfRule type="containsText" priority="195" operator="containsText" id="{67698DBE-08CA-41CA-A1D2-718EF9C86A4D}">
            <xm:f>NOT(ISERROR(SEARCH($E$83,E13)))</xm:f>
            <xm:f>$E$83</xm:f>
            <x14:dxf>
              <fill>
                <patternFill>
                  <bgColor rgb="FF00B050"/>
                </patternFill>
              </fill>
            </x14:dxf>
          </x14:cfRule>
          <x14:cfRule type="containsText" priority="196" operator="containsText" id="{D5BA6E24-7D6D-4916-B001-FEC83BC23CDD}">
            <xm:f>NOT(ISERROR(SEARCH($E$84,E13)))</xm:f>
            <xm:f>$E$84</xm:f>
            <x14:dxf>
              <fill>
                <patternFill>
                  <bgColor rgb="FF92D050"/>
                </patternFill>
              </fill>
            </x14:dxf>
          </x14:cfRule>
          <x14:cfRule type="containsText" priority="197" operator="containsText" id="{98ED9963-D30E-424B-8630-52070B6A8D03}">
            <xm:f>NOT(ISERROR(SEARCH($E$85,E13)))</xm:f>
            <xm:f>$E$85</xm:f>
            <x14:dxf>
              <fill>
                <patternFill>
                  <bgColor rgb="FFFFFF00"/>
                </patternFill>
              </fill>
            </x14:dxf>
          </x14:cfRule>
          <x14:cfRule type="containsText" priority="198" operator="containsText" id="{1F98A4E2-65D9-4F6C-94A8-7726340D0723}">
            <xm:f>NOT(ISERROR(SEARCH($E$86,E13)))</xm:f>
            <xm:f>$E$86</xm:f>
            <x14:dxf>
              <fill>
                <patternFill>
                  <bgColor rgb="FFFFC000"/>
                </patternFill>
              </fill>
            </x14:dxf>
          </x14:cfRule>
          <xm:sqref>E13</xm:sqref>
        </x14:conditionalFormatting>
        <x14:conditionalFormatting xmlns:xm="http://schemas.microsoft.com/office/excel/2006/main">
          <x14:cfRule type="containsText" priority="191" operator="containsText" id="{07C810F2-A669-4D30-9ED1-86CCFAA484FF}">
            <xm:f>NOT(ISERROR(SEARCH($F$85,F13)))</xm:f>
            <xm:f>$F$85</xm:f>
            <x14:dxf>
              <fill>
                <patternFill>
                  <bgColor rgb="FFFFFF00"/>
                </patternFill>
              </fill>
            </x14:dxf>
          </x14:cfRule>
          <x14:cfRule type="containsText" priority="192" operator="containsText" id="{971EA53A-E2F0-4EFB-B4A8-C7F69E854124}">
            <xm:f>NOT(ISERROR(SEARCH($F$84,F13)))</xm:f>
            <xm:f>$F$84</xm:f>
            <x14:dxf>
              <fill>
                <patternFill>
                  <bgColor rgb="FFFFC000"/>
                </patternFill>
              </fill>
            </x14:dxf>
          </x14:cfRule>
          <x14:cfRule type="containsText" priority="193" operator="containsText" id="{A64D3F23-1885-4808-89F4-B05BC9DB7E2E}">
            <xm:f>NOT(ISERROR(SEARCH($F$83,F13)))</xm:f>
            <xm:f>$F$83</xm:f>
            <x14:dxf>
              <fill>
                <patternFill>
                  <bgColor rgb="FFFF0000"/>
                </patternFill>
              </fill>
            </x14:dxf>
          </x14:cfRule>
          <xm:sqref>F13</xm:sqref>
        </x14:conditionalFormatting>
        <x14:conditionalFormatting xmlns:xm="http://schemas.microsoft.com/office/excel/2006/main">
          <x14:cfRule type="containsText" priority="188" operator="containsText" id="{33691A60-1C70-4810-AF83-9316CD0F48F4}">
            <xm:f>NOT(ISERROR(SEARCH($G$83,G13)))</xm:f>
            <xm:f>$G$83</xm:f>
            <x14:dxf>
              <fill>
                <patternFill>
                  <bgColor rgb="FFFF0000"/>
                </patternFill>
              </fill>
            </x14:dxf>
          </x14:cfRule>
          <x14:cfRule type="containsText" priority="189" operator="containsText" id="{E1397630-31F7-491E-B5E2-3E56ADBA09FE}">
            <xm:f>NOT(ISERROR(SEARCH($G$84,G13)))</xm:f>
            <xm:f>$G$84</xm:f>
            <x14:dxf>
              <fill>
                <patternFill>
                  <bgColor rgb="FFFFC000"/>
                </patternFill>
              </fill>
            </x14:dxf>
          </x14:cfRule>
          <x14:cfRule type="containsText" priority="190" operator="containsText" id="{B097AAC3-94F9-443B-82DF-83541AB5EB44}">
            <xm:f>NOT(ISERROR(SEARCH($G$85,G13)))</xm:f>
            <xm:f>$G$85</xm:f>
            <x14:dxf>
              <fill>
                <patternFill>
                  <bgColor rgb="FFFFFF00"/>
                </patternFill>
              </fill>
            </x14:dxf>
          </x14:cfRule>
          <xm:sqref>G13</xm:sqref>
        </x14:conditionalFormatting>
        <x14:conditionalFormatting xmlns:xm="http://schemas.microsoft.com/office/excel/2006/main">
          <x14:cfRule type="containsText" priority="183" operator="containsText" id="{0D0A0592-1B9F-4191-BD2C-A3B9C61EC6E1}">
            <xm:f>NOT(ISERROR(SEARCH($E$87,K13)))</xm:f>
            <xm:f>$E$87</xm:f>
            <x14:dxf>
              <fill>
                <patternFill>
                  <bgColor rgb="FFFF0000"/>
                </patternFill>
              </fill>
            </x14:dxf>
          </x14:cfRule>
          <x14:cfRule type="containsText" priority="184" operator="containsText" id="{E0EB2656-4109-4873-8D2F-36E566493E0B}">
            <xm:f>NOT(ISERROR(SEARCH($E$83,K13)))</xm:f>
            <xm:f>$E$83</xm:f>
            <x14:dxf>
              <fill>
                <patternFill>
                  <bgColor rgb="FF00B050"/>
                </patternFill>
              </fill>
            </x14:dxf>
          </x14:cfRule>
          <x14:cfRule type="containsText" priority="185" operator="containsText" id="{0DFDDC6E-DB32-4BDA-8E6D-9F2A3B2957C1}">
            <xm:f>NOT(ISERROR(SEARCH($E$84,K13)))</xm:f>
            <xm:f>$E$84</xm:f>
            <x14:dxf>
              <fill>
                <patternFill>
                  <bgColor rgb="FF92D050"/>
                </patternFill>
              </fill>
            </x14:dxf>
          </x14:cfRule>
          <x14:cfRule type="containsText" priority="186" operator="containsText" id="{EDC122CD-A027-4F82-ADDE-7DC012169A61}">
            <xm:f>NOT(ISERROR(SEARCH($E$85,K13)))</xm:f>
            <xm:f>$E$85</xm:f>
            <x14:dxf>
              <fill>
                <patternFill>
                  <bgColor rgb="FFFFFF00"/>
                </patternFill>
              </fill>
            </x14:dxf>
          </x14:cfRule>
          <x14:cfRule type="containsText" priority="187" operator="containsText" id="{092F1659-7CA1-4108-BDE2-48D48E7E8234}">
            <xm:f>NOT(ISERROR(SEARCH($E$86,K13)))</xm:f>
            <xm:f>$E$86</xm:f>
            <x14:dxf>
              <fill>
                <patternFill>
                  <bgColor rgb="FFFFC000"/>
                </patternFill>
              </fill>
            </x14:dxf>
          </x14:cfRule>
          <xm:sqref>K13</xm:sqref>
        </x14:conditionalFormatting>
        <x14:conditionalFormatting xmlns:xm="http://schemas.microsoft.com/office/excel/2006/main">
          <x14:cfRule type="containsText" priority="180" operator="containsText" id="{C0DC68EA-B034-42AE-B82D-0A0B90E05BEC}">
            <xm:f>NOT(ISERROR(SEARCH($F$85,L13)))</xm:f>
            <xm:f>$F$85</xm:f>
            <x14:dxf>
              <fill>
                <patternFill>
                  <bgColor rgb="FFFFFF00"/>
                </patternFill>
              </fill>
            </x14:dxf>
          </x14:cfRule>
          <x14:cfRule type="containsText" priority="181" operator="containsText" id="{4BBA0932-3E43-476E-AA90-EE778327B1FF}">
            <xm:f>NOT(ISERROR(SEARCH($F$84,L13)))</xm:f>
            <xm:f>$F$84</xm:f>
            <x14:dxf>
              <fill>
                <patternFill>
                  <bgColor rgb="FFFFC000"/>
                </patternFill>
              </fill>
            </x14:dxf>
          </x14:cfRule>
          <x14:cfRule type="containsText" priority="182" operator="containsText" id="{D2CBFF9C-009C-4D95-9D61-C2265B6A678F}">
            <xm:f>NOT(ISERROR(SEARCH($F$83,L13)))</xm:f>
            <xm:f>$F$83</xm:f>
            <x14:dxf>
              <fill>
                <patternFill>
                  <bgColor rgb="FFFF0000"/>
                </patternFill>
              </fill>
            </x14:dxf>
          </x14:cfRule>
          <xm:sqref>L13</xm:sqref>
        </x14:conditionalFormatting>
        <x14:conditionalFormatting xmlns:xm="http://schemas.microsoft.com/office/excel/2006/main">
          <x14:cfRule type="containsText" priority="177" operator="containsText" id="{227EAF50-7D0A-4580-A824-7E3EE248640E}">
            <xm:f>NOT(ISERROR(SEARCH($G$83,M13)))</xm:f>
            <xm:f>$G$83</xm:f>
            <x14:dxf>
              <fill>
                <patternFill>
                  <bgColor rgb="FFFF0000"/>
                </patternFill>
              </fill>
            </x14:dxf>
          </x14:cfRule>
          <x14:cfRule type="containsText" priority="178" operator="containsText" id="{92E49B6C-3D66-4A78-B35E-22B10403FAB9}">
            <xm:f>NOT(ISERROR(SEARCH($G$84,M13)))</xm:f>
            <xm:f>$G$84</xm:f>
            <x14:dxf>
              <fill>
                <patternFill>
                  <bgColor rgb="FFFFC000"/>
                </patternFill>
              </fill>
            </x14:dxf>
          </x14:cfRule>
          <x14:cfRule type="containsText" priority="179" operator="containsText" id="{3FDDBBEC-1DFA-45B7-9CA8-8C67652C0AC5}">
            <xm:f>NOT(ISERROR(SEARCH($G$85,M13)))</xm:f>
            <xm:f>$G$85</xm:f>
            <x14:dxf>
              <fill>
                <patternFill>
                  <bgColor rgb="FFFFFF00"/>
                </patternFill>
              </fill>
            </x14:dxf>
          </x14:cfRule>
          <xm:sqref>M13</xm:sqref>
        </x14:conditionalFormatting>
        <x14:conditionalFormatting xmlns:xm="http://schemas.microsoft.com/office/excel/2006/main">
          <x14:cfRule type="containsText" priority="576" operator="containsText" id="{BB3FD41E-954F-45C5-87CA-66D6ED51504C}">
            <xm:f>NOT(ISERROR(SEARCH($I$74,I9)))</xm:f>
            <xm:f>$I$74</xm:f>
            <x14:dxf>
              <fill>
                <patternFill>
                  <bgColor rgb="FF92D050"/>
                </patternFill>
              </fill>
            </x14:dxf>
          </x14:cfRule>
          <x14:cfRule type="containsText" priority="577" operator="containsText" id="{4E90FC74-CBDD-4E27-84DF-3AC5D55693ED}">
            <xm:f>NOT(ISERROR(SEARCH($I$75,I9)))</xm:f>
            <xm:f>$I$75</xm:f>
            <x14:dxf>
              <fill>
                <patternFill>
                  <bgColor theme="9" tint="0.39994506668294322"/>
                </patternFill>
              </fill>
            </x14:dxf>
          </x14:cfRule>
          <xm:sqref>I55 I9:I18 I20:I38</xm:sqref>
        </x14:conditionalFormatting>
        <x14:conditionalFormatting xmlns:xm="http://schemas.microsoft.com/office/excel/2006/main">
          <x14:cfRule type="containsText" priority="175" operator="containsText" id="{F2F609FD-45C1-4392-8127-2A139E2EC8F5}">
            <xm:f>NOT(ISERROR(SEARCH($I$70,I9)))</xm:f>
            <xm:f>$I$70</xm:f>
            <x14:dxf>
              <fill>
                <patternFill>
                  <bgColor rgb="FF00B0F0"/>
                </patternFill>
              </fill>
            </x14:dxf>
          </x14:cfRule>
          <x14:cfRule type="containsText" priority="176" operator="containsText" id="{9A30A201-1334-4CAA-A1D4-16A8703B2C61}">
            <xm:f>NOT(ISERROR(SEARCH($I$73,I9)))</xm:f>
            <xm:f>$I$73</xm:f>
            <x14:dxf>
              <fill>
                <patternFill>
                  <bgColor rgb="FFFFC000"/>
                </patternFill>
              </fill>
            </x14:dxf>
          </x14:cfRule>
          <xm:sqref>I9 I13:I16 I20</xm:sqref>
        </x14:conditionalFormatting>
        <x14:conditionalFormatting xmlns:xm="http://schemas.microsoft.com/office/excel/2006/main">
          <x14:cfRule type="containsText" priority="173" operator="containsText" id="{D8AD957C-8FDB-478C-86BB-92A6DB526A99}">
            <xm:f>NOT(ISERROR(SEARCH($I$70,I10)))</xm:f>
            <xm:f>$I$70</xm:f>
            <x14:dxf>
              <fill>
                <patternFill>
                  <bgColor rgb="FF00B0F0"/>
                </patternFill>
              </fill>
            </x14:dxf>
          </x14:cfRule>
          <xm:sqref>I10:I11 I13:I16 I20</xm:sqref>
        </x14:conditionalFormatting>
        <x14:conditionalFormatting xmlns:xm="http://schemas.microsoft.com/office/excel/2006/main">
          <x14:cfRule type="containsText" priority="171" operator="containsText" id="{BA4F8A0B-C607-4507-943E-53AD8E4D47A6}">
            <xm:f>NOT(ISERROR(SEARCH($I$70,I12)))</xm:f>
            <xm:f>$I$70</xm:f>
            <x14:dxf>
              <fill>
                <patternFill>
                  <bgColor rgb="FF00B0F0"/>
                </patternFill>
              </fill>
            </x14:dxf>
          </x14:cfRule>
          <xm:sqref>I12</xm:sqref>
        </x14:conditionalFormatting>
        <x14:conditionalFormatting xmlns:xm="http://schemas.microsoft.com/office/excel/2006/main">
          <x14:cfRule type="containsText" priority="167" operator="containsText" id="{128B9C0E-AAD8-4544-9024-E29C9F48FFF7}">
            <xm:f>NOT(ISERROR(SEARCH($I$70,I21)))</xm:f>
            <xm:f>$I$70</xm:f>
            <x14:dxf>
              <fill>
                <patternFill>
                  <bgColor rgb="FF00B0F0"/>
                </patternFill>
              </fill>
            </x14:dxf>
          </x14:cfRule>
          <xm:sqref>I21:I31</xm:sqref>
        </x14:conditionalFormatting>
        <x14:conditionalFormatting xmlns:xm="http://schemas.microsoft.com/office/excel/2006/main">
          <x14:cfRule type="containsText" priority="165" operator="containsText" id="{73E63982-9359-41C5-B460-409EF612ED7B}">
            <xm:f>NOT(ISERROR(SEARCH($I$70,I34)))</xm:f>
            <xm:f>$I$70</xm:f>
            <x14:dxf>
              <fill>
                <patternFill>
                  <bgColor rgb="FF00B0F0"/>
                </patternFill>
              </fill>
            </x14:dxf>
          </x14:cfRule>
          <xm:sqref>I34</xm:sqref>
        </x14:conditionalFormatting>
        <x14:conditionalFormatting xmlns:xm="http://schemas.microsoft.com/office/excel/2006/main">
          <x14:cfRule type="containsText" priority="163" operator="containsText" id="{934F91F3-B64B-4095-AC50-97EA93F60DBD}">
            <xm:f>NOT(ISERROR(SEARCH($I$70,I36)))</xm:f>
            <xm:f>$I$70</xm:f>
            <x14:dxf>
              <fill>
                <patternFill>
                  <bgColor rgb="FF00B0F0"/>
                </patternFill>
              </fill>
            </x14:dxf>
          </x14:cfRule>
          <xm:sqref>I36</xm:sqref>
        </x14:conditionalFormatting>
        <x14:conditionalFormatting xmlns:xm="http://schemas.microsoft.com/office/excel/2006/main">
          <x14:cfRule type="containsText" priority="161" operator="containsText" id="{147293DC-7142-4E8D-9DA1-AD8CA97B0E83}">
            <xm:f>NOT(ISERROR(SEARCH($I$70,I38)))</xm:f>
            <xm:f>$I$70</xm:f>
            <x14:dxf>
              <fill>
                <patternFill>
                  <bgColor rgb="FF00B0F0"/>
                </patternFill>
              </fill>
            </x14:dxf>
          </x14:cfRule>
          <xm:sqref>I38</xm:sqref>
        </x14:conditionalFormatting>
        <x14:conditionalFormatting xmlns:xm="http://schemas.microsoft.com/office/excel/2006/main">
          <x14:cfRule type="containsText" priority="149" operator="containsText" id="{007AF3E6-D2D1-45B7-9637-9D037D462F46}">
            <xm:f>NOT(ISERROR(SEARCH($I$70,I10)))</xm:f>
            <xm:f>$I$70</xm:f>
            <x14:dxf>
              <fill>
                <patternFill>
                  <bgColor rgb="FF00B0F0"/>
                </patternFill>
              </fill>
            </x14:dxf>
          </x14:cfRule>
          <x14:cfRule type="containsText" priority="150" operator="containsText" id="{61A1DCDF-F677-4E61-8BD5-4CCE4CF74929}">
            <xm:f>NOT(ISERROR(SEARCH($I$73,I10)))</xm:f>
            <xm:f>$I$73</xm:f>
            <x14:dxf>
              <fill>
                <patternFill>
                  <bgColor rgb="FFFFC000"/>
                </patternFill>
              </fill>
            </x14:dxf>
          </x14:cfRule>
          <xm:sqref>I10:I11</xm:sqref>
        </x14:conditionalFormatting>
        <x14:conditionalFormatting xmlns:xm="http://schemas.microsoft.com/office/excel/2006/main">
          <x14:cfRule type="containsText" priority="147" operator="containsText" id="{3679A7B1-D636-4905-A3FB-E975CB47643D}">
            <xm:f>NOT(ISERROR(SEARCH($I$70,I12)))</xm:f>
            <xm:f>$I$70</xm:f>
            <x14:dxf>
              <fill>
                <patternFill>
                  <bgColor rgb="FF00B0F0"/>
                </patternFill>
              </fill>
            </x14:dxf>
          </x14:cfRule>
          <xm:sqref>I12</xm:sqref>
        </x14:conditionalFormatting>
        <x14:conditionalFormatting xmlns:xm="http://schemas.microsoft.com/office/excel/2006/main">
          <x14:cfRule type="containsText" priority="145" operator="containsText" id="{B36D58CD-C051-4756-A866-B8FA0CCC6B73}">
            <xm:f>NOT(ISERROR(SEARCH($I$70,I12)))</xm:f>
            <xm:f>$I$70</xm:f>
            <x14:dxf>
              <fill>
                <patternFill>
                  <bgColor rgb="FF00B0F0"/>
                </patternFill>
              </fill>
            </x14:dxf>
          </x14:cfRule>
          <x14:cfRule type="containsText" priority="146" operator="containsText" id="{BCD45B3D-7E17-4486-82DF-E2A3F026954D}">
            <xm:f>NOT(ISERROR(SEARCH($I$73,I12)))</xm:f>
            <xm:f>$I$73</xm:f>
            <x14:dxf>
              <fill>
                <patternFill>
                  <bgColor rgb="FFFFC000"/>
                </patternFill>
              </fill>
            </x14:dxf>
          </x14:cfRule>
          <xm:sqref>I12</xm:sqref>
        </x14:conditionalFormatting>
        <x14:conditionalFormatting xmlns:xm="http://schemas.microsoft.com/office/excel/2006/main">
          <x14:cfRule type="containsText" priority="139" operator="containsText" id="{368AA94C-667A-4716-A310-1CD882FFB29D}">
            <xm:f>NOT(ISERROR(SEARCH($I$70,I17)))</xm:f>
            <xm:f>$I$70</xm:f>
            <x14:dxf>
              <fill>
                <patternFill>
                  <bgColor rgb="FF00B0F0"/>
                </patternFill>
              </fill>
            </x14:dxf>
          </x14:cfRule>
          <xm:sqref>I17:I18</xm:sqref>
        </x14:conditionalFormatting>
        <x14:conditionalFormatting xmlns:xm="http://schemas.microsoft.com/office/excel/2006/main">
          <x14:cfRule type="containsText" priority="137" operator="containsText" id="{AED8E111-DB81-4332-93A8-F3A11D32FA34}">
            <xm:f>NOT(ISERROR(SEARCH($I$70,I17)))</xm:f>
            <xm:f>$I$70</xm:f>
            <x14:dxf>
              <fill>
                <patternFill>
                  <bgColor rgb="FF00B0F0"/>
                </patternFill>
              </fill>
            </x14:dxf>
          </x14:cfRule>
          <xm:sqref>I17:I18</xm:sqref>
        </x14:conditionalFormatting>
        <x14:conditionalFormatting xmlns:xm="http://schemas.microsoft.com/office/excel/2006/main">
          <x14:cfRule type="containsText" priority="135" operator="containsText" id="{89654D92-E6ED-47E1-9CB3-8AC22FACE50A}">
            <xm:f>NOT(ISERROR(SEARCH($I$70,I17)))</xm:f>
            <xm:f>$I$70</xm:f>
            <x14:dxf>
              <fill>
                <patternFill>
                  <bgColor rgb="FF00B0F0"/>
                </patternFill>
              </fill>
            </x14:dxf>
          </x14:cfRule>
          <x14:cfRule type="containsText" priority="136" operator="containsText" id="{20D8F539-33C3-4487-9BF6-32AFF231D01A}">
            <xm:f>NOT(ISERROR(SEARCH($I$73,I17)))</xm:f>
            <xm:f>$I$73</xm:f>
            <x14:dxf>
              <fill>
                <patternFill>
                  <bgColor rgb="FFFFC000"/>
                </patternFill>
              </fill>
            </x14:dxf>
          </x14:cfRule>
          <xm:sqref>I17:I18</xm:sqref>
        </x14:conditionalFormatting>
        <x14:conditionalFormatting xmlns:xm="http://schemas.microsoft.com/office/excel/2006/main">
          <x14:cfRule type="containsText" priority="133" operator="containsText" id="{3A65B199-25EA-4253-AD2D-E954A2CA6163}">
            <xm:f>NOT(ISERROR(SEARCH($I$70,I21)))</xm:f>
            <xm:f>$I$70</xm:f>
            <x14:dxf>
              <fill>
                <patternFill>
                  <bgColor rgb="FF00B0F0"/>
                </patternFill>
              </fill>
            </x14:dxf>
          </x14:cfRule>
          <xm:sqref>I21:I32</xm:sqref>
        </x14:conditionalFormatting>
        <x14:conditionalFormatting xmlns:xm="http://schemas.microsoft.com/office/excel/2006/main">
          <x14:cfRule type="containsText" priority="131" operator="containsText" id="{6C2AD2E9-0B09-470D-8CF4-EE586987FE6D}">
            <xm:f>NOT(ISERROR(SEARCH($I$70,I21)))</xm:f>
            <xm:f>$I$70</xm:f>
            <x14:dxf>
              <fill>
                <patternFill>
                  <bgColor rgb="FF00B0F0"/>
                </patternFill>
              </fill>
            </x14:dxf>
          </x14:cfRule>
          <xm:sqref>I21:I32</xm:sqref>
        </x14:conditionalFormatting>
        <x14:conditionalFormatting xmlns:xm="http://schemas.microsoft.com/office/excel/2006/main">
          <x14:cfRule type="containsText" priority="129" operator="containsText" id="{A52E8E53-F731-443B-8DC7-5D4E2CF88175}">
            <xm:f>NOT(ISERROR(SEARCH($I$70,I21)))</xm:f>
            <xm:f>$I$70</xm:f>
            <x14:dxf>
              <fill>
                <patternFill>
                  <bgColor rgb="FF00B0F0"/>
                </patternFill>
              </fill>
            </x14:dxf>
          </x14:cfRule>
          <x14:cfRule type="containsText" priority="130" operator="containsText" id="{F10A255A-A6EA-4778-A17C-23866E78E820}">
            <xm:f>NOT(ISERROR(SEARCH($I$73,I21)))</xm:f>
            <xm:f>$I$73</xm:f>
            <x14:dxf>
              <fill>
                <patternFill>
                  <bgColor rgb="FFFFC000"/>
                </patternFill>
              </fill>
            </x14:dxf>
          </x14:cfRule>
          <xm:sqref>I21:I32</xm:sqref>
        </x14:conditionalFormatting>
        <x14:conditionalFormatting xmlns:xm="http://schemas.microsoft.com/office/excel/2006/main">
          <x14:cfRule type="containsText" priority="127" operator="containsText" id="{28D45915-10D1-4D36-8A7E-0F968876962B}">
            <xm:f>NOT(ISERROR(SEARCH($I$70,I33)))</xm:f>
            <xm:f>$I$70</xm:f>
            <x14:dxf>
              <fill>
                <patternFill>
                  <bgColor rgb="FF00B0F0"/>
                </patternFill>
              </fill>
            </x14:dxf>
          </x14:cfRule>
          <xm:sqref>I33</xm:sqref>
        </x14:conditionalFormatting>
        <x14:conditionalFormatting xmlns:xm="http://schemas.microsoft.com/office/excel/2006/main">
          <x14:cfRule type="containsText" priority="125" operator="containsText" id="{7ACA3B55-A991-42CB-8AED-588BDA5DCBC2}">
            <xm:f>NOT(ISERROR(SEARCH($I$70,I33)))</xm:f>
            <xm:f>$I$70</xm:f>
            <x14:dxf>
              <fill>
                <patternFill>
                  <bgColor rgb="FF00B0F0"/>
                </patternFill>
              </fill>
            </x14:dxf>
          </x14:cfRule>
          <xm:sqref>I33</xm:sqref>
        </x14:conditionalFormatting>
        <x14:conditionalFormatting xmlns:xm="http://schemas.microsoft.com/office/excel/2006/main">
          <x14:cfRule type="containsText" priority="123" operator="containsText" id="{15C3C7CA-AC5E-4D97-90FE-A4BD612CA0E4}">
            <xm:f>NOT(ISERROR(SEARCH($I$70,I33)))</xm:f>
            <xm:f>$I$70</xm:f>
            <x14:dxf>
              <fill>
                <patternFill>
                  <bgColor rgb="FF00B0F0"/>
                </patternFill>
              </fill>
            </x14:dxf>
          </x14:cfRule>
          <x14:cfRule type="containsText" priority="124" operator="containsText" id="{5EE7C06B-3BB8-42E4-BF36-5A5D8D79C2F2}">
            <xm:f>NOT(ISERROR(SEARCH($I$73,I33)))</xm:f>
            <xm:f>$I$73</xm:f>
            <x14:dxf>
              <fill>
                <patternFill>
                  <bgColor rgb="FFFFC000"/>
                </patternFill>
              </fill>
            </x14:dxf>
          </x14:cfRule>
          <xm:sqref>I33</xm:sqref>
        </x14:conditionalFormatting>
        <x14:conditionalFormatting xmlns:xm="http://schemas.microsoft.com/office/excel/2006/main">
          <x14:cfRule type="containsText" priority="121" operator="containsText" id="{E870EFE8-058E-4841-91E0-220191483639}">
            <xm:f>NOT(ISERROR(SEARCH($I$70,I35)))</xm:f>
            <xm:f>$I$70</xm:f>
            <x14:dxf>
              <fill>
                <patternFill>
                  <bgColor rgb="FF00B0F0"/>
                </patternFill>
              </fill>
            </x14:dxf>
          </x14:cfRule>
          <xm:sqref>I35</xm:sqref>
        </x14:conditionalFormatting>
        <x14:conditionalFormatting xmlns:xm="http://schemas.microsoft.com/office/excel/2006/main">
          <x14:cfRule type="containsText" priority="119" operator="containsText" id="{756680DE-A5FA-441C-95D5-F44C51E86D7A}">
            <xm:f>NOT(ISERROR(SEARCH($I$70,I35)))</xm:f>
            <xm:f>$I$70</xm:f>
            <x14:dxf>
              <fill>
                <patternFill>
                  <bgColor rgb="FF00B0F0"/>
                </patternFill>
              </fill>
            </x14:dxf>
          </x14:cfRule>
          <xm:sqref>I35</xm:sqref>
        </x14:conditionalFormatting>
        <x14:conditionalFormatting xmlns:xm="http://schemas.microsoft.com/office/excel/2006/main">
          <x14:cfRule type="containsText" priority="117" operator="containsText" id="{FF4C02D3-767A-4ED9-B9F6-68D86B9F27E9}">
            <xm:f>NOT(ISERROR(SEARCH($I$70,I35)))</xm:f>
            <xm:f>$I$70</xm:f>
            <x14:dxf>
              <fill>
                <patternFill>
                  <bgColor rgb="FF00B0F0"/>
                </patternFill>
              </fill>
            </x14:dxf>
          </x14:cfRule>
          <xm:sqref>I35</xm:sqref>
        </x14:conditionalFormatting>
        <x14:conditionalFormatting xmlns:xm="http://schemas.microsoft.com/office/excel/2006/main">
          <x14:cfRule type="containsText" priority="115" operator="containsText" id="{4797D2E9-0359-4800-97EC-A89092416885}">
            <xm:f>NOT(ISERROR(SEARCH($I$70,I35)))</xm:f>
            <xm:f>$I$70</xm:f>
            <x14:dxf>
              <fill>
                <patternFill>
                  <bgColor rgb="FF00B0F0"/>
                </patternFill>
              </fill>
            </x14:dxf>
          </x14:cfRule>
          <x14:cfRule type="containsText" priority="116" operator="containsText" id="{40C94583-C53E-49AF-8B0B-9082A9950D71}">
            <xm:f>NOT(ISERROR(SEARCH($I$73,I35)))</xm:f>
            <xm:f>$I$73</xm:f>
            <x14:dxf>
              <fill>
                <patternFill>
                  <bgColor rgb="FFFFC000"/>
                </patternFill>
              </fill>
            </x14:dxf>
          </x14:cfRule>
          <xm:sqref>I35</xm:sqref>
        </x14:conditionalFormatting>
        <x14:conditionalFormatting xmlns:xm="http://schemas.microsoft.com/office/excel/2006/main">
          <x14:cfRule type="containsText" priority="113" operator="containsText" id="{180EFD3A-DD97-4CB8-86EC-86061E4CC12A}">
            <xm:f>NOT(ISERROR(SEARCH($I$70,I37)))</xm:f>
            <xm:f>$I$70</xm:f>
            <x14:dxf>
              <fill>
                <patternFill>
                  <bgColor rgb="FF00B0F0"/>
                </patternFill>
              </fill>
            </x14:dxf>
          </x14:cfRule>
          <xm:sqref>I37</xm:sqref>
        </x14:conditionalFormatting>
        <x14:conditionalFormatting xmlns:xm="http://schemas.microsoft.com/office/excel/2006/main">
          <x14:cfRule type="containsText" priority="111" operator="containsText" id="{F251B3EF-9D46-4FA5-ACD6-836754809558}">
            <xm:f>NOT(ISERROR(SEARCH($I$70,I37)))</xm:f>
            <xm:f>$I$70</xm:f>
            <x14:dxf>
              <fill>
                <patternFill>
                  <bgColor rgb="FF00B0F0"/>
                </patternFill>
              </fill>
            </x14:dxf>
          </x14:cfRule>
          <xm:sqref>I37</xm:sqref>
        </x14:conditionalFormatting>
        <x14:conditionalFormatting xmlns:xm="http://schemas.microsoft.com/office/excel/2006/main">
          <x14:cfRule type="containsText" priority="109" operator="containsText" id="{6F5D034E-5F9A-4E91-A13B-F0621D77552B}">
            <xm:f>NOT(ISERROR(SEARCH($I$70,I37)))</xm:f>
            <xm:f>$I$70</xm:f>
            <x14:dxf>
              <fill>
                <patternFill>
                  <bgColor rgb="FF00B0F0"/>
                </patternFill>
              </fill>
            </x14:dxf>
          </x14:cfRule>
          <xm:sqref>I37</xm:sqref>
        </x14:conditionalFormatting>
        <x14:conditionalFormatting xmlns:xm="http://schemas.microsoft.com/office/excel/2006/main">
          <x14:cfRule type="containsText" priority="107" operator="containsText" id="{FDFB84A6-1CC2-402A-8742-CBE7E7DA6955}">
            <xm:f>NOT(ISERROR(SEARCH($I$70,I37)))</xm:f>
            <xm:f>$I$70</xm:f>
            <x14:dxf>
              <fill>
                <patternFill>
                  <bgColor rgb="FF00B0F0"/>
                </patternFill>
              </fill>
            </x14:dxf>
          </x14:cfRule>
          <x14:cfRule type="containsText" priority="108" operator="containsText" id="{0106F7FA-8E22-4238-99D0-6A79DBF1855B}">
            <xm:f>NOT(ISERROR(SEARCH($I$73,I37)))</xm:f>
            <xm:f>$I$73</xm:f>
            <x14:dxf>
              <fill>
                <patternFill>
                  <bgColor rgb="FFFFC000"/>
                </patternFill>
              </fill>
            </x14:dxf>
          </x14:cfRule>
          <xm:sqref>I37</xm:sqref>
        </x14:conditionalFormatting>
        <x14:conditionalFormatting xmlns:xm="http://schemas.microsoft.com/office/excel/2006/main">
          <x14:cfRule type="containsText" priority="105" operator="containsText" id="{96D040D6-05F3-4C51-ABC5-FE5BF24F9D80}">
            <xm:f>NOT(ISERROR(SEARCH($I$70,I36)))</xm:f>
            <xm:f>$I$70</xm:f>
            <x14:dxf>
              <fill>
                <patternFill>
                  <bgColor rgb="FF00B0F0"/>
                </patternFill>
              </fill>
            </x14:dxf>
          </x14:cfRule>
          <xm:sqref>I36</xm:sqref>
        </x14:conditionalFormatting>
        <x14:conditionalFormatting xmlns:xm="http://schemas.microsoft.com/office/excel/2006/main">
          <x14:cfRule type="containsText" priority="103" operator="containsText" id="{B5C5BF1A-4379-4961-B863-D7BDC088DDBB}">
            <xm:f>NOT(ISERROR(SEARCH($I$70,I36)))</xm:f>
            <xm:f>$I$70</xm:f>
            <x14:dxf>
              <fill>
                <patternFill>
                  <bgColor rgb="FF00B0F0"/>
                </patternFill>
              </fill>
            </x14:dxf>
          </x14:cfRule>
          <xm:sqref>I36</xm:sqref>
        </x14:conditionalFormatting>
        <x14:conditionalFormatting xmlns:xm="http://schemas.microsoft.com/office/excel/2006/main">
          <x14:cfRule type="containsText" priority="101" operator="containsText" id="{35DDF150-5262-4A9F-9525-C94815D765B9}">
            <xm:f>NOT(ISERROR(SEARCH($I$70,I36)))</xm:f>
            <xm:f>$I$70</xm:f>
            <x14:dxf>
              <fill>
                <patternFill>
                  <bgColor rgb="FF00B0F0"/>
                </patternFill>
              </fill>
            </x14:dxf>
          </x14:cfRule>
          <xm:sqref>I36</xm:sqref>
        </x14:conditionalFormatting>
        <x14:conditionalFormatting xmlns:xm="http://schemas.microsoft.com/office/excel/2006/main">
          <x14:cfRule type="containsText" priority="99" operator="containsText" id="{757DEFAF-16F1-4D36-9EA2-8D9C5AF013E8}">
            <xm:f>NOT(ISERROR(SEARCH($I$70,I36)))</xm:f>
            <xm:f>$I$70</xm:f>
            <x14:dxf>
              <fill>
                <patternFill>
                  <bgColor rgb="FF00B0F0"/>
                </patternFill>
              </fill>
            </x14:dxf>
          </x14:cfRule>
          <x14:cfRule type="containsText" priority="100" operator="containsText" id="{E6DF848F-A059-4A82-B6AD-F81DC68EA493}">
            <xm:f>NOT(ISERROR(SEARCH($I$73,I36)))</xm:f>
            <xm:f>$I$73</xm:f>
            <x14:dxf>
              <fill>
                <patternFill>
                  <bgColor rgb="FFFFC000"/>
                </patternFill>
              </fill>
            </x14:dxf>
          </x14:cfRule>
          <xm:sqref>I36</xm:sqref>
        </x14:conditionalFormatting>
        <x14:conditionalFormatting xmlns:xm="http://schemas.microsoft.com/office/excel/2006/main">
          <x14:cfRule type="containsText" priority="97" operator="containsText" id="{6B10BAF5-4ECD-4957-BB5A-B1879F64A137}">
            <xm:f>NOT(ISERROR(SEARCH($I$70,I38)))</xm:f>
            <xm:f>$I$70</xm:f>
            <x14:dxf>
              <fill>
                <patternFill>
                  <bgColor rgb="FF00B0F0"/>
                </patternFill>
              </fill>
            </x14:dxf>
          </x14:cfRule>
          <xm:sqref>I38</xm:sqref>
        </x14:conditionalFormatting>
        <x14:conditionalFormatting xmlns:xm="http://schemas.microsoft.com/office/excel/2006/main">
          <x14:cfRule type="containsText" priority="95" operator="containsText" id="{18141CBE-38C1-49A4-9306-A858AE4C23EC}">
            <xm:f>NOT(ISERROR(SEARCH($I$70,I38)))</xm:f>
            <xm:f>$I$70</xm:f>
            <x14:dxf>
              <fill>
                <patternFill>
                  <bgColor rgb="FF00B0F0"/>
                </patternFill>
              </fill>
            </x14:dxf>
          </x14:cfRule>
          <xm:sqref>I38</xm:sqref>
        </x14:conditionalFormatting>
        <x14:conditionalFormatting xmlns:xm="http://schemas.microsoft.com/office/excel/2006/main">
          <x14:cfRule type="containsText" priority="93" operator="containsText" id="{9960C790-F738-4432-A34F-A6C26317A2A9}">
            <xm:f>NOT(ISERROR(SEARCH($I$70,I38)))</xm:f>
            <xm:f>$I$70</xm:f>
            <x14:dxf>
              <fill>
                <patternFill>
                  <bgColor rgb="FF00B0F0"/>
                </patternFill>
              </fill>
            </x14:dxf>
          </x14:cfRule>
          <xm:sqref>I38</xm:sqref>
        </x14:conditionalFormatting>
        <x14:conditionalFormatting xmlns:xm="http://schemas.microsoft.com/office/excel/2006/main">
          <x14:cfRule type="containsText" priority="91" operator="containsText" id="{678F5305-D2FE-457F-97FD-3DCB9C384AA1}">
            <xm:f>NOT(ISERROR(SEARCH($I$70,I38)))</xm:f>
            <xm:f>$I$70</xm:f>
            <x14:dxf>
              <fill>
                <patternFill>
                  <bgColor rgb="FF00B0F0"/>
                </patternFill>
              </fill>
            </x14:dxf>
          </x14:cfRule>
          <x14:cfRule type="containsText" priority="92" operator="containsText" id="{831D2D14-E459-4BAD-BE8C-EDAB9D2AF1A2}">
            <xm:f>NOT(ISERROR(SEARCH($I$73,I38)))</xm:f>
            <xm:f>$I$73</xm:f>
            <x14:dxf>
              <fill>
                <patternFill>
                  <bgColor rgb="FFFFC000"/>
                </patternFill>
              </fill>
            </x14:dxf>
          </x14:cfRule>
          <xm:sqref>I38</xm:sqref>
        </x14:conditionalFormatting>
        <x14:conditionalFormatting xmlns:xm="http://schemas.microsoft.com/office/excel/2006/main">
          <x14:cfRule type="containsText" priority="89" operator="containsText" id="{5AC4D123-CFFA-4189-AD2F-2404B5B44D8F}">
            <xm:f>NOT(ISERROR(SEARCH($I$74,I39)))</xm:f>
            <xm:f>$I$74</xm:f>
            <x14:dxf>
              <fill>
                <patternFill>
                  <bgColor rgb="FF92D050"/>
                </patternFill>
              </fill>
            </x14:dxf>
          </x14:cfRule>
          <x14:cfRule type="containsText" priority="90" operator="containsText" id="{9079D246-D4BC-4965-8134-51F7BB207B29}">
            <xm:f>NOT(ISERROR(SEARCH($I$75,I39)))</xm:f>
            <xm:f>$I$75</xm:f>
            <x14:dxf>
              <fill>
                <patternFill>
                  <bgColor theme="9" tint="0.39994506668294322"/>
                </patternFill>
              </fill>
            </x14:dxf>
          </x14:cfRule>
          <xm:sqref>I39:I41</xm:sqref>
        </x14:conditionalFormatting>
        <x14:conditionalFormatting xmlns:xm="http://schemas.microsoft.com/office/excel/2006/main">
          <x14:cfRule type="containsText" priority="87" operator="containsText" id="{C1BF73CF-9B60-47BC-B4D0-4F65AD6628F7}">
            <xm:f>NOT(ISERROR(SEARCH($I$70,I39)))</xm:f>
            <xm:f>$I$70</xm:f>
            <x14:dxf>
              <fill>
                <patternFill>
                  <bgColor rgb="FF00B0F0"/>
                </patternFill>
              </fill>
            </x14:dxf>
          </x14:cfRule>
          <xm:sqref>I39:I41</xm:sqref>
        </x14:conditionalFormatting>
        <x14:conditionalFormatting xmlns:xm="http://schemas.microsoft.com/office/excel/2006/main">
          <x14:cfRule type="containsText" priority="85" operator="containsText" id="{E3D503CE-A0DD-45B2-BB39-B9A9AB2E4BB6}">
            <xm:f>NOT(ISERROR(SEARCH($I$70,I39)))</xm:f>
            <xm:f>$I$70</xm:f>
            <x14:dxf>
              <fill>
                <patternFill>
                  <bgColor rgb="FF00B0F0"/>
                </patternFill>
              </fill>
            </x14:dxf>
          </x14:cfRule>
          <xm:sqref>I39:I41</xm:sqref>
        </x14:conditionalFormatting>
        <x14:conditionalFormatting xmlns:xm="http://schemas.microsoft.com/office/excel/2006/main">
          <x14:cfRule type="containsText" priority="83" operator="containsText" id="{FDA61D9A-C779-4E5A-AF62-EDA944422AEC}">
            <xm:f>NOT(ISERROR(SEARCH($I$70,I39)))</xm:f>
            <xm:f>$I$70</xm:f>
            <x14:dxf>
              <fill>
                <patternFill>
                  <bgColor rgb="FF00B0F0"/>
                </patternFill>
              </fill>
            </x14:dxf>
          </x14:cfRule>
          <xm:sqref>I39:I41</xm:sqref>
        </x14:conditionalFormatting>
        <x14:conditionalFormatting xmlns:xm="http://schemas.microsoft.com/office/excel/2006/main">
          <x14:cfRule type="containsText" priority="81" operator="containsText" id="{DE2F7825-C721-48EE-9B5D-5B342709C3C4}">
            <xm:f>NOT(ISERROR(SEARCH($I$70,I39)))</xm:f>
            <xm:f>$I$70</xm:f>
            <x14:dxf>
              <fill>
                <patternFill>
                  <bgColor rgb="FF00B0F0"/>
                </patternFill>
              </fill>
            </x14:dxf>
          </x14:cfRule>
          <x14:cfRule type="containsText" priority="82" operator="containsText" id="{116EA0A4-17CB-4DE4-B1D4-7FB3417C198B}">
            <xm:f>NOT(ISERROR(SEARCH($I$73,I39)))</xm:f>
            <xm:f>$I$73</xm:f>
            <x14:dxf>
              <fill>
                <patternFill>
                  <bgColor rgb="FFFFC000"/>
                </patternFill>
              </fill>
            </x14:dxf>
          </x14:cfRule>
          <xm:sqref>I39:I41</xm:sqref>
        </x14:conditionalFormatting>
        <x14:conditionalFormatting xmlns:xm="http://schemas.microsoft.com/office/excel/2006/main">
          <x14:cfRule type="containsText" priority="79" operator="containsText" id="{E04794BC-289D-4EDF-9B58-2A9DAE705539}">
            <xm:f>NOT(ISERROR(SEARCH($I$74,I42)))</xm:f>
            <xm:f>$I$74</xm:f>
            <x14:dxf>
              <fill>
                <patternFill>
                  <bgColor rgb="FF92D050"/>
                </patternFill>
              </fill>
            </x14:dxf>
          </x14:cfRule>
          <x14:cfRule type="containsText" priority="80" operator="containsText" id="{3EF8DB05-5268-4D7E-8458-6E350CB6C43F}">
            <xm:f>NOT(ISERROR(SEARCH($I$75,I42)))</xm:f>
            <xm:f>$I$75</xm:f>
            <x14:dxf>
              <fill>
                <patternFill>
                  <bgColor theme="9" tint="0.39994506668294322"/>
                </patternFill>
              </fill>
            </x14:dxf>
          </x14:cfRule>
          <xm:sqref>I42</xm:sqref>
        </x14:conditionalFormatting>
        <x14:conditionalFormatting xmlns:xm="http://schemas.microsoft.com/office/excel/2006/main">
          <x14:cfRule type="containsText" priority="77" operator="containsText" id="{A44186D6-1A9D-4ABF-A768-664D59CAFA63}">
            <xm:f>NOT(ISERROR(SEARCH($I$70,I42)))</xm:f>
            <xm:f>$I$70</xm:f>
            <x14:dxf>
              <fill>
                <patternFill>
                  <bgColor rgb="FF00B0F0"/>
                </patternFill>
              </fill>
            </x14:dxf>
          </x14:cfRule>
          <xm:sqref>I42</xm:sqref>
        </x14:conditionalFormatting>
        <x14:conditionalFormatting xmlns:xm="http://schemas.microsoft.com/office/excel/2006/main">
          <x14:cfRule type="containsText" priority="75" operator="containsText" id="{F98F308C-CD7F-4BD7-A0C3-88A885450E17}">
            <xm:f>NOT(ISERROR(SEARCH($I$70,I42)))</xm:f>
            <xm:f>$I$70</xm:f>
            <x14:dxf>
              <fill>
                <patternFill>
                  <bgColor rgb="FF00B0F0"/>
                </patternFill>
              </fill>
            </x14:dxf>
          </x14:cfRule>
          <xm:sqref>I42</xm:sqref>
        </x14:conditionalFormatting>
        <x14:conditionalFormatting xmlns:xm="http://schemas.microsoft.com/office/excel/2006/main">
          <x14:cfRule type="containsText" priority="73" operator="containsText" id="{0AA2BAFF-0B87-4753-846F-FBC4DCA2D3B7}">
            <xm:f>NOT(ISERROR(SEARCH($I$70,I42)))</xm:f>
            <xm:f>$I$70</xm:f>
            <x14:dxf>
              <fill>
                <patternFill>
                  <bgColor rgb="FF00B0F0"/>
                </patternFill>
              </fill>
            </x14:dxf>
          </x14:cfRule>
          <xm:sqref>I42</xm:sqref>
        </x14:conditionalFormatting>
        <x14:conditionalFormatting xmlns:xm="http://schemas.microsoft.com/office/excel/2006/main">
          <x14:cfRule type="containsText" priority="71" operator="containsText" id="{1D7535B4-BD47-4020-93E5-521EA3418DA3}">
            <xm:f>NOT(ISERROR(SEARCH($I$70,I42)))</xm:f>
            <xm:f>$I$70</xm:f>
            <x14:dxf>
              <fill>
                <patternFill>
                  <bgColor rgb="FF00B0F0"/>
                </patternFill>
              </fill>
            </x14:dxf>
          </x14:cfRule>
          <x14:cfRule type="containsText" priority="72" operator="containsText" id="{28752F3B-4225-4E9C-A53E-39D0D668C7B0}">
            <xm:f>NOT(ISERROR(SEARCH($I$73,I42)))</xm:f>
            <xm:f>$I$73</xm:f>
            <x14:dxf>
              <fill>
                <patternFill>
                  <bgColor rgb="FFFFC000"/>
                </patternFill>
              </fill>
            </x14:dxf>
          </x14:cfRule>
          <xm:sqref>I42</xm:sqref>
        </x14:conditionalFormatting>
        <x14:conditionalFormatting xmlns:xm="http://schemas.microsoft.com/office/excel/2006/main">
          <x14:cfRule type="containsText" priority="69" operator="containsText" id="{A51CFFAE-CC6F-4FEE-8ADD-940A4190F60C}">
            <xm:f>NOT(ISERROR(SEARCH($I$74,I43)))</xm:f>
            <xm:f>$I$74</xm:f>
            <x14:dxf>
              <fill>
                <patternFill>
                  <bgColor rgb="FF92D050"/>
                </patternFill>
              </fill>
            </x14:dxf>
          </x14:cfRule>
          <x14:cfRule type="containsText" priority="70" operator="containsText" id="{CFCDE668-0972-47A5-8FAC-F9F91A48EFB1}">
            <xm:f>NOT(ISERROR(SEARCH($I$75,I43)))</xm:f>
            <xm:f>$I$75</xm:f>
            <x14:dxf>
              <fill>
                <patternFill>
                  <bgColor theme="9" tint="0.39994506668294322"/>
                </patternFill>
              </fill>
            </x14:dxf>
          </x14:cfRule>
          <xm:sqref>I43</xm:sqref>
        </x14:conditionalFormatting>
        <x14:conditionalFormatting xmlns:xm="http://schemas.microsoft.com/office/excel/2006/main">
          <x14:cfRule type="containsText" priority="67" operator="containsText" id="{AFEB559B-8322-4673-940D-ABE31AB7524C}">
            <xm:f>NOT(ISERROR(SEARCH($I$70,I43)))</xm:f>
            <xm:f>$I$70</xm:f>
            <x14:dxf>
              <fill>
                <patternFill>
                  <bgColor rgb="FF00B0F0"/>
                </patternFill>
              </fill>
            </x14:dxf>
          </x14:cfRule>
          <xm:sqref>I43</xm:sqref>
        </x14:conditionalFormatting>
        <x14:conditionalFormatting xmlns:xm="http://schemas.microsoft.com/office/excel/2006/main">
          <x14:cfRule type="containsText" priority="65" operator="containsText" id="{7D17FF13-902C-4C2D-87D7-06B582B6AC74}">
            <xm:f>NOT(ISERROR(SEARCH($I$70,I43)))</xm:f>
            <xm:f>$I$70</xm:f>
            <x14:dxf>
              <fill>
                <patternFill>
                  <bgColor rgb="FF00B0F0"/>
                </patternFill>
              </fill>
            </x14:dxf>
          </x14:cfRule>
          <xm:sqref>I43</xm:sqref>
        </x14:conditionalFormatting>
        <x14:conditionalFormatting xmlns:xm="http://schemas.microsoft.com/office/excel/2006/main">
          <x14:cfRule type="containsText" priority="63" operator="containsText" id="{C80CA301-3AF0-407E-AE4B-20B560B39877}">
            <xm:f>NOT(ISERROR(SEARCH($I$70,I43)))</xm:f>
            <xm:f>$I$70</xm:f>
            <x14:dxf>
              <fill>
                <patternFill>
                  <bgColor rgb="FF00B0F0"/>
                </patternFill>
              </fill>
            </x14:dxf>
          </x14:cfRule>
          <xm:sqref>I43</xm:sqref>
        </x14:conditionalFormatting>
        <x14:conditionalFormatting xmlns:xm="http://schemas.microsoft.com/office/excel/2006/main">
          <x14:cfRule type="containsText" priority="61" operator="containsText" id="{14E8C924-EC27-48B3-ACB7-25706ED292D0}">
            <xm:f>NOT(ISERROR(SEARCH($I$70,I43)))</xm:f>
            <xm:f>$I$70</xm:f>
            <x14:dxf>
              <fill>
                <patternFill>
                  <bgColor rgb="FF00B0F0"/>
                </patternFill>
              </fill>
            </x14:dxf>
          </x14:cfRule>
          <x14:cfRule type="containsText" priority="62" operator="containsText" id="{0B235B92-7146-430C-9815-65A0FC72606A}">
            <xm:f>NOT(ISERROR(SEARCH($I$73,I43)))</xm:f>
            <xm:f>$I$73</xm:f>
            <x14:dxf>
              <fill>
                <patternFill>
                  <bgColor rgb="FFFFC000"/>
                </patternFill>
              </fill>
            </x14:dxf>
          </x14:cfRule>
          <xm:sqref>I43</xm:sqref>
        </x14:conditionalFormatting>
        <x14:conditionalFormatting xmlns:xm="http://schemas.microsoft.com/office/excel/2006/main">
          <x14:cfRule type="containsText" priority="59" operator="containsText" id="{8FDE95A3-0905-4066-B748-3A5C34685D46}">
            <xm:f>NOT(ISERROR(SEARCH($I$74,I44)))</xm:f>
            <xm:f>$I$74</xm:f>
            <x14:dxf>
              <fill>
                <patternFill>
                  <bgColor rgb="FF92D050"/>
                </patternFill>
              </fill>
            </x14:dxf>
          </x14:cfRule>
          <x14:cfRule type="containsText" priority="60" operator="containsText" id="{0D20D3FC-1F88-4FC5-8919-B99AED921900}">
            <xm:f>NOT(ISERROR(SEARCH($I$75,I44)))</xm:f>
            <xm:f>$I$75</xm:f>
            <x14:dxf>
              <fill>
                <patternFill>
                  <bgColor theme="9" tint="0.39994506668294322"/>
                </patternFill>
              </fill>
            </x14:dxf>
          </x14:cfRule>
          <xm:sqref>I44:I47</xm:sqref>
        </x14:conditionalFormatting>
        <x14:conditionalFormatting xmlns:xm="http://schemas.microsoft.com/office/excel/2006/main">
          <x14:cfRule type="containsText" priority="57" operator="containsText" id="{9748B0F8-43EB-426F-A9E8-657AEB71974F}">
            <xm:f>NOT(ISERROR(SEARCH($I$70,I44)))</xm:f>
            <xm:f>$I$70</xm:f>
            <x14:dxf>
              <fill>
                <patternFill>
                  <bgColor rgb="FF00B0F0"/>
                </patternFill>
              </fill>
            </x14:dxf>
          </x14:cfRule>
          <xm:sqref>I44:I47</xm:sqref>
        </x14:conditionalFormatting>
        <x14:conditionalFormatting xmlns:xm="http://schemas.microsoft.com/office/excel/2006/main">
          <x14:cfRule type="containsText" priority="55" operator="containsText" id="{A5F4ADC4-F75E-4709-99F6-822FA42C8EAB}">
            <xm:f>NOT(ISERROR(SEARCH($I$70,I44)))</xm:f>
            <xm:f>$I$70</xm:f>
            <x14:dxf>
              <fill>
                <patternFill>
                  <bgColor rgb="FF00B0F0"/>
                </patternFill>
              </fill>
            </x14:dxf>
          </x14:cfRule>
          <xm:sqref>I44:I47</xm:sqref>
        </x14:conditionalFormatting>
        <x14:conditionalFormatting xmlns:xm="http://schemas.microsoft.com/office/excel/2006/main">
          <x14:cfRule type="containsText" priority="53" operator="containsText" id="{DF856302-ED6E-47C5-BFD7-509FFC51037D}">
            <xm:f>NOT(ISERROR(SEARCH($I$70,I44)))</xm:f>
            <xm:f>$I$70</xm:f>
            <x14:dxf>
              <fill>
                <patternFill>
                  <bgColor rgb="FF00B0F0"/>
                </patternFill>
              </fill>
            </x14:dxf>
          </x14:cfRule>
          <xm:sqref>I44:I47</xm:sqref>
        </x14:conditionalFormatting>
        <x14:conditionalFormatting xmlns:xm="http://schemas.microsoft.com/office/excel/2006/main">
          <x14:cfRule type="containsText" priority="51" operator="containsText" id="{5FEACCEA-CB4B-481A-8E1A-F3BD85DE5C18}">
            <xm:f>NOT(ISERROR(SEARCH($I$70,I44)))</xm:f>
            <xm:f>$I$70</xm:f>
            <x14:dxf>
              <fill>
                <patternFill>
                  <bgColor rgb="FF00B0F0"/>
                </patternFill>
              </fill>
            </x14:dxf>
          </x14:cfRule>
          <x14:cfRule type="containsText" priority="52" operator="containsText" id="{B7A710BF-0508-4B0B-B065-41451CC11E92}">
            <xm:f>NOT(ISERROR(SEARCH($I$73,I44)))</xm:f>
            <xm:f>$I$73</xm:f>
            <x14:dxf>
              <fill>
                <patternFill>
                  <bgColor rgb="FFFFC000"/>
                </patternFill>
              </fill>
            </x14:dxf>
          </x14:cfRule>
          <xm:sqref>I44:I47</xm:sqref>
        </x14:conditionalFormatting>
        <x14:conditionalFormatting xmlns:xm="http://schemas.microsoft.com/office/excel/2006/main">
          <x14:cfRule type="containsText" priority="49" operator="containsText" id="{A7D26AB0-7A58-4C19-B2B1-7218EEF17D87}">
            <xm:f>NOT(ISERROR(SEARCH($I$74,I48)))</xm:f>
            <xm:f>$I$74</xm:f>
            <x14:dxf>
              <fill>
                <patternFill>
                  <bgColor rgb="FF92D050"/>
                </patternFill>
              </fill>
            </x14:dxf>
          </x14:cfRule>
          <x14:cfRule type="containsText" priority="50" operator="containsText" id="{DFDAAC9E-1435-4B4B-96F5-11246833E301}">
            <xm:f>NOT(ISERROR(SEARCH($I$75,I48)))</xm:f>
            <xm:f>$I$75</xm:f>
            <x14:dxf>
              <fill>
                <patternFill>
                  <bgColor theme="9" tint="0.39994506668294322"/>
                </patternFill>
              </fill>
            </x14:dxf>
          </x14:cfRule>
          <xm:sqref>I48</xm:sqref>
        </x14:conditionalFormatting>
        <x14:conditionalFormatting xmlns:xm="http://schemas.microsoft.com/office/excel/2006/main">
          <x14:cfRule type="containsText" priority="47" operator="containsText" id="{02570C42-0339-4F26-BB77-35CC8E0343DF}">
            <xm:f>NOT(ISERROR(SEARCH($I$70,I48)))</xm:f>
            <xm:f>$I$70</xm:f>
            <x14:dxf>
              <fill>
                <patternFill>
                  <bgColor rgb="FF00B0F0"/>
                </patternFill>
              </fill>
            </x14:dxf>
          </x14:cfRule>
          <xm:sqref>I48</xm:sqref>
        </x14:conditionalFormatting>
        <x14:conditionalFormatting xmlns:xm="http://schemas.microsoft.com/office/excel/2006/main">
          <x14:cfRule type="containsText" priority="45" operator="containsText" id="{44D863DE-8F77-431A-AE0A-9C1DFC1B8365}">
            <xm:f>NOT(ISERROR(SEARCH($I$70,I48)))</xm:f>
            <xm:f>$I$70</xm:f>
            <x14:dxf>
              <fill>
                <patternFill>
                  <bgColor rgb="FF00B0F0"/>
                </patternFill>
              </fill>
            </x14:dxf>
          </x14:cfRule>
          <xm:sqref>I48</xm:sqref>
        </x14:conditionalFormatting>
        <x14:conditionalFormatting xmlns:xm="http://schemas.microsoft.com/office/excel/2006/main">
          <x14:cfRule type="containsText" priority="43" operator="containsText" id="{6F338A79-3C2A-4E56-9D09-38874CFBF542}">
            <xm:f>NOT(ISERROR(SEARCH($I$70,I48)))</xm:f>
            <xm:f>$I$70</xm:f>
            <x14:dxf>
              <fill>
                <patternFill>
                  <bgColor rgb="FF00B0F0"/>
                </patternFill>
              </fill>
            </x14:dxf>
          </x14:cfRule>
          <xm:sqref>I48</xm:sqref>
        </x14:conditionalFormatting>
        <x14:conditionalFormatting xmlns:xm="http://schemas.microsoft.com/office/excel/2006/main">
          <x14:cfRule type="containsText" priority="41" operator="containsText" id="{B9909409-9427-4559-B80C-870C49E27D2E}">
            <xm:f>NOT(ISERROR(SEARCH($I$70,I48)))</xm:f>
            <xm:f>$I$70</xm:f>
            <x14:dxf>
              <fill>
                <patternFill>
                  <bgColor rgb="FF00B0F0"/>
                </patternFill>
              </fill>
            </x14:dxf>
          </x14:cfRule>
          <x14:cfRule type="containsText" priority="42" operator="containsText" id="{487D6AFF-7824-4168-83A7-81051175B41C}">
            <xm:f>NOT(ISERROR(SEARCH($I$73,I48)))</xm:f>
            <xm:f>$I$73</xm:f>
            <x14:dxf>
              <fill>
                <patternFill>
                  <bgColor rgb="FFFFC000"/>
                </patternFill>
              </fill>
            </x14:dxf>
          </x14:cfRule>
          <xm:sqref>I48</xm:sqref>
        </x14:conditionalFormatting>
        <x14:conditionalFormatting xmlns:xm="http://schemas.microsoft.com/office/excel/2006/main">
          <x14:cfRule type="containsText" priority="39" operator="containsText" id="{DADEC3CE-5023-439F-80F2-7A6808D8DC37}">
            <xm:f>NOT(ISERROR(SEARCH($I$74,I49)))</xm:f>
            <xm:f>$I$74</xm:f>
            <x14:dxf>
              <fill>
                <patternFill>
                  <bgColor rgb="FF92D050"/>
                </patternFill>
              </fill>
            </x14:dxf>
          </x14:cfRule>
          <x14:cfRule type="containsText" priority="40" operator="containsText" id="{84A33401-ADF7-4D39-9683-4D2CA885E868}">
            <xm:f>NOT(ISERROR(SEARCH($I$75,I49)))</xm:f>
            <xm:f>$I$75</xm:f>
            <x14:dxf>
              <fill>
                <patternFill>
                  <bgColor theme="9" tint="0.39994506668294322"/>
                </patternFill>
              </fill>
            </x14:dxf>
          </x14:cfRule>
          <xm:sqref>I49</xm:sqref>
        </x14:conditionalFormatting>
        <x14:conditionalFormatting xmlns:xm="http://schemas.microsoft.com/office/excel/2006/main">
          <x14:cfRule type="containsText" priority="37" operator="containsText" id="{198A374A-8305-448C-B368-E21355D40312}">
            <xm:f>NOT(ISERROR(SEARCH($I$70,I49)))</xm:f>
            <xm:f>$I$70</xm:f>
            <x14:dxf>
              <fill>
                <patternFill>
                  <bgColor rgb="FF00B0F0"/>
                </patternFill>
              </fill>
            </x14:dxf>
          </x14:cfRule>
          <xm:sqref>I49</xm:sqref>
        </x14:conditionalFormatting>
        <x14:conditionalFormatting xmlns:xm="http://schemas.microsoft.com/office/excel/2006/main">
          <x14:cfRule type="containsText" priority="35" operator="containsText" id="{0D0B89B4-44B8-4B2E-83D1-31C6ACCA3573}">
            <xm:f>NOT(ISERROR(SEARCH($I$70,I49)))</xm:f>
            <xm:f>$I$70</xm:f>
            <x14:dxf>
              <fill>
                <patternFill>
                  <bgColor rgb="FF00B0F0"/>
                </patternFill>
              </fill>
            </x14:dxf>
          </x14:cfRule>
          <xm:sqref>I49</xm:sqref>
        </x14:conditionalFormatting>
        <x14:conditionalFormatting xmlns:xm="http://schemas.microsoft.com/office/excel/2006/main">
          <x14:cfRule type="containsText" priority="33" operator="containsText" id="{F02257CF-9FD4-46F6-987C-A1B4FB9A8BF8}">
            <xm:f>NOT(ISERROR(SEARCH($I$70,I49)))</xm:f>
            <xm:f>$I$70</xm:f>
            <x14:dxf>
              <fill>
                <patternFill>
                  <bgColor rgb="FF00B0F0"/>
                </patternFill>
              </fill>
            </x14:dxf>
          </x14:cfRule>
          <xm:sqref>I49</xm:sqref>
        </x14:conditionalFormatting>
        <x14:conditionalFormatting xmlns:xm="http://schemas.microsoft.com/office/excel/2006/main">
          <x14:cfRule type="containsText" priority="31" operator="containsText" id="{D5054B4C-31C3-4AA8-B0B6-5EC2B6387D6B}">
            <xm:f>NOT(ISERROR(SEARCH($I$70,I49)))</xm:f>
            <xm:f>$I$70</xm:f>
            <x14:dxf>
              <fill>
                <patternFill>
                  <bgColor rgb="FF00B0F0"/>
                </patternFill>
              </fill>
            </x14:dxf>
          </x14:cfRule>
          <x14:cfRule type="containsText" priority="32" operator="containsText" id="{665850A0-F053-4A9F-8355-22E167861934}">
            <xm:f>NOT(ISERROR(SEARCH($I$73,I49)))</xm:f>
            <xm:f>$I$73</xm:f>
            <x14:dxf>
              <fill>
                <patternFill>
                  <bgColor rgb="FFFFC000"/>
                </patternFill>
              </fill>
            </x14:dxf>
          </x14:cfRule>
          <xm:sqref>I49</xm:sqref>
        </x14:conditionalFormatting>
        <x14:conditionalFormatting xmlns:xm="http://schemas.microsoft.com/office/excel/2006/main">
          <x14:cfRule type="containsText" priority="29" operator="containsText" id="{3F5C7C4B-D794-4C8E-B11F-58E3EDE2BE14}">
            <xm:f>NOT(ISERROR(SEARCH($I$74,I50)))</xm:f>
            <xm:f>$I$74</xm:f>
            <x14:dxf>
              <fill>
                <patternFill>
                  <bgColor rgb="FF92D050"/>
                </patternFill>
              </fill>
            </x14:dxf>
          </x14:cfRule>
          <x14:cfRule type="containsText" priority="30" operator="containsText" id="{6CA88170-D1F9-444A-801B-D8304F5E5B26}">
            <xm:f>NOT(ISERROR(SEARCH($I$75,I50)))</xm:f>
            <xm:f>$I$75</xm:f>
            <x14:dxf>
              <fill>
                <patternFill>
                  <bgColor theme="9" tint="0.39994506668294322"/>
                </patternFill>
              </fill>
            </x14:dxf>
          </x14:cfRule>
          <xm:sqref>I50</xm:sqref>
        </x14:conditionalFormatting>
        <x14:conditionalFormatting xmlns:xm="http://schemas.microsoft.com/office/excel/2006/main">
          <x14:cfRule type="containsText" priority="27" operator="containsText" id="{71D5BDE5-FA7D-4943-A0C1-D4A4BD3B385E}">
            <xm:f>NOT(ISERROR(SEARCH($I$70,I50)))</xm:f>
            <xm:f>$I$70</xm:f>
            <x14:dxf>
              <fill>
                <patternFill>
                  <bgColor rgb="FF00B0F0"/>
                </patternFill>
              </fill>
            </x14:dxf>
          </x14:cfRule>
          <xm:sqref>I50</xm:sqref>
        </x14:conditionalFormatting>
        <x14:conditionalFormatting xmlns:xm="http://schemas.microsoft.com/office/excel/2006/main">
          <x14:cfRule type="containsText" priority="25" operator="containsText" id="{534CB866-D643-4557-AF91-7F05C3C0204A}">
            <xm:f>NOT(ISERROR(SEARCH($I$70,I50)))</xm:f>
            <xm:f>$I$70</xm:f>
            <x14:dxf>
              <fill>
                <patternFill>
                  <bgColor rgb="FF00B0F0"/>
                </patternFill>
              </fill>
            </x14:dxf>
          </x14:cfRule>
          <xm:sqref>I50</xm:sqref>
        </x14:conditionalFormatting>
        <x14:conditionalFormatting xmlns:xm="http://schemas.microsoft.com/office/excel/2006/main">
          <x14:cfRule type="containsText" priority="23" operator="containsText" id="{FE43835E-3847-4BA2-A6B3-0E20780F9770}">
            <xm:f>NOT(ISERROR(SEARCH($I$70,I50)))</xm:f>
            <xm:f>$I$70</xm:f>
            <x14:dxf>
              <fill>
                <patternFill>
                  <bgColor rgb="FF00B0F0"/>
                </patternFill>
              </fill>
            </x14:dxf>
          </x14:cfRule>
          <xm:sqref>I50</xm:sqref>
        </x14:conditionalFormatting>
        <x14:conditionalFormatting xmlns:xm="http://schemas.microsoft.com/office/excel/2006/main">
          <x14:cfRule type="containsText" priority="21" operator="containsText" id="{1A963664-77A8-47F3-9EEE-F1B9340F4EA1}">
            <xm:f>NOT(ISERROR(SEARCH($I$70,I50)))</xm:f>
            <xm:f>$I$70</xm:f>
            <x14:dxf>
              <fill>
                <patternFill>
                  <bgColor rgb="FF00B0F0"/>
                </patternFill>
              </fill>
            </x14:dxf>
          </x14:cfRule>
          <x14:cfRule type="containsText" priority="22" operator="containsText" id="{F7DB12F0-1D6B-4720-B592-C8198B120E14}">
            <xm:f>NOT(ISERROR(SEARCH($I$73,I50)))</xm:f>
            <xm:f>$I$73</xm:f>
            <x14:dxf>
              <fill>
                <patternFill>
                  <bgColor rgb="FFFFC000"/>
                </patternFill>
              </fill>
            </x14:dxf>
          </x14:cfRule>
          <xm:sqref>I50</xm:sqref>
        </x14:conditionalFormatting>
        <x14:conditionalFormatting xmlns:xm="http://schemas.microsoft.com/office/excel/2006/main">
          <x14:cfRule type="containsText" priority="19" operator="containsText" id="{DC2E933C-55D7-4994-B117-8E01CDDCD803}">
            <xm:f>NOT(ISERROR(SEARCH($I$74,I51)))</xm:f>
            <xm:f>$I$74</xm:f>
            <x14:dxf>
              <fill>
                <patternFill>
                  <bgColor rgb="FF92D050"/>
                </patternFill>
              </fill>
            </x14:dxf>
          </x14:cfRule>
          <x14:cfRule type="containsText" priority="20" operator="containsText" id="{9961D813-98F9-4D28-82D3-E6ACF9D1B1A2}">
            <xm:f>NOT(ISERROR(SEARCH($I$75,I51)))</xm:f>
            <xm:f>$I$75</xm:f>
            <x14:dxf>
              <fill>
                <patternFill>
                  <bgColor theme="9" tint="0.39994506668294322"/>
                </patternFill>
              </fill>
            </x14:dxf>
          </x14:cfRule>
          <xm:sqref>I51</xm:sqref>
        </x14:conditionalFormatting>
        <x14:conditionalFormatting xmlns:xm="http://schemas.microsoft.com/office/excel/2006/main">
          <x14:cfRule type="containsText" priority="17" operator="containsText" id="{C13274B6-B2AF-4EBC-9E32-1E4389D8EE87}">
            <xm:f>NOT(ISERROR(SEARCH($I$70,I51)))</xm:f>
            <xm:f>$I$70</xm:f>
            <x14:dxf>
              <fill>
                <patternFill>
                  <bgColor rgb="FF00B0F0"/>
                </patternFill>
              </fill>
            </x14:dxf>
          </x14:cfRule>
          <xm:sqref>I51</xm:sqref>
        </x14:conditionalFormatting>
        <x14:conditionalFormatting xmlns:xm="http://schemas.microsoft.com/office/excel/2006/main">
          <x14:cfRule type="containsText" priority="15" operator="containsText" id="{6248A8AA-1DA8-4897-B6FC-80B87F6A682C}">
            <xm:f>NOT(ISERROR(SEARCH($I$70,I51)))</xm:f>
            <xm:f>$I$70</xm:f>
            <x14:dxf>
              <fill>
                <patternFill>
                  <bgColor rgb="FF00B0F0"/>
                </patternFill>
              </fill>
            </x14:dxf>
          </x14:cfRule>
          <xm:sqref>I51</xm:sqref>
        </x14:conditionalFormatting>
        <x14:conditionalFormatting xmlns:xm="http://schemas.microsoft.com/office/excel/2006/main">
          <x14:cfRule type="containsText" priority="13" operator="containsText" id="{E0B3EFE6-1C00-40A1-A072-3F505703B299}">
            <xm:f>NOT(ISERROR(SEARCH($I$70,I51)))</xm:f>
            <xm:f>$I$70</xm:f>
            <x14:dxf>
              <fill>
                <patternFill>
                  <bgColor rgb="FF00B0F0"/>
                </patternFill>
              </fill>
            </x14:dxf>
          </x14:cfRule>
          <xm:sqref>I51</xm:sqref>
        </x14:conditionalFormatting>
        <x14:conditionalFormatting xmlns:xm="http://schemas.microsoft.com/office/excel/2006/main">
          <x14:cfRule type="containsText" priority="11" operator="containsText" id="{3A8D94D8-9916-4599-846A-D8B65CD9F7F8}">
            <xm:f>NOT(ISERROR(SEARCH($I$70,I51)))</xm:f>
            <xm:f>$I$70</xm:f>
            <x14:dxf>
              <fill>
                <patternFill>
                  <bgColor rgb="FF00B0F0"/>
                </patternFill>
              </fill>
            </x14:dxf>
          </x14:cfRule>
          <x14:cfRule type="containsText" priority="12" operator="containsText" id="{EEDC0B11-EE5A-40D8-8E56-74806E2F4B8C}">
            <xm:f>NOT(ISERROR(SEARCH($I$73,I51)))</xm:f>
            <xm:f>$I$73</xm:f>
            <x14:dxf>
              <fill>
                <patternFill>
                  <bgColor rgb="FFFFC000"/>
                </patternFill>
              </fill>
            </x14:dxf>
          </x14:cfRule>
          <xm:sqref>I51</xm:sqref>
        </x14:conditionalFormatting>
        <x14:conditionalFormatting xmlns:xm="http://schemas.microsoft.com/office/excel/2006/main">
          <x14:cfRule type="containsText" priority="9" operator="containsText" id="{E5AD76E3-52F7-4009-8FA1-B7914977BD9A}">
            <xm:f>NOT(ISERROR(SEARCH($I$74,I52)))</xm:f>
            <xm:f>$I$74</xm:f>
            <x14:dxf>
              <fill>
                <patternFill>
                  <bgColor rgb="FF92D050"/>
                </patternFill>
              </fill>
            </x14:dxf>
          </x14:cfRule>
          <x14:cfRule type="containsText" priority="10" operator="containsText" id="{D58071AF-C12D-41E0-A865-BB99C8ABB08F}">
            <xm:f>NOT(ISERROR(SEARCH($I$75,I52)))</xm:f>
            <xm:f>$I$75</xm:f>
            <x14:dxf>
              <fill>
                <patternFill>
                  <bgColor theme="9" tint="0.39994506668294322"/>
                </patternFill>
              </fill>
            </x14:dxf>
          </x14:cfRule>
          <xm:sqref>I52:I54</xm:sqref>
        </x14:conditionalFormatting>
        <x14:conditionalFormatting xmlns:xm="http://schemas.microsoft.com/office/excel/2006/main">
          <x14:cfRule type="containsText" priority="7" operator="containsText" id="{FC523313-ED11-4493-B6D4-62397CA8B7A0}">
            <xm:f>NOT(ISERROR(SEARCH($I$70,I52)))</xm:f>
            <xm:f>$I$70</xm:f>
            <x14:dxf>
              <fill>
                <patternFill>
                  <bgColor rgb="FF00B0F0"/>
                </patternFill>
              </fill>
            </x14:dxf>
          </x14:cfRule>
          <xm:sqref>I52:I54</xm:sqref>
        </x14:conditionalFormatting>
        <x14:conditionalFormatting xmlns:xm="http://schemas.microsoft.com/office/excel/2006/main">
          <x14:cfRule type="containsText" priority="5" operator="containsText" id="{8B88C7BA-AC8A-43CD-8046-EE936CDB741D}">
            <xm:f>NOT(ISERROR(SEARCH($I$70,I52)))</xm:f>
            <xm:f>$I$70</xm:f>
            <x14:dxf>
              <fill>
                <patternFill>
                  <bgColor rgb="FF00B0F0"/>
                </patternFill>
              </fill>
            </x14:dxf>
          </x14:cfRule>
          <xm:sqref>I52:I54</xm:sqref>
        </x14:conditionalFormatting>
        <x14:conditionalFormatting xmlns:xm="http://schemas.microsoft.com/office/excel/2006/main">
          <x14:cfRule type="containsText" priority="3" operator="containsText" id="{004AC45D-5A04-47E4-B0C0-29E083FE7221}">
            <xm:f>NOT(ISERROR(SEARCH($I$70,I52)))</xm:f>
            <xm:f>$I$70</xm:f>
            <x14:dxf>
              <fill>
                <patternFill>
                  <bgColor rgb="FF00B0F0"/>
                </patternFill>
              </fill>
            </x14:dxf>
          </x14:cfRule>
          <xm:sqref>I52:I54</xm:sqref>
        </x14:conditionalFormatting>
        <x14:conditionalFormatting xmlns:xm="http://schemas.microsoft.com/office/excel/2006/main">
          <x14:cfRule type="containsText" priority="1" operator="containsText" id="{9DD5757A-918C-4EB6-BDF5-B77049E113C2}">
            <xm:f>NOT(ISERROR(SEARCH($I$70,I52)))</xm:f>
            <xm:f>$I$70</xm:f>
            <x14:dxf>
              <fill>
                <patternFill>
                  <bgColor rgb="FF00B0F0"/>
                </patternFill>
              </fill>
            </x14:dxf>
          </x14:cfRule>
          <x14:cfRule type="containsText" priority="2" operator="containsText" id="{892573B1-4DE0-49F4-896A-987569A6723A}">
            <xm:f>NOT(ISERROR(SEARCH($I$73,I52)))</xm:f>
            <xm:f>$I$73</xm:f>
            <x14:dxf>
              <fill>
                <patternFill>
                  <bgColor rgb="FFFFC000"/>
                </patternFill>
              </fill>
            </x14:dxf>
          </x14:cfRule>
          <xm:sqref>I52:I54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8A38-E746-4A8F-AC14-DBEEEF87D083}">
  <sheetPr>
    <tabColor rgb="FFFF0000"/>
  </sheetPr>
  <dimension ref="A1:M10"/>
  <sheetViews>
    <sheetView topLeftCell="G4" workbookViewId="0">
      <selection activeCell="J8" sqref="J8"/>
    </sheetView>
  </sheetViews>
  <sheetFormatPr baseColWidth="10" defaultRowHeight="15" x14ac:dyDescent="0.25"/>
  <cols>
    <col min="1" max="4" width="16.28515625" customWidth="1"/>
    <col min="5" max="5" width="15.85546875" customWidth="1"/>
    <col min="6" max="6" width="21.28515625" customWidth="1"/>
    <col min="7" max="7" width="19.28515625" customWidth="1"/>
    <col min="11" max="11" width="24.85546875" customWidth="1"/>
    <col min="12" max="12" width="26.5703125" customWidth="1"/>
    <col min="13" max="13" width="33.85546875" customWidth="1"/>
  </cols>
  <sheetData>
    <row r="1" spans="1:13" ht="15.75" x14ac:dyDescent="0.25">
      <c r="A1" s="708" t="s">
        <v>121</v>
      </c>
      <c r="B1" s="709"/>
      <c r="C1" s="709"/>
      <c r="D1" s="709"/>
      <c r="E1" s="710"/>
      <c r="F1" s="710"/>
      <c r="G1" s="711"/>
    </row>
    <row r="2" spans="1:13" ht="30.75" customHeight="1" x14ac:dyDescent="0.25">
      <c r="A2" s="712" t="s">
        <v>43</v>
      </c>
      <c r="B2" s="713"/>
      <c r="C2" s="714" t="s">
        <v>44</v>
      </c>
      <c r="D2" s="715"/>
      <c r="E2" s="715"/>
      <c r="F2" s="715"/>
      <c r="G2" s="716"/>
    </row>
    <row r="3" spans="1:13" ht="30.75" customHeight="1" x14ac:dyDescent="0.25">
      <c r="A3" s="712"/>
      <c r="B3" s="713"/>
      <c r="C3" s="151">
        <v>1</v>
      </c>
      <c r="D3" s="152">
        <v>2</v>
      </c>
      <c r="E3" s="65">
        <v>3</v>
      </c>
      <c r="F3" s="65">
        <v>4</v>
      </c>
      <c r="G3" s="10">
        <v>5</v>
      </c>
    </row>
    <row r="4" spans="1:13" ht="30.75" customHeight="1" x14ac:dyDescent="0.25">
      <c r="A4" s="712"/>
      <c r="B4" s="713"/>
      <c r="C4" s="66" t="s">
        <v>110</v>
      </c>
      <c r="D4" s="66" t="s">
        <v>109</v>
      </c>
      <c r="E4" s="40" t="s">
        <v>45</v>
      </c>
      <c r="F4" s="40" t="s">
        <v>19</v>
      </c>
      <c r="G4" s="11" t="s">
        <v>46</v>
      </c>
    </row>
    <row r="5" spans="1:13" ht="56.25" customHeight="1" x14ac:dyDescent="0.25">
      <c r="A5" s="12">
        <v>5</v>
      </c>
      <c r="B5" s="40" t="s">
        <v>51</v>
      </c>
      <c r="C5" s="422"/>
      <c r="D5" s="422"/>
      <c r="E5" s="155"/>
      <c r="F5" s="155"/>
      <c r="G5" s="154"/>
    </row>
    <row r="6" spans="1:13" ht="56.25" customHeight="1" x14ac:dyDescent="0.25">
      <c r="A6" s="12">
        <v>4</v>
      </c>
      <c r="B6" s="40" t="s">
        <v>9</v>
      </c>
      <c r="C6" s="423"/>
      <c r="D6" s="422"/>
      <c r="E6" s="157"/>
      <c r="F6" s="155"/>
      <c r="G6" s="156"/>
    </row>
    <row r="7" spans="1:13" ht="56.25" customHeight="1" x14ac:dyDescent="0.25">
      <c r="A7" s="12">
        <v>3</v>
      </c>
      <c r="B7" s="40" t="s">
        <v>10</v>
      </c>
      <c r="C7" s="421"/>
      <c r="D7" s="423"/>
      <c r="E7" s="157"/>
      <c r="F7" s="155"/>
      <c r="G7" s="156"/>
      <c r="J7" s="435" t="s">
        <v>300</v>
      </c>
      <c r="K7" s="432"/>
    </row>
    <row r="8" spans="1:13" ht="56.25" customHeight="1" x14ac:dyDescent="0.25">
      <c r="A8" s="12">
        <v>2</v>
      </c>
      <c r="B8" s="40" t="s">
        <v>11</v>
      </c>
      <c r="C8" s="421"/>
      <c r="D8" s="421"/>
      <c r="E8" s="158"/>
      <c r="F8" s="157"/>
      <c r="G8" s="156"/>
      <c r="J8" s="435" t="s">
        <v>299</v>
      </c>
      <c r="K8" s="433"/>
    </row>
    <row r="9" spans="1:13" ht="56.25" customHeight="1" x14ac:dyDescent="0.25">
      <c r="A9" s="12">
        <v>1</v>
      </c>
      <c r="B9" s="40" t="s">
        <v>37</v>
      </c>
      <c r="C9" s="421"/>
      <c r="D9" s="421"/>
      <c r="E9" s="158"/>
      <c r="F9" s="157"/>
      <c r="G9" s="156"/>
      <c r="J9" s="435" t="s">
        <v>134</v>
      </c>
      <c r="K9" s="434"/>
    </row>
    <row r="10" spans="1:13" ht="135" x14ac:dyDescent="0.25">
      <c r="A10" s="160"/>
      <c r="L10" s="431" t="s">
        <v>52</v>
      </c>
      <c r="M10" s="431" t="s">
        <v>122</v>
      </c>
    </row>
  </sheetData>
  <mergeCells count="3">
    <mergeCell ref="A1:G1"/>
    <mergeCell ref="A2:B4"/>
    <mergeCell ref="C2:G2"/>
  </mergeCells>
  <conditionalFormatting sqref="E3:G3 A5:A9">
    <cfRule type="colorScale" priority="9">
      <colorScale>
        <cfvo type="num" val="1"/>
        <cfvo type="num" val="3"/>
        <cfvo type="num" val="5"/>
        <color rgb="FF00B050"/>
        <color rgb="FFFFC000"/>
        <color rgb="FFFF0000"/>
      </colorScale>
    </cfRule>
  </conditionalFormatting>
  <conditionalFormatting sqref="L10 E5:G9">
    <cfRule type="cellIs" dxfId="15" priority="5" operator="equal">
      <formula>"E"</formula>
    </cfRule>
    <cfRule type="cellIs" dxfId="14" priority="6" operator="equal">
      <formula>"A"</formula>
    </cfRule>
    <cfRule type="cellIs" dxfId="13" priority="7" operator="equal">
      <formula>"M"</formula>
    </cfRule>
    <cfRule type="cellIs" dxfId="12" priority="8" operator="equal">
      <formula>"B"</formula>
    </cfRule>
  </conditionalFormatting>
  <conditionalFormatting sqref="M10">
    <cfRule type="cellIs" dxfId="11" priority="1" operator="equal">
      <formula>"E"</formula>
    </cfRule>
    <cfRule type="cellIs" dxfId="10" priority="2" operator="equal">
      <formula>"A"</formula>
    </cfRule>
    <cfRule type="cellIs" dxfId="9" priority="3" operator="equal">
      <formula>"M"</formula>
    </cfRule>
    <cfRule type="cellIs" dxfId="8" priority="4" operator="equal">
      <formula>"B"</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33"/>
  </sheetPr>
  <dimension ref="A1:M11"/>
  <sheetViews>
    <sheetView zoomScale="95" zoomScaleNormal="100" workbookViewId="0">
      <selection activeCell="I7" sqref="I7"/>
    </sheetView>
  </sheetViews>
  <sheetFormatPr baseColWidth="10" defaultRowHeight="15" x14ac:dyDescent="0.25"/>
  <cols>
    <col min="1" max="4" width="16.28515625" customWidth="1"/>
    <col min="5" max="5" width="15.85546875" customWidth="1"/>
    <col min="6" max="6" width="21.28515625" customWidth="1"/>
    <col min="7" max="7" width="19.28515625" customWidth="1"/>
    <col min="12" max="12" width="26.5703125" customWidth="1"/>
    <col min="13" max="13" width="33.85546875" customWidth="1"/>
  </cols>
  <sheetData>
    <row r="1" spans="1:13" ht="45" customHeight="1" x14ac:dyDescent="0.25">
      <c r="A1" s="708" t="s">
        <v>121</v>
      </c>
      <c r="B1" s="709"/>
      <c r="C1" s="709"/>
      <c r="D1" s="709"/>
      <c r="E1" s="710"/>
      <c r="F1" s="710"/>
      <c r="G1" s="711"/>
    </row>
    <row r="2" spans="1:13" ht="34.5" customHeight="1" x14ac:dyDescent="0.25">
      <c r="A2" s="712" t="s">
        <v>43</v>
      </c>
      <c r="B2" s="713"/>
      <c r="C2" s="714" t="s">
        <v>44</v>
      </c>
      <c r="D2" s="715"/>
      <c r="E2" s="715"/>
      <c r="F2" s="715"/>
      <c r="G2" s="716"/>
    </row>
    <row r="3" spans="1:13" x14ac:dyDescent="0.25">
      <c r="A3" s="712"/>
      <c r="B3" s="713"/>
      <c r="C3" s="151">
        <v>1</v>
      </c>
      <c r="D3" s="152">
        <v>2</v>
      </c>
      <c r="E3" s="41">
        <v>3</v>
      </c>
      <c r="F3" s="41">
        <v>4</v>
      </c>
      <c r="G3" s="10">
        <v>5</v>
      </c>
    </row>
    <row r="4" spans="1:13" x14ac:dyDescent="0.25">
      <c r="A4" s="712"/>
      <c r="B4" s="713"/>
      <c r="C4" s="150" t="s">
        <v>110</v>
      </c>
      <c r="D4" s="150" t="s">
        <v>109</v>
      </c>
      <c r="E4" s="40" t="s">
        <v>45</v>
      </c>
      <c r="F4" s="40" t="s">
        <v>19</v>
      </c>
      <c r="G4" s="11" t="s">
        <v>46</v>
      </c>
    </row>
    <row r="5" spans="1:13" ht="68.25" customHeight="1" x14ac:dyDescent="0.25">
      <c r="A5" s="12">
        <v>5</v>
      </c>
      <c r="B5" s="40" t="s">
        <v>51</v>
      </c>
      <c r="C5" s="149"/>
      <c r="D5" s="149"/>
      <c r="E5" s="153"/>
      <c r="F5" s="153"/>
      <c r="G5" s="154"/>
    </row>
    <row r="6" spans="1:13" ht="68.25" customHeight="1" x14ac:dyDescent="0.25">
      <c r="A6" s="12">
        <v>4</v>
      </c>
      <c r="B6" s="40" t="s">
        <v>9</v>
      </c>
      <c r="C6" s="147"/>
      <c r="D6" s="149"/>
      <c r="E6" s="157"/>
      <c r="F6" s="155"/>
      <c r="G6" s="156"/>
    </row>
    <row r="7" spans="1:13" ht="68.25" customHeight="1" x14ac:dyDescent="0.25">
      <c r="A7" s="12">
        <v>3</v>
      </c>
      <c r="B7" s="40" t="s">
        <v>10</v>
      </c>
      <c r="C7" s="148"/>
      <c r="D7" s="147"/>
      <c r="E7" s="157"/>
      <c r="F7" s="155"/>
      <c r="G7" s="156"/>
    </row>
    <row r="8" spans="1:13" ht="68.25" customHeight="1" x14ac:dyDescent="0.25">
      <c r="A8" s="12">
        <v>2</v>
      </c>
      <c r="B8" s="42" t="s">
        <v>11</v>
      </c>
      <c r="C8" s="148"/>
      <c r="D8" s="148"/>
      <c r="E8" s="158"/>
      <c r="F8" s="157"/>
      <c r="G8" s="156"/>
    </row>
    <row r="9" spans="1:13" ht="68.25" customHeight="1" x14ac:dyDescent="0.25">
      <c r="A9" s="12">
        <v>1</v>
      </c>
      <c r="B9" s="42" t="s">
        <v>37</v>
      </c>
      <c r="C9" s="148"/>
      <c r="D9" s="148"/>
      <c r="E9" s="158"/>
      <c r="F9" s="157"/>
      <c r="G9" s="156"/>
    </row>
    <row r="10" spans="1:13" ht="156" customHeight="1" x14ac:dyDescent="0.25">
      <c r="A10" s="160"/>
      <c r="B10" s="39"/>
      <c r="C10" s="39"/>
      <c r="D10" s="39"/>
      <c r="E10" s="39"/>
      <c r="L10" s="159" t="s">
        <v>52</v>
      </c>
      <c r="M10" s="159" t="s">
        <v>122</v>
      </c>
    </row>
    <row r="11" spans="1:13" x14ac:dyDescent="0.25">
      <c r="A11" s="39"/>
      <c r="B11" s="39"/>
      <c r="C11" s="39"/>
      <c r="D11" s="39"/>
      <c r="E11" s="39"/>
      <c r="F11" s="39"/>
    </row>
  </sheetData>
  <mergeCells count="3">
    <mergeCell ref="A1:G1"/>
    <mergeCell ref="A2:B4"/>
    <mergeCell ref="C2:G2"/>
  </mergeCells>
  <conditionalFormatting sqref="E3:G3 A5:A9">
    <cfRule type="colorScale" priority="9">
      <colorScale>
        <cfvo type="num" val="1"/>
        <cfvo type="num" val="3"/>
        <cfvo type="num" val="5"/>
        <color rgb="FF00B050"/>
        <color rgb="FFFFC000"/>
        <color rgb="FFFF0000"/>
      </colorScale>
    </cfRule>
  </conditionalFormatting>
  <conditionalFormatting sqref="L10 E5:G9">
    <cfRule type="cellIs" dxfId="7" priority="5" operator="equal">
      <formula>"E"</formula>
    </cfRule>
    <cfRule type="cellIs" dxfId="6" priority="6" operator="equal">
      <formula>"A"</formula>
    </cfRule>
    <cfRule type="cellIs" dxfId="5" priority="7" operator="equal">
      <formula>"M"</formula>
    </cfRule>
    <cfRule type="cellIs" dxfId="4" priority="8" operator="equal">
      <formula>"B"</formula>
    </cfRule>
  </conditionalFormatting>
  <conditionalFormatting sqref="M10">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B2:AK130"/>
  <sheetViews>
    <sheetView topLeftCell="A45" zoomScaleNormal="100" workbookViewId="0">
      <selection activeCell="A45" sqref="A45"/>
    </sheetView>
  </sheetViews>
  <sheetFormatPr baseColWidth="10" defaultRowHeight="11.25" x14ac:dyDescent="0.2"/>
  <cols>
    <col min="1" max="1" width="11.42578125" style="164"/>
    <col min="2" max="2" width="10.7109375" style="164" customWidth="1"/>
    <col min="3" max="3" width="10.5703125" style="164" customWidth="1"/>
    <col min="4" max="4" width="6.7109375" style="164" customWidth="1"/>
    <col min="5" max="5" width="9" style="164" customWidth="1"/>
    <col min="6" max="8" width="6.7109375" style="164" customWidth="1"/>
    <col min="9" max="9" width="11" style="164" customWidth="1"/>
    <col min="10" max="10" width="6.7109375" style="164" customWidth="1"/>
    <col min="11" max="11" width="8.42578125" style="164" customWidth="1"/>
    <col min="12" max="14" width="6.7109375" style="164" customWidth="1"/>
    <col min="15" max="15" width="11.42578125" style="164"/>
    <col min="16" max="16" width="18.85546875" style="164" customWidth="1"/>
    <col min="17" max="17" width="17.5703125" style="164" customWidth="1"/>
    <col min="18" max="18" width="20" style="164" customWidth="1"/>
    <col min="19" max="19" width="15.28515625" style="164" customWidth="1"/>
    <col min="20" max="20" width="16.85546875" style="164" customWidth="1"/>
    <col min="21" max="22" width="11.42578125" style="164"/>
    <col min="23" max="23" width="15.28515625" style="164" customWidth="1"/>
    <col min="24" max="24" width="16.7109375" style="164" customWidth="1"/>
    <col min="25" max="25" width="20.42578125" style="164" customWidth="1"/>
    <col min="26" max="26" width="15.85546875" style="164" customWidth="1"/>
    <col min="27" max="27" width="11.42578125" style="164"/>
    <col min="28" max="28" width="17.5703125" style="164" customWidth="1"/>
    <col min="29" max="33" width="11.42578125" style="164"/>
    <col min="34" max="34" width="17" style="164" customWidth="1"/>
    <col min="35" max="40" width="11.42578125" style="164"/>
    <col min="41" max="41" width="11.42578125" style="164" customWidth="1"/>
    <col min="42" max="16384" width="11.42578125" style="164"/>
  </cols>
  <sheetData>
    <row r="2" spans="2:37" ht="12" thickBot="1" x14ac:dyDescent="0.25">
      <c r="B2" s="163"/>
    </row>
    <row r="3" spans="2:37" ht="20.25" customHeight="1" thickTop="1" thickBot="1" x14ac:dyDescent="0.25">
      <c r="B3" s="721" t="s">
        <v>444</v>
      </c>
      <c r="C3" s="722"/>
      <c r="D3" s="722"/>
      <c r="E3" s="722"/>
      <c r="F3" s="722"/>
      <c r="G3" s="722"/>
      <c r="H3" s="722"/>
      <c r="I3" s="722"/>
      <c r="J3" s="722"/>
      <c r="K3" s="722"/>
      <c r="L3" s="722"/>
      <c r="M3" s="722"/>
      <c r="N3" s="723"/>
      <c r="O3" s="163"/>
    </row>
    <row r="4" spans="2:37" ht="20.25" customHeight="1" thickBot="1" x14ac:dyDescent="0.25">
      <c r="B4" s="724" t="s">
        <v>117</v>
      </c>
      <c r="C4" s="726" t="s">
        <v>118</v>
      </c>
      <c r="D4" s="726"/>
      <c r="E4" s="726"/>
      <c r="F4" s="726"/>
      <c r="G4" s="726"/>
      <c r="H4" s="726"/>
      <c r="I4" s="726"/>
      <c r="J4" s="726"/>
      <c r="K4" s="726"/>
      <c r="L4" s="726"/>
      <c r="M4" s="726"/>
      <c r="N4" s="727"/>
      <c r="O4" s="163"/>
      <c r="P4" s="737" t="s">
        <v>452</v>
      </c>
      <c r="Q4" s="738"/>
      <c r="R4" s="738"/>
      <c r="S4" s="325"/>
      <c r="Y4" s="737" t="s">
        <v>451</v>
      </c>
      <c r="Z4" s="738"/>
      <c r="AA4" s="739"/>
      <c r="AB4" s="233"/>
      <c r="AH4" s="734" t="s">
        <v>458</v>
      </c>
      <c r="AI4" s="735"/>
      <c r="AJ4" s="735"/>
      <c r="AK4" s="736"/>
    </row>
    <row r="5" spans="2:37" ht="24.75" customHeight="1" thickBot="1" x14ac:dyDescent="0.25">
      <c r="B5" s="724"/>
      <c r="C5" s="726" t="s">
        <v>119</v>
      </c>
      <c r="D5" s="726"/>
      <c r="E5" s="726"/>
      <c r="F5" s="726"/>
      <c r="G5" s="726"/>
      <c r="H5" s="726"/>
      <c r="I5" s="728" t="s">
        <v>120</v>
      </c>
      <c r="J5" s="728"/>
      <c r="K5" s="728"/>
      <c r="L5" s="728"/>
      <c r="M5" s="728"/>
      <c r="N5" s="729"/>
      <c r="O5" s="163"/>
      <c r="P5" s="232" t="s">
        <v>453</v>
      </c>
      <c r="Q5" s="232" t="s">
        <v>454</v>
      </c>
      <c r="R5" s="232" t="s">
        <v>455</v>
      </c>
      <c r="S5" s="232" t="s">
        <v>456</v>
      </c>
      <c r="X5" s="230"/>
      <c r="Y5" s="228" t="s">
        <v>134</v>
      </c>
      <c r="Z5" s="228" t="s">
        <v>135</v>
      </c>
      <c r="AA5" s="228" t="s">
        <v>302</v>
      </c>
      <c r="AB5" s="232" t="s">
        <v>406</v>
      </c>
      <c r="AH5" s="359" t="s">
        <v>159</v>
      </c>
      <c r="AI5" s="348" t="s">
        <v>134</v>
      </c>
      <c r="AJ5" s="349" t="s">
        <v>299</v>
      </c>
      <c r="AK5" s="356" t="s">
        <v>300</v>
      </c>
    </row>
    <row r="6" spans="2:37" ht="29.25" customHeight="1" thickBot="1" x14ac:dyDescent="0.25">
      <c r="B6" s="725"/>
      <c r="C6" s="346" t="s">
        <v>43</v>
      </c>
      <c r="D6" s="346" t="s">
        <v>405</v>
      </c>
      <c r="E6" s="346" t="s">
        <v>44</v>
      </c>
      <c r="F6" s="346" t="s">
        <v>405</v>
      </c>
      <c r="G6" s="346" t="s">
        <v>111</v>
      </c>
      <c r="H6" s="346" t="s">
        <v>405</v>
      </c>
      <c r="I6" s="346" t="s">
        <v>43</v>
      </c>
      <c r="J6" s="346" t="s">
        <v>405</v>
      </c>
      <c r="K6" s="346" t="s">
        <v>44</v>
      </c>
      <c r="L6" s="346" t="s">
        <v>405</v>
      </c>
      <c r="M6" s="346" t="s">
        <v>111</v>
      </c>
      <c r="N6" s="347" t="s">
        <v>405</v>
      </c>
      <c r="O6" s="163"/>
      <c r="P6" s="229">
        <f>SUMIFS($N$7:$N$61,M7:M61,M8)</f>
        <v>13</v>
      </c>
      <c r="Q6" s="229">
        <f>SUMIFS($N$7:$N$61,M7:M61,M9)</f>
        <v>7</v>
      </c>
      <c r="R6" s="229">
        <f>SUMIFS($N$7:$N$61,M7:M61,M10)</f>
        <v>5</v>
      </c>
      <c r="S6" s="229">
        <f>SUM(P6:R6)</f>
        <v>25</v>
      </c>
      <c r="X6" s="231"/>
      <c r="Y6" s="229">
        <f>SUMIFS(L7:L61,K7:K61,$K$9)</f>
        <v>14</v>
      </c>
      <c r="Z6" s="229">
        <f>SUMIFS(L7:L61,K7:K61,$K$8)</f>
        <v>7</v>
      </c>
      <c r="AA6" s="229">
        <f>SUMIFS(L7:L61,K7:K61,$K$7)</f>
        <v>4</v>
      </c>
      <c r="AB6" s="229">
        <f>SUM(X6:AA6)</f>
        <v>25</v>
      </c>
      <c r="AH6" s="171" t="s">
        <v>309</v>
      </c>
      <c r="AI6" s="350"/>
      <c r="AJ6" s="351">
        <v>1</v>
      </c>
      <c r="AK6" s="357"/>
    </row>
    <row r="7" spans="2:37" ht="14.25" thickTop="1" thickBot="1" x14ac:dyDescent="0.25">
      <c r="B7" s="720" t="s">
        <v>309</v>
      </c>
      <c r="C7" s="214" t="s">
        <v>37</v>
      </c>
      <c r="D7" s="215">
        <v>1</v>
      </c>
      <c r="E7" s="214" t="s">
        <v>46</v>
      </c>
      <c r="F7" s="215"/>
      <c r="G7" s="214" t="s">
        <v>39</v>
      </c>
      <c r="H7" s="216"/>
      <c r="I7" s="217" t="s">
        <v>37</v>
      </c>
      <c r="J7" s="215">
        <v>1</v>
      </c>
      <c r="K7" s="214" t="s">
        <v>46</v>
      </c>
      <c r="L7" s="215"/>
      <c r="M7" s="323"/>
      <c r="N7" s="218"/>
      <c r="O7" s="165"/>
      <c r="Y7" s="250">
        <f>Y6/$AB$6</f>
        <v>0.56000000000000005</v>
      </c>
      <c r="Z7" s="250">
        <f>Z6/$AB$6</f>
        <v>0.28000000000000003</v>
      </c>
      <c r="AA7" s="250">
        <f>AA6/$AB$6</f>
        <v>0.16</v>
      </c>
      <c r="AB7" s="345">
        <f>SUM(Y7:AA7)</f>
        <v>1</v>
      </c>
      <c r="AH7" s="171" t="s">
        <v>90</v>
      </c>
      <c r="AI7" s="350">
        <v>1</v>
      </c>
      <c r="AJ7" s="351"/>
      <c r="AK7" s="357"/>
    </row>
    <row r="8" spans="2:37" ht="13.5" thickBot="1" x14ac:dyDescent="0.25">
      <c r="B8" s="718"/>
      <c r="C8" s="192" t="s">
        <v>11</v>
      </c>
      <c r="D8" s="193"/>
      <c r="E8" s="192" t="s">
        <v>19</v>
      </c>
      <c r="F8" s="193">
        <v>1</v>
      </c>
      <c r="G8" s="192" t="s">
        <v>40</v>
      </c>
      <c r="H8" s="194"/>
      <c r="I8" s="195" t="s">
        <v>11</v>
      </c>
      <c r="J8" s="193"/>
      <c r="K8" s="192" t="s">
        <v>19</v>
      </c>
      <c r="L8" s="193">
        <v>1</v>
      </c>
      <c r="M8" s="192" t="s">
        <v>40</v>
      </c>
      <c r="N8" s="219"/>
      <c r="O8" s="165"/>
      <c r="AH8" s="168" t="s">
        <v>356</v>
      </c>
      <c r="AI8" s="350">
        <v>2</v>
      </c>
      <c r="AJ8" s="351"/>
      <c r="AK8" s="357"/>
    </row>
    <row r="9" spans="2:37" ht="13.5" thickBot="1" x14ac:dyDescent="0.25">
      <c r="B9" s="718"/>
      <c r="C9" s="192" t="s">
        <v>10</v>
      </c>
      <c r="D9" s="193"/>
      <c r="E9" s="192" t="s">
        <v>20</v>
      </c>
      <c r="F9" s="193"/>
      <c r="G9" s="192" t="s">
        <v>41</v>
      </c>
      <c r="H9" s="194">
        <v>1</v>
      </c>
      <c r="I9" s="195" t="s">
        <v>10</v>
      </c>
      <c r="J9" s="193"/>
      <c r="K9" s="192" t="s">
        <v>20</v>
      </c>
      <c r="L9" s="193"/>
      <c r="M9" s="192" t="s">
        <v>41</v>
      </c>
      <c r="N9" s="219">
        <v>1</v>
      </c>
      <c r="O9" s="165"/>
      <c r="AH9" s="168" t="s">
        <v>54</v>
      </c>
      <c r="AI9" s="350"/>
      <c r="AJ9" s="351">
        <v>1</v>
      </c>
      <c r="AK9" s="357">
        <v>2</v>
      </c>
    </row>
    <row r="10" spans="2:37" ht="13.5" thickBot="1" x14ac:dyDescent="0.25">
      <c r="B10" s="718"/>
      <c r="C10" s="192" t="s">
        <v>9</v>
      </c>
      <c r="D10" s="193"/>
      <c r="E10" s="196"/>
      <c r="F10" s="193"/>
      <c r="G10" s="192" t="s">
        <v>42</v>
      </c>
      <c r="H10" s="194"/>
      <c r="I10" s="195" t="s">
        <v>9</v>
      </c>
      <c r="J10" s="193"/>
      <c r="K10" s="196"/>
      <c r="L10" s="193"/>
      <c r="M10" s="192" t="s">
        <v>42</v>
      </c>
      <c r="N10" s="219"/>
      <c r="O10" s="165"/>
      <c r="AH10" s="168" t="s">
        <v>358</v>
      </c>
      <c r="AI10" s="350">
        <v>2</v>
      </c>
      <c r="AJ10" s="351">
        <v>2</v>
      </c>
      <c r="AK10" s="357"/>
    </row>
    <row r="11" spans="2:37" ht="12" customHeight="1" thickBot="1" x14ac:dyDescent="0.25">
      <c r="B11" s="719"/>
      <c r="C11" s="197" t="s">
        <v>8</v>
      </c>
      <c r="D11" s="198"/>
      <c r="E11" s="196"/>
      <c r="F11" s="198"/>
      <c r="G11" s="199"/>
      <c r="H11" s="200"/>
      <c r="I11" s="201" t="s">
        <v>8</v>
      </c>
      <c r="J11" s="198"/>
      <c r="K11" s="196"/>
      <c r="L11" s="198"/>
      <c r="M11" s="199"/>
      <c r="N11" s="207"/>
      <c r="O11" s="165"/>
      <c r="AH11" s="168" t="s">
        <v>64</v>
      </c>
      <c r="AI11" s="350">
        <v>4</v>
      </c>
      <c r="AJ11" s="351"/>
      <c r="AK11" s="357"/>
    </row>
    <row r="12" spans="2:37" ht="13.5" thickBot="1" x14ac:dyDescent="0.25">
      <c r="B12" s="717" t="s">
        <v>90</v>
      </c>
      <c r="C12" s="202" t="s">
        <v>37</v>
      </c>
      <c r="D12" s="203">
        <v>1</v>
      </c>
      <c r="E12" s="202" t="s">
        <v>46</v>
      </c>
      <c r="F12" s="203"/>
      <c r="G12" s="202" t="s">
        <v>39</v>
      </c>
      <c r="H12" s="204"/>
      <c r="I12" s="205" t="s">
        <v>37</v>
      </c>
      <c r="J12" s="203">
        <v>1</v>
      </c>
      <c r="K12" s="202" t="s">
        <v>46</v>
      </c>
      <c r="L12" s="203"/>
      <c r="M12" s="324"/>
      <c r="N12" s="220"/>
      <c r="O12" s="165"/>
      <c r="AH12" s="168" t="s">
        <v>73</v>
      </c>
      <c r="AI12" s="350">
        <v>2</v>
      </c>
      <c r="AJ12" s="351"/>
      <c r="AK12" s="357"/>
    </row>
    <row r="13" spans="2:37" ht="13.5" thickBot="1" x14ac:dyDescent="0.25">
      <c r="B13" s="718"/>
      <c r="C13" s="192" t="s">
        <v>11</v>
      </c>
      <c r="D13" s="193"/>
      <c r="E13" s="192" t="s">
        <v>19</v>
      </c>
      <c r="F13" s="193">
        <v>1</v>
      </c>
      <c r="G13" s="192" t="s">
        <v>40</v>
      </c>
      <c r="H13" s="194"/>
      <c r="I13" s="195" t="s">
        <v>11</v>
      </c>
      <c r="J13" s="193"/>
      <c r="K13" s="192" t="s">
        <v>19</v>
      </c>
      <c r="L13" s="193"/>
      <c r="M13" s="192" t="s">
        <v>40</v>
      </c>
      <c r="N13" s="219">
        <v>1</v>
      </c>
      <c r="O13" s="165"/>
      <c r="AH13" s="171" t="s">
        <v>98</v>
      </c>
      <c r="AI13" s="350"/>
      <c r="AJ13" s="351">
        <v>1</v>
      </c>
      <c r="AK13" s="357">
        <v>1</v>
      </c>
    </row>
    <row r="14" spans="2:37" ht="13.5" thickBot="1" x14ac:dyDescent="0.25">
      <c r="B14" s="718"/>
      <c r="C14" s="192" t="s">
        <v>10</v>
      </c>
      <c r="D14" s="193"/>
      <c r="E14" s="192" t="s">
        <v>20</v>
      </c>
      <c r="F14" s="193"/>
      <c r="G14" s="192" t="s">
        <v>41</v>
      </c>
      <c r="H14" s="194">
        <v>1</v>
      </c>
      <c r="I14" s="195" t="s">
        <v>10</v>
      </c>
      <c r="J14" s="193"/>
      <c r="K14" s="192" t="s">
        <v>20</v>
      </c>
      <c r="L14" s="193">
        <v>1</v>
      </c>
      <c r="M14" s="192" t="s">
        <v>41</v>
      </c>
      <c r="N14" s="219"/>
      <c r="O14" s="165"/>
      <c r="AH14" s="171" t="s">
        <v>77</v>
      </c>
      <c r="AI14" s="350">
        <v>1</v>
      </c>
      <c r="AJ14" s="351">
        <v>2</v>
      </c>
      <c r="AK14" s="357"/>
    </row>
    <row r="15" spans="2:37" ht="13.5" thickBot="1" x14ac:dyDescent="0.25">
      <c r="B15" s="718"/>
      <c r="C15" s="192" t="s">
        <v>9</v>
      </c>
      <c r="D15" s="193"/>
      <c r="E15" s="196"/>
      <c r="F15" s="193"/>
      <c r="G15" s="192" t="s">
        <v>42</v>
      </c>
      <c r="H15" s="194"/>
      <c r="I15" s="195" t="s">
        <v>9</v>
      </c>
      <c r="J15" s="193"/>
      <c r="K15" s="196"/>
      <c r="L15" s="193"/>
      <c r="M15" s="192" t="s">
        <v>42</v>
      </c>
      <c r="N15" s="219"/>
      <c r="O15" s="165"/>
      <c r="AH15" s="171" t="s">
        <v>87</v>
      </c>
      <c r="AI15" s="350"/>
      <c r="AJ15" s="351"/>
      <c r="AK15" s="357">
        <v>1</v>
      </c>
    </row>
    <row r="16" spans="2:37" ht="22.5" customHeight="1" thickBot="1" x14ac:dyDescent="0.25">
      <c r="B16" s="719"/>
      <c r="C16" s="197" t="s">
        <v>8</v>
      </c>
      <c r="D16" s="198"/>
      <c r="E16" s="206"/>
      <c r="F16" s="198"/>
      <c r="G16" s="199"/>
      <c r="H16" s="207"/>
      <c r="I16" s="208" t="s">
        <v>8</v>
      </c>
      <c r="J16" s="198"/>
      <c r="K16" s="199"/>
      <c r="L16" s="198"/>
      <c r="M16" s="199"/>
      <c r="N16" s="207"/>
      <c r="O16" s="165"/>
      <c r="AH16" s="172" t="s">
        <v>91</v>
      </c>
      <c r="AI16" s="352">
        <v>1</v>
      </c>
      <c r="AJ16" s="353"/>
      <c r="AK16" s="358">
        <v>1</v>
      </c>
    </row>
    <row r="17" spans="2:37" ht="18.75" customHeight="1" thickBot="1" x14ac:dyDescent="0.25">
      <c r="B17" s="731" t="s">
        <v>356</v>
      </c>
      <c r="C17" s="202" t="s">
        <v>37</v>
      </c>
      <c r="D17" s="191">
        <v>2</v>
      </c>
      <c r="E17" s="190" t="s">
        <v>46</v>
      </c>
      <c r="F17" s="191"/>
      <c r="G17" s="202" t="s">
        <v>39</v>
      </c>
      <c r="H17" s="209"/>
      <c r="I17" s="205" t="s">
        <v>37</v>
      </c>
      <c r="J17" s="191">
        <v>2</v>
      </c>
      <c r="K17" s="202" t="s">
        <v>46</v>
      </c>
      <c r="L17" s="203"/>
      <c r="M17" s="324"/>
      <c r="N17" s="209"/>
      <c r="O17" s="165"/>
      <c r="AH17" s="354" t="s">
        <v>36</v>
      </c>
      <c r="AI17" s="355">
        <f>SUM(AI6:AI16)</f>
        <v>13</v>
      </c>
      <c r="AJ17" s="355">
        <f t="shared" ref="AJ17:AK17" si="0">SUM(AJ6:AJ16)</f>
        <v>7</v>
      </c>
      <c r="AK17" s="355">
        <f t="shared" si="0"/>
        <v>5</v>
      </c>
    </row>
    <row r="18" spans="2:37" ht="15.75" customHeight="1" x14ac:dyDescent="0.2">
      <c r="B18" s="732"/>
      <c r="C18" s="192" t="s">
        <v>11</v>
      </c>
      <c r="D18" s="193"/>
      <c r="E18" s="192" t="s">
        <v>19</v>
      </c>
      <c r="F18" s="193"/>
      <c r="G18" s="192" t="s">
        <v>40</v>
      </c>
      <c r="H18" s="210">
        <v>2</v>
      </c>
      <c r="I18" s="195" t="s">
        <v>11</v>
      </c>
      <c r="J18" s="193"/>
      <c r="K18" s="192" t="s">
        <v>19</v>
      </c>
      <c r="L18" s="193"/>
      <c r="M18" s="192" t="s">
        <v>40</v>
      </c>
      <c r="N18" s="210">
        <v>2</v>
      </c>
      <c r="O18" s="165"/>
    </row>
    <row r="19" spans="2:37" ht="15.75" customHeight="1" x14ac:dyDescent="0.2">
      <c r="B19" s="732"/>
      <c r="C19" s="192" t="s">
        <v>10</v>
      </c>
      <c r="D19" s="193"/>
      <c r="E19" s="192" t="s">
        <v>20</v>
      </c>
      <c r="F19" s="193">
        <v>2</v>
      </c>
      <c r="G19" s="192" t="s">
        <v>41</v>
      </c>
      <c r="H19" s="210"/>
      <c r="I19" s="195" t="s">
        <v>10</v>
      </c>
      <c r="J19" s="193"/>
      <c r="K19" s="192" t="s">
        <v>20</v>
      </c>
      <c r="L19" s="193">
        <v>2</v>
      </c>
      <c r="M19" s="192" t="s">
        <v>41</v>
      </c>
      <c r="N19" s="210"/>
      <c r="O19" s="165"/>
    </row>
    <row r="20" spans="2:37" ht="15.75" customHeight="1" x14ac:dyDescent="0.2">
      <c r="B20" s="732"/>
      <c r="C20" s="192" t="s">
        <v>9</v>
      </c>
      <c r="D20" s="193"/>
      <c r="E20" s="196"/>
      <c r="F20" s="193"/>
      <c r="G20" s="192" t="s">
        <v>42</v>
      </c>
      <c r="H20" s="210"/>
      <c r="I20" s="195" t="s">
        <v>9</v>
      </c>
      <c r="J20" s="193"/>
      <c r="K20" s="196"/>
      <c r="L20" s="193"/>
      <c r="M20" s="192" t="s">
        <v>42</v>
      </c>
      <c r="N20" s="210"/>
      <c r="O20" s="165"/>
    </row>
    <row r="21" spans="2:37" ht="16.5" customHeight="1" thickBot="1" x14ac:dyDescent="0.25">
      <c r="B21" s="733"/>
      <c r="C21" s="197" t="s">
        <v>8</v>
      </c>
      <c r="D21" s="198"/>
      <c r="E21" s="199"/>
      <c r="F21" s="198"/>
      <c r="G21" s="212"/>
      <c r="H21" s="207"/>
      <c r="I21" s="208" t="s">
        <v>8</v>
      </c>
      <c r="J21" s="198"/>
      <c r="K21" s="196"/>
      <c r="L21" s="211"/>
      <c r="M21" s="213"/>
      <c r="N21" s="207"/>
      <c r="O21" s="163"/>
    </row>
    <row r="22" spans="2:37" x14ac:dyDescent="0.2">
      <c r="B22" s="717" t="s">
        <v>54</v>
      </c>
      <c r="C22" s="202" t="s">
        <v>37</v>
      </c>
      <c r="D22" s="191">
        <v>2</v>
      </c>
      <c r="E22" s="190" t="s">
        <v>46</v>
      </c>
      <c r="F22" s="191">
        <v>2</v>
      </c>
      <c r="G22" s="202" t="s">
        <v>39</v>
      </c>
      <c r="H22" s="209"/>
      <c r="I22" s="205" t="s">
        <v>37</v>
      </c>
      <c r="J22" s="191">
        <v>2</v>
      </c>
      <c r="K22" s="202" t="s">
        <v>46</v>
      </c>
      <c r="L22" s="203">
        <v>2</v>
      </c>
      <c r="M22" s="324"/>
      <c r="N22" s="209"/>
      <c r="O22" s="165"/>
    </row>
    <row r="23" spans="2:37" x14ac:dyDescent="0.2">
      <c r="B23" s="718"/>
      <c r="C23" s="192" t="s">
        <v>11</v>
      </c>
      <c r="D23" s="193"/>
      <c r="E23" s="192" t="s">
        <v>19</v>
      </c>
      <c r="F23" s="193"/>
      <c r="G23" s="192" t="s">
        <v>40</v>
      </c>
      <c r="H23" s="210">
        <v>1</v>
      </c>
      <c r="I23" s="195" t="s">
        <v>11</v>
      </c>
      <c r="J23" s="193">
        <v>1</v>
      </c>
      <c r="K23" s="192" t="s">
        <v>19</v>
      </c>
      <c r="L23" s="193">
        <v>1</v>
      </c>
      <c r="M23" s="192" t="s">
        <v>40</v>
      </c>
      <c r="N23" s="210"/>
      <c r="O23" s="165"/>
    </row>
    <row r="24" spans="2:37" x14ac:dyDescent="0.2">
      <c r="B24" s="718"/>
      <c r="C24" s="192" t="s">
        <v>10</v>
      </c>
      <c r="D24" s="193">
        <v>1</v>
      </c>
      <c r="E24" s="192" t="s">
        <v>20</v>
      </c>
      <c r="F24" s="193">
        <v>1</v>
      </c>
      <c r="G24" s="192" t="s">
        <v>41</v>
      </c>
      <c r="H24" s="210"/>
      <c r="I24" s="195" t="s">
        <v>10</v>
      </c>
      <c r="J24" s="193"/>
      <c r="K24" s="192" t="s">
        <v>20</v>
      </c>
      <c r="L24" s="193"/>
      <c r="M24" s="192" t="s">
        <v>41</v>
      </c>
      <c r="N24" s="210">
        <v>1</v>
      </c>
      <c r="O24" s="165"/>
    </row>
    <row r="25" spans="2:37" x14ac:dyDescent="0.2">
      <c r="B25" s="718"/>
      <c r="C25" s="192" t="s">
        <v>9</v>
      </c>
      <c r="D25" s="193"/>
      <c r="E25" s="196"/>
      <c r="F25" s="193"/>
      <c r="G25" s="192" t="s">
        <v>42</v>
      </c>
      <c r="H25" s="210">
        <v>2</v>
      </c>
      <c r="I25" s="195" t="s">
        <v>9</v>
      </c>
      <c r="J25" s="193"/>
      <c r="K25" s="196"/>
      <c r="L25" s="193"/>
      <c r="M25" s="192" t="s">
        <v>42</v>
      </c>
      <c r="N25" s="210">
        <v>2</v>
      </c>
      <c r="O25" s="165"/>
    </row>
    <row r="26" spans="2:37" ht="12" customHeight="1" thickBot="1" x14ac:dyDescent="0.25">
      <c r="B26" s="719"/>
      <c r="C26" s="197" t="s">
        <v>8</v>
      </c>
      <c r="D26" s="211"/>
      <c r="E26" s="212"/>
      <c r="F26" s="211"/>
      <c r="G26" s="212"/>
      <c r="H26" s="207"/>
      <c r="I26" s="208" t="s">
        <v>8</v>
      </c>
      <c r="J26" s="198"/>
      <c r="K26" s="196"/>
      <c r="L26" s="211"/>
      <c r="M26" s="213"/>
      <c r="N26" s="207"/>
      <c r="O26" s="165"/>
    </row>
    <row r="27" spans="2:37" x14ac:dyDescent="0.2">
      <c r="B27" s="717" t="s">
        <v>63</v>
      </c>
      <c r="C27" s="202" t="s">
        <v>37</v>
      </c>
      <c r="D27" s="203">
        <v>4</v>
      </c>
      <c r="E27" s="202" t="s">
        <v>46</v>
      </c>
      <c r="F27" s="203"/>
      <c r="G27" s="202" t="s">
        <v>39</v>
      </c>
      <c r="H27" s="204"/>
      <c r="I27" s="205" t="s">
        <v>37</v>
      </c>
      <c r="J27" s="203">
        <v>4</v>
      </c>
      <c r="K27" s="202" t="s">
        <v>46</v>
      </c>
      <c r="L27" s="203"/>
      <c r="M27" s="324"/>
      <c r="N27" s="220"/>
      <c r="O27" s="165"/>
    </row>
    <row r="28" spans="2:37" x14ac:dyDescent="0.2">
      <c r="B28" s="718"/>
      <c r="C28" s="192" t="s">
        <v>11</v>
      </c>
      <c r="D28" s="193"/>
      <c r="E28" s="192" t="s">
        <v>19</v>
      </c>
      <c r="F28" s="193">
        <v>2</v>
      </c>
      <c r="G28" s="192" t="s">
        <v>40</v>
      </c>
      <c r="H28" s="194">
        <v>2</v>
      </c>
      <c r="I28" s="195" t="s">
        <v>11</v>
      </c>
      <c r="J28" s="193"/>
      <c r="K28" s="192" t="s">
        <v>19</v>
      </c>
      <c r="L28" s="193">
        <v>2</v>
      </c>
      <c r="M28" s="192" t="s">
        <v>40</v>
      </c>
      <c r="N28" s="219">
        <v>2</v>
      </c>
      <c r="O28" s="165"/>
    </row>
    <row r="29" spans="2:37" x14ac:dyDescent="0.2">
      <c r="B29" s="718"/>
      <c r="C29" s="192" t="s">
        <v>10</v>
      </c>
      <c r="D29" s="193"/>
      <c r="E29" s="192" t="s">
        <v>20</v>
      </c>
      <c r="F29" s="193">
        <v>2</v>
      </c>
      <c r="G29" s="192" t="s">
        <v>41</v>
      </c>
      <c r="H29" s="194">
        <v>2</v>
      </c>
      <c r="I29" s="195" t="s">
        <v>10</v>
      </c>
      <c r="J29" s="193"/>
      <c r="K29" s="192" t="s">
        <v>20</v>
      </c>
      <c r="L29" s="193">
        <v>2</v>
      </c>
      <c r="M29" s="192" t="s">
        <v>41</v>
      </c>
      <c r="N29" s="219">
        <v>2</v>
      </c>
      <c r="O29" s="165"/>
    </row>
    <row r="30" spans="2:37" x14ac:dyDescent="0.2">
      <c r="B30" s="718"/>
      <c r="C30" s="192" t="s">
        <v>9</v>
      </c>
      <c r="D30" s="193"/>
      <c r="E30" s="196"/>
      <c r="F30" s="193"/>
      <c r="G30" s="192" t="s">
        <v>42</v>
      </c>
      <c r="H30" s="194"/>
      <c r="I30" s="195" t="s">
        <v>9</v>
      </c>
      <c r="J30" s="193"/>
      <c r="K30" s="196"/>
      <c r="L30" s="193"/>
      <c r="M30" s="192" t="s">
        <v>42</v>
      </c>
      <c r="N30" s="219"/>
      <c r="O30" s="165"/>
    </row>
    <row r="31" spans="2:37" ht="12" customHeight="1" thickBot="1" x14ac:dyDescent="0.25">
      <c r="B31" s="719"/>
      <c r="C31" s="197" t="s">
        <v>8</v>
      </c>
      <c r="D31" s="198"/>
      <c r="E31" s="206"/>
      <c r="F31" s="198"/>
      <c r="G31" s="199"/>
      <c r="H31" s="200"/>
      <c r="I31" s="201" t="s">
        <v>8</v>
      </c>
      <c r="J31" s="198"/>
      <c r="K31" s="206"/>
      <c r="L31" s="198"/>
      <c r="M31" s="199"/>
      <c r="N31" s="207"/>
      <c r="O31" s="165"/>
    </row>
    <row r="32" spans="2:37" x14ac:dyDescent="0.2">
      <c r="B32" s="717" t="s">
        <v>64</v>
      </c>
      <c r="C32" s="202" t="s">
        <v>37</v>
      </c>
      <c r="D32" s="203">
        <v>4</v>
      </c>
      <c r="E32" s="202" t="s">
        <v>46</v>
      </c>
      <c r="F32" s="203"/>
      <c r="G32" s="202" t="s">
        <v>39</v>
      </c>
      <c r="H32" s="204"/>
      <c r="I32" s="205" t="s">
        <v>37</v>
      </c>
      <c r="J32" s="203">
        <v>4</v>
      </c>
      <c r="K32" s="202" t="s">
        <v>46</v>
      </c>
      <c r="L32" s="203"/>
      <c r="M32" s="324"/>
      <c r="N32" s="220"/>
      <c r="O32" s="165"/>
    </row>
    <row r="33" spans="2:15" x14ac:dyDescent="0.2">
      <c r="B33" s="718"/>
      <c r="C33" s="192" t="s">
        <v>11</v>
      </c>
      <c r="D33" s="193"/>
      <c r="E33" s="192" t="s">
        <v>19</v>
      </c>
      <c r="F33" s="193"/>
      <c r="G33" s="192" t="s">
        <v>40</v>
      </c>
      <c r="H33" s="194">
        <v>4</v>
      </c>
      <c r="I33" s="195" t="s">
        <v>11</v>
      </c>
      <c r="J33" s="193"/>
      <c r="K33" s="192" t="s">
        <v>19</v>
      </c>
      <c r="L33" s="193"/>
      <c r="M33" s="192" t="s">
        <v>40</v>
      </c>
      <c r="N33" s="219">
        <v>4</v>
      </c>
      <c r="O33" s="165"/>
    </row>
    <row r="34" spans="2:15" x14ac:dyDescent="0.2">
      <c r="B34" s="718"/>
      <c r="C34" s="192" t="s">
        <v>10</v>
      </c>
      <c r="D34" s="193"/>
      <c r="E34" s="192" t="s">
        <v>20</v>
      </c>
      <c r="F34" s="193">
        <v>4</v>
      </c>
      <c r="G34" s="192" t="s">
        <v>41</v>
      </c>
      <c r="H34" s="194"/>
      <c r="I34" s="195" t="s">
        <v>10</v>
      </c>
      <c r="J34" s="193"/>
      <c r="K34" s="192" t="s">
        <v>20</v>
      </c>
      <c r="L34" s="193">
        <v>4</v>
      </c>
      <c r="M34" s="192" t="s">
        <v>41</v>
      </c>
      <c r="N34" s="219"/>
      <c r="O34" s="165"/>
    </row>
    <row r="35" spans="2:15" x14ac:dyDescent="0.2">
      <c r="B35" s="718"/>
      <c r="C35" s="192" t="s">
        <v>9</v>
      </c>
      <c r="D35" s="193"/>
      <c r="E35" s="196"/>
      <c r="F35" s="193"/>
      <c r="G35" s="192" t="s">
        <v>42</v>
      </c>
      <c r="H35" s="194"/>
      <c r="I35" s="195" t="s">
        <v>9</v>
      </c>
      <c r="J35" s="193"/>
      <c r="K35" s="196"/>
      <c r="L35" s="193"/>
      <c r="M35" s="192" t="s">
        <v>42</v>
      </c>
      <c r="N35" s="219"/>
      <c r="O35" s="165"/>
    </row>
    <row r="36" spans="2:15" ht="12" customHeight="1" thickBot="1" x14ac:dyDescent="0.25">
      <c r="B36" s="719"/>
      <c r="C36" s="197" t="s">
        <v>8</v>
      </c>
      <c r="D36" s="198"/>
      <c r="E36" s="206"/>
      <c r="F36" s="198"/>
      <c r="G36" s="199"/>
      <c r="H36" s="200"/>
      <c r="I36" s="201" t="s">
        <v>8</v>
      </c>
      <c r="J36" s="198"/>
      <c r="K36" s="206"/>
      <c r="L36" s="198"/>
      <c r="M36" s="199"/>
      <c r="N36" s="207"/>
      <c r="O36" s="165"/>
    </row>
    <row r="37" spans="2:15" x14ac:dyDescent="0.2">
      <c r="B37" s="717" t="s">
        <v>73</v>
      </c>
      <c r="C37" s="202" t="s">
        <v>37</v>
      </c>
      <c r="D37" s="203">
        <v>2</v>
      </c>
      <c r="E37" s="202" t="s">
        <v>46</v>
      </c>
      <c r="F37" s="203"/>
      <c r="G37" s="202" t="s">
        <v>39</v>
      </c>
      <c r="H37" s="204"/>
      <c r="I37" s="205" t="s">
        <v>37</v>
      </c>
      <c r="J37" s="203">
        <v>2</v>
      </c>
      <c r="K37" s="202" t="s">
        <v>46</v>
      </c>
      <c r="L37" s="203"/>
      <c r="M37" s="324"/>
      <c r="N37" s="220"/>
      <c r="O37" s="165"/>
    </row>
    <row r="38" spans="2:15" x14ac:dyDescent="0.2">
      <c r="B38" s="718"/>
      <c r="C38" s="192" t="s">
        <v>11</v>
      </c>
      <c r="D38" s="193"/>
      <c r="E38" s="192" t="s">
        <v>19</v>
      </c>
      <c r="F38" s="193"/>
      <c r="G38" s="192" t="s">
        <v>40</v>
      </c>
      <c r="H38" s="194">
        <v>2</v>
      </c>
      <c r="I38" s="195" t="s">
        <v>11</v>
      </c>
      <c r="J38" s="193"/>
      <c r="K38" s="192" t="s">
        <v>19</v>
      </c>
      <c r="L38" s="193"/>
      <c r="M38" s="192" t="s">
        <v>40</v>
      </c>
      <c r="N38" s="219">
        <v>2</v>
      </c>
      <c r="O38" s="165"/>
    </row>
    <row r="39" spans="2:15" x14ac:dyDescent="0.2">
      <c r="B39" s="718"/>
      <c r="C39" s="192" t="s">
        <v>10</v>
      </c>
      <c r="D39" s="193"/>
      <c r="E39" s="192" t="s">
        <v>20</v>
      </c>
      <c r="F39" s="193">
        <v>2</v>
      </c>
      <c r="G39" s="192" t="s">
        <v>41</v>
      </c>
      <c r="H39" s="194"/>
      <c r="I39" s="195" t="s">
        <v>10</v>
      </c>
      <c r="J39" s="193"/>
      <c r="K39" s="192" t="s">
        <v>20</v>
      </c>
      <c r="L39" s="193">
        <v>2</v>
      </c>
      <c r="M39" s="192" t="s">
        <v>41</v>
      </c>
      <c r="N39" s="219"/>
      <c r="O39" s="165"/>
    </row>
    <row r="40" spans="2:15" x14ac:dyDescent="0.2">
      <c r="B40" s="718"/>
      <c r="C40" s="192" t="s">
        <v>9</v>
      </c>
      <c r="D40" s="193"/>
      <c r="E40" s="196"/>
      <c r="F40" s="193"/>
      <c r="G40" s="192" t="s">
        <v>42</v>
      </c>
      <c r="H40" s="194"/>
      <c r="I40" s="195" t="s">
        <v>9</v>
      </c>
      <c r="J40" s="193"/>
      <c r="K40" s="196"/>
      <c r="L40" s="193"/>
      <c r="M40" s="192" t="s">
        <v>42</v>
      </c>
      <c r="N40" s="219"/>
      <c r="O40" s="165"/>
    </row>
    <row r="41" spans="2:15" ht="12" customHeight="1" thickBot="1" x14ac:dyDescent="0.25">
      <c r="B41" s="719"/>
      <c r="C41" s="197" t="s">
        <v>8</v>
      </c>
      <c r="D41" s="198"/>
      <c r="E41" s="206"/>
      <c r="F41" s="198"/>
      <c r="G41" s="199"/>
      <c r="H41" s="200"/>
      <c r="I41" s="201" t="s">
        <v>8</v>
      </c>
      <c r="J41" s="198"/>
      <c r="K41" s="206"/>
      <c r="L41" s="198"/>
      <c r="M41" s="199"/>
      <c r="N41" s="207"/>
      <c r="O41" s="165"/>
    </row>
    <row r="42" spans="2:15" x14ac:dyDescent="0.2">
      <c r="B42" s="717" t="s">
        <v>98</v>
      </c>
      <c r="C42" s="202" t="s">
        <v>37</v>
      </c>
      <c r="D42" s="203">
        <v>1</v>
      </c>
      <c r="E42" s="202" t="s">
        <v>46</v>
      </c>
      <c r="F42" s="203"/>
      <c r="G42" s="202" t="s">
        <v>39</v>
      </c>
      <c r="H42" s="204"/>
      <c r="I42" s="205" t="s">
        <v>37</v>
      </c>
      <c r="J42" s="203">
        <v>1</v>
      </c>
      <c r="K42" s="202" t="s">
        <v>46</v>
      </c>
      <c r="L42" s="203"/>
      <c r="M42" s="324"/>
      <c r="N42" s="220"/>
      <c r="O42" s="165"/>
    </row>
    <row r="43" spans="2:15" x14ac:dyDescent="0.2">
      <c r="B43" s="718"/>
      <c r="C43" s="192" t="s">
        <v>11</v>
      </c>
      <c r="D43" s="193"/>
      <c r="E43" s="192" t="s">
        <v>19</v>
      </c>
      <c r="F43" s="193">
        <v>2</v>
      </c>
      <c r="G43" s="192" t="s">
        <v>40</v>
      </c>
      <c r="H43" s="194"/>
      <c r="I43" s="195" t="s">
        <v>11</v>
      </c>
      <c r="J43" s="193"/>
      <c r="K43" s="192" t="s">
        <v>19</v>
      </c>
      <c r="L43" s="193">
        <v>2</v>
      </c>
      <c r="M43" s="192" t="s">
        <v>40</v>
      </c>
      <c r="N43" s="219"/>
      <c r="O43" s="165"/>
    </row>
    <row r="44" spans="2:15" x14ac:dyDescent="0.2">
      <c r="B44" s="718"/>
      <c r="C44" s="192" t="s">
        <v>10</v>
      </c>
      <c r="D44" s="193">
        <v>1</v>
      </c>
      <c r="E44" s="192" t="s">
        <v>20</v>
      </c>
      <c r="F44" s="193"/>
      <c r="G44" s="192" t="s">
        <v>41</v>
      </c>
      <c r="H44" s="194">
        <v>1</v>
      </c>
      <c r="I44" s="195" t="s">
        <v>10</v>
      </c>
      <c r="J44" s="193">
        <v>1</v>
      </c>
      <c r="K44" s="192" t="s">
        <v>20</v>
      </c>
      <c r="L44" s="193"/>
      <c r="M44" s="192" t="s">
        <v>41</v>
      </c>
      <c r="N44" s="219">
        <v>1</v>
      </c>
      <c r="O44" s="165"/>
    </row>
    <row r="45" spans="2:15" x14ac:dyDescent="0.2">
      <c r="B45" s="718"/>
      <c r="C45" s="192" t="s">
        <v>9</v>
      </c>
      <c r="D45" s="193"/>
      <c r="E45" s="196"/>
      <c r="F45" s="193"/>
      <c r="G45" s="192" t="s">
        <v>42</v>
      </c>
      <c r="H45" s="194">
        <v>1</v>
      </c>
      <c r="I45" s="195" t="s">
        <v>9</v>
      </c>
      <c r="J45" s="193"/>
      <c r="K45" s="196"/>
      <c r="L45" s="193"/>
      <c r="M45" s="192" t="s">
        <v>42</v>
      </c>
      <c r="N45" s="219">
        <v>1</v>
      </c>
      <c r="O45" s="165"/>
    </row>
    <row r="46" spans="2:15" ht="12" thickBot="1" x14ac:dyDescent="0.25">
      <c r="B46" s="719"/>
      <c r="C46" s="197" t="s">
        <v>8</v>
      </c>
      <c r="D46" s="198"/>
      <c r="E46" s="206"/>
      <c r="F46" s="198"/>
      <c r="G46" s="199"/>
      <c r="H46" s="200"/>
      <c r="I46" s="201" t="s">
        <v>8</v>
      </c>
      <c r="J46" s="198"/>
      <c r="K46" s="206"/>
      <c r="L46" s="198"/>
      <c r="M46" s="199"/>
      <c r="N46" s="207"/>
      <c r="O46" s="165"/>
    </row>
    <row r="47" spans="2:15" x14ac:dyDescent="0.2">
      <c r="B47" s="717" t="s">
        <v>77</v>
      </c>
      <c r="C47" s="202" t="s">
        <v>37</v>
      </c>
      <c r="D47" s="203">
        <v>3</v>
      </c>
      <c r="E47" s="202" t="s">
        <v>46</v>
      </c>
      <c r="F47" s="203"/>
      <c r="G47" s="202" t="s">
        <v>39</v>
      </c>
      <c r="H47" s="204"/>
      <c r="I47" s="205" t="s">
        <v>37</v>
      </c>
      <c r="J47" s="203">
        <v>3</v>
      </c>
      <c r="K47" s="202" t="s">
        <v>46</v>
      </c>
      <c r="L47" s="203"/>
      <c r="M47" s="324"/>
      <c r="N47" s="220"/>
      <c r="O47" s="165"/>
    </row>
    <row r="48" spans="2:15" x14ac:dyDescent="0.2">
      <c r="B48" s="718"/>
      <c r="C48" s="192" t="s">
        <v>11</v>
      </c>
      <c r="D48" s="193"/>
      <c r="E48" s="192" t="s">
        <v>19</v>
      </c>
      <c r="F48" s="193"/>
      <c r="G48" s="192" t="s">
        <v>40</v>
      </c>
      <c r="H48" s="194">
        <v>1</v>
      </c>
      <c r="I48" s="195" t="s">
        <v>11</v>
      </c>
      <c r="J48" s="193"/>
      <c r="K48" s="192" t="s">
        <v>19</v>
      </c>
      <c r="L48" s="193"/>
      <c r="M48" s="192" t="s">
        <v>40</v>
      </c>
      <c r="N48" s="219">
        <v>1</v>
      </c>
      <c r="O48" s="165"/>
    </row>
    <row r="49" spans="2:15" x14ac:dyDescent="0.2">
      <c r="B49" s="718"/>
      <c r="C49" s="192" t="s">
        <v>10</v>
      </c>
      <c r="D49" s="193"/>
      <c r="E49" s="192" t="s">
        <v>20</v>
      </c>
      <c r="F49" s="193">
        <v>3</v>
      </c>
      <c r="G49" s="192" t="s">
        <v>41</v>
      </c>
      <c r="H49" s="194">
        <v>2</v>
      </c>
      <c r="I49" s="195" t="s">
        <v>10</v>
      </c>
      <c r="J49" s="193"/>
      <c r="K49" s="192" t="s">
        <v>20</v>
      </c>
      <c r="L49" s="193">
        <v>3</v>
      </c>
      <c r="M49" s="192" t="s">
        <v>41</v>
      </c>
      <c r="N49" s="219">
        <v>2</v>
      </c>
      <c r="O49" s="165"/>
    </row>
    <row r="50" spans="2:15" x14ac:dyDescent="0.2">
      <c r="B50" s="718"/>
      <c r="C50" s="192" t="s">
        <v>9</v>
      </c>
      <c r="D50" s="193"/>
      <c r="E50" s="196"/>
      <c r="F50" s="193"/>
      <c r="G50" s="192" t="s">
        <v>42</v>
      </c>
      <c r="H50" s="194"/>
      <c r="I50" s="195" t="s">
        <v>9</v>
      </c>
      <c r="J50" s="193"/>
      <c r="K50" s="196"/>
      <c r="L50" s="193"/>
      <c r="M50" s="192" t="s">
        <v>42</v>
      </c>
      <c r="N50" s="219"/>
      <c r="O50" s="165"/>
    </row>
    <row r="51" spans="2:15" ht="12" customHeight="1" thickBot="1" x14ac:dyDescent="0.25">
      <c r="B51" s="719"/>
      <c r="C51" s="197" t="s">
        <v>8</v>
      </c>
      <c r="D51" s="198"/>
      <c r="E51" s="206"/>
      <c r="F51" s="198"/>
      <c r="G51" s="199"/>
      <c r="H51" s="200"/>
      <c r="I51" s="201" t="s">
        <v>8</v>
      </c>
      <c r="J51" s="198"/>
      <c r="K51" s="206"/>
      <c r="L51" s="198"/>
      <c r="M51" s="199"/>
      <c r="N51" s="207"/>
      <c r="O51" s="165"/>
    </row>
    <row r="52" spans="2:15" x14ac:dyDescent="0.2">
      <c r="B52" s="717" t="s">
        <v>87</v>
      </c>
      <c r="C52" s="202" t="s">
        <v>37</v>
      </c>
      <c r="D52" s="203"/>
      <c r="E52" s="202" t="s">
        <v>46</v>
      </c>
      <c r="F52" s="203">
        <v>1</v>
      </c>
      <c r="G52" s="202" t="s">
        <v>39</v>
      </c>
      <c r="H52" s="204"/>
      <c r="I52" s="205" t="s">
        <v>37</v>
      </c>
      <c r="J52" s="203">
        <v>1</v>
      </c>
      <c r="K52" s="202" t="s">
        <v>46</v>
      </c>
      <c r="L52" s="203">
        <v>1</v>
      </c>
      <c r="M52" s="324"/>
      <c r="N52" s="220"/>
      <c r="O52" s="165"/>
    </row>
    <row r="53" spans="2:15" x14ac:dyDescent="0.2">
      <c r="B53" s="718"/>
      <c r="C53" s="192" t="s">
        <v>11</v>
      </c>
      <c r="D53" s="193"/>
      <c r="E53" s="192" t="s">
        <v>19</v>
      </c>
      <c r="F53" s="193"/>
      <c r="G53" s="192" t="s">
        <v>40</v>
      </c>
      <c r="H53" s="194"/>
      <c r="I53" s="195" t="s">
        <v>11</v>
      </c>
      <c r="J53" s="193"/>
      <c r="K53" s="192" t="s">
        <v>19</v>
      </c>
      <c r="L53" s="193"/>
      <c r="M53" s="192" t="s">
        <v>40</v>
      </c>
      <c r="N53" s="219"/>
      <c r="O53" s="165"/>
    </row>
    <row r="54" spans="2:15" x14ac:dyDescent="0.2">
      <c r="B54" s="718"/>
      <c r="C54" s="192" t="s">
        <v>10</v>
      </c>
      <c r="D54" s="193">
        <v>1</v>
      </c>
      <c r="E54" s="192" t="s">
        <v>20</v>
      </c>
      <c r="F54" s="193"/>
      <c r="G54" s="192" t="s">
        <v>41</v>
      </c>
      <c r="H54" s="194"/>
      <c r="I54" s="195" t="s">
        <v>10</v>
      </c>
      <c r="J54" s="193"/>
      <c r="K54" s="192" t="s">
        <v>20</v>
      </c>
      <c r="L54" s="193"/>
      <c r="M54" s="192" t="s">
        <v>41</v>
      </c>
      <c r="N54" s="219"/>
      <c r="O54" s="165"/>
    </row>
    <row r="55" spans="2:15" x14ac:dyDescent="0.2">
      <c r="B55" s="718"/>
      <c r="C55" s="192" t="s">
        <v>9</v>
      </c>
      <c r="D55" s="193"/>
      <c r="E55" s="196"/>
      <c r="F55" s="193"/>
      <c r="G55" s="192" t="s">
        <v>42</v>
      </c>
      <c r="H55" s="194">
        <v>1</v>
      </c>
      <c r="I55" s="195" t="s">
        <v>9</v>
      </c>
      <c r="J55" s="193"/>
      <c r="K55" s="196"/>
      <c r="L55" s="193"/>
      <c r="M55" s="192" t="s">
        <v>42</v>
      </c>
      <c r="N55" s="219">
        <v>1</v>
      </c>
      <c r="O55" s="165"/>
    </row>
    <row r="56" spans="2:15" ht="12" customHeight="1" thickBot="1" x14ac:dyDescent="0.25">
      <c r="B56" s="719"/>
      <c r="C56" s="197" t="s">
        <v>8</v>
      </c>
      <c r="D56" s="198"/>
      <c r="E56" s="206"/>
      <c r="F56" s="198"/>
      <c r="G56" s="199"/>
      <c r="H56" s="200"/>
      <c r="I56" s="201" t="s">
        <v>8</v>
      </c>
      <c r="J56" s="198"/>
      <c r="K56" s="206"/>
      <c r="L56" s="198"/>
      <c r="M56" s="199"/>
      <c r="N56" s="207"/>
      <c r="O56" s="165"/>
    </row>
    <row r="57" spans="2:15" x14ac:dyDescent="0.2">
      <c r="B57" s="717" t="s">
        <v>91</v>
      </c>
      <c r="C57" s="202" t="s">
        <v>37</v>
      </c>
      <c r="D57" s="203">
        <v>2</v>
      </c>
      <c r="E57" s="202" t="s">
        <v>46</v>
      </c>
      <c r="F57" s="203">
        <v>1</v>
      </c>
      <c r="G57" s="202" t="s">
        <v>39</v>
      </c>
      <c r="H57" s="204"/>
      <c r="I57" s="205" t="s">
        <v>37</v>
      </c>
      <c r="J57" s="203">
        <v>2</v>
      </c>
      <c r="K57" s="202" t="s">
        <v>46</v>
      </c>
      <c r="L57" s="203">
        <v>1</v>
      </c>
      <c r="M57" s="324"/>
      <c r="N57" s="220"/>
      <c r="O57" s="165"/>
    </row>
    <row r="58" spans="2:15" x14ac:dyDescent="0.2">
      <c r="B58" s="718"/>
      <c r="C58" s="192" t="s">
        <v>11</v>
      </c>
      <c r="D58" s="193"/>
      <c r="E58" s="192" t="s">
        <v>19</v>
      </c>
      <c r="F58" s="193">
        <v>1</v>
      </c>
      <c r="G58" s="192" t="s">
        <v>40</v>
      </c>
      <c r="H58" s="194">
        <v>1</v>
      </c>
      <c r="I58" s="195" t="s">
        <v>11</v>
      </c>
      <c r="J58" s="193"/>
      <c r="K58" s="192" t="s">
        <v>19</v>
      </c>
      <c r="L58" s="193">
        <v>1</v>
      </c>
      <c r="M58" s="192" t="s">
        <v>40</v>
      </c>
      <c r="N58" s="219">
        <v>1</v>
      </c>
      <c r="O58" s="165"/>
    </row>
    <row r="59" spans="2:15" x14ac:dyDescent="0.2">
      <c r="B59" s="718"/>
      <c r="C59" s="192" t="s">
        <v>10</v>
      </c>
      <c r="D59" s="193"/>
      <c r="E59" s="192" t="s">
        <v>20</v>
      </c>
      <c r="F59" s="193"/>
      <c r="G59" s="192" t="s">
        <v>41</v>
      </c>
      <c r="H59" s="194"/>
      <c r="I59" s="195" t="s">
        <v>10</v>
      </c>
      <c r="J59" s="193"/>
      <c r="K59" s="192" t="s">
        <v>20</v>
      </c>
      <c r="L59" s="193"/>
      <c r="M59" s="192" t="s">
        <v>41</v>
      </c>
      <c r="N59" s="219"/>
      <c r="O59" s="165"/>
    </row>
    <row r="60" spans="2:15" x14ac:dyDescent="0.2">
      <c r="B60" s="718"/>
      <c r="C60" s="192" t="s">
        <v>9</v>
      </c>
      <c r="D60" s="193"/>
      <c r="E60" s="196"/>
      <c r="F60" s="193"/>
      <c r="G60" s="192" t="s">
        <v>42</v>
      </c>
      <c r="H60" s="194">
        <v>1</v>
      </c>
      <c r="I60" s="195" t="s">
        <v>9</v>
      </c>
      <c r="J60" s="193"/>
      <c r="K60" s="196"/>
      <c r="L60" s="193"/>
      <c r="M60" s="192" t="s">
        <v>42</v>
      </c>
      <c r="N60" s="219">
        <v>1</v>
      </c>
      <c r="O60" s="165"/>
    </row>
    <row r="61" spans="2:15" ht="12" thickBot="1" x14ac:dyDescent="0.25">
      <c r="B61" s="730"/>
      <c r="C61" s="221" t="s">
        <v>8</v>
      </c>
      <c r="D61" s="222"/>
      <c r="E61" s="223"/>
      <c r="F61" s="222"/>
      <c r="G61" s="224"/>
      <c r="H61" s="225"/>
      <c r="I61" s="226" t="s">
        <v>8</v>
      </c>
      <c r="J61" s="222"/>
      <c r="K61" s="223"/>
      <c r="L61" s="222"/>
      <c r="M61" s="224"/>
      <c r="N61" s="227"/>
      <c r="O61" s="165"/>
    </row>
    <row r="62" spans="2:15" ht="12" thickTop="1" x14ac:dyDescent="0.2">
      <c r="B62" s="163"/>
      <c r="C62" s="163"/>
      <c r="D62" s="163"/>
      <c r="E62" s="163"/>
      <c r="F62" s="163"/>
      <c r="G62" s="163"/>
      <c r="H62" s="163"/>
      <c r="I62" s="163"/>
      <c r="J62" s="163"/>
      <c r="K62" s="163"/>
      <c r="L62" s="163"/>
      <c r="M62" s="163"/>
      <c r="N62" s="163"/>
    </row>
    <row r="63" spans="2:15" x14ac:dyDescent="0.2">
      <c r="B63" s="163"/>
      <c r="C63" s="163"/>
      <c r="D63" s="163"/>
      <c r="E63" s="163"/>
      <c r="F63" s="163"/>
      <c r="G63" s="163"/>
      <c r="H63" s="163"/>
      <c r="I63" s="163"/>
      <c r="J63" s="163"/>
      <c r="K63" s="163"/>
      <c r="L63" s="163"/>
      <c r="M63" s="163"/>
    </row>
    <row r="64" spans="2:15" x14ac:dyDescent="0.2">
      <c r="B64" s="163"/>
      <c r="C64" s="163"/>
      <c r="D64" s="163"/>
      <c r="E64" s="163"/>
      <c r="F64" s="163"/>
      <c r="G64" s="163"/>
      <c r="H64" s="163"/>
      <c r="I64" s="163"/>
      <c r="J64" s="163"/>
      <c r="K64" s="163"/>
      <c r="L64" s="163"/>
      <c r="M64" s="163"/>
    </row>
    <row r="69" spans="17:26" ht="12" thickBot="1" x14ac:dyDescent="0.25"/>
    <row r="70" spans="17:26" ht="33.75" customHeight="1" thickBot="1" x14ac:dyDescent="0.25">
      <c r="Q70" s="740" t="s">
        <v>457</v>
      </c>
      <c r="R70" s="741"/>
      <c r="S70" s="741"/>
      <c r="T70" s="741"/>
      <c r="U70" s="742"/>
      <c r="W70" s="743" t="s">
        <v>457</v>
      </c>
      <c r="X70" s="743"/>
      <c r="Y70" s="743"/>
      <c r="Z70" s="743"/>
    </row>
    <row r="71" spans="17:26" ht="28.5" customHeight="1" thickBot="1" x14ac:dyDescent="0.25">
      <c r="Q71" s="166" t="s">
        <v>159</v>
      </c>
      <c r="R71" s="167" t="s">
        <v>134</v>
      </c>
      <c r="S71" s="167" t="s">
        <v>135</v>
      </c>
      <c r="T71" s="167" t="s">
        <v>302</v>
      </c>
      <c r="U71" s="167" t="s">
        <v>36</v>
      </c>
      <c r="W71" s="236" t="s">
        <v>134</v>
      </c>
      <c r="X71" s="236" t="s">
        <v>135</v>
      </c>
      <c r="Y71" s="236" t="s">
        <v>302</v>
      </c>
      <c r="Z71" s="236" t="s">
        <v>36</v>
      </c>
    </row>
    <row r="72" spans="17:26" ht="46.5" customHeight="1" thickBot="1" x14ac:dyDescent="0.25">
      <c r="Q72" s="168" t="s">
        <v>309</v>
      </c>
      <c r="R72" s="169"/>
      <c r="S72" s="169">
        <v>1</v>
      </c>
      <c r="T72" s="169"/>
      <c r="U72" s="170">
        <v>1</v>
      </c>
      <c r="W72" s="234">
        <f>R83</f>
        <v>14</v>
      </c>
      <c r="X72" s="234">
        <f>S83</f>
        <v>7</v>
      </c>
      <c r="Y72" s="234">
        <f>T83</f>
        <v>4</v>
      </c>
      <c r="Z72" s="234">
        <f>SUM(W72:Y72)</f>
        <v>25</v>
      </c>
    </row>
    <row r="73" spans="17:26" ht="26.25" customHeight="1" thickBot="1" x14ac:dyDescent="0.25">
      <c r="Q73" s="168" t="s">
        <v>90</v>
      </c>
      <c r="R73" s="169">
        <v>1</v>
      </c>
      <c r="S73" s="169"/>
      <c r="T73" s="169"/>
      <c r="U73" s="170">
        <v>1</v>
      </c>
      <c r="W73" s="235">
        <f>W72/$Z$72</f>
        <v>0.56000000000000005</v>
      </c>
      <c r="X73" s="235">
        <f t="shared" ref="X73:Z73" si="1">X72/$Z$72</f>
        <v>0.28000000000000003</v>
      </c>
      <c r="Y73" s="235">
        <f t="shared" si="1"/>
        <v>0.16</v>
      </c>
      <c r="Z73" s="235">
        <f t="shared" si="1"/>
        <v>1</v>
      </c>
    </row>
    <row r="74" spans="17:26" ht="27" customHeight="1" thickBot="1" x14ac:dyDescent="0.25">
      <c r="Q74" s="168" t="s">
        <v>356</v>
      </c>
      <c r="R74" s="169">
        <v>2</v>
      </c>
      <c r="S74" s="169"/>
      <c r="T74" s="169"/>
      <c r="U74" s="170">
        <v>1</v>
      </c>
    </row>
    <row r="75" spans="17:26" ht="27" customHeight="1" thickBot="1" x14ac:dyDescent="0.25">
      <c r="Q75" s="168" t="s">
        <v>54</v>
      </c>
      <c r="R75" s="169"/>
      <c r="S75" s="169">
        <v>1</v>
      </c>
      <c r="T75" s="169">
        <v>2</v>
      </c>
      <c r="U75" s="170">
        <v>3</v>
      </c>
    </row>
    <row r="76" spans="17:26" ht="27" customHeight="1" thickBot="1" x14ac:dyDescent="0.25">
      <c r="Q76" s="168" t="s">
        <v>358</v>
      </c>
      <c r="R76" s="169">
        <v>2</v>
      </c>
      <c r="S76" s="169">
        <v>2</v>
      </c>
      <c r="T76" s="169"/>
      <c r="U76" s="170">
        <v>4</v>
      </c>
      <c r="W76" s="743" t="s">
        <v>457</v>
      </c>
      <c r="X76" s="743"/>
      <c r="Y76" s="743"/>
      <c r="Z76" s="743"/>
    </row>
    <row r="77" spans="17:26" ht="18.75" customHeight="1" thickBot="1" x14ac:dyDescent="0.25">
      <c r="Q77" s="168" t="s">
        <v>64</v>
      </c>
      <c r="R77" s="169">
        <v>4</v>
      </c>
      <c r="S77" s="169"/>
      <c r="T77" s="169"/>
      <c r="U77" s="170">
        <v>4</v>
      </c>
      <c r="W77" s="236" t="s">
        <v>134</v>
      </c>
      <c r="X77" s="236" t="s">
        <v>135</v>
      </c>
      <c r="Y77" s="236" t="s">
        <v>302</v>
      </c>
      <c r="Z77" s="236"/>
    </row>
    <row r="78" spans="17:26" ht="25.5" customHeight="1" thickBot="1" x14ac:dyDescent="0.25">
      <c r="Q78" s="168" t="s">
        <v>73</v>
      </c>
      <c r="R78" s="169">
        <v>2</v>
      </c>
      <c r="S78" s="169"/>
      <c r="T78" s="169"/>
      <c r="U78" s="170">
        <v>2</v>
      </c>
      <c r="W78" s="235">
        <f>W73</f>
        <v>0.56000000000000005</v>
      </c>
      <c r="X78" s="235">
        <f t="shared" ref="X78:Y78" si="2">X73</f>
        <v>0.28000000000000003</v>
      </c>
      <c r="Y78" s="235">
        <f t="shared" si="2"/>
        <v>0.16</v>
      </c>
      <c r="Z78" s="235"/>
    </row>
    <row r="79" spans="17:26" ht="13.5" thickBot="1" x14ac:dyDescent="0.25">
      <c r="Q79" s="171" t="s">
        <v>98</v>
      </c>
      <c r="R79" s="169"/>
      <c r="S79" s="169">
        <v>2</v>
      </c>
      <c r="T79" s="169"/>
      <c r="U79" s="170">
        <v>2</v>
      </c>
    </row>
    <row r="80" spans="17:26" ht="13.5" thickBot="1" x14ac:dyDescent="0.25">
      <c r="Q80" s="171" t="s">
        <v>77</v>
      </c>
      <c r="R80" s="169">
        <v>3</v>
      </c>
      <c r="S80" s="169"/>
      <c r="T80" s="169"/>
      <c r="U80" s="170">
        <v>3</v>
      </c>
    </row>
    <row r="81" spans="16:21" ht="13.5" thickBot="1" x14ac:dyDescent="0.25">
      <c r="Q81" s="172" t="s">
        <v>87</v>
      </c>
      <c r="R81" s="173"/>
      <c r="S81" s="174"/>
      <c r="T81" s="174">
        <v>1</v>
      </c>
      <c r="U81" s="175">
        <v>1</v>
      </c>
    </row>
    <row r="82" spans="16:21" ht="26.25" thickBot="1" x14ac:dyDescent="0.25">
      <c r="Q82" s="176" t="s">
        <v>91</v>
      </c>
      <c r="R82" s="177"/>
      <c r="S82" s="177">
        <v>1</v>
      </c>
      <c r="T82" s="177">
        <v>1</v>
      </c>
      <c r="U82" s="178">
        <v>2</v>
      </c>
    </row>
    <row r="83" spans="16:21" ht="14.25" thickBot="1" x14ac:dyDescent="0.25">
      <c r="Q83" s="179" t="s">
        <v>36</v>
      </c>
      <c r="R83" s="180">
        <f>SUM(R72:R82)</f>
        <v>14</v>
      </c>
      <c r="S83" s="180">
        <f t="shared" ref="S83" si="3">SUM(S72:S82)</f>
        <v>7</v>
      </c>
      <c r="T83" s="180">
        <f>SUM(T72:T82)</f>
        <v>4</v>
      </c>
      <c r="U83" s="180">
        <f>SUM(R83:T83)</f>
        <v>25</v>
      </c>
    </row>
    <row r="90" spans="16:21" ht="15.75" x14ac:dyDescent="0.25">
      <c r="P90" s="181"/>
    </row>
    <row r="91" spans="16:21" ht="15.75" x14ac:dyDescent="0.25">
      <c r="P91" s="181"/>
    </row>
    <row r="92" spans="16:21" ht="27" customHeight="1" x14ac:dyDescent="0.2"/>
    <row r="93" spans="16:21" ht="26.25" customHeight="1" x14ac:dyDescent="0.2"/>
    <row r="94" spans="16:21" ht="37.5" customHeight="1" x14ac:dyDescent="0.2"/>
    <row r="95" spans="16:21" ht="29.25" customHeight="1" x14ac:dyDescent="0.2"/>
    <row r="96" spans="16:21" ht="26.25" customHeight="1" x14ac:dyDescent="0.2"/>
    <row r="97" ht="33.75" customHeight="1" x14ac:dyDescent="0.2"/>
    <row r="98" ht="29.25" customHeight="1" x14ac:dyDescent="0.2"/>
    <row r="99" ht="18" customHeight="1" x14ac:dyDescent="0.2"/>
    <row r="100" ht="18" customHeight="1" x14ac:dyDescent="0.2"/>
    <row r="101" ht="18" customHeight="1" x14ac:dyDescent="0.2"/>
    <row r="102" ht="18" customHeight="1" x14ac:dyDescent="0.2"/>
    <row r="103" ht="18" customHeight="1" x14ac:dyDescent="0.2"/>
    <row r="104" ht="25.5" customHeight="1" x14ac:dyDescent="0.2"/>
    <row r="105" ht="23.25" customHeight="1" x14ac:dyDescent="0.2"/>
    <row r="118" ht="33" customHeight="1" x14ac:dyDescent="0.2"/>
    <row r="119" ht="30.75" customHeight="1" x14ac:dyDescent="0.2"/>
    <row r="120" ht="30.75" customHeight="1" x14ac:dyDescent="0.2"/>
    <row r="121" ht="30.75" customHeight="1" x14ac:dyDescent="0.2"/>
    <row r="122" ht="30.75" customHeight="1" x14ac:dyDescent="0.2"/>
    <row r="123" ht="30.75" customHeight="1" x14ac:dyDescent="0.2"/>
    <row r="124" ht="30.75" customHeight="1" x14ac:dyDescent="0.2"/>
    <row r="125" ht="30.75" customHeight="1" x14ac:dyDescent="0.2"/>
    <row r="126" ht="30.75" customHeight="1" x14ac:dyDescent="0.2"/>
    <row r="127" ht="30.75" customHeight="1" x14ac:dyDescent="0.2"/>
    <row r="128" ht="30.75" customHeight="1" x14ac:dyDescent="0.2"/>
    <row r="129" ht="30.75" customHeight="1" x14ac:dyDescent="0.2"/>
    <row r="130" ht="24.75" customHeight="1" x14ac:dyDescent="0.2"/>
  </sheetData>
  <mergeCells count="22">
    <mergeCell ref="AH4:AK4"/>
    <mergeCell ref="Y4:AA4"/>
    <mergeCell ref="Q70:U70"/>
    <mergeCell ref="W70:Z70"/>
    <mergeCell ref="W76:Z76"/>
    <mergeCell ref="P4:R4"/>
    <mergeCell ref="B47:B51"/>
    <mergeCell ref="B52:B56"/>
    <mergeCell ref="B57:B61"/>
    <mergeCell ref="B42:B46"/>
    <mergeCell ref="B17:B21"/>
    <mergeCell ref="B7:B11"/>
    <mergeCell ref="B3:N3"/>
    <mergeCell ref="B4:B6"/>
    <mergeCell ref="C4:N4"/>
    <mergeCell ref="C5:H5"/>
    <mergeCell ref="I5:N5"/>
    <mergeCell ref="B12:B16"/>
    <mergeCell ref="B22:B26"/>
    <mergeCell ref="B27:B31"/>
    <mergeCell ref="B32:B36"/>
    <mergeCell ref="B37:B41"/>
  </mergeCells>
  <dataValidations count="1">
    <dataValidation type="list" allowBlank="1" showInputMessage="1" showErrorMessage="1" sqref="G57:G60 M17:M20 G17:G20 M52:M55 M47:M50 M42:M45 M37:M40 M32:M35 M27:M30 M12:M15 M7:M10 M57:M60 G52:G55 G47:G50 G42:G45 G37:G40 G32:G35 G27:G30 G12:G15 G7:G10 G22:G25 M22:M25 K7:K61 I7:I61 C7:C61 E7:E61" xr:uid="{00000000-0002-0000-0700-000000000000}">
      <formula1>#REF!</formula1>
    </dataValidation>
  </dataValidations>
  <printOptions horizontalCentered="1"/>
  <pageMargins left="0.51181102362204722" right="0.31496062992125984" top="0.35433070866141736" bottom="0.35433070866141736" header="0.31496062992125984" footer="0.31496062992125984"/>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MATRIZ DEFINICIÓN RIESGO</vt:lpstr>
      <vt:lpstr>IDENTIFICACIÓN DEL RIESGO</vt:lpstr>
      <vt:lpstr>ANALISIS DE RIESGOS - PROBABILI</vt:lpstr>
      <vt:lpstr>CRITERIO PARA CALIFICAR IMPACTO</vt:lpstr>
      <vt:lpstr>EVALUACIÓN CONTROLES</vt:lpstr>
      <vt:lpstr>MAPA RIESGO CORRUPCIÓN</vt:lpstr>
      <vt:lpstr>MAPA CALOR</vt:lpstr>
      <vt:lpstr>MAPA DE CALOR</vt:lpstr>
      <vt:lpstr>RESUMEN MRC</vt:lpstr>
      <vt:lpstr>VERIFICACION SEGUIMIENTOS</vt:lpstr>
      <vt:lpstr>'MAPA RIESGO CORRUPCIÓN'!Área_de_impresión</vt:lpstr>
      <vt:lpstr>'RESUMEN MRC'!Área_de_impresión</vt:lpstr>
      <vt:lpstr>'MAPA RIESGO CORRUPCIÓN'!Títulos_a_imprimir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dc:creator>
  <cp:lastModifiedBy>Jorge</cp:lastModifiedBy>
  <cp:lastPrinted>2020-01-20T19:04:05Z</cp:lastPrinted>
  <dcterms:created xsi:type="dcterms:W3CDTF">2014-07-11T18:50:50Z</dcterms:created>
  <dcterms:modified xsi:type="dcterms:W3CDTF">2021-01-18T18:32:47Z</dcterms:modified>
</cp:coreProperties>
</file>