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3"/>
  <workbookPr defaultThemeVersion="124226"/>
  <mc:AlternateContent xmlns:mc="http://schemas.openxmlformats.org/markup-compatibility/2006">
    <mc:Choice Requires="x15">
      <x15ac:absPath xmlns:x15ac="http://schemas.microsoft.com/office/spreadsheetml/2010/11/ac" url="I:\MIS DOCUMENTOS EQUIPO\PLANEACION\RIESGOS\MAPA DE RIESGOS 2020\MAPA RIESGOS CORRUPCION 2020\"/>
    </mc:Choice>
  </mc:AlternateContent>
  <xr:revisionPtr revIDLastSave="0" documentId="13_ncr:1_{813C16BA-7AC0-483C-85C2-18E37899394F}" xr6:coauthVersionLast="36" xr6:coauthVersionMax="36" xr10:uidLastSave="{00000000-0000-0000-0000-000000000000}"/>
  <bookViews>
    <workbookView xWindow="0" yWindow="-15" windowWidth="25410" windowHeight="10605" tabRatio="800" firstSheet="5" activeTab="5" xr2:uid="{00000000-000D-0000-FFFF-FFFF00000000}"/>
  </bookViews>
  <sheets>
    <sheet name="MATRIZ DEFINICIÓN RIESGO" sheetId="20" state="hidden" r:id="rId1"/>
    <sheet name="IDENTIFICACIÓN DEL RIESGO" sheetId="21" state="hidden" r:id="rId2"/>
    <sheet name="ANALISIS DE RIESGOS - PROBABILI" sheetId="34" state="hidden" r:id="rId3"/>
    <sheet name="CRITERIO PARA CALIFICAR IMPACTO" sheetId="27" state="hidden" r:id="rId4"/>
    <sheet name="EVALUACIÓN CONTROLES" sheetId="36" state="hidden" r:id="rId5"/>
    <sheet name="MAPA RIESGO CORRUPCIÓN" sheetId="37" r:id="rId6"/>
    <sheet name="MAPA DE CALOR" sheetId="30" state="hidden" r:id="rId7"/>
    <sheet name="RESUMEN MRC" sheetId="33" state="hidden" r:id="rId8"/>
    <sheet name="VERIFICACION SEGUIMIENTOS" sheetId="32" state="hidden" r:id="rId9"/>
    <sheet name="califica riesgo" sheetId="24" state="hidden" r:id="rId10"/>
    <sheet name="Plan anticorrupción " sheetId="19" state="hidden" r:id="rId11"/>
    <sheet name="MRCO (2)" sheetId="31" state="hidden" r:id="rId12"/>
  </sheets>
  <definedNames>
    <definedName name="_xlnm._FilterDatabase" localSheetId="5" hidden="1">'MAPA RIESGO CORRUPCIÓN'!$A$1:$U$56</definedName>
    <definedName name="_xlnm._FilterDatabase" localSheetId="7" hidden="1">'RESUMEN MRC'!$B$3:$N$61</definedName>
    <definedName name="A_Obj1" localSheetId="11">OFFSET(#REF!,0,0,COUNTA(#REF!)-1,1)</definedName>
    <definedName name="A_Obj1" localSheetId="7">OFFSET(#REF!,0,0,COUNTA(#REF!)-1,1)</definedName>
    <definedName name="A_Obj1">OFFSET(#REF!,0,0,COUNTA(#REF!)-1,1)</definedName>
    <definedName name="A_Obj2" localSheetId="11">OFFSET(#REF!,0,0,COUNTA(#REF!)-1,1)</definedName>
    <definedName name="A_Obj2" localSheetId="7">OFFSET(#REF!,0,0,COUNTA(#REF!)-1,1)</definedName>
    <definedName name="A_Obj2">OFFSET(#REF!,0,0,COUNTA(#REF!)-1,1)</definedName>
    <definedName name="A_Obj3" localSheetId="11">OFFSET(#REF!,0,0,COUNTA(#REF!)-1,1)</definedName>
    <definedName name="A_Obj3" localSheetId="7">OFFSET(#REF!,0,0,COUNTA(#REF!)-1,1)</definedName>
    <definedName name="A_Obj3">OFFSET(#REF!,0,0,COUNTA(#REF!)-1,1)</definedName>
    <definedName name="A_Obj4" localSheetId="11">OFFSET(#REF!,0,0,COUNTA(#REF!)-1,1)</definedName>
    <definedName name="A_Obj4" localSheetId="7">OFFSET(#REF!,0,0,COUNTA(#REF!)-1,1)</definedName>
    <definedName name="A_Obj4">OFFSET(#REF!,0,0,COUNTA(#REF!)-1,1)</definedName>
    <definedName name="Acc_1" localSheetId="11">#REF!</definedName>
    <definedName name="Acc_1" localSheetId="7">#REF!</definedName>
    <definedName name="Acc_1">#REF!</definedName>
    <definedName name="Acc_2" localSheetId="11">#REF!</definedName>
    <definedName name="Acc_2" localSheetId="7">#REF!</definedName>
    <definedName name="Acc_2">#REF!</definedName>
    <definedName name="Acc_3" localSheetId="11">#REF!</definedName>
    <definedName name="Acc_3" localSheetId="7">#REF!</definedName>
    <definedName name="Acc_3">#REF!</definedName>
    <definedName name="Acc_4" localSheetId="11">#REF!</definedName>
    <definedName name="Acc_4" localSheetId="7">#REF!</definedName>
    <definedName name="Acc_4">#REF!</definedName>
    <definedName name="Acc_5" localSheetId="11">#REF!</definedName>
    <definedName name="Acc_5" localSheetId="7">#REF!</definedName>
    <definedName name="Acc_5">#REF!</definedName>
    <definedName name="Acc_6" localSheetId="11">#REF!</definedName>
    <definedName name="Acc_6" localSheetId="7">#REF!</definedName>
    <definedName name="Acc_6">#REF!</definedName>
    <definedName name="Acc_7" localSheetId="11">#REF!</definedName>
    <definedName name="Acc_7" localSheetId="7">#REF!</definedName>
    <definedName name="Acc_7">#REF!</definedName>
    <definedName name="Acc_8" localSheetId="11">#REF!</definedName>
    <definedName name="Acc_8" localSheetId="7">#REF!</definedName>
    <definedName name="Acc_8">#REF!</definedName>
    <definedName name="Acc_9" localSheetId="11">#REF!</definedName>
    <definedName name="Acc_9" localSheetId="7">#REF!</definedName>
    <definedName name="Acc_9">#REF!</definedName>
    <definedName name="_xlnm.Print_Area" localSheetId="5">'MAPA RIESGO CORRUPCIÓN'!$A$1:$U$56</definedName>
    <definedName name="_xlnm.Print_Area" localSheetId="11">'MRCO (2)'!$A$1:$R$44</definedName>
    <definedName name="_xlnm.Print_Area" localSheetId="7">'RESUMEN MRC'!$B$3:$N$61</definedName>
    <definedName name="Departamentos" localSheetId="11">#REF!</definedName>
    <definedName name="Departamentos" localSheetId="7">#REF!</definedName>
    <definedName name="Departamentos">#REF!</definedName>
    <definedName name="Fuentes" localSheetId="11">#REF!</definedName>
    <definedName name="Fuentes" localSheetId="7">#REF!</definedName>
    <definedName name="Fuentes">#REF!</definedName>
    <definedName name="Indicadores" localSheetId="11">#REF!</definedName>
    <definedName name="Indicadores" localSheetId="7">#REF!</definedName>
    <definedName name="Indicadores">#REF!</definedName>
    <definedName name="Objetivos" localSheetId="11">OFFSET(#REF!,0,0,COUNTA(#REF!)-1,1)</definedName>
    <definedName name="Objetivos" localSheetId="7">OFFSET(#REF!,0,0,COUNTA(#REF!)-1,1)</definedName>
    <definedName name="Objetivos">OFFSET(#REF!,0,0,COUNTA(#REF!)-1,1)</definedName>
    <definedName name="_xlnm.Print_Titles" localSheetId="5">'MAPA RIESGO CORRUPCIÓN'!$1:$8</definedName>
    <definedName name="_xlnm.Print_Titles" localSheetId="11">'MRCO (2)'!$1:$8</definedName>
  </definedNames>
  <calcPr calcId="191029"/>
</workbook>
</file>

<file path=xl/calcChain.xml><?xml version="1.0" encoding="utf-8"?>
<calcChain xmlns="http://schemas.openxmlformats.org/spreadsheetml/2006/main">
  <c r="D117" i="36" l="1"/>
  <c r="D90" i="36"/>
  <c r="D64" i="36"/>
  <c r="D32" i="36"/>
  <c r="D6" i="36"/>
  <c r="Q6" i="33" l="1"/>
  <c r="Z6" i="33"/>
  <c r="AB6" i="33" l="1"/>
  <c r="AA6" i="33"/>
  <c r="P6" i="33"/>
  <c r="AC6" i="33" l="1"/>
  <c r="S6" i="33"/>
  <c r="R6" i="33"/>
  <c r="T6" i="33" l="1"/>
  <c r="V105" i="33"/>
  <c r="U105" i="33"/>
  <c r="T105" i="33"/>
  <c r="S105" i="33"/>
  <c r="AA72" i="33"/>
  <c r="Z73" i="33" s="1"/>
  <c r="Z78" i="33" s="1"/>
  <c r="U83" i="33"/>
  <c r="T83" i="33"/>
  <c r="S83" i="33"/>
  <c r="V83" i="33" s="1"/>
  <c r="X73" i="33" l="1"/>
  <c r="X78" i="33" s="1"/>
  <c r="AA73" i="33"/>
  <c r="Y73" i="33"/>
  <c r="Y78" i="33" s="1"/>
  <c r="E135" i="36"/>
  <c r="C135" i="36"/>
  <c r="B129" i="36"/>
  <c r="D123" i="36"/>
  <c r="D122" i="36"/>
  <c r="D121" i="36"/>
  <c r="D120" i="36"/>
  <c r="D119" i="36"/>
  <c r="D118" i="36"/>
  <c r="E108" i="36"/>
  <c r="C108" i="36"/>
  <c r="B102" i="36"/>
  <c r="D96" i="36"/>
  <c r="D95" i="36"/>
  <c r="D94" i="36"/>
  <c r="D93" i="36"/>
  <c r="D92" i="36"/>
  <c r="D91" i="36"/>
  <c r="E82" i="36"/>
  <c r="C82" i="36"/>
  <c r="B76" i="36"/>
  <c r="D70" i="36"/>
  <c r="D69" i="36"/>
  <c r="D68" i="36"/>
  <c r="D67" i="36"/>
  <c r="D66" i="36"/>
  <c r="D65" i="36"/>
  <c r="E50" i="36"/>
  <c r="C50" i="36"/>
  <c r="B44" i="36"/>
  <c r="D38" i="36"/>
  <c r="D37" i="36"/>
  <c r="D36" i="36"/>
  <c r="D35" i="36"/>
  <c r="D34" i="36"/>
  <c r="D33" i="36"/>
  <c r="E24" i="36"/>
  <c r="C24" i="36"/>
  <c r="B18" i="36"/>
  <c r="D12" i="36"/>
  <c r="D11" i="36"/>
  <c r="D10" i="36"/>
  <c r="D9" i="36"/>
  <c r="D8" i="36"/>
  <c r="D7" i="36"/>
  <c r="D124" i="36" l="1"/>
  <c r="F123" i="36" s="1"/>
  <c r="A135" i="36" s="1"/>
  <c r="D97" i="36"/>
  <c r="F96" i="36" s="1"/>
  <c r="A108" i="36" s="1"/>
  <c r="D71" i="36"/>
  <c r="F70" i="36" s="1"/>
  <c r="A82" i="36" s="1"/>
  <c r="D39" i="36"/>
  <c r="F38" i="36" s="1"/>
  <c r="A50" i="36" s="1"/>
  <c r="D13" i="36"/>
  <c r="F12" i="36" s="1"/>
  <c r="A24" i="36" s="1"/>
  <c r="D8" i="21" l="1"/>
  <c r="D7" i="21"/>
  <c r="D6" i="21"/>
  <c r="D5" i="21"/>
  <c r="D4" i="21"/>
  <c r="D3" i="21"/>
  <c r="B16" i="34"/>
  <c r="B15" i="34"/>
  <c r="B14" i="34"/>
  <c r="B13" i="34"/>
  <c r="B12" i="34"/>
  <c r="B11" i="34"/>
  <c r="E221" i="27" l="1"/>
  <c r="D221" i="27"/>
  <c r="B198" i="27"/>
  <c r="E181" i="27"/>
  <c r="D181" i="27"/>
  <c r="B158" i="27"/>
  <c r="E143" i="27"/>
  <c r="D143" i="27"/>
  <c r="B120" i="27"/>
  <c r="E104" i="27"/>
  <c r="D104" i="27"/>
  <c r="B81" i="27"/>
  <c r="B42" i="27"/>
  <c r="B3" i="27"/>
  <c r="M16" i="34"/>
  <c r="N16" i="34" s="1"/>
  <c r="L16" i="34"/>
  <c r="M15" i="34"/>
  <c r="N15" i="34" s="1"/>
  <c r="L15" i="34"/>
  <c r="M14" i="34"/>
  <c r="N14" i="34" s="1"/>
  <c r="L14" i="34"/>
  <c r="M13" i="34"/>
  <c r="N13" i="34" s="1"/>
  <c r="L13" i="34"/>
  <c r="N12" i="34"/>
  <c r="M12" i="34"/>
  <c r="L12" i="34"/>
  <c r="M11" i="34"/>
  <c r="N11" i="34" s="1"/>
  <c r="L11" i="34"/>
  <c r="M10" i="34"/>
  <c r="N10" i="34" s="1"/>
  <c r="L10" i="34"/>
  <c r="M9" i="34"/>
  <c r="N9" i="34" s="1"/>
  <c r="L9" i="34"/>
  <c r="M8" i="34"/>
  <c r="N8" i="34" s="1"/>
  <c r="L8" i="34"/>
  <c r="M7" i="34"/>
  <c r="N7" i="34" s="1"/>
  <c r="L7" i="34"/>
  <c r="M6" i="34"/>
  <c r="N6" i="34" s="1"/>
  <c r="L6" i="34"/>
  <c r="M5" i="34"/>
  <c r="N5" i="34" s="1"/>
  <c r="L5" i="34"/>
  <c r="B10" i="34"/>
  <c r="B9" i="34"/>
  <c r="B8" i="34"/>
  <c r="B7" i="34"/>
  <c r="B6" i="34"/>
  <c r="B5" i="34"/>
  <c r="E26" i="27" l="1"/>
  <c r="D26" i="27"/>
  <c r="H45" i="20" l="1"/>
  <c r="H44" i="20"/>
  <c r="H43" i="20"/>
  <c r="H42" i="20"/>
  <c r="H41" i="20"/>
  <c r="H40" i="20"/>
  <c r="H39" i="20"/>
  <c r="H38" i="20"/>
  <c r="H37" i="20"/>
  <c r="H36" i="20"/>
  <c r="H35" i="20"/>
  <c r="H34" i="20"/>
  <c r="H33" i="20"/>
  <c r="H32" i="20"/>
  <c r="H31" i="20"/>
  <c r="H30" i="20"/>
  <c r="H29" i="20"/>
  <c r="I29" i="20" s="1"/>
  <c r="H28" i="20"/>
  <c r="I28" i="20" s="1"/>
  <c r="H9" i="20"/>
  <c r="I9" i="20" s="1"/>
  <c r="H8" i="20"/>
  <c r="I8" i="20" s="1"/>
  <c r="H7" i="20"/>
  <c r="I7" i="20" s="1"/>
  <c r="H6" i="20"/>
  <c r="I6" i="20" s="1"/>
  <c r="H5" i="20"/>
  <c r="I5" i="20" s="1"/>
  <c r="H4" i="20"/>
  <c r="I4" i="20" s="1"/>
  <c r="E65" i="27" l="1"/>
  <c r="D65" i="27"/>
  <c r="D16" i="31" l="1"/>
  <c r="B16" i="31"/>
  <c r="D15" i="31"/>
  <c r="B15" i="31"/>
  <c r="C16" i="31" l="1"/>
  <c r="C15"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B3" authorId="0" shapeId="0" xr:uid="{00000000-0006-0000-0000-000001000000}">
      <text>
        <r>
          <rPr>
            <b/>
            <sz val="6"/>
            <color indexed="81"/>
            <rFont val="Tahoma"/>
            <family val="2"/>
          </rPr>
          <t>Jorge Ismael Muñoz Rodriguez:</t>
        </r>
        <r>
          <rPr>
            <sz val="6"/>
            <color indexed="81"/>
            <rFont val="Tahoma"/>
            <family val="2"/>
          </rPr>
          <t xml:space="preserve">
</t>
        </r>
        <r>
          <rPr>
            <b/>
            <sz val="6"/>
            <color indexed="81"/>
            <rFont val="Tahoma"/>
            <family val="2"/>
          </rPr>
          <t xml:space="preserve">Definición: </t>
        </r>
        <r>
          <rPr>
            <sz val="6"/>
            <color indexed="81"/>
            <rFont val="Tahoma"/>
            <family val="2"/>
          </rPr>
          <t>posibilidad de que por acción u omisión, se use el poder para desviar la gestión de lo público hacia un beneficio privado.</t>
        </r>
      </text>
    </comment>
    <comment ref="C3" authorId="0" shapeId="0" xr:uid="{00000000-0006-0000-0000-000002000000}">
      <text>
        <r>
          <rPr>
            <b/>
            <sz val="6"/>
            <color indexed="81"/>
            <rFont val="Tahoma"/>
            <family val="2"/>
          </rPr>
          <t>Jorge Ismael Muñoz Rodriguez:</t>
        </r>
        <r>
          <rPr>
            <sz val="6"/>
            <color indexed="81"/>
            <rFont val="Tahoma"/>
            <family val="2"/>
          </rPr>
          <t xml:space="preserve">
En la descripción de los riesgos de corrupción deben concurrir TODOS los componentes de su definición: Acción u omisión + uso del poder + desviación de la gestión de lo público + el beneficio privado. 
</t>
        </r>
        <r>
          <rPr>
            <b/>
            <sz val="6"/>
            <color indexed="81"/>
            <rFont val="Tahoma"/>
            <family val="2"/>
          </rPr>
          <t xml:space="preserve">Definición: </t>
        </r>
        <r>
          <rPr>
            <sz val="6"/>
            <color indexed="81"/>
            <rFont val="Tahoma"/>
            <family val="2"/>
          </rPr>
          <t>posibilidad de que por acción u omisión, se use el poder para desviar la gestión de lo público hacia un beneficio privado.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A1" authorId="0" shapeId="0" xr:uid="{00000000-0006-0000-0100-000001000000}">
      <text>
        <r>
          <rPr>
            <b/>
            <sz val="9"/>
            <color indexed="81"/>
            <rFont val="Tahoma"/>
            <family val="2"/>
          </rPr>
          <t xml:space="preserve">Jorge Ismael Muñoz Rodriguez: </t>
        </r>
        <r>
          <rPr>
            <sz val="9"/>
            <color indexed="81"/>
            <rFont val="Tahoma"/>
            <family val="2"/>
          </rPr>
          <t>Las preguntas claves para la identificación del riesgo permiten determinar:
¿QUÉ PUEDE SUCEDER? Identificar la afectación del cumplimiento del objetivo estratégico o del proceso según sea el caso.
¿CÓMO PUEDE SUCEDER? Establecer las causas a partir de los factores determinados en el contexto.
¿CUÁNDO PUEDE SUCEDER? Determinar de acuerdo con el desarrollo del proceso.
¿QUÉ CONSECUENCIAS TENDRÍA SU MATERIALIZACIÓN? Determinar los posibles efectos por la materialización del riesgo.</t>
        </r>
      </text>
    </comment>
    <comment ref="F2" authorId="0" shapeId="0" xr:uid="{00000000-0006-0000-0100-000002000000}">
      <text>
        <r>
          <rPr>
            <b/>
            <sz val="9"/>
            <color indexed="81"/>
            <rFont val="Tahoma"/>
            <family val="2"/>
          </rPr>
          <t>Jorge Ismael Muñoz Rodriguez:</t>
        </r>
        <r>
          <rPr>
            <sz val="9"/>
            <color indexed="81"/>
            <rFont val="Tahoma"/>
            <family val="2"/>
          </rPr>
          <t xml:space="preserve">
Resultado de un evento que afecta los objetivos.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B4" authorId="0" shapeId="0" xr:uid="{00000000-0006-0000-0300-000001000000}">
      <text>
        <r>
          <rPr>
            <b/>
            <sz val="9"/>
            <color indexed="81"/>
            <rFont val="Tahoma"/>
            <family val="2"/>
          </rPr>
          <t>Jorge Ismael Muñoz Rodriguez:</t>
        </r>
        <r>
          <rPr>
            <sz val="9"/>
            <color indexed="81"/>
            <rFont val="Tahoma"/>
            <family val="2"/>
          </rPr>
          <t xml:space="preserve">
Para los riesgos de corrupción, el análisis de impacto se realizará teniendo en cuenta solamente los niveles de "moderad", "mayor" y "catastrofico". </t>
        </r>
      </text>
    </comment>
    <comment ref="D5" authorId="0" shapeId="0" xr:uid="{00000000-0006-0000-0300-000002000000}">
      <text>
        <r>
          <rPr>
            <b/>
            <sz val="9"/>
            <color indexed="81"/>
            <rFont val="Tahoma"/>
            <family val="2"/>
          </rPr>
          <t>Jorge Ismael Muñoz Rodriguez:</t>
        </r>
        <r>
          <rPr>
            <sz val="9"/>
            <color indexed="81"/>
            <rFont val="Tahoma"/>
            <family val="2"/>
          </rPr>
          <t xml:space="preserve">
Elija su respuesta y marque con una "X".</t>
        </r>
      </text>
    </comment>
    <comment ref="B22" authorId="0" shapeId="0" xr:uid="{00000000-0006-0000-0300-000003000000}">
      <text>
        <r>
          <rPr>
            <b/>
            <sz val="9"/>
            <color indexed="81"/>
            <rFont val="Tahoma"/>
            <family val="2"/>
          </rPr>
          <t>Jorge Ismael Muñoz Rodriguez:</t>
        </r>
        <r>
          <rPr>
            <sz val="9"/>
            <color indexed="81"/>
            <rFont val="Tahoma"/>
            <family val="2"/>
          </rPr>
          <t xml:space="preserve">
Si la respuesta a ésta pregunta es afirmativa, el riesgo se considera catastrofico.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E11" authorId="0" shapeId="0" xr:uid="{00000000-0006-0000-0400-000001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37" authorId="0" shapeId="0" xr:uid="{00000000-0006-0000-0400-000002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69" authorId="0" shapeId="0" xr:uid="{00000000-0006-0000-0400-000003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95" authorId="0" shapeId="0" xr:uid="{00000000-0006-0000-0400-000004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122" authorId="0" shapeId="0" xr:uid="{00000000-0006-0000-0400-000005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B5" authorId="0" shapeId="0" xr:uid="{00000000-0006-0000-0500-000001000000}">
      <text>
        <r>
          <rPr>
            <b/>
            <sz val="9"/>
            <color indexed="81"/>
            <rFont val="Tahoma"/>
            <family val="2"/>
          </rPr>
          <t xml:space="preserve">Jorge Ismael Muñoz Rodriguez:
</t>
        </r>
        <r>
          <rPr>
            <sz val="9"/>
            <color indexed="81"/>
            <rFont val="Tahoma"/>
            <family val="2"/>
          </rPr>
          <t xml:space="preserve">
</t>
        </r>
        <r>
          <rPr>
            <b/>
            <i/>
            <u/>
            <sz val="9"/>
            <color indexed="81"/>
            <rFont val="Tahoma"/>
            <family val="2"/>
          </rPr>
          <t>RIESGO DE CORRUPCIÓN:</t>
        </r>
        <r>
          <rPr>
            <sz val="9"/>
            <color indexed="81"/>
            <rFont val="Tahoma"/>
            <family val="2"/>
          </rPr>
          <t xml:space="preserve"> Es la posibilidad de que, por acción u omisión, se use el poder para desviar la gestión de lo público hacia un beneficio privado. “Esto implica que las prácticas corruptas son realizadas por actores públicos y/o privados con poder e incidencia en la toma de decisiones y la administración de los bienes públicos” (Conpes N° 167 de 2013).
En la descripción de los riesgos de corrupción deben concurrir TODOS los componentes de su definición:
</t>
        </r>
        <r>
          <rPr>
            <b/>
            <sz val="9"/>
            <color indexed="81"/>
            <rFont val="Tahoma"/>
            <family val="2"/>
          </rPr>
          <t>Acción u omisión</t>
        </r>
        <r>
          <rPr>
            <sz val="9"/>
            <color indexed="81"/>
            <rFont val="Tahoma"/>
            <family val="2"/>
          </rPr>
          <t xml:space="preserve"> + </t>
        </r>
        <r>
          <rPr>
            <b/>
            <sz val="9"/>
            <color indexed="81"/>
            <rFont val="Tahoma"/>
            <family val="2"/>
          </rPr>
          <t>uso del poder</t>
        </r>
        <r>
          <rPr>
            <sz val="9"/>
            <color indexed="81"/>
            <rFont val="Tahoma"/>
            <family val="2"/>
          </rPr>
          <t xml:space="preserve"> + </t>
        </r>
        <r>
          <rPr>
            <b/>
            <sz val="9"/>
            <color indexed="81"/>
            <rFont val="Tahoma"/>
            <family val="2"/>
          </rPr>
          <t>desviación de la gestión de lo público</t>
        </r>
        <r>
          <rPr>
            <sz val="9"/>
            <color indexed="81"/>
            <rFont val="Tahoma"/>
            <family val="2"/>
          </rPr>
          <t xml:space="preserve"> + </t>
        </r>
        <r>
          <rPr>
            <b/>
            <sz val="9"/>
            <color indexed="81"/>
            <rFont val="Tahoma"/>
            <family val="2"/>
          </rPr>
          <t>el beneficio privado</t>
        </r>
        <r>
          <rPr>
            <sz val="9"/>
            <color indexed="81"/>
            <rFont val="Tahoma"/>
            <family val="2"/>
          </rPr>
          <t>.</t>
        </r>
      </text>
    </comment>
    <comment ref="C5" authorId="0" shapeId="0" xr:uid="{00000000-0006-0000-0500-000002000000}">
      <text>
        <r>
          <rPr>
            <b/>
            <sz val="9"/>
            <color indexed="81"/>
            <rFont val="Tahoma"/>
            <family val="2"/>
          </rPr>
          <t xml:space="preserve">Jorge Ismael Muñoz Rodriguez:
</t>
        </r>
        <r>
          <rPr>
            <sz val="9"/>
            <color indexed="81"/>
            <rFont val="Tahoma"/>
            <family val="2"/>
          </rPr>
          <t xml:space="preserve">
Todos aquellos factores internos y externos que solos o en combinación con otros, pueden producir la materialización de un riesgo.</t>
        </r>
      </text>
    </comment>
    <comment ref="D5" authorId="0" shapeId="0" xr:uid="{00000000-0006-0000-0500-000003000000}">
      <text>
        <r>
          <rPr>
            <b/>
            <sz val="9"/>
            <color indexed="81"/>
            <rFont val="Tahoma"/>
            <family val="2"/>
          </rPr>
          <t xml:space="preserve">Jorge Ismael Muñoz Rodriguez:
</t>
        </r>
        <r>
          <rPr>
            <sz val="9"/>
            <color indexed="81"/>
            <rFont val="Tahoma"/>
            <family val="2"/>
          </rPr>
          <t xml:space="preserve">Los efectos o situaciones resultantes de la materialización del riesgo que impactan en el proceso, la entidad, sus grupos de valor y demás partes interesadas.
</t>
        </r>
      </text>
    </comment>
    <comment ref="I72" authorId="0" shapeId="0" xr:uid="{A4F2F020-3026-4079-A245-0FDCD4654894}">
      <text>
        <r>
          <rPr>
            <b/>
            <sz val="9"/>
            <color indexed="81"/>
            <rFont val="Tahoma"/>
            <family val="2"/>
          </rPr>
          <t>Jorge Ismael Muñoz Rodriguez:</t>
        </r>
        <r>
          <rPr>
            <sz val="9"/>
            <color indexed="81"/>
            <rFont val="Tahoma"/>
            <family val="2"/>
          </rPr>
          <t xml:space="preserve">
PREVENIR las causas que generan el riesgo: VERIFICAR, VALIDAR, CONCILIAR, COMPARAR, REVISAR, COTEJAR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Rosa Valentina Aceros Garcia</author>
    <author>Martha Ligia Ortega Santamaria</author>
  </authors>
  <commentList>
    <comment ref="B3" authorId="0" shapeId="0" xr:uid="{00000000-0006-0000-0A00-000001000000}">
      <text>
        <r>
          <rPr>
            <b/>
            <sz val="9"/>
            <color indexed="81"/>
            <rFont val="Tahoma"/>
            <family val="2"/>
          </rPr>
          <t>Precise los objetivos que la entidad desea lograr en la vigencia y Enuncie una a una las actividades que se realizarán  al logro de cada objetivo planteado.</t>
        </r>
      </text>
    </comment>
    <comment ref="A16" authorId="1" shapeId="0" xr:uid="{00000000-0006-0000-0A00-000002000000}">
      <text>
        <r>
          <rPr>
            <b/>
            <sz val="9"/>
            <color indexed="81"/>
            <rFont val="Tahoma"/>
            <family val="2"/>
          </rPr>
          <t>Martha Ligia Ortega Santamaria:</t>
        </r>
        <r>
          <rPr>
            <sz val="9"/>
            <color indexed="81"/>
            <rFont val="Tahoma"/>
            <family val="2"/>
          </rPr>
          <t xml:space="preserve">
</t>
        </r>
      </text>
    </comment>
  </commentList>
</comments>
</file>

<file path=xl/sharedStrings.xml><?xml version="1.0" encoding="utf-8"?>
<sst xmlns="http://schemas.openxmlformats.org/spreadsheetml/2006/main" count="2280" uniqueCount="723">
  <si>
    <t xml:space="preserve">Responsable </t>
  </si>
  <si>
    <t>1.1</t>
  </si>
  <si>
    <t>1.2</t>
  </si>
  <si>
    <t>1.3</t>
  </si>
  <si>
    <t>2.1</t>
  </si>
  <si>
    <t>2.2</t>
  </si>
  <si>
    <t>2.3</t>
  </si>
  <si>
    <t>"Actividad 1.1"</t>
  </si>
  <si>
    <t>"Actividad 1.2"</t>
  </si>
  <si>
    <t>"Actividad 1.3"</t>
  </si>
  <si>
    <t>Fecha programada</t>
  </si>
  <si>
    <t>Subcomponente</t>
  </si>
  <si>
    <t xml:space="preserve">Plan Anticorrupción y de Atención al Ciudadano                                                                                                                                                                                   </t>
  </si>
  <si>
    <t>"Actividad 2.1"</t>
  </si>
  <si>
    <t>"Actividad 2.2"</t>
  </si>
  <si>
    <t>"Actividad 2.3"</t>
  </si>
  <si>
    <t>3.1</t>
  </si>
  <si>
    <t>"Actividad 3.1"</t>
  </si>
  <si>
    <t>3.2</t>
  </si>
  <si>
    <t>"Actividad 3.2"</t>
  </si>
  <si>
    <t>3.3</t>
  </si>
  <si>
    <t>"Actividad 3.3"</t>
  </si>
  <si>
    <t>4.1</t>
  </si>
  <si>
    <t>"Actividad 4.1"</t>
  </si>
  <si>
    <t>4.2</t>
  </si>
  <si>
    <t>"Actividad 4.2"</t>
  </si>
  <si>
    <t>4.3</t>
  </si>
  <si>
    <t>"Actividad 4.3"</t>
  </si>
  <si>
    <t>"Actividad 5.1"</t>
  </si>
  <si>
    <t>"Actividad 5.2"</t>
  </si>
  <si>
    <t>4…</t>
  </si>
  <si>
    <t>"Actividad 4..."</t>
  </si>
  <si>
    <t>2…</t>
  </si>
  <si>
    <t>"Actividad 2..."</t>
  </si>
  <si>
    <t>1…</t>
  </si>
  <si>
    <t>"Actividad 1..."</t>
  </si>
  <si>
    <t xml:space="preserve"> Actividades</t>
  </si>
  <si>
    <t>5.1.</t>
  </si>
  <si>
    <t>5.2.</t>
  </si>
  <si>
    <t>5.3.</t>
  </si>
  <si>
    <t>"Actividad 5.."</t>
  </si>
  <si>
    <r>
      <rPr>
        <b/>
        <sz val="14"/>
        <color theme="1"/>
        <rFont val="Calibri"/>
        <family val="2"/>
        <scheme val="minor"/>
      </rPr>
      <t xml:space="preserve">Subcomponente /proceso 1                                          </t>
    </r>
    <r>
      <rPr>
        <sz val="14"/>
        <color theme="1"/>
        <rFont val="Calibri"/>
        <family val="2"/>
        <scheme val="minor"/>
      </rPr>
      <t xml:space="preserve"> Política de Administración de Riesgos de Corrupción</t>
    </r>
  </si>
  <si>
    <r>
      <rPr>
        <b/>
        <sz val="14"/>
        <color theme="1"/>
        <rFont val="Calibri"/>
        <family val="2"/>
        <scheme val="minor"/>
      </rPr>
      <t xml:space="preserve">Subcomponente /proceso 3                                            </t>
    </r>
    <r>
      <rPr>
        <sz val="14"/>
        <color theme="1"/>
        <rFont val="Calibri"/>
        <family val="2"/>
        <scheme val="minor"/>
      </rPr>
      <t xml:space="preserve"> Consulta y divulgación </t>
    </r>
  </si>
  <si>
    <r>
      <rPr>
        <b/>
        <sz val="14"/>
        <color theme="1"/>
        <rFont val="Calibri"/>
        <family val="2"/>
        <scheme val="minor"/>
      </rPr>
      <t>Subcomponente/proceso 5</t>
    </r>
    <r>
      <rPr>
        <sz val="14"/>
        <color theme="1"/>
        <rFont val="Calibri"/>
        <family val="2"/>
        <scheme val="minor"/>
      </rPr>
      <t xml:space="preserve"> Seguimiento</t>
    </r>
  </si>
  <si>
    <r>
      <rPr>
        <b/>
        <sz val="14"/>
        <color theme="1"/>
        <rFont val="Calibri"/>
        <family val="2"/>
        <scheme val="minor"/>
      </rPr>
      <t xml:space="preserve">Subcomponente/proceso  2                                                                    </t>
    </r>
    <r>
      <rPr>
        <sz val="14"/>
        <color theme="1"/>
        <rFont val="Calibri"/>
        <family val="2"/>
        <scheme val="minor"/>
      </rPr>
      <t xml:space="preserve">  Construcción del Mapa de Riesgos de Corrupción</t>
    </r>
  </si>
  <si>
    <r>
      <rPr>
        <b/>
        <sz val="14"/>
        <color theme="1"/>
        <rFont val="Calibri"/>
        <family val="2"/>
        <scheme val="minor"/>
      </rPr>
      <t>Subcomponente /proceso 4</t>
    </r>
    <r>
      <rPr>
        <sz val="14"/>
        <color theme="1"/>
        <rFont val="Calibri"/>
        <family val="2"/>
        <scheme val="minor"/>
      </rPr>
      <t xml:space="preserve">                                           Monitoreo o revisión</t>
    </r>
  </si>
  <si>
    <t>Componente 1: Gestión del Riesgo de Corrupción  -Mapa de Riesgos de Corrupción</t>
  </si>
  <si>
    <t>Meta o producto</t>
  </si>
  <si>
    <t>La Política de Administración de Riesgos se puede adoptar a través de manuales o guías. Para estos efectos, se
deben tener en cuenta entre otros:
 (i) objetivos que se espera lograr, 
(ii) estrategias para establecer cómo se va a desarrollar la política; 
(iii) acciones que se van a desarrollar contemplando el tiempo, los recursos, los responsables y el talento humano requerido;
(iv) seguimiento y evaluación a la implementación y efectividad de las políticas</t>
  </si>
  <si>
    <t>Deberá surtirse en todas las etapas de construcción del Mapa de Riesgos de Corrupción en el marco de un proceso participativo que involucre actores internos y externos de la entidad. 
Concluido este proceso de participación deberá procederse a su divulgación</t>
  </si>
  <si>
    <t>Los líderes de los procesos en conjunto con sus equipos deben monitorear y revisar periódicamente el documento del  Mapa de Riesgos de Corrupción y si es del caso ajustarlo haciendo públicos los cambios.
Su importancia radica en la necesidad de monitorear permanentemente la gestión del riesgo y la efectividad de los controles establecidos. Teniendo en cuenta que la corrupción es —por sus propias características— una actividad
difícil de detectar.
En esta fase se debe:
• Garantizar que los controles son eficaces y eficientes.
• Obtener información adicional que permita mejorar la valoración del riesgo.
• Analizar y aprender lecciones a partir de los eventos, los cambios, las tendencias, los éxitos y los
fracasos.
• Detectar cambios en el contexto interno y externo.
• Identificar riesgos emergentes</t>
  </si>
  <si>
    <t>La Oficina de Control Interno o quien haga sus veces, debe adelantar seguimiento al Mapa de Riesgos de Corrupción. En este sentido es necesario que en sus procesos de auditoría interna analice las causas, los riesgos de corrupción y la efectividad de los controles incorporados en el Mapa de Riesgos de Corrupción.</t>
  </si>
  <si>
    <t>qué dice la estrategia</t>
  </si>
  <si>
    <t>qué dice la guía de riesgos</t>
  </si>
  <si>
    <t xml:space="preserve">✓ Primer seguimiento: Con corte al 30 de abril. En esa medida, la publicación deberá surtirse dentro de los diez (10) primeros días del mes de mayo.
✓ Segundo seguimiento: Con corte al 31 de agosto. La publicación deberá surtirse dentro de los diez (10) primeros días del mes de septiembre.
✓ Tercer seguimiento: Con corte al 31 de diciembre. La publicación deberá surtirse dentro de los diez (10) primeros días hábiles del mes de enero.
</t>
  </si>
  <si>
    <t>El Mapa de Riesgos de Corrupción:
✓ Debe elaborarse anualmente.
✓ Debe publicarse a más tardar el 31 de enero de cada año. - ste año plazo a 31 marzo
✓ A la Oficina de Planeación o quien haga sus veces le corresponde liderar su
elaboración y consolidación.
✓ Debe ser elaborado por cada responsable de las áreas y/o de los procesos, junto con su equipo.</t>
  </si>
  <si>
    <t xml:space="preserve">Acción y Omisión </t>
  </si>
  <si>
    <t xml:space="preserve">Uso del poder </t>
  </si>
  <si>
    <t xml:space="preserve">Desviar la gestión de lo público </t>
  </si>
  <si>
    <t>Causa</t>
  </si>
  <si>
    <t>Riesgo</t>
  </si>
  <si>
    <t>Consecuencias</t>
  </si>
  <si>
    <t>Análisis del riesgo</t>
  </si>
  <si>
    <t>Impacto</t>
  </si>
  <si>
    <t>Valoración del riesgo</t>
  </si>
  <si>
    <t>Controles</t>
  </si>
  <si>
    <t>Período de ejecución</t>
  </si>
  <si>
    <t>Acciones</t>
  </si>
  <si>
    <t>Fecha</t>
  </si>
  <si>
    <t>Responsable</t>
  </si>
  <si>
    <t>Indicador</t>
  </si>
  <si>
    <t>2.1. Identificación de Riesgos de Corrupción
Tiene como principal objetivo conocer las fuentes de los riesgos de corrupción, sus causas y sus consecuencias.
2.2. Valoración del Riesgo de Corrupción
a) Análisis del Riesgo de Corrupción: 
• Probabilidad. Es la oportunidad de ocurrencia de un evento de riesgo. Se mide según la frecuencia
• Impacto. Son las consecuencias o efectos que puede generar la materialización del riesgo de
corrupción en la entidad13.
b) Evaluación del Riesgo de Corrupción: Su objetivo es comparar los resultados del análisis de riesgos con los controles establecidos, para determinar la zona de riesgo final.
2.3. Matriz de Riesgos de Corrupción
Una vez desarrollado el proceso de construcción del Mapa de Riesgos de Corrupción, se elabora la matriz de Riesgos de Corrupción de la entidad. Este documento se debe publicar en su página web</t>
  </si>
  <si>
    <t>Identificación del riesgo</t>
  </si>
  <si>
    <t>Casi seguro</t>
  </si>
  <si>
    <t>Probable</t>
  </si>
  <si>
    <t>Posible</t>
  </si>
  <si>
    <t>Improbable</t>
  </si>
  <si>
    <t>Nivel</t>
  </si>
  <si>
    <t>13 ¿Dar lugar a procesos fiscales?</t>
  </si>
  <si>
    <t>12 ¿Dar lugar a procesos disciplinarios?</t>
  </si>
  <si>
    <t>11 ¿Dar lugar a procesos sancionatorios?</t>
  </si>
  <si>
    <t>10 ¿Generar intervención de los órganos de control, de la Fiscalía, u otro ente?</t>
  </si>
  <si>
    <t>Castrófico</t>
  </si>
  <si>
    <t xml:space="preserve">12-18 </t>
  </si>
  <si>
    <t>Mayor</t>
  </si>
  <si>
    <t xml:space="preserve">Moderado </t>
  </si>
  <si>
    <t>1-5</t>
  </si>
  <si>
    <t>NO</t>
  </si>
  <si>
    <t>SI</t>
  </si>
  <si>
    <t>Si el riesgo de corrupción se materializa podría...</t>
  </si>
  <si>
    <t xml:space="preserve">Descripción </t>
  </si>
  <si>
    <t xml:space="preserve">Respuestas </t>
  </si>
  <si>
    <t>Respuesta</t>
  </si>
  <si>
    <t>Nº Pregunta</t>
  </si>
  <si>
    <t>Calificación de Riesgo de Corrupción Impacto</t>
  </si>
  <si>
    <t>Formato para determinar el Impacto</t>
  </si>
  <si>
    <t>Tabla 12: Matriz del Mapa de Riesgos de Corrupción</t>
  </si>
  <si>
    <t>Consulta /Divulgación</t>
  </si>
  <si>
    <t xml:space="preserve">Acciones </t>
  </si>
  <si>
    <t>Zona del riesgo</t>
  </si>
  <si>
    <t>Probabilidad</t>
  </si>
  <si>
    <t>Acciones Asociadas al Control</t>
  </si>
  <si>
    <t>Riesgo Residual</t>
  </si>
  <si>
    <t>Riesgo Inherente</t>
  </si>
  <si>
    <t>Procesos/Objetivo</t>
  </si>
  <si>
    <t>Monitoreo y Revisión</t>
  </si>
  <si>
    <t>Valoración del Riesgo de Corrupción</t>
  </si>
  <si>
    <t>TOTAL</t>
  </si>
  <si>
    <t>Rara vez</t>
  </si>
  <si>
    <t>6-11</t>
  </si>
  <si>
    <t>Baja</t>
  </si>
  <si>
    <t>Moderada</t>
  </si>
  <si>
    <t>Alta</t>
  </si>
  <si>
    <t>Extrema</t>
  </si>
  <si>
    <t>PROBABILIDAD</t>
  </si>
  <si>
    <t>IMPACTO</t>
  </si>
  <si>
    <t>Moderado</t>
  </si>
  <si>
    <t>Catastrófico</t>
  </si>
  <si>
    <t>B</t>
  </si>
  <si>
    <t>M</t>
  </si>
  <si>
    <t>A</t>
  </si>
  <si>
    <t>E</t>
  </si>
  <si>
    <t>Casi Seguro</t>
  </si>
  <si>
    <t>CPR = COMUNICACIÓN Y PRENSA
GIN = GESTIÓN INFORMATICA
GEO = GESTIÓN DEL CONOCIMIENTO
GCO = GESTIÓN CONTRACTUAL
GJU = GESTIÓN JURIDICA
GHU = GESTIÓN HUMANA
GFI = GESTIÓN FINANCIERA
GAD = GESTIÓN ADMINISTRATIVA</t>
  </si>
  <si>
    <t>Riesgo:</t>
  </si>
  <si>
    <t>Gestión Administrativa</t>
  </si>
  <si>
    <t>14 ¿Dar lugar a procesos penales?</t>
  </si>
  <si>
    <t>Revisión al momento de legalización de recursos de Caja Menor.
Procedimiento Manejo de Caja Menor.
Formato Solicitud Recursos Caja Menor.
Formato Legalización Recurso de Caja Menor.
Plazos de tiempo definidos para legalización recursos de caja menor.
Resolución manejo Cajas menores expedido por el Ministerio de Hacienda y Crédito Público.</t>
  </si>
  <si>
    <t>Formato Revisión Caja Menor.
Formato Arqueos.
Formato Legalización Caja Menor.</t>
  </si>
  <si>
    <t>Revisión periodica Caja menor mensual Grupo de Gestión Financiera.
Arqueos realizados por Oficina Control Interno.
Revisión de facturas de legalización por parte del responsable de Caja Menor.</t>
  </si>
  <si>
    <t>Revisión periodica Caja menor mensual Grupo de Gestión Financiera.
Arqueos realizados por Oficina Control Interno.</t>
  </si>
  <si>
    <t xml:space="preserve">Revisión periodica Caja menor mensual Grupo de Gestión Financiera.
Arqueos realizados por Oficina Control Interno.
</t>
  </si>
  <si>
    <t>Formato Revisión Caja Menor.
Formato Arqueos.</t>
  </si>
  <si>
    <t>Entidad: ___UNIDAD ADMINISTRATIVA ESPECIAL DE ORGANIZACIONES SOLIDARIAS______</t>
  </si>
  <si>
    <t>manual de contratación, circular para el supervisor, doble instancia entre comité operativo y supervisor, resolución de funciones de supervisión</t>
  </si>
  <si>
    <t>Ajuste del periodo de presentación de informes por parte del supervisor, de manera que este los presente de manera mensual</t>
  </si>
  <si>
    <t>Informes de supervisión</t>
  </si>
  <si>
    <t>Emisión y firma de documentos por parte de funcionarios no competentes y/o autorizados.</t>
  </si>
  <si>
    <t>Sabotaje aun proceso o area de la entidad  para beneficio de un particular o funcionario.</t>
  </si>
  <si>
    <t>Perder información por acceso de personas no autorizadas a los archivos e información misional.</t>
  </si>
  <si>
    <t>Solicitar prestada  documentacion con el animo de no ser devuelta y extraviarla.</t>
  </si>
  <si>
    <t>Adulteración de contenido o registro de la información en el aplicativo de gestión documental</t>
  </si>
  <si>
    <t>Gestión Documental</t>
  </si>
  <si>
    <t xml:space="preserve">Interés indebido por parte de un funcionaro o particular de sacar un provecho </t>
  </si>
  <si>
    <t>Sabotaje a un proceso o area de la entidad  para beneficio de un particular o funcionario.</t>
  </si>
  <si>
    <t>Centro de Atención al Ciudadano
Personal identificado y autorizado manajo de archivos.</t>
  </si>
  <si>
    <t>Formato de Registro de Atención al ciudadano.
Formato prestamo documentos</t>
  </si>
  <si>
    <t>Manual de contratación, circular para el supervisor, doble instancia entre comité operativo y supervisor, resolución de funciones de supervisión</t>
  </si>
  <si>
    <t xml:space="preserve">Procedimientos para el prestamo y consulta de documentos en archivos e gestión y archivo central.
FUID registro de prestamos, que permite el registro y seguimiento al cumplimiento adecuado del proceso.
Elaboración de un protocolo para el acceso a zonas de archivo.
</t>
  </si>
  <si>
    <t>Procedimientos para el prestamo y consulta de documentos en archivos e gestión y archivo central.
FUID registro de prestamos, que permite el registro y seguimiento al cumplimiento adecuado del proceso.</t>
  </si>
  <si>
    <t>Gestión Contractual</t>
  </si>
  <si>
    <t>Intereses particulares económicos, favorecimiento a terceros</t>
  </si>
  <si>
    <t>Desconocimiento de la normatividad e intereses particulares indebidos</t>
  </si>
  <si>
    <t>Estudios previos o de factibilidad sin el lleno de los requisitos</t>
  </si>
  <si>
    <t>Violación a la normatividad aplicable, contrataciones irregulares</t>
  </si>
  <si>
    <t>Revisar los expedientes contractuales para verificar la existencia de los estudios previos
Revisar el contenido de las actas del comité de contratación</t>
  </si>
  <si>
    <t xml:space="preserve"> - Estudios previos
- Actas de comité de contratación</t>
  </si>
  <si>
    <t>Pliegos de condiciones direccionados y no objetivos.</t>
  </si>
  <si>
    <t>Efectos penales, fiscales y disciplinarios</t>
  </si>
  <si>
    <t>Revisar el contenido de las actas del comité de contratación</t>
  </si>
  <si>
    <t xml:space="preserve"> - Actas de comité de contratación</t>
  </si>
  <si>
    <t>Intereses particulares y económicos, favorecimiento a terceros</t>
  </si>
  <si>
    <t>Informes de supervisión y recibos a satisfacción sin el cumplimiento de los requisitos y obligaciones contractuales</t>
  </si>
  <si>
    <t xml:space="preserve">Revisar las ordenes de pago firmadas por el ordenador del gasto
Revisar Registro de ingreso de bienes al almacen
Implementar auditorías de evaluación independiente </t>
  </si>
  <si>
    <t>Ordenes de pago
Registro de ingreso de bienes al almacen
Informes de evaluación indpendiente</t>
  </si>
  <si>
    <t>Gestión Jurídica</t>
  </si>
  <si>
    <t xml:space="preserve">Que  no se tengan claros los tiempos y las etapas para llevar los procesos disciplinarios o judiciales. </t>
  </si>
  <si>
    <t>Dilatación de los procesos disciplinarios y/o judiciales con el propósito de obtener el vencimiento de términos o la prescripción del mismo.</t>
  </si>
  <si>
    <t>Seguimiento a los procesos judiciales a través de visitas y del portal web de la rama judicial 
Procedimiento disciplinario definido</t>
  </si>
  <si>
    <t>Revisar los informes de ejecución del contrato del abogado que revisa procesos judiciales en Bogotá
Revisar los informes de comisión de los abogados de planta
Verificar el cumplimiento del procedimiento disciplinario en los expedientes</t>
  </si>
  <si>
    <t>informes de comisión
Informe de Ejecución de contrato</t>
  </si>
  <si>
    <t>Intereses económicos, favorecimiento a terceros</t>
  </si>
  <si>
    <t>Resgistro</t>
  </si>
  <si>
    <t>Gestión Humana</t>
  </si>
  <si>
    <t>Beneficiar irregularmente a un exfuncionario o exfuncionario, u omisión en la busqueda de la información que permita identificar claramente los factores salariales de cada año</t>
  </si>
  <si>
    <t>Expedición de certificaciones de bono pensional y/o laborales con falsedad ideológica</t>
  </si>
  <si>
    <t>Mayor carga pretacional del estado Colombiano</t>
  </si>
  <si>
    <t>Continuar con la aplicación e implementación de los controles existentes y monitoreo</t>
  </si>
  <si>
    <t>Copia de certificaciones y/o Oficio remisorio información.</t>
  </si>
  <si>
    <t>Apropiarse de los recursos del Estado Colombiano</t>
  </si>
  <si>
    <t xml:space="preserve"> Los funcionarios responsables de la caja menor se giren dineros a sus cuentas personales y/o otras cuentas.</t>
  </si>
  <si>
    <t>Detrimento patrimonial
Peculado por apropiación indebida</t>
  </si>
  <si>
    <t>Continuar con la aplicación de los controles, y realizar seguimiento y monitoreo de los mismos.</t>
  </si>
  <si>
    <t>Procedimiento Manejo de Caja Menor.
Formatos aplicativo SIIF.
Formatos Arqueo</t>
  </si>
  <si>
    <t>Se cuenta con control de acceso (Usuario y contraseña) para los administradores y usuarios de los sistemas de información
Backups de los sistemas de información
Seguridad perimetral
(Firewall)
Sistema de monitoreo de red</t>
  </si>
  <si>
    <t>Mantener los controles que se tienen implementados en el procesoy su aplicación.</t>
  </si>
  <si>
    <t>Listado de usuarios
Copias de seguridad - Backups
Reportes Firewall
Registro de monitoreo de equipos</t>
  </si>
  <si>
    <t>Procedimiento de publicación de contenidos web.
Matriz de seguimiento a la ley de transparencia y de gobierno en línea.</t>
  </si>
  <si>
    <t>Publicaciones página web.
Matriz seguimiento.</t>
  </si>
  <si>
    <t>Gestión Informática</t>
  </si>
  <si>
    <t>Falta de control de acceso a los sistemas de información, no contar con logs de información que permitan auditar la gestión de los sistemas de información. Fal de conocimiento del código único disciplinario respectoa a la indebida manipulación de los sistemas de información</t>
  </si>
  <si>
    <t>Sistemas de información susceptibles de manipulación o adulteración.</t>
  </si>
  <si>
    <t>Robo de información, adulteración de la información, violación de los pilares de seguridad de la información (confidencialidad, integralidad y disponibilidad)</t>
  </si>
  <si>
    <t>Desconocimiento de la normatividad, Interés indebido particular para el ocultamiento de información, falta de clasisficación de la información, comunicación interna inadecuada</t>
  </si>
  <si>
    <t>Manejo Inadecuado de la información de la Unidad (perdida, ocultamiento, falta de publicación, alteración, venta)</t>
  </si>
  <si>
    <t>Violación a la ley de transparencia y posibles sanciones por su incumplimiento</t>
  </si>
  <si>
    <t>Gestión del Conocimiento</t>
  </si>
  <si>
    <t>Trimestral</t>
  </si>
  <si>
    <t>La entidad dispone de diferentes canales de comunicación para recepcionar las PQRS respecto de los servicios de la Entidad, entre ellos los trámites</t>
  </si>
  <si>
    <t>Revisión del cumplimiento de requisitos para otorgar la acreditación por parte del superior jerarquico del profesional que realiza los trámites de acreditación</t>
  </si>
  <si>
    <t xml:space="preserve">
Trimestral</t>
  </si>
  <si>
    <t>Cobro por información en la ventanilla de atención al ciudadano</t>
  </si>
  <si>
    <t>Creación y Fortalecimiento</t>
  </si>
  <si>
    <t>Gestión del Control y la Evaluación</t>
  </si>
  <si>
    <t>Afectar los informes de auditoría para favorecer los intereses particulares de los Funcionarios</t>
  </si>
  <si>
    <t>Revisión de proyecto de informe de auditoría
Mesa técnica de informe de evaluación independiente</t>
  </si>
  <si>
    <t>Informe final de evaluación independiente</t>
  </si>
  <si>
    <t xml:space="preserve">No poner en conocimiento de la autoridad competente posibles actos de corrupción y/o faltas disciplinarias </t>
  </si>
  <si>
    <t>No intervención de organismos de control externos en procesos de corrupción</t>
  </si>
  <si>
    <t>Revisión de informes de evaluación independiente, en caso de identificar hallazgos que deban ser conocidos por una autoridad competente se realiza el informe inmediatamente</t>
  </si>
  <si>
    <t xml:space="preserve">Envío de forma inmediata de los hallazgos que deban ser conocidos por una autoridad competente </t>
  </si>
  <si>
    <t>Registro de envío a autoridad competente</t>
  </si>
  <si>
    <t>El sistema SIIF no permite que un mismo usuario opere todas las etapas de la cadena presupuestal
Procedimiento de ejecución presupuestal y Circular Interna de presupuesto.
Manuales de Funciones.</t>
  </si>
  <si>
    <t>Continuar con la implementación de los controles existentes</t>
  </si>
  <si>
    <t xml:space="preserve"> - Reportes del sistema SIIF.
- Comprobantes de ejecución Presupuetal debidamente firmados por los responsables.
- Manuales, Procedimientos y Formatos.</t>
  </si>
  <si>
    <t xml:space="preserve"> - Reportes del sistema SIIF.
- Manuales, Procedimientos y Formatos.</t>
  </si>
  <si>
    <t>Gestión Financiera</t>
  </si>
  <si>
    <t>Que el mismo usuario sea quien opere todo el sistema, Intensión de realizar pagos de manera inmediata incumpliendo los procedimientos del proceso</t>
  </si>
  <si>
    <t>Ejecutar gastos no aprobados por el Ordenador del Gasto</t>
  </si>
  <si>
    <t>Efectos penales, disciplinarios y fiscales</t>
  </si>
  <si>
    <t>Comprobantes registrados y aprobados sin verificación.
No contar con el tiempo suficiente para revisión por agilizar la misma.
No tener en cuenta los procedimiento y los manuales de la Entidad donde contemplan la realización de la revisión de comprbantes Contables.</t>
  </si>
  <si>
    <t xml:space="preserve">Comprobantes contables manuales sin  verificación </t>
  </si>
  <si>
    <t>Efectos económicos, Financieros y tributarios.
Efectos disciplinarios y Fiscales.</t>
  </si>
  <si>
    <t>Alteración de documentos públicos</t>
  </si>
  <si>
    <t>Ofrecimiento de dadivas a los funcionarios de control interno para esconder información</t>
  </si>
  <si>
    <t>Mapa de Riesgos de Corrupción 2017</t>
  </si>
  <si>
    <t>Revisión por parte del Jefe de la Oficina de Control Interno, del informe de auditoría elaborado por el Profesional especializado de la Oficina de Control Interno
Mesa técnica de informe de evaluación independidiente previa a la emisión formal del informe</t>
  </si>
  <si>
    <t>Revisión de la historía laboral del exfuncionario y/o funcionario, verificación de decretos salariales anuales, Coordinador de Gestión Humana, Fondo de Pensión, Ministerio de Hacienda y confirmación de la certificación por parte de Colpensiones.</t>
  </si>
  <si>
    <t>Procedimiento Manejo de Caja Menor Viaticos.
Reembolsos de Caja Menor.
Control Automatico Aplicativo SIIF.
Conciliación Bancaria
Arqueos de Caja Menor Viatico Oficina de Control Interno.</t>
  </si>
  <si>
    <t>Cobro por parte del funcionario encargado de trámites u Ofrecimiento de dadivas por parte de un solicitante en la gestión del trámite de acreditación.</t>
  </si>
  <si>
    <t>Tráfico de influencias para referir una entidad acreditada a los Ciudadanos.</t>
  </si>
  <si>
    <t xml:space="preserve">Incumplimiento del marco normativo, baja percepción en la imagen institucional, posible proceso disciplinario, fiscal y penal.
</t>
  </si>
  <si>
    <t xml:space="preserve">Publicación en la página web de la Entidad de los requisitos para el trámite de acreditación en el cual se establece su gratuidad: 
http://www.orgsolidarias.gov.co/tr%C3%A1mites-y-servicios  </t>
  </si>
  <si>
    <t xml:space="preserve">Existe aviso físico ubicado en las oficinas de atención al ciudadano, sobre la gratuidad del servicio.
Se incluyó en el formato de encuesta de satisfacción aviso sobre gratuidad del servicio
</t>
  </si>
  <si>
    <t>Trimestral
10/04/2017
10/07/2017
10/07/2017
10/01/2018</t>
  </si>
  <si>
    <t xml:space="preserve">Revisar que la información publicada en el link de trámites y servicios del portal web de la Unidad, se encuentre actualizada y corresponda a lo informado en el SUIT-  www.sivirtual.gov.co
</t>
  </si>
  <si>
    <t>Semestral
10/07/2017
10/12/2017</t>
  </si>
  <si>
    <t xml:space="preserve">Boletin virtual  externo, remitido a la ciudadanía donde se recuerde que los trámites y servicios ofrecidos en la Unidad son gratuitos </t>
  </si>
  <si>
    <t>Se emitió comunicado interno por parte de la alta dirección a la Alta dirección en el cual se exhortó a los servidores públicos a  abstenerse de hacer recomendaciones sobre las entidades acreditadas</t>
  </si>
  <si>
    <t>Boletin virtual interno,  remitido a funcionarios y socializado en la intranet  exhortó a los servidores públicos a  abstenerse de hacer recomendaciones sobre las entidades acreditadas</t>
  </si>
  <si>
    <t>Desconocimiento por parte de la comunidad con respecto al trámite de Acreditación
Falta de ética por parte del profesional encargado del trámite.
Tráfico de influencias, (amiguismo, persona influyente).</t>
  </si>
  <si>
    <t>Existencia de formato con los requisitos establecidos en la norma para realizar estudios.
Revisión de documentos previos por parte de las áreas intervinientes en el proceso</t>
  </si>
  <si>
    <t>Revisión por parte del comité de contratación del Proyecto de pliego de condiciones y pliego de condiciones definitivo</t>
  </si>
  <si>
    <t>Revisión por parte del funcionario que ostente la ordenación del gasto de los informes presentados por los supervisores de los contratos en los cuales se evidencie la correcta ejecución de los mismos
Verificación por parte del grupo de almacén, de los elementos comprados
Auditorías de evaluación independiente realizados a un muestreo de los contratos</t>
  </si>
  <si>
    <t xml:space="preserve">Presentar documentos irrelevantes que no vayan encaminados a una verdadera defensa técnica de los intereses de la entidad dentro de los procesos judiciales donde se constituya como parte.  </t>
  </si>
  <si>
    <t xml:space="preserve">Seguimiento a los procesos judiciales a través de la página electrónica de la rama judicial por un abogado distinto al apoderado, así como también, visitas presenciales a los diferentes despachos judiciales en los cuales se está tramitando los procesos en los que es parte la entidad.    
Revisión de los documentos proyectados por el apoderado en torno a la defensa de la entidad, por parte de otro profesional del área jurídica o por el jefe de la oficina asesora jurídica. 
</t>
  </si>
  <si>
    <t>Revisar los informes de ejecución del contrato del abogado que revisa procesos judiciales en los cuales es parte la entidad. 
Revisar los informes de comisión de los abogados de planta</t>
  </si>
  <si>
    <t>Mantener los controles que se tienen implementados en el proceso y su aplicación.</t>
  </si>
  <si>
    <t>Lider Proceso</t>
  </si>
  <si>
    <t>Fecha corte realización seguimiento</t>
  </si>
  <si>
    <t xml:space="preserve">Erika Johanna Moreno Rodriguez </t>
  </si>
  <si>
    <t>Carolina Bonilla</t>
  </si>
  <si>
    <t>Jacqueline Arbelaez Montes</t>
  </si>
  <si>
    <t xml:space="preserve">Alexandra Maria Borja Pinzon </t>
  </si>
  <si>
    <t xml:space="preserve">Sandra Tatiana Tavera </t>
  </si>
  <si>
    <t xml:space="preserve">Carmen Julia Lizarazo Mojica </t>
  </si>
  <si>
    <t>Magda Yamile Alfonso</t>
  </si>
  <si>
    <t>Nelson Piñeros Moreno</t>
  </si>
  <si>
    <t>1ER SEGUIMIENTO</t>
  </si>
  <si>
    <t>2DO. SEGUIMIENTO</t>
  </si>
  <si>
    <t>3ER. SEGUIMIENTO</t>
  </si>
  <si>
    <t>Mapa de Riesgos de Corrupción 2018</t>
  </si>
  <si>
    <t>1-mar-2018 - 
31- dic -2018</t>
  </si>
  <si>
    <t>30/04/2018
31/08/2018
31/12/2018</t>
  </si>
  <si>
    <t>Menor</t>
  </si>
  <si>
    <t>Insignificante</t>
  </si>
  <si>
    <t>ZONA DE RIESGO</t>
  </si>
  <si>
    <t>Interés indebido por parte de un funcionaro o particular de sacar un provecho o afectar un proceso</t>
  </si>
  <si>
    <t>Interés indebido por parte de un funcionaro o particular de sacar un provecho o alterar una trazabilidad</t>
  </si>
  <si>
    <t>Procedimientos para la recepción, registro y radicación de correspodencia.
Registro de actividad del aplicativo TQMWEB. Modulo auditoria.</t>
  </si>
  <si>
    <t xml:space="preserve">Favorecer a servidores públicos sin los requisitos legales establecidos.
</t>
  </si>
  <si>
    <t xml:space="preserve">Suministrar tíquetes aereos a servidores públicos sin acto administrativo que confiera la comisión de servicios. </t>
  </si>
  <si>
    <t>Detrimento patrimonial.
Peculado por apropiación indebida</t>
  </si>
  <si>
    <t xml:space="preserve">Reiteración de las conductas que hubieran generado los hallazgos </t>
  </si>
  <si>
    <t>ofrecimiento de dadivas a los funcionarios de control interno para esconder información</t>
  </si>
  <si>
    <t>PROCESOS</t>
  </si>
  <si>
    <t>RESUMEN RIESGOS DE CORRUPCIÓN POR PROCESO</t>
  </si>
  <si>
    <t>RIESGO INHERENTE</t>
  </si>
  <si>
    <t>RIESGO RESIDUAL</t>
  </si>
  <si>
    <t>MAPA DE RIESGOS DE CORRUPCIÓN 2018</t>
  </si>
  <si>
    <t xml:space="preserve">
GFI = GESTIÓN FINANCIERA
GAD = GESTIÓN ADMINISTRATIVA
GDO = GESTIÓN DOCUMENTAL
GPP = GESTIÓN DE PROGRAMAS Y PROYECTOS
GME = GESTIÓN DEL MEJORAMIENTO
GCE = GESTIÓN DEL CONTROL Y LA EVALUACIÓN
CFO = CREACIÓN Y FORTALECIMIENTO
PDE = PENSAMIENTO Y DIRECCIONAMIENTO ESTRATEGICO
</t>
  </si>
  <si>
    <t>MATRIZ DE IDENTIFICACIÓN DE RIESGO DE CORRUPCIÓN</t>
  </si>
  <si>
    <r>
      <rPr>
        <b/>
        <sz val="11"/>
        <color theme="1"/>
        <rFont val="Calibri"/>
        <family val="2"/>
        <scheme val="minor"/>
      </rPr>
      <t>NOTA:</t>
    </r>
    <r>
      <rPr>
        <sz val="11"/>
        <color theme="1"/>
        <rFont val="Calibri"/>
        <family val="2"/>
        <scheme val="minor"/>
      </rPr>
      <t xml:space="preserve"> El análisis del riesgo se realiza a partir del conocimiento de situaciones del entorno o contexto estratégico de la Unidad, tanto de carácter social, económico, cultural, de orden público, político, legal y/o cambios tecnológicos, así mismo las particularidades internas de la entidad como la asignación presupuestal, las competencias del personal, los procesos internos, entre otros.
Evitar iniciar con palabras negativas como: “No…”, “Que no…”, o con palabras que denoten un factor de riesgo (causa) tales como:
“ausencia de”, “falta de”, “poco(a)”,
“escaso(a)”, “insuficiente”, “deficiente”,
“debilidades en…”</t>
    </r>
  </si>
  <si>
    <t>15 ¿Generar pérdida de credibilidad del sector?</t>
  </si>
  <si>
    <t>19 ¿Generar daño ambiental?</t>
  </si>
  <si>
    <t>16 ¿Ocasionar lesiones físicas o pérdida de vidas humanas?</t>
  </si>
  <si>
    <t>17 ¿Afectar la imagen regional?</t>
  </si>
  <si>
    <t>18 ¿Afectar la imagen nacional?</t>
  </si>
  <si>
    <t>No.</t>
  </si>
  <si>
    <t>Responder afirmativamente de UNA a CINCO pregunta(s) genera un impacto moderado.</t>
  </si>
  <si>
    <t>Responder afirmativamente de SEIS a ONCE preguntas genera un impacto mayor.</t>
  </si>
  <si>
    <t>Responder afirmativamente de DOCE a DIECINUEVE preguntas genera un impacto catastrófico.</t>
  </si>
  <si>
    <t>MODERADO</t>
  </si>
  <si>
    <t>MAYOR</t>
  </si>
  <si>
    <t>Genera medianas consecuencias sobre la entidad</t>
  </si>
  <si>
    <t>Genera altas consecuencias sobre la entidad.</t>
  </si>
  <si>
    <t>Genera consecuencias desastrosas para la entidad</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</si>
  <si>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</si>
  <si>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</si>
  <si>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</si>
  <si>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</si>
  <si>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</si>
  <si>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</si>
  <si>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</si>
  <si>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</si>
  <si>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</si>
  <si>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Beneficio Privado / particular</t>
  </si>
  <si>
    <t xml:space="preserve">Interés indebido por parte de un particular de sacar un provecho </t>
  </si>
  <si>
    <t xml:space="preserve">Coaccionar a los funcionarios, contratistas o supervisores  de la Unidad </t>
  </si>
  <si>
    <t>Direccionamiento de la contratación para beneficio de un tercero, o que se disminuya la calidad de la supervisión para favorecer al contratista o cooperante</t>
  </si>
  <si>
    <t>MATRIZ: DE DEFINICIÓN DEL RIESGO DE CORRUPCIÓN</t>
  </si>
  <si>
    <t>Descripción del Riesgo</t>
  </si>
  <si>
    <t>Las preguntas claves para la identificación del riesgo permiten determinar:
¿QUÉ PUEDE SUCEDER? Identificar la afectación del cumplimiento del
objetivo estratégico o del proceso según sea el caso.
¿CÓMO PUEDE SUCEDER? Establecer las causas a partir de los factores
determinados en el contexto.
¿CUÁNDO PUEDE SUCEDER? Determinar de acuerdo con el desarrollo
del proceso.
¿QUÉ CONSECUENCIAS TENDRÍA SU MATERIALIZACIÓN? Determinar los
posibles efectos por la materialización del riesgo.</t>
  </si>
  <si>
    <t>FORMATO PARA CALIFICAR EL IMPACTO - RIESGOS DE CORRUPCIÓN</t>
  </si>
  <si>
    <t>CATASTORFICO</t>
  </si>
  <si>
    <t>VALORACIÓN DEL RIESGO</t>
  </si>
  <si>
    <t>RIESGO</t>
  </si>
  <si>
    <t>PROCESO</t>
  </si>
  <si>
    <t>OBJETIVO DEL PROCESO</t>
  </si>
  <si>
    <t>DESCRIPCIÓN</t>
  </si>
  <si>
    <t>MATRIZ DE PRIORIZACIÓN DE PROBABILIDAD</t>
  </si>
  <si>
    <t>P1</t>
  </si>
  <si>
    <t>P2</t>
  </si>
  <si>
    <t>P3</t>
  </si>
  <si>
    <t>P4</t>
  </si>
  <si>
    <t>P5</t>
  </si>
  <si>
    <t>P6</t>
  </si>
  <si>
    <r>
      <t xml:space="preserve">TOTAL </t>
    </r>
    <r>
      <rPr>
        <b/>
        <sz val="14"/>
        <color theme="1"/>
        <rFont val="Calibri"/>
        <family val="2"/>
        <scheme val="minor"/>
      </rPr>
      <t>*</t>
    </r>
  </si>
  <si>
    <r>
      <t xml:space="preserve">PROMEDIO </t>
    </r>
    <r>
      <rPr>
        <b/>
        <sz val="12"/>
        <color theme="1"/>
        <rFont val="Calibri"/>
        <family val="2"/>
        <scheme val="minor"/>
      </rPr>
      <t xml:space="preserve">( </t>
    </r>
    <r>
      <rPr>
        <b/>
        <sz val="12"/>
        <color theme="1"/>
        <rFont val="Arial"/>
        <family val="2"/>
      </rPr>
      <t>ˉ</t>
    </r>
    <r>
      <rPr>
        <b/>
        <sz val="12"/>
        <color theme="1"/>
        <rFont val="Calibri"/>
        <family val="2"/>
        <scheme val="minor"/>
      </rPr>
      <t>X</t>
    </r>
    <r>
      <rPr>
        <b/>
        <sz val="12"/>
        <color theme="1"/>
        <rFont val="Arial"/>
        <family val="2"/>
      </rPr>
      <t xml:space="preserve">ˉ </t>
    </r>
    <r>
      <rPr>
        <b/>
        <sz val="12"/>
        <color theme="1"/>
        <rFont val="Calibri"/>
        <family val="2"/>
        <scheme val="minor"/>
      </rPr>
      <t>)</t>
    </r>
    <r>
      <rPr>
        <b/>
        <sz val="11"/>
        <color theme="1"/>
        <rFont val="Calibri"/>
        <family val="2"/>
        <scheme val="minor"/>
      </rPr>
      <t xml:space="preserve"> </t>
    </r>
  </si>
  <si>
    <t>NIVEL DE PROBABILIDAD</t>
  </si>
  <si>
    <r>
      <rPr>
        <sz val="14"/>
        <color theme="1"/>
        <rFont val="Calibri"/>
        <family val="2"/>
        <scheme val="minor"/>
      </rPr>
      <t>•</t>
    </r>
    <r>
      <rPr>
        <sz val="11"/>
        <color theme="1"/>
        <rFont val="Calibri"/>
        <family val="2"/>
        <scheme val="minor"/>
      </rPr>
      <t xml:space="preserve"> En esta matriz se deben incluir todas las debilidades y amenazas identificadas en el establecimiento del contexto</t>
    </r>
  </si>
  <si>
    <r>
      <rPr>
        <b/>
        <sz val="14"/>
        <color theme="1"/>
        <rFont val="Calibri"/>
        <family val="2"/>
        <scheme val="minor"/>
      </rPr>
      <t>*</t>
    </r>
    <r>
      <rPr>
        <sz val="11"/>
        <color theme="1"/>
        <rFont val="Calibri"/>
        <family val="2"/>
        <scheme val="minor"/>
      </rPr>
      <t xml:space="preserve"> Cada integrante priorizará en orden de importancia de menor a mayor las causas utilizando una escala donde 1 es la de menor importancia y «N» la de mayor importancia dependiendo del número de causas.</t>
    </r>
  </si>
  <si>
    <r>
      <rPr>
        <b/>
        <sz val="14"/>
        <color theme="1"/>
        <rFont val="Calibri"/>
        <family val="2"/>
        <scheme val="minor"/>
      </rPr>
      <t>N.°</t>
    </r>
    <r>
      <rPr>
        <sz val="14"/>
        <color theme="1"/>
        <rFont val="Calibri"/>
        <family val="2"/>
        <scheme val="minor"/>
      </rPr>
      <t xml:space="preserve">: número consecutivo del riesgo - </t>
    </r>
    <r>
      <rPr>
        <b/>
        <sz val="14"/>
        <color theme="1"/>
        <rFont val="Calibri"/>
        <family val="2"/>
        <scheme val="minor"/>
      </rPr>
      <t>P1</t>
    </r>
    <r>
      <rPr>
        <sz val="14"/>
        <color theme="1"/>
        <rFont val="Calibri"/>
        <family val="2"/>
        <scheme val="minor"/>
      </rPr>
      <t>: participante 1</t>
    </r>
    <r>
      <rPr>
        <b/>
        <sz val="14"/>
        <color theme="1"/>
        <rFont val="Calibri"/>
        <family val="2"/>
        <scheme val="minor"/>
      </rPr>
      <t xml:space="preserve"> Pn</t>
    </r>
    <r>
      <rPr>
        <sz val="14"/>
        <color theme="1"/>
        <rFont val="Calibri"/>
        <family val="2"/>
        <scheme val="minor"/>
      </rPr>
      <t xml:space="preserve">… - </t>
    </r>
    <r>
      <rPr>
        <b/>
        <sz val="14"/>
        <color theme="1"/>
        <rFont val="Calibri"/>
        <family val="2"/>
        <scheme val="minor"/>
      </rPr>
      <t xml:space="preserve">Total: </t>
    </r>
    <r>
      <rPr>
        <sz val="14"/>
        <color theme="1"/>
        <rFont val="Calibri"/>
        <family val="2"/>
        <scheme val="minor"/>
      </rPr>
      <t xml:space="preserve">total puntaje - </t>
    </r>
    <r>
      <rPr>
        <b/>
        <sz val="14"/>
        <color theme="1"/>
        <rFont val="Calibri"/>
        <family val="2"/>
        <scheme val="minor"/>
      </rPr>
      <t>Promedio</t>
    </r>
    <r>
      <rPr>
        <sz val="14"/>
        <color theme="1"/>
        <rFont val="Calibri"/>
        <family val="2"/>
        <scheme val="minor"/>
      </rPr>
      <t>: promedio aritmetico.</t>
    </r>
  </si>
  <si>
    <t>TABLA 1 - CRITERIOS PARA CALIFICAR LA PROBABILIDAD</t>
  </si>
  <si>
    <t xml:space="preserve">NIVEL </t>
  </si>
  <si>
    <t xml:space="preserve">DESCRIPTOR </t>
  </si>
  <si>
    <t xml:space="preserve">DESCRIPCIÓN </t>
  </si>
  <si>
    <t>FRECUENCIA</t>
  </si>
  <si>
    <t>El evento puede ocurrir solo en circunstancias excepcionales.</t>
  </si>
  <si>
    <t xml:space="preserve">No se ha presentado en
los últimos 5 años. </t>
  </si>
  <si>
    <t>El evento puede ocurrir en algún momento</t>
  </si>
  <si>
    <t>Al menos 1 vez en los
últimos 5 años.</t>
  </si>
  <si>
    <t>Al menos 1 vez en los
últimos 2 años.</t>
  </si>
  <si>
    <t>Es viable que el evento ocurra en la mayoría de las circunstancias</t>
  </si>
  <si>
    <t>Al menos 1 vez en el
último año.</t>
  </si>
  <si>
    <t>Se espera que el evento ocurra en la mayoría de las circunstancias</t>
  </si>
  <si>
    <t>Más de 1 vez al año.</t>
  </si>
  <si>
    <t>TABLA 2 - IMPACTO</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</si>
  <si>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</si>
  <si>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</si>
  <si>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</si>
  <si>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altas
consecuencias o efectos sobre la entidad</t>
  </si>
  <si>
    <t>Si el hecho llegara a presentarse, tendría desastrosas
consecuencias o efectos sobre la entidad.</t>
  </si>
  <si>
    <t>TABLA 3 - EVALUACIÓN</t>
  </si>
  <si>
    <t>PRIORIDAD</t>
  </si>
  <si>
    <t>TRATAMIENTO</t>
  </si>
  <si>
    <t>B: 
Zona de Riesgo Baja</t>
  </si>
  <si>
    <t>Asumir el Riesgo</t>
  </si>
  <si>
    <t>M: 
Zona de Riesgo Moderada</t>
  </si>
  <si>
    <t>Asumir el riesgo, reducir el riesgo</t>
  </si>
  <si>
    <t>A: 
Zona de Riesgo Alta</t>
  </si>
  <si>
    <t>Reducir el riesgo, evitar, compartir o transferir</t>
  </si>
  <si>
    <t>E: 
Zona de Riesgo Extrema</t>
  </si>
  <si>
    <t>Raro</t>
  </si>
  <si>
    <t>TABLA 4 - HERRAMIENTAS Y SEGUIMIENTO</t>
  </si>
  <si>
    <t>PARAMETROS</t>
  </si>
  <si>
    <t>CRITERIOS</t>
  </si>
  <si>
    <t>TIPO DE CONTROL</t>
  </si>
  <si>
    <t>PUNTAJE</t>
  </si>
  <si>
    <t xml:space="preserve">Herramientas para ejercer el control
</t>
  </si>
  <si>
    <r>
      <t>Posee una herramienta para ejercer el control.</t>
    </r>
    <r>
      <rPr>
        <sz val="13"/>
        <color rgb="FF000000"/>
        <rFont val="Calibri"/>
        <family val="2"/>
      </rPr>
      <t xml:space="preserve"> </t>
    </r>
  </si>
  <si>
    <r>
      <t>Existen manuales, instructivos o procedimientos para el manejo de la herramienta</t>
    </r>
    <r>
      <rPr>
        <sz val="13"/>
        <color rgb="FF000000"/>
        <rFont val="Calibri"/>
        <family val="2"/>
      </rPr>
      <t xml:space="preserve"> </t>
    </r>
  </si>
  <si>
    <r>
      <t>En el tiempo que lleva la herramienta ha demostrado ser efectiva.</t>
    </r>
    <r>
      <rPr>
        <sz val="13"/>
        <color rgb="FF000000"/>
        <rFont val="Calibri"/>
        <family val="2"/>
      </rPr>
      <t xml:space="preserve"> </t>
    </r>
  </si>
  <si>
    <t>Seguimiento al control</t>
  </si>
  <si>
    <t>Están definidos los responsables de la ejecución del control y del seguimiento.</t>
  </si>
  <si>
    <t>La frecuencia de ejecución del control y seguimiento es adecuada.</t>
  </si>
  <si>
    <t>TABLA 5 - RANGOS DE CALIFICACIÓN DE LOS CONTROLES</t>
  </si>
  <si>
    <t>RANGOS DE CALIFICACIÓN DE LOS CONTROLES</t>
  </si>
  <si>
    <t>DEPENDIENDO SI EL CONTROL AFECTA PROBABILIDAD O IMPACTO DESPLAZA EN LA MATRIZ DE CALIFICACIÓN, EVALUACIÓN Y RESPUESTA A LOS RIESGOS</t>
  </si>
  <si>
    <t>CUADRANTES A DISMINUIR EN LA PROBABILIDAD</t>
  </si>
  <si>
    <t>CUADRANTES A DISMINUIR EN EL IMPACTO</t>
  </si>
  <si>
    <r>
      <t>Entre 0-50</t>
    </r>
    <r>
      <rPr>
        <sz val="12"/>
        <color rgb="FF000000"/>
        <rFont val="Calibri"/>
        <family val="2"/>
      </rPr>
      <t xml:space="preserve"> </t>
    </r>
  </si>
  <si>
    <r>
      <t>Entre 51-75</t>
    </r>
    <r>
      <rPr>
        <sz val="12"/>
        <color rgb="FF000000"/>
        <rFont val="Calibri"/>
        <family val="2"/>
      </rPr>
      <t xml:space="preserve"> </t>
    </r>
  </si>
  <si>
    <r>
      <t>Entre 76-100</t>
    </r>
    <r>
      <rPr>
        <sz val="12"/>
        <color rgb="FF000000"/>
        <rFont val="Calibri"/>
        <family val="2"/>
      </rPr>
      <t xml:space="preserve"> </t>
    </r>
  </si>
  <si>
    <t>CAUSA</t>
  </si>
  <si>
    <t>CONSECUENCIAS</t>
  </si>
  <si>
    <t>ANÁLISIS Y EVALUACIÓN DE LOS CONTROLES PARA LA MITIGACIÓN DE LOS RIESGOS.</t>
  </si>
  <si>
    <t>CRITERIO DE EVALUACIÓN</t>
  </si>
  <si>
    <t>ASPECTO A EVALUAR EN EL DISEÑO DEL CONTROL</t>
  </si>
  <si>
    <t>OPCIONES DE RESPUESTA</t>
  </si>
  <si>
    <t>PESO EN LA EVALUACIÓN DEL DISEÑO DEL CONTROL</t>
  </si>
  <si>
    <t>1. Responsable</t>
  </si>
  <si>
    <t>¿Existe un responsable asignado a la ejecución del control?</t>
  </si>
  <si>
    <t>Asignado</t>
  </si>
  <si>
    <t>¿El responsable tiene la autoridad y adecuada segregación de funciones en la ejecución del control?</t>
  </si>
  <si>
    <t>Adecuado</t>
  </si>
  <si>
    <t>2. Periodicidad</t>
  </si>
  <si>
    <t>¿La oportunidad en que se ejecuta el control ayuda a prevenir la mitigación del riesgo o a detectar la materialización del riesgo de manera oportuna?</t>
  </si>
  <si>
    <t>Inoportuna</t>
  </si>
  <si>
    <t>3. Propósito</t>
  </si>
  <si>
    <t>¿Las actividades que se desarrollan en el control realmente buscan por si sola prevenir o detectar las causas que pueden dar origen al riesgo, ejemplo Verificar, Validar Cotejar, Comparar, Revisar, etc.?</t>
  </si>
  <si>
    <t>Prevenir</t>
  </si>
  <si>
    <t>4. Cómo se realiza la actividad de control</t>
  </si>
  <si>
    <t>¿La fuente de información que se utiliza en el desarrollo del control es información confiable que permita mitigar el riesgo?.</t>
  </si>
  <si>
    <t>Confiable</t>
  </si>
  <si>
    <t>5. Qué pasa con las observaciones o
desviaciones</t>
  </si>
  <si>
    <t>¿Las observaciones, desviaciones o diferencias identificadas como resultados de la ejecución del control son investigadas y resueltas de manera oportuna?</t>
  </si>
  <si>
    <t>Se investigan y resuelven oportunamente</t>
  </si>
  <si>
    <t>RESULTADOS DE LA EVALUACIÓN DEL DISEÑO DEL CONTROL</t>
  </si>
  <si>
    <t>6. Evidencia de la ejecución del control</t>
  </si>
  <si>
    <t>¿Se deja evidencia o rastro de la ejecución del control, que permita a cualquier tercero con la evidencia, llegar a la misma conclusión?.</t>
  </si>
  <si>
    <t>Completa</t>
  </si>
  <si>
    <t>EVALUACIÓN RESULTADOS DISEÑO CONTROL</t>
  </si>
  <si>
    <t>2. EVALUACIÓN DE LA EJECUCIÓN DEL CONTROL POR PARTE DE CONTROL INTERNO</t>
  </si>
  <si>
    <t>RANGO CALIFICACIÓN DE LA EJECUCIÓN DEL CONTROL</t>
  </si>
  <si>
    <t>RESULTADO PESO DE LA EJECUCIÓNDEL CONTROL</t>
  </si>
  <si>
    <t>3. EVALUACIÓN DE LA SOLIDEZ INDIVIDUAL DEL CONTROL</t>
  </si>
  <si>
    <t xml:space="preserve">SOLIDEZ DEL CONJUNTO DE LOS CONTROLES . </t>
  </si>
  <si>
    <t>Controles ayudan a disminuir</t>
  </si>
  <si>
    <t># de culumnas a desplazar</t>
  </si>
  <si>
    <t>Directamente</t>
  </si>
  <si>
    <t>Indirectamente</t>
  </si>
  <si>
    <t>Oportuna</t>
  </si>
  <si>
    <t>DEBIL</t>
  </si>
  <si>
    <t>ENTRE 0 Y 85</t>
  </si>
  <si>
    <t>No Asignado</t>
  </si>
  <si>
    <t>ENTRE 86 Y 95</t>
  </si>
  <si>
    <t>FUERTE</t>
  </si>
  <si>
    <t>ENTRE 96 Y 100</t>
  </si>
  <si>
    <t>Inadecuado</t>
  </si>
  <si>
    <t>Detectar</t>
  </si>
  <si>
    <t>No es un control</t>
  </si>
  <si>
    <t>No confiable</t>
  </si>
  <si>
    <t>No se investigan y resuelven oportunamente</t>
  </si>
  <si>
    <t>Incompleta</t>
  </si>
  <si>
    <t>No Existe</t>
  </si>
  <si>
    <t>No Disminuye</t>
  </si>
  <si>
    <t>1. EVALUACIÓN DEL DISEÑO DEL CONTROL</t>
  </si>
  <si>
    <t xml:space="preserve">1. EVALUACIÓN DEL DISEÑO DEL CONTROL </t>
  </si>
  <si>
    <t>PROPOSITO</t>
  </si>
  <si>
    <t>PERIODICIDAD</t>
  </si>
  <si>
    <t>CONTROLES</t>
  </si>
  <si>
    <t>PROPOSITO DEL CONTROL</t>
  </si>
  <si>
    <t>PERIODICIDAD DEL CONTROL</t>
  </si>
  <si>
    <t>PREVENIR</t>
  </si>
  <si>
    <t>ANUAL</t>
  </si>
  <si>
    <t>DETECTAR</t>
  </si>
  <si>
    <t>SEMESTRAL</t>
  </si>
  <si>
    <t>TRIMESTRAL</t>
  </si>
  <si>
    <t>BIMESTRAL</t>
  </si>
  <si>
    <t>MENSUAL</t>
  </si>
  <si>
    <t>SEMANAL</t>
  </si>
  <si>
    <t>DIARIO</t>
  </si>
  <si>
    <t>CONTROL</t>
  </si>
  <si>
    <t>30/04/2019
31/08/2019
31/12/2019</t>
  </si>
  <si>
    <t>1 marzo  a diciembre 31 de 2019</t>
  </si>
  <si>
    <t>REDUCIR</t>
  </si>
  <si>
    <t>Nivel de riesgo</t>
  </si>
  <si>
    <t>BAJO</t>
  </si>
  <si>
    <t>ALTO</t>
  </si>
  <si>
    <t>EXTREMO</t>
  </si>
  <si>
    <t>NIVEL DE RIESGO</t>
  </si>
  <si>
    <t>CATASTROFICO</t>
  </si>
  <si>
    <t>RARA VEZ</t>
  </si>
  <si>
    <t>IMPROBABLE</t>
  </si>
  <si>
    <t>POSIBLE</t>
  </si>
  <si>
    <t>PROBABLE</t>
  </si>
  <si>
    <t>CASI SEGURO</t>
  </si>
  <si>
    <t>NO ES UN CONTROL</t>
  </si>
  <si>
    <t>Fomento de las Organizaciones Solidarias</t>
  </si>
  <si>
    <t>Actividad de Control</t>
  </si>
  <si>
    <t>Soporte / Resgistro</t>
  </si>
  <si>
    <t>Doble instancia entre comité operativo y supervisor,</t>
  </si>
  <si>
    <t>Revisión al momento de legalización de recursos de Caja Menor.</t>
  </si>
  <si>
    <t>Ajuste del periodo de presentación de informes por parte del supervisor, de manera que este los presente de manera mensual.</t>
  </si>
  <si>
    <t>Implementación del componente de firma digital al sistema de gestión documental.</t>
  </si>
  <si>
    <t>Revisión periodica Caja menor mensual Grupo de Gestión Financiera.</t>
  </si>
  <si>
    <t>Elaboración de un protocolo para el acceso a zonas de archivo.</t>
  </si>
  <si>
    <t>Auditorías de evaluación independiente realizados a un muestreo de los contratos.</t>
  </si>
  <si>
    <t>Revisión por parte del funcionario que ostente la ordenación del gasto de los informes presentados por los supervisores de los contratos en los cuales se evidencie la correcta ejecución de los mismos.</t>
  </si>
  <si>
    <t xml:space="preserve">Revisar Registro de ingreso de bienes al almacen
</t>
  </si>
  <si>
    <t xml:space="preserve">Implementar auditorías de evaluación independiente </t>
  </si>
  <si>
    <t>Informes de evaluación indpendiente.</t>
  </si>
  <si>
    <t>informes de comisión.</t>
  </si>
  <si>
    <t>Supervición contrato de suministro de Tíquetes.</t>
  </si>
  <si>
    <t>Arqueos de Caja Menor Viatico Oficina de Control Interno.</t>
  </si>
  <si>
    <t>Un acto administrativo que confiere la comisióm.</t>
  </si>
  <si>
    <t>MAPA DE RIESGOS DE CORRUPCIÓN POR PROCESOS 2019</t>
  </si>
  <si>
    <t>GÓDIGO</t>
  </si>
  <si>
    <t xml:space="preserve">Falta de controles o mecanismos de seguridad en los servicios y / o aplicaciones.  </t>
  </si>
  <si>
    <t>Cambio de contraseñas periodica de los usuarios de los sistemas de información con las politicas implementadas en las aplicaciones.</t>
  </si>
  <si>
    <t xml:space="preserve">Revisar  reportes de cambio de contraseñas. </t>
  </si>
  <si>
    <t>Evidencia consola de administración donde se tiene la politica implementada.</t>
  </si>
  <si>
    <t>Desactualización de los sistemas de información como son Bases de datos, servidores, componentes.</t>
  </si>
  <si>
    <t>No contar con la información oportuna por la que se puede presentar Indisponilidad  o afectación en los sistemas de información.</t>
  </si>
  <si>
    <t>Reporte cumplimiento de actualizaciones y parchado de los sistemas de información</t>
  </si>
  <si>
    <t>Plan Operativo de parchado y actualizaciones</t>
  </si>
  <si>
    <t>Reporte parchado por servidores, y bases de datos.</t>
  </si>
  <si>
    <t>No cumplimiento de los protocolos de seguridad a nivel de los usuarios de la entidad.</t>
  </si>
  <si>
    <t>Alteración en los sistemas de información.</t>
  </si>
  <si>
    <t>Cambio de claves  de forma periodica</t>
  </si>
  <si>
    <t>Reporte de cambio de contraseñas</t>
  </si>
  <si>
    <t>Evidencia cambio de contraseña en los sistemas de información.</t>
  </si>
  <si>
    <t xml:space="preserve">Aplicativo SIIF.
</t>
  </si>
  <si>
    <t>Definir lo perfiles adecuados a cada usuarios  ( mediante la aplicación a las restriccciones de aplicabilidad de perfiles emitida por el MHYCP).</t>
  </si>
  <si>
    <t xml:space="preserve"> - Reportes del sistema SIIF.
</t>
  </si>
  <si>
    <t>Se mantuvieron los perfiles definidos de acuerdo a las restricciones por parte del MHYCP.</t>
  </si>
  <si>
    <t>Profesional Especializado Grado 13.</t>
  </si>
  <si>
    <t>Reporte mensual</t>
  </si>
  <si>
    <t>Procedimiento Elaboración Estados Contables.</t>
  </si>
  <si>
    <t>Revisar el  procedimiento de elaboracion de estados contables para los cierres mensuales.</t>
  </si>
  <si>
    <t xml:space="preserve">
- Comprobantes de contabilidad fisicos con sus soportes.</t>
  </si>
  <si>
    <t>Se siguen realizando las actividades contenidas en el procedimiento de elaboracion de estados contables.</t>
  </si>
  <si>
    <t xml:space="preserve">Contratista con Funciones de contador </t>
  </si>
  <si>
    <t>Conciliacion Bancaria Mensual</t>
  </si>
  <si>
    <t>Conciliacion Bancaria mensual con sus respectivos soportes.</t>
  </si>
  <si>
    <t xml:space="preserve">Se continua con la elaboracion de conciliacion de bancaria mensual. </t>
  </si>
  <si>
    <t>Verficar soporte de los pagos con traspaso a pagaduria.</t>
  </si>
  <si>
    <t>QUINCENAL</t>
  </si>
  <si>
    <t>Verificar que los soportes de pago con trasspaso a pagaduria  tengan el sello de pagado.</t>
  </si>
  <si>
    <t>Soportes de pago.</t>
  </si>
  <si>
    <t>Se revisan soportes de pago con sello de pagado cada vez que hay ordenes de pago con traspaso a pagaduria.</t>
  </si>
  <si>
    <t>Profesional Especializado Grado 15.</t>
  </si>
  <si>
    <t xml:space="preserve">Soportes </t>
  </si>
  <si>
    <t>Comprobantes registrados y aprobados sin verificación del Coordinador Financiero.</t>
  </si>
  <si>
    <t>No contar con los debidos soportes para realizar ajustes manuales.</t>
  </si>
  <si>
    <t>Efectos disciplinarios y Fiscales.</t>
  </si>
  <si>
    <t>Pagos con Traspaso a Pagaduria</t>
  </si>
  <si>
    <t>SIIF Nacion permite realizar pagos con traspaso a pagaduria.</t>
  </si>
  <si>
    <t>Efectos disciplinarios, economicos, penales y fiscales.</t>
  </si>
  <si>
    <t>si</t>
  </si>
  <si>
    <t>Verificar rubros generados Vs. Documentación de soporte de egresos anexada</t>
  </si>
  <si>
    <t>Cumplimiento de los plazos de tiempo definidos para legalización recursos de caja menor.</t>
  </si>
  <si>
    <t>Realizar la verificación de todos los soportes anexos a la caja menor de gastos generales</t>
  </si>
  <si>
    <t>Realizar cruce de información entre la documentación y lo registrado en SIIF</t>
  </si>
  <si>
    <t>Verificar que la legalización no supere los terminos definidos en la resolución de caja menor de gastos generales</t>
  </si>
  <si>
    <t xml:space="preserve">Reporte SIIF
</t>
  </si>
  <si>
    <t>Realizar arqueos sorpresivos al funcionario de la caja menor por parte del jefe inmediato</t>
  </si>
  <si>
    <t xml:space="preserve">Realizar arqueos mensulaes a la caja menor de gastos generales por parte del grupo de gestión financiera
</t>
  </si>
  <si>
    <t>Realizar arqueos mensulaes a la caja menor de gastos generales por parte del coordinador del grupo de gestión administrativa</t>
  </si>
  <si>
    <t>Formato arqueo caja menor</t>
  </si>
  <si>
    <t>Sustracción de bienes devolutivos o de cunsumo de la unidad</t>
  </si>
  <si>
    <t>Satisfacción personal para cubrir necesidades propias</t>
  </si>
  <si>
    <t>Realizar inventarios periodicos</t>
  </si>
  <si>
    <t>Mantener actualizados los inventarios</t>
  </si>
  <si>
    <t>Actas de inventario</t>
  </si>
  <si>
    <t>Servicio al Ciudadano</t>
  </si>
  <si>
    <t>Presiones indebidas. Tráfico de influencias: (amiguismo, persona influyente).</t>
  </si>
  <si>
    <t>Demandas contra la Entidad; Investigaciones penales,
disciplinarias y fiscales.</t>
  </si>
  <si>
    <t>Pérdida de confianza en lo público y Detrimento patrimonial.</t>
  </si>
  <si>
    <t>Enviar recordatorio al interior de la Unidad de las implicaciones de incurrir en acciones que puedan materializar actos de corrupción</t>
  </si>
  <si>
    <t xml:space="preserve"> Gestión Documental</t>
  </si>
  <si>
    <t>IMPACTOS RIESGOS DE CORRUPCIÓN 2019</t>
  </si>
  <si>
    <t>ACEPTAR EL RIESGO</t>
  </si>
  <si>
    <t>REDUCIR EL RIESGO</t>
  </si>
  <si>
    <t>EVITAR EL RIESGO</t>
  </si>
  <si>
    <t>COMPARTIR EL RIESGO</t>
  </si>
  <si>
    <t>TRATAMIENTO DEL RIESGO</t>
  </si>
  <si>
    <t xml:space="preserve">Coordinador Grupo de Educación e Investigación y Dirección de Investigación y Planeación
</t>
  </si>
  <si>
    <t>CAUSAS</t>
  </si>
  <si>
    <t>ANÁLISIS DEL RIESGO</t>
  </si>
  <si>
    <t>Circular para el supervisor.  resolución de funciones de supervisión, informes de supervisión</t>
  </si>
  <si>
    <t>Aplicación del Manual de contratación</t>
  </si>
  <si>
    <t>Reporte de verificación de la difusión de los procesos contractuales que involcuren procedimeintos del proceso de gestión del conocimiento relaizada</t>
  </si>
  <si>
    <t>ACCIONES</t>
  </si>
  <si>
    <t>RESPONSABLE</t>
  </si>
  <si>
    <t>INDICADOR</t>
  </si>
  <si>
    <t>MONITOREO Y REVISIÓN</t>
  </si>
  <si>
    <t>FECHA</t>
  </si>
  <si>
    <t xml:space="preserve">30/04/2019
</t>
  </si>
  <si>
    <t>OPCIÓN DE MANEJO O TRATAMIENTO DEL RIESGO</t>
  </si>
  <si>
    <r>
      <rPr>
        <b/>
        <sz val="8"/>
        <rFont val="Arial"/>
        <family val="2"/>
      </rPr>
      <t xml:space="preserve">En el periodo corte a 30 de abril: 
</t>
    </r>
    <r>
      <rPr>
        <sz val="8"/>
        <rFont val="Arial"/>
        <family val="2"/>
      </rPr>
      <t xml:space="preserve">
En el mes de junio se enviará el primer recordatorio, correspondiente al primer semestre</t>
    </r>
  </si>
  <si>
    <t>Período de Ejecución</t>
  </si>
  <si>
    <t>Se adelanto inventario de bienes devolutivos y de consumo,  correspondiente al primer semestre de 2019.</t>
  </si>
  <si>
    <t xml:space="preserve">Coordinador Grupo de Gestión Administrativa
</t>
  </si>
  <si>
    <t>Mensualmente en cada reembolso se realiza la revisión de la documentación de las gastos sufragados con recursos de la caja menor. A la fecha se han realizado 6 reembolsos.</t>
  </si>
  <si>
    <t>En cada una de las legalizaciones se verifica el cumplimiento de requisitos minimos de legalización, el cual se convierte en un punto de control por parte de la encargada de la caja menor de gastos generales</t>
  </si>
  <si>
    <t>En cada uno de los reembolsos, el grupo de gestión financiera verifica cada uno de los requisitos, hace recomendaciones y se procede a reembolsar la caja menor</t>
  </si>
  <si>
    <t>Director Técnico de Desarrollo de Organizaciones Solidarias</t>
  </si>
  <si>
    <t>(Número de convenios o contratos con informes mensuales / Número de convenios o contratos supervisados) * 100</t>
  </si>
  <si>
    <t>Se han realizado auto arqueos, uno mensual. Los arqueos sorpresivos por parte del Coordinador de Grupo de Gestión Administrativa se van a realizar en el segundo semestre de manera sorpresiva.</t>
  </si>
  <si>
    <t>Coordinador Grupo de Gestión Administrativa.</t>
  </si>
  <si>
    <t>N/A</t>
  </si>
  <si>
    <t>Suplantación de firmas que podrían reconocer beneficios a un tercero en detrimento tanto económico como reputacional de la entidad. Teniendo como tal consecuencias disciplinarias, fiscales, penales y civiles.</t>
  </si>
  <si>
    <t>Pérdida de imagen y credibilidad a nivel institucional. Acciones penales, civiles, disciplinarias y fiscales para la entidad y/o los funcionarios implicados. Daño reputacional y afectación a terceros.</t>
  </si>
  <si>
    <t>Implicaciones penales, jurídicas, disciplinarias y fiscales para la entidad y/o los funcionarios implicados. Afectación negativa de la imagen institucional. Perjuicios a terceros.</t>
  </si>
  <si>
    <r>
      <t xml:space="preserve">Verificar la implementación de la periodocidad mensual en los informes de supervisión.
11% - De 25 OPS (Contratos) que iniciaron en el mes de febrero, se realizarón 50 informes mensuales. Total Informes Mensuales realizados por 27 OPS : 52, </t>
    </r>
    <r>
      <rPr>
        <b/>
        <sz val="8"/>
        <rFont val="Arial"/>
        <family val="2"/>
      </rPr>
      <t>A 30 DE ABRIL/19</t>
    </r>
    <r>
      <rPr>
        <sz val="8"/>
        <rFont val="Arial"/>
        <family val="2"/>
      </rPr>
      <t xml:space="preserve">
33% - De 29 OPS (Contratos) que iniciaron en el mes de febrero, marzo, abril y mayo de 2019; se realizarón 50 informes mensuales. Total de Informes Mensuales realizados por 29 OPS:  109  </t>
    </r>
    <r>
      <rPr>
        <b/>
        <sz val="8"/>
        <rFont val="Arial"/>
        <family val="2"/>
      </rPr>
      <t>A 30 DE JUNIO DE 2019.</t>
    </r>
    <r>
      <rPr>
        <sz val="8"/>
        <rFont val="Arial"/>
        <family val="2"/>
      </rPr>
      <t xml:space="preserve">
17% - De  5 convenios suscritos entre enero y marzo de 2019; se realizaron 10 informes mensuales de avance contractual. </t>
    </r>
    <r>
      <rPr>
        <b/>
        <sz val="8"/>
        <rFont val="Arial"/>
        <family val="2"/>
      </rPr>
      <t>A 30 DE ABRIL/19.</t>
    </r>
    <r>
      <rPr>
        <sz val="8"/>
        <rFont val="Arial"/>
        <family val="2"/>
      </rPr>
      <t xml:space="preserve">
41% - De 6 convenio suscritos entre enero y abril de 2019, se realizarón 22 informes mensuales de avance contractual. </t>
    </r>
    <r>
      <rPr>
        <b/>
        <sz val="8"/>
        <rFont val="Arial"/>
        <family val="2"/>
      </rPr>
      <t>A 30 DE JUNIO DE 2019.</t>
    </r>
    <r>
      <rPr>
        <sz val="8"/>
        <rFont val="Arial"/>
        <family val="2"/>
      </rPr>
      <t xml:space="preserve">
</t>
    </r>
  </si>
  <si>
    <t>Presentar documentos insustanciales de defensa en procesos judiciales</t>
  </si>
  <si>
    <t>Planear la compra de bienes y/o servicios que la unidad  no requiera.</t>
  </si>
  <si>
    <t>Revisión de documentos previos por parte de las áreas intervinientes en el proceso</t>
  </si>
  <si>
    <t>Revisar los expedientes contractuales para verificar la existencia de los estudios previos diligenciados</t>
  </si>
  <si>
    <t>Plan Anual de adquisiciones publicado</t>
  </si>
  <si>
    <t>Expedientes contractuales escaneados en carpeta compartida</t>
  </si>
  <si>
    <t xml:space="preserve">Diligencimiento de formato con los requisitos establecidos en la norma para realizar estudios.
</t>
  </si>
  <si>
    <t xml:space="preserve">
Mantener actualizado el plan anual de adquisiciones</t>
  </si>
  <si>
    <t>Revisar los informes de supervisión de los contratos y convenios antes de autoriazar un pago o desembolso.</t>
  </si>
  <si>
    <t>Formato de ingreso de bienes al almacen diligenciado</t>
  </si>
  <si>
    <t>Oficio remisiorio del informe de supervisión con el visto bueno del ordenador del gasto</t>
  </si>
  <si>
    <t>Procedimiento disciplinario definido</t>
  </si>
  <si>
    <t>Presentar informes de comisión de visitas a los despachos judiciales. Registros de consulta en el portal web de la rama judicial, del estado de los procesos</t>
  </si>
  <si>
    <t>Expedientes disicplinarios completos</t>
  </si>
  <si>
    <t>Revisar los expedientes judiciales cuando se encuentren disponibles.</t>
  </si>
  <si>
    <t>Realizar recomendaciones generales a los apoderados para la elaboración de los documentos de defensa.</t>
  </si>
  <si>
    <t>Actas del comité de conciliación</t>
  </si>
  <si>
    <t>Todos los expedientes contractuales cuentan con los estudios previos y así mismo en las casos que aplica las actas de comité de evaluación.</t>
  </si>
  <si>
    <t>Durante estos meses se adelantó  convocatoria con pliegos de condiciones el cual fue revisado.</t>
  </si>
  <si>
    <t>Las acciones se realizaron teniendo en cuenta que para el trámite del pago se debía adjuntar el ingreso de los bienes al almacén y todo proceso e pago debía contar con el respectivo certificado de recibo a satisfacción. También se conbtó con auditoría de evaluación independiente por Control Interno</t>
  </si>
  <si>
    <t>Los informes de supervisión son revisados antes del pago o autorización del desembolso.</t>
  </si>
  <si>
    <t xml:space="preserve">Se cuenta con las auditorias de evaluación independiente por la Oficina de Control. </t>
  </si>
  <si>
    <t>Jefe oficina Asesora Jurídica</t>
  </si>
  <si>
    <t>Revisón del Plan Anual de Adquisiciones para adelantar el proceso de contratación</t>
  </si>
  <si>
    <t xml:space="preserve">Se construyó el Plan Anual de adquiciciones  por las áreas intervinientes.
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</si>
  <si>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Se revisan los documentos objeto de la contratación de conformidad con la modalidad de contratación.</t>
  </si>
  <si>
    <t xml:space="preserve">Confirme a solicitudes de exfuncionarios de la superintendeica de Economía sol.idarias, DANCOOP, DANSOCIAL,  se verificación  las historias laborales  y se diligenciaron los formatos  Nos. 1, 2 y 3 certificados, firmados por la Coordinadora de Gestión Humana.
Se recertificaron los Formatos Nos. 1, 2 y 3 por solicitud de COLPÉNSIONES y Ministerio de Hacienda y Crédito Público.
</t>
  </si>
  <si>
    <t>Coordinadora Grupo de Gestión Humana</t>
  </si>
  <si>
    <t xml:space="preserve">A 30 de Abril se han expedido noventa y tres         (93) certificaciones de tiempos y factores salariales </t>
  </si>
  <si>
    <t>Registro Libro de Caja Menor
Registro de Movimiento de la Caja Menor  de Viáticos y Gastos de Viaje en SIIF
Preparación y aprobación de los abonos en cuenta de Bancolombia a los servidores púlicos comisionados
Conciliación Bancaria mensual de Bancolombia.</t>
  </si>
  <si>
    <t>A 30 de Abril  se han tramitado setenta y tres  (73) Documentos de autorización, reconocimiento y ordenación de pago - Comisión al Interior del País.</t>
  </si>
  <si>
    <t xml:space="preserve">Validación, revisión y verificación facturas (Reporte)
Informe de Supervisión
Certificación Recibo a Satisfacción
</t>
  </si>
  <si>
    <t xml:space="preserve">A 30 de Abril se han realizado  cuatro (04)  pagos con cargo al Contrato No. 075 de 2019  </t>
  </si>
  <si>
    <t>Tiquetes aereos.
Informes supervición
Carpeta contrato</t>
  </si>
  <si>
    <t>Se mantienen los controles que se tienen implementados en el proceso y su respectiva ejecución de los mismos.</t>
  </si>
  <si>
    <t>Se mantienen y se ejecutan los controles que se tienen implementados en el proceso y su aplicación.</t>
  </si>
  <si>
    <t>Coordinador Grupo de Técnologias de la Información</t>
  </si>
  <si>
    <t>Los informes de auditoría son proyectados por el profesional especializado de la Oficina de Control Interno y revisados y emitidos por parte del Jefe de la Oficina, por tanto se asegura que el 100% de los informes emitidos son revisados por parte del Jefe de Control Interno
Los informes de evaluación independiente cuentan con mes te´cnica previo a la emición correspodneinte
NO se ha materializado el riesgo</t>
  </si>
  <si>
    <t>Jefe de Control Interno</t>
  </si>
  <si>
    <t>100% de informes revisados por el jefe de control interno</t>
  </si>
  <si>
    <t>Durante el primercuatrimestre de 2019 no se evidenció ningun hallazgo que debiera ser remitido a entes de control</t>
  </si>
  <si>
    <t>0 casos reportados de 0 casos identificados</t>
  </si>
  <si>
    <t>TOTAL NIVELES DE RIESGO</t>
  </si>
  <si>
    <t>CANTID.</t>
  </si>
  <si>
    <t>NIVELES DE RIESGO</t>
  </si>
  <si>
    <t>IMPACTO DE RIESGO</t>
  </si>
  <si>
    <t>TOTAL ANALISIS IMPACTO RIESGO</t>
  </si>
  <si>
    <t xml:space="preserve">Diligenciar los farmatos establecidos para el préstamo de documentos según el procedimiento institucional. </t>
  </si>
  <si>
    <t>Solicitar diligenciamiento del formato de préstamos y consultas de documentos cada vez que se requiera.</t>
  </si>
  <si>
    <t xml:space="preserve">Acatar los lineamientos establecidos tanto en el protocolo , en donde básicamente se restringe el acceso a personas ajenas al proceso. </t>
  </si>
  <si>
    <t>Solicitar diligenciamiento del formato de préstamos y consultas de documentos cada vez que se requiera y a su vez realizar el debido seguimiento a estos formatos con el objeto de evidenciar que efectivamente la documentación sea devuelta, es decir conservar la trazabilidad del procedimiento para que no sean adulterado en algún punto.</t>
  </si>
  <si>
    <t xml:space="preserve">El responsable de la radicación de las comunicaciones oficiales de la entidad se encarga de validar la completitud de la información, los datos mínimos de la misma y su adecuado registro en el aplicativo. De esta manera la herramienta tecnológica salvaguarda e implementa protocolos de seguridad de la información con el objeto de que no sea adulterada.  </t>
  </si>
  <si>
    <t xml:space="preserve">Los formatos establecidos para tal fin </t>
  </si>
  <si>
    <t>Los formatos establecidos para tal fin</t>
  </si>
  <si>
    <t>Sistema de radicación de Gestión Documental</t>
  </si>
  <si>
    <t xml:space="preserve">Dentro de la planeación establecida para los componentes de Gestión Documental se contrará un desarrollador el cual tendrá dentro de sus obligaciones atender los requerimientos del SGDEA respecto a la firma digital, parametrización y actualización.  </t>
  </si>
  <si>
    <t xml:space="preserve">Respecto al préstamo y consulta de documentos, la persona encargada del Archivo, reporta de manera mensual el diligenciamiento adecuado de las solicitudes y las cifras respecto a la gestión del mes </t>
  </si>
  <si>
    <t>En el día día de las actividades propias del archivo se valida y se controla que solamente tenga acceso a estos espacios las personas de Gestión Documental</t>
  </si>
  <si>
    <t>Respecto al préstamo y consulta de documentos, la persona encargada del Archivo, reporta de manera mensual el diligenciamiento adecuado de las solicitudes y las cifras respecto a la gestión del mes, de igual manera se lleva el control por parte del personal encargado, revisando que la documentación sea devuelta en los tiempos estipulados.</t>
  </si>
  <si>
    <t>Diariamente se verifica los estados de la documentación radicada en la entidad, se genera la planilla de entrega, se realizan recorridos y se comprueba que todos los registros hayan quedado consignados en el aplicativo de radicación de las comunicaciones oficiales.</t>
  </si>
  <si>
    <t>Jefe Oficina asesora Jurídica</t>
  </si>
  <si>
    <t>Se adelantaron las vicitas  a los Despachos Judiciales  y a través del portal Web, dejando los respectivos registros de las visitas a los despachos..</t>
  </si>
  <si>
    <t>Es verificado por la funcionaria - Contratista encargada de adelantar dicha tarea en los expedientes disciplinarios.</t>
  </si>
  <si>
    <t>dicha actividad es realizada a través de reuniones, donde la jefe de Oficina, imparte los lineamientos y recomendaciones para la defensa jurídica, la cual se ve reflejada en los documentos aportados ante los diferentes despachos judiciales, en los expedientes.</t>
  </si>
  <si>
    <t xml:space="preserve">A la fecha esta actividad no aplica, dado que por instrucción de la dirección nacional no se realizaron actividades del proceso de gestión del conocmimiento en el marco de procesos contractuales. </t>
  </si>
  <si>
    <t xml:space="preserve">Revisón de expedientes judiciales </t>
  </si>
  <si>
    <t>Recomendar  lineamientos de orientación de defensa al abogado  en sesiones del Comité de Conciliación, cuando se reqiuera.</t>
  </si>
  <si>
    <t>informes de comisión
Reporte de estado de procesos judiciales</t>
  </si>
  <si>
    <t>Dar cumplimiento al procedimiento disciplinario.</t>
  </si>
  <si>
    <t>Convocar al comité de contratación</t>
  </si>
  <si>
    <t xml:space="preserve"> Actas de comité de contratación</t>
  </si>
  <si>
    <t>Realizar procesos de formación, investigación, promoción de la cultura asociativa solidaria, consultorias y otros ámbitos de la educación solidaria, sin que medie convocatoria abierta a los diferentes grupos de valor</t>
  </si>
  <si>
    <t>Hacer convocatorias cerradas o dirigidas a pocas organizaciones  para ejecutar procesos de gestión de la educación solidaria.</t>
  </si>
  <si>
    <t xml:space="preserve">Concentración de beneficiarios de procesos de transferencia de conocimientos, metodologías o tecnologías en un grupo,  colectivo u organización,   muy reducido </t>
  </si>
  <si>
    <t xml:space="preserve">Promover por que existan nuevos participantes en los espacios de trabajo para procesos derivados de la gestión de la educación solidaria </t>
  </si>
  <si>
    <t>Realizar convocatoria a diferentes grupos de interés, para procesos derivados de la gestión de la educación solidaria adelantados por el grupo de educación e investigación</t>
  </si>
  <si>
    <t>Porcentaje de convocatorias realizadas, para que los diferentes grupos de valor interactuen en los procesos de gestión de la educación solidaria</t>
  </si>
  <si>
    <t>Posibilidad de recibir o solicitar cualquier dádiva o beneficio a nombre propio o para terceros, en el procedimiento de acreditación.</t>
  </si>
  <si>
    <t>Posibilidad de recibir o solicitar cualquier dádiva o beneficio a nombre propio o para terceros, en el procedimiento de  gestión de peticiones.</t>
  </si>
  <si>
    <t>Presiones indebidas. Tráfico de influencias: (amiguismo, persona influyente)</t>
  </si>
  <si>
    <t>Desconocimiento por parte de los peticionarios con respecto a sus derechos como ciudadanos</t>
  </si>
  <si>
    <t>Pérdida de confianza en lo público y detrimento patrimonial</t>
  </si>
  <si>
    <t>Dar estricta aplicación y cumplimiento al procedimiento establecido de "Gestión de Peticiones".</t>
  </si>
  <si>
    <t>Divulgar peródicamente los derechos de los ciudadanos frente a los servicios que puede realizar en la UAEOS</t>
  </si>
  <si>
    <t>2 recordatorios internos sobre la importancia de prevenir incurrir en actos de corrupción en el procedimiento de gestión de peticiones</t>
  </si>
  <si>
    <t>Recordar a la ciudadanía sus derechos frente a los servicios que pueden hacer con la UAEOS</t>
  </si>
  <si>
    <t xml:space="preserve">2 piezas de comunicación remitidas a la ciudadanía sobre el ejericicio de sus derechos </t>
  </si>
  <si>
    <t xml:space="preserve">Desconocimiento por parte de la ciudadania con respecto al trámite de Acreditación </t>
  </si>
  <si>
    <t>Dar estricta aplicación y cumplimiento al procedimiento establecido de "Acreditación", y a los tiempos establecidos para cada tipo de solicitud.</t>
  </si>
  <si>
    <t>Divulgar periódicamente a la ciudadanía la normatividad que se aplica para el trámite</t>
  </si>
  <si>
    <t>2 recordatorios internos sobre la importancia de prevenir incurrir en actos de corrupción en procedimiento de acreditación</t>
  </si>
  <si>
    <t>Recordar a la ciudadanía la normatividad aplicable al trámite de acreditación</t>
  </si>
  <si>
    <t>2 piezas de comunicación remitidas a la ciudadanía sobre la normatividad aplicable al trámite de acreditación</t>
  </si>
  <si>
    <t>MAPA DE RIESGOS DE CORRUPCIÓN 2020</t>
  </si>
  <si>
    <t>Generación de detrimento patrimonial, investigaciones disciplinarias, fiscales y penales.  Perdida del cargo.</t>
  </si>
  <si>
    <t>Legalizaciones</t>
  </si>
  <si>
    <t>Manual de archivo y correspondencia con el registro de firmas autorizadas.</t>
  </si>
  <si>
    <t>Procedimientos para el prestamo y consulta de documentos en archivos de gestión y archivo central.</t>
  </si>
  <si>
    <t>FUID registro de prestamos, que permite el registro y seguimiento al cumplimiento adecuado del proceso.</t>
  </si>
  <si>
    <t>Perdida  de los activos propiedad de la Unidad Administrativa Especial de Organizaciones Solidarias</t>
  </si>
  <si>
    <t>Que los bienes recibidos en el Almacén no cumplan con las especificaciones técnicas contratadas.</t>
  </si>
  <si>
    <t>Detrimento patrimonial</t>
  </si>
  <si>
    <t>Inventarios individuales desactualizados.</t>
  </si>
  <si>
    <t>Procesos disciplinarios y/o fiscales</t>
  </si>
  <si>
    <t>Valor del saldo de inventarios incorrecto</t>
  </si>
  <si>
    <t xml:space="preserve">Disminución de los activos de la Entidad. 
</t>
  </si>
  <si>
    <t>Inadecuado manejo o administración de la caja menor de Gastos Generales</t>
  </si>
  <si>
    <t>El valor del saldo de la caja menor de gastos generales no registra su saldo real (descuadre).</t>
  </si>
  <si>
    <t>Perdida de recursos economicos</t>
  </si>
  <si>
    <t>Legalización incorrecta de los recursos.</t>
  </si>
  <si>
    <t>No contar con recursos suficientes para atender las necesidades y situaciones que se presenten en el día a día.</t>
  </si>
  <si>
    <t>Incluir dentro del Manual del Usuario del Sistema de gestión Documental, los cargos que sestan autorizados.
Parametrización de la nueva versión del aplicativo de GD - SGDEA.</t>
  </si>
  <si>
    <t>Manual modificado y ajustado</t>
  </si>
  <si>
    <t>Verificación por parte del grupo de almacén, de los elementos comprados.</t>
  </si>
  <si>
    <t>Seguimiento a los procesos judiciales a través de visitas y del portal web de la rama judicial</t>
  </si>
  <si>
    <t>Enero 01 a diciembre 31 de 2020</t>
  </si>
  <si>
    <t>Aplicativo SIIF.</t>
  </si>
  <si>
    <t>Efectos económicos, Financieros y tributarios.</t>
  </si>
  <si>
    <t>1-ene-2020 - 31 -dic-2020</t>
  </si>
  <si>
    <t>Verificacion de movimientos de libro de tesoreria vs extractos bancarios.</t>
  </si>
  <si>
    <t xml:space="preserve"> - Reportes del sistema SIIF.</t>
  </si>
  <si>
    <t>Expedición de Acto Administrativo debidamente firmado y numerado.</t>
  </si>
  <si>
    <t>VALIDAR</t>
  </si>
  <si>
    <t>CONCILIAR</t>
  </si>
  <si>
    <t>COMPARAR</t>
  </si>
  <si>
    <t>REVISAR</t>
  </si>
  <si>
    <t>Revisión documentos de ejecución contractual,  informes de supervisión y de satisfacción.</t>
  </si>
  <si>
    <t>Realizar arqueos de Caja Menor Viaticos</t>
  </si>
  <si>
    <t>Arqueos realizados (Formato)</t>
  </si>
  <si>
    <t>Mesa técnica de informe de evaluación independiente previa a la emisión formal del informe</t>
  </si>
  <si>
    <t>Informes de supervisión mensuales.</t>
  </si>
  <si>
    <t>1 enero a diciembre 31 de 2020</t>
  </si>
  <si>
    <t>VALORACIÓN DEL RIESGO DE CORRUPCIÓN</t>
  </si>
  <si>
    <t>Revisión del informe de auditoría elaborado por el Profesional especializado de la Oficina de Control Interno, por parte del Jefe de la Oficina de Control Interno</t>
  </si>
  <si>
    <t>Capacitación a los funcionarios de la Oficina de Control Interno sobre las responsabilidades del proceso</t>
  </si>
  <si>
    <t>Registro de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</si>
</sst>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dd/mm/yyyy;@"/>
  </numFmts>
  <fonts count="79" x14ac:knownFonts="1">
    <font>
      <sz val="11"/>
      <color theme="1"/>
      <name val="Calibri"/>
      <family val="2"/>
      <scheme val="minor"/>
    </font>
    <font>
      <sz val="11"/>
      <color theme="1"/>
      <name val="Arial"/>
      <family val="2"/>
    </font>
    <font>
      <sz val="10"/>
      <color theme="1"/>
      <name val="Calibri"/>
      <family val="2"/>
      <scheme val="minor"/>
    </font>
    <font>
      <b/>
      <sz val="10"/>
      <color theme="1"/>
      <name val="Calibri"/>
      <family val="2"/>
      <scheme val="minor"/>
    </font>
    <font>
      <b/>
      <sz val="14"/>
      <color theme="1"/>
      <name val="Calibri"/>
      <family val="2"/>
      <scheme val="minor"/>
    </font>
    <font>
      <b/>
      <sz val="9"/>
      <color indexed="81"/>
      <name val="Tahoma"/>
      <family val="2"/>
    </font>
    <font>
      <i/>
      <sz val="10"/>
      <color theme="1"/>
      <name val="Calibri"/>
      <family val="2"/>
      <scheme val="minor"/>
    </font>
    <font>
      <b/>
      <sz val="12"/>
      <color theme="1"/>
      <name val="Calibri"/>
      <family val="2"/>
      <scheme val="minor"/>
    </font>
    <font>
      <sz val="9"/>
      <color indexed="81"/>
      <name val="Tahoma"/>
      <family val="2"/>
    </font>
    <font>
      <sz val="14"/>
      <color theme="1"/>
      <name val="Calibri"/>
      <family val="2"/>
      <scheme val="minor"/>
    </font>
    <font>
      <b/>
      <sz val="11"/>
      <color theme="1"/>
      <name val="Calibri"/>
      <family val="2"/>
      <scheme val="minor"/>
    </font>
    <font>
      <sz val="7"/>
      <color theme="1"/>
      <name val="Calibri"/>
      <family val="2"/>
      <scheme val="minor"/>
    </font>
    <font>
      <b/>
      <sz val="6"/>
      <color theme="1"/>
      <name val="Calibri"/>
      <family val="2"/>
      <scheme val="minor"/>
    </font>
    <font>
      <sz val="12"/>
      <color theme="1"/>
      <name val="Calibri"/>
      <family val="2"/>
      <scheme val="minor"/>
    </font>
    <font>
      <b/>
      <sz val="12"/>
      <color rgb="FF2E74B5"/>
      <name val="Calibri"/>
      <family val="2"/>
      <scheme val="minor"/>
    </font>
    <font>
      <sz val="7"/>
      <color rgb="FF2E74B5"/>
      <name val="Calibri"/>
      <family val="2"/>
      <scheme val="minor"/>
    </font>
    <font>
      <sz val="8"/>
      <color rgb="FF2E74B5"/>
      <name val="Calibri"/>
      <family val="2"/>
      <scheme val="minor"/>
    </font>
    <font>
      <b/>
      <sz val="10"/>
      <color rgb="FF2E74B5"/>
      <name val="Calibri"/>
      <family val="2"/>
      <scheme val="minor"/>
    </font>
    <font>
      <b/>
      <sz val="14"/>
      <color rgb="FF2E74B5"/>
      <name val="Calibri"/>
      <family val="2"/>
      <scheme val="minor"/>
    </font>
    <font>
      <sz val="8"/>
      <color theme="1"/>
      <name val="Calibri"/>
      <family val="2"/>
      <scheme val="minor"/>
    </font>
    <font>
      <sz val="10"/>
      <color indexed="8"/>
      <name val="Arial"/>
      <family val="2"/>
    </font>
    <font>
      <sz val="9"/>
      <name val="Calibri"/>
      <family val="2"/>
      <scheme val="minor"/>
    </font>
    <font>
      <sz val="7"/>
      <name val="Calibri"/>
      <family val="2"/>
      <scheme val="minor"/>
    </font>
    <font>
      <sz val="9"/>
      <color theme="1"/>
      <name val="Calibri"/>
      <family val="2"/>
      <scheme val="minor"/>
    </font>
    <font>
      <sz val="8"/>
      <name val="Arial Narrow"/>
      <family val="2"/>
    </font>
    <font>
      <sz val="8"/>
      <name val="Calibri"/>
      <family val="2"/>
      <scheme val="minor"/>
    </font>
    <font>
      <sz val="8"/>
      <color theme="1"/>
      <name val="Arial Narrow"/>
      <family val="2"/>
    </font>
    <font>
      <sz val="9"/>
      <name val="Arial"/>
      <family val="2"/>
    </font>
    <font>
      <sz val="8"/>
      <name val="Arial"/>
      <family val="2"/>
    </font>
    <font>
      <sz val="8"/>
      <color theme="1"/>
      <name val="Arial"/>
      <family val="2"/>
    </font>
    <font>
      <b/>
      <sz val="12"/>
      <color rgb="FF2E74B5"/>
      <name val="Arial"/>
      <family val="2"/>
    </font>
    <font>
      <sz val="11"/>
      <name val="Calibri"/>
      <family val="2"/>
      <scheme val="minor"/>
    </font>
    <font>
      <sz val="8"/>
      <color rgb="FF212121"/>
      <name val="Arial Narrow"/>
      <family val="2"/>
    </font>
    <font>
      <b/>
      <i/>
      <u/>
      <sz val="9"/>
      <color indexed="81"/>
      <name val="Tahoma"/>
      <family val="2"/>
    </font>
    <font>
      <sz val="11"/>
      <color theme="0"/>
      <name val="Calibri"/>
      <family val="2"/>
      <scheme val="minor"/>
    </font>
    <font>
      <b/>
      <sz val="11"/>
      <color theme="0"/>
      <name val="Calibri"/>
      <family val="2"/>
      <scheme val="minor"/>
    </font>
    <font>
      <b/>
      <sz val="6"/>
      <color indexed="81"/>
      <name val="Tahoma"/>
      <family val="2"/>
    </font>
    <font>
      <sz val="6"/>
      <color indexed="81"/>
      <name val="Tahoma"/>
      <family val="2"/>
    </font>
    <font>
      <b/>
      <sz val="11"/>
      <color rgb="FFFF0000"/>
      <name val="Arial Narrow"/>
      <family val="2"/>
    </font>
    <font>
      <b/>
      <sz val="14"/>
      <color theme="1"/>
      <name val="Arial Narrow"/>
      <family val="2"/>
    </font>
    <font>
      <b/>
      <sz val="12"/>
      <color theme="1"/>
      <name val="Arial"/>
      <family val="2"/>
    </font>
    <font>
      <b/>
      <u/>
      <sz val="11"/>
      <color theme="1"/>
      <name val="Calibri"/>
      <family val="2"/>
      <scheme val="minor"/>
    </font>
    <font>
      <b/>
      <sz val="11"/>
      <name val="Calibri"/>
      <family val="2"/>
      <scheme val="minor"/>
    </font>
    <font>
      <sz val="13"/>
      <color rgb="FF000000"/>
      <name val="Lucida Sans"/>
      <family val="2"/>
    </font>
    <font>
      <sz val="13"/>
      <color rgb="FF000000"/>
      <name val="Calibri"/>
      <family val="2"/>
    </font>
    <font>
      <sz val="12"/>
      <color rgb="FF000000"/>
      <name val="Lucida Sans"/>
      <family val="2"/>
    </font>
    <font>
      <sz val="12"/>
      <color rgb="FF000000"/>
      <name val="Calibri"/>
      <family val="2"/>
    </font>
    <font>
      <b/>
      <sz val="12"/>
      <color theme="0"/>
      <name val="Arial Black"/>
      <family val="2"/>
    </font>
    <font>
      <sz val="11"/>
      <color theme="1"/>
      <name val="Calibri"/>
      <family val="2"/>
      <scheme val="minor"/>
    </font>
    <font>
      <b/>
      <sz val="12"/>
      <color rgb="FF000000"/>
      <name val="Arial"/>
      <family val="2"/>
    </font>
    <font>
      <b/>
      <sz val="14"/>
      <color theme="1"/>
      <name val="Arial"/>
      <family val="2"/>
    </font>
    <font>
      <b/>
      <sz val="16"/>
      <color theme="1"/>
      <name val="Arial"/>
      <family val="2"/>
    </font>
    <font>
      <b/>
      <sz val="10"/>
      <color rgb="FF000000"/>
      <name val="Arial"/>
      <family val="2"/>
    </font>
    <font>
      <b/>
      <sz val="11.5"/>
      <color rgb="FF000000"/>
      <name val="Arial"/>
      <family val="2"/>
    </font>
    <font>
      <sz val="11"/>
      <color rgb="FF000000"/>
      <name val="Arial"/>
      <family val="2"/>
    </font>
    <font>
      <b/>
      <sz val="14"/>
      <color rgb="FF2E74B5"/>
      <name val="Arial"/>
      <family val="2"/>
    </font>
    <font>
      <sz val="14"/>
      <color theme="1"/>
      <name val="Arial"/>
      <family val="2"/>
    </font>
    <font>
      <sz val="10"/>
      <color theme="1"/>
      <name val="Arial"/>
      <family val="2"/>
    </font>
    <font>
      <sz val="11"/>
      <color rgb="FFFF0000"/>
      <name val="Calibri"/>
      <family val="2"/>
      <scheme val="minor"/>
    </font>
    <font>
      <b/>
      <sz val="8"/>
      <name val="Arial"/>
      <family val="2"/>
    </font>
    <font>
      <sz val="10"/>
      <color theme="1"/>
      <name val="Times New Roman"/>
      <family val="1"/>
    </font>
    <font>
      <b/>
      <sz val="12"/>
      <color rgb="FF000000"/>
      <name val="Century Gothic"/>
      <family val="2"/>
    </font>
    <font>
      <b/>
      <sz val="8"/>
      <color rgb="FF000000"/>
      <name val="Century Gothic"/>
      <family val="2"/>
    </font>
    <font>
      <sz val="8"/>
      <color rgb="FF000000"/>
      <name val="Arial Narrow"/>
      <family val="2"/>
    </font>
    <font>
      <b/>
      <sz val="8"/>
      <color rgb="FF000000"/>
      <name val="Arial Narrow"/>
      <family val="2"/>
    </font>
    <font>
      <b/>
      <sz val="9"/>
      <color rgb="FF000000"/>
      <name val="Arial Narrow"/>
      <family val="2"/>
    </font>
    <font>
      <sz val="9"/>
      <color rgb="FF000000"/>
      <name val="Calibri"/>
      <family val="2"/>
    </font>
    <font>
      <b/>
      <sz val="9"/>
      <color rgb="FF000000"/>
      <name val="Calibri"/>
      <family val="2"/>
    </font>
    <font>
      <b/>
      <sz val="8"/>
      <color theme="1"/>
      <name val="Calibri"/>
      <family val="2"/>
      <scheme val="minor"/>
    </font>
    <font>
      <b/>
      <sz val="10"/>
      <color theme="1"/>
      <name val="Arial Narrow"/>
      <family val="2"/>
    </font>
    <font>
      <sz val="10"/>
      <color theme="1"/>
      <name val="Arial Narrow"/>
      <family val="2"/>
    </font>
    <font>
      <b/>
      <sz val="6"/>
      <name val="Calibri"/>
      <family val="2"/>
      <scheme val="minor"/>
    </font>
    <font>
      <sz val="6"/>
      <name val="Calibri"/>
      <family val="2"/>
      <scheme val="minor"/>
    </font>
    <font>
      <b/>
      <sz val="12"/>
      <name val="Calibri"/>
      <family val="2"/>
      <scheme val="minor"/>
    </font>
    <font>
      <sz val="11"/>
      <color indexed="8"/>
      <name val="Calibri"/>
      <family val="2"/>
      <scheme val="minor"/>
    </font>
    <font>
      <b/>
      <sz val="12"/>
      <color rgb="FF2E74B5"/>
      <name val="Arial Narrow"/>
      <family val="2"/>
    </font>
    <font>
      <b/>
      <sz val="10"/>
      <color rgb="FF2E74B5"/>
      <name val="Arial Narrow"/>
      <family val="2"/>
    </font>
    <font>
      <b/>
      <sz val="12"/>
      <color theme="1"/>
      <name val="Arial Narrow"/>
      <family val="2"/>
    </font>
    <font>
      <b/>
      <sz val="8"/>
      <name val="Arial Narrow"/>
      <family val="2"/>
    </font>
  </fonts>
  <fills count="2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rgb="FFFFFF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FFC000"/>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6"/>
        <bgColor indexed="64"/>
      </patternFill>
    </fill>
    <fill>
      <patternFill patternType="solid">
        <fgColor theme="4" tint="-0.249977111117893"/>
        <bgColor indexed="64"/>
      </patternFill>
    </fill>
    <fill>
      <patternFill patternType="solid">
        <fgColor rgb="FF00B0F0"/>
        <bgColor indexed="64"/>
      </patternFill>
    </fill>
    <fill>
      <patternFill patternType="solid">
        <fgColor rgb="FF92D050"/>
        <bgColor indexed="64"/>
      </patternFill>
    </fill>
    <fill>
      <patternFill patternType="solid">
        <fgColor rgb="FFE5DFEC"/>
        <bgColor indexed="64"/>
      </patternFill>
    </fill>
    <fill>
      <patternFill patternType="solid">
        <fgColor rgb="FFD6E3BC"/>
        <bgColor indexed="64"/>
      </patternFill>
    </fill>
    <fill>
      <patternFill patternType="solid">
        <fgColor rgb="FFDEA900"/>
        <bgColor indexed="64"/>
      </patternFill>
    </fill>
    <fill>
      <patternFill patternType="solid">
        <fgColor rgb="FFC00000"/>
        <bgColor indexed="64"/>
      </patternFill>
    </fill>
  </fills>
  <borders count="184">
    <border>
      <left/>
      <right/>
      <top/>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medium">
        <color theme="4" tint="-0.24994659260841701"/>
      </right>
      <top/>
      <bottom/>
      <diagonal/>
    </border>
    <border>
      <left style="medium">
        <color theme="4" tint="-0.24994659260841701"/>
      </left>
      <right style="medium">
        <color theme="4" tint="-0.24994659260841701"/>
      </right>
      <top/>
      <bottom style="medium">
        <color theme="4"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style="thin">
        <color rgb="FF2E74B5"/>
      </left>
      <right style="medium">
        <color rgb="FF2E74B5"/>
      </right>
      <top style="thin">
        <color rgb="FF2E74B5"/>
      </top>
      <bottom style="medium">
        <color rgb="FF2E74B5"/>
      </bottom>
      <diagonal/>
    </border>
    <border>
      <left style="thin">
        <color rgb="FF2E74B5"/>
      </left>
      <right style="thin">
        <color rgb="FF2E74B5"/>
      </right>
      <top style="thin">
        <color rgb="FF2E74B5"/>
      </top>
      <bottom style="medium">
        <color rgb="FF2E74B5"/>
      </bottom>
      <diagonal/>
    </border>
    <border>
      <left style="medium">
        <color rgb="FF2E74B5"/>
      </left>
      <right style="thin">
        <color rgb="FF2E74B5"/>
      </right>
      <top style="thin">
        <color rgb="FF2E74B5"/>
      </top>
      <bottom style="medium">
        <color rgb="FF2E74B5"/>
      </bottom>
      <diagonal/>
    </border>
    <border>
      <left style="thin">
        <color rgb="FF2E74B5"/>
      </left>
      <right style="medium">
        <color rgb="FF2E74B5"/>
      </right>
      <top style="thin">
        <color rgb="FF2E74B5"/>
      </top>
      <bottom style="thin">
        <color rgb="FF2E74B5"/>
      </bottom>
      <diagonal/>
    </border>
    <border>
      <left style="thin">
        <color rgb="FF2E74B5"/>
      </left>
      <right style="thin">
        <color rgb="FF2E74B5"/>
      </right>
      <top style="thin">
        <color rgb="FF2E74B5"/>
      </top>
      <bottom style="thin">
        <color rgb="FF2E74B5"/>
      </bottom>
      <diagonal/>
    </border>
    <border>
      <left style="medium">
        <color rgb="FF2E74B5"/>
      </left>
      <right style="thin">
        <color rgb="FF2E74B5"/>
      </right>
      <top style="thin">
        <color rgb="FF2E74B5"/>
      </top>
      <bottom style="thin">
        <color rgb="FF2E74B5"/>
      </bottom>
      <diagonal/>
    </border>
    <border>
      <left style="thin">
        <color rgb="FF2E74B5"/>
      </left>
      <right style="medium">
        <color rgb="FF2E74B5"/>
      </right>
      <top style="medium">
        <color rgb="FF2E74B5"/>
      </top>
      <bottom style="thin">
        <color rgb="FF2E74B5"/>
      </bottom>
      <diagonal/>
    </border>
    <border>
      <left style="thin">
        <color rgb="FF2E74B5"/>
      </left>
      <right style="thin">
        <color rgb="FF2E74B5"/>
      </right>
      <top style="medium">
        <color rgb="FF2E74B5"/>
      </top>
      <bottom style="thin">
        <color rgb="FF2E74B5"/>
      </bottom>
      <diagonal/>
    </border>
    <border>
      <left style="medium">
        <color rgb="FF2E74B5"/>
      </left>
      <right style="thin">
        <color rgb="FF2E74B5"/>
      </right>
      <top style="medium">
        <color rgb="FF2E74B5"/>
      </top>
      <bottom style="thin">
        <color rgb="FF2E74B5"/>
      </bottom>
      <diagonal/>
    </border>
    <border>
      <left/>
      <right style="thin">
        <color theme="0"/>
      </right>
      <top style="thin">
        <color theme="0"/>
      </top>
      <bottom style="medium">
        <color rgb="FF2E74B5"/>
      </bottom>
      <diagonal/>
    </border>
    <border>
      <left/>
      <right/>
      <top style="thin">
        <color theme="0"/>
      </top>
      <bottom style="medium">
        <color rgb="FF2E74B5"/>
      </bottom>
      <diagonal/>
    </border>
    <border>
      <left style="thin">
        <color theme="0"/>
      </left>
      <right/>
      <top style="thin">
        <color theme="0"/>
      </top>
      <bottom style="medium">
        <color rgb="FF2E74B5"/>
      </bottom>
      <diagonal/>
    </border>
    <border diagonalUp="1">
      <left/>
      <right style="thin">
        <color theme="0"/>
      </right>
      <top style="thin">
        <color theme="0"/>
      </top>
      <bottom style="thin">
        <color theme="0"/>
      </bottom>
      <diagonal style="thin">
        <color theme="0"/>
      </diagonal>
    </border>
    <border diagonalUp="1">
      <left/>
      <right/>
      <top style="thin">
        <color theme="0"/>
      </top>
      <bottom style="thin">
        <color theme="0"/>
      </bottom>
      <diagonal style="thin">
        <color theme="0"/>
      </diagonal>
    </border>
    <border diagonalUp="1">
      <left style="thin">
        <color theme="0"/>
      </left>
      <right/>
      <top style="thin">
        <color theme="0"/>
      </top>
      <bottom style="thin">
        <color theme="0"/>
      </bottom>
      <diagonal style="thin">
        <color theme="0"/>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diagonal/>
    </border>
    <border>
      <left/>
      <right style="thin">
        <color rgb="FF2E74B5"/>
      </right>
      <top style="thin">
        <color rgb="FF2E74B5"/>
      </top>
      <bottom style="medium">
        <color rgb="FF2E74B5"/>
      </bottom>
      <diagonal/>
    </border>
    <border>
      <left/>
      <right style="thin">
        <color rgb="FF2E74B5"/>
      </right>
      <top style="thin">
        <color rgb="FF2E74B5"/>
      </top>
      <bottom style="thin">
        <color rgb="FF2E74B5"/>
      </bottom>
      <diagonal/>
    </border>
    <border>
      <left/>
      <right style="thin">
        <color rgb="FF2E74B5"/>
      </right>
      <top style="medium">
        <color rgb="FF2E74B5"/>
      </top>
      <bottom style="thin">
        <color rgb="FF2E74B5"/>
      </bottom>
      <diagonal/>
    </border>
    <border>
      <left style="thick">
        <color rgb="FF00B050"/>
      </left>
      <right/>
      <top/>
      <bottom/>
      <diagonal/>
    </border>
    <border>
      <left style="thick">
        <color rgb="FF00B050"/>
      </left>
      <right style="thin">
        <color rgb="FF00B050"/>
      </right>
      <top/>
      <bottom style="thin">
        <color rgb="FF00B050"/>
      </bottom>
      <diagonal/>
    </border>
    <border>
      <left style="thin">
        <color rgb="FF00B050"/>
      </left>
      <right style="thin">
        <color rgb="FF00B050"/>
      </right>
      <top/>
      <bottom style="thin">
        <color rgb="FF00B050"/>
      </bottom>
      <diagonal/>
    </border>
    <border>
      <left style="thin">
        <color rgb="FF00B050"/>
      </left>
      <right/>
      <top/>
      <bottom style="thin">
        <color rgb="FF00B050"/>
      </bottom>
      <diagonal/>
    </border>
    <border>
      <left style="thick">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style="thin">
        <color rgb="FF00B050"/>
      </bottom>
      <diagonal/>
    </border>
    <border>
      <left style="thin">
        <color rgb="FF00B050"/>
      </left>
      <right/>
      <top style="thin">
        <color rgb="FF00B050"/>
      </top>
      <bottom style="thin">
        <color rgb="FF00B050"/>
      </bottom>
      <diagonal/>
    </border>
    <border>
      <left style="thick">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top style="thin">
        <color rgb="FF00B050"/>
      </top>
      <bottom style="medium">
        <color rgb="FF00B050"/>
      </bottom>
      <diagonal/>
    </border>
    <border>
      <left style="thick">
        <color rgb="FF00B050"/>
      </left>
      <right style="thin">
        <color rgb="FF00B050"/>
      </right>
      <top style="medium">
        <color rgb="FF00B050"/>
      </top>
      <bottom style="thin">
        <color rgb="FF00B050"/>
      </bottom>
      <diagonal/>
    </border>
    <border>
      <left style="thin">
        <color rgb="FF00B050"/>
      </left>
      <right style="thin">
        <color rgb="FF00B050"/>
      </right>
      <top style="medium">
        <color rgb="FF00B050"/>
      </top>
      <bottom style="thin">
        <color rgb="FF00B050"/>
      </bottom>
      <diagonal/>
    </border>
    <border>
      <left style="thin">
        <color rgb="FF00B050"/>
      </left>
      <right/>
      <top style="medium">
        <color rgb="FF00B050"/>
      </top>
      <bottom style="thin">
        <color rgb="FF00B05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theme="4"/>
      </bottom>
      <diagonal/>
    </border>
    <border>
      <left style="thin">
        <color indexed="64"/>
      </left>
      <right style="thin">
        <color indexed="64"/>
      </right>
      <top style="medium">
        <color theme="4"/>
      </top>
      <bottom style="thin">
        <color indexed="64"/>
      </bottom>
      <diagonal/>
    </border>
    <border>
      <left style="thin">
        <color indexed="64"/>
      </left>
      <right style="thin">
        <color indexed="64"/>
      </right>
      <top style="medium">
        <color theme="4"/>
      </top>
      <bottom style="medium">
        <color theme="4"/>
      </bottom>
      <diagonal/>
    </border>
    <border>
      <left style="thin">
        <color indexed="64"/>
      </left>
      <right style="medium">
        <color theme="4"/>
      </right>
      <top style="medium">
        <color theme="4"/>
      </top>
      <bottom style="medium">
        <color theme="4"/>
      </bottom>
      <diagonal/>
    </border>
    <border>
      <left/>
      <right style="thin">
        <color indexed="64"/>
      </right>
      <top style="medium">
        <color theme="4"/>
      </top>
      <bottom style="medium">
        <color theme="4"/>
      </bottom>
      <diagonal/>
    </border>
    <border>
      <left style="medium">
        <color theme="4"/>
      </left>
      <right style="medium">
        <color theme="4"/>
      </right>
      <top style="medium">
        <color theme="4"/>
      </top>
      <bottom style="medium">
        <color theme="4"/>
      </bottom>
      <diagonal/>
    </border>
    <border>
      <left style="medium">
        <color theme="4"/>
      </left>
      <right style="thin">
        <color indexed="64"/>
      </right>
      <top style="medium">
        <color theme="4"/>
      </top>
      <bottom style="medium">
        <color theme="4"/>
      </bottom>
      <diagonal/>
    </border>
    <border>
      <left style="thin">
        <color indexed="64"/>
      </left>
      <right style="thin">
        <color indexed="64"/>
      </right>
      <top/>
      <bottom style="medium">
        <color theme="4"/>
      </bottom>
      <diagonal/>
    </border>
    <border>
      <left style="thin">
        <color indexed="64"/>
      </left>
      <right/>
      <top style="medium">
        <color theme="4"/>
      </top>
      <bottom style="medium">
        <color theme="4"/>
      </bottom>
      <diagonal/>
    </border>
    <border>
      <left/>
      <right style="thin">
        <color indexed="64"/>
      </right>
      <top style="medium">
        <color theme="4"/>
      </top>
      <bottom style="thin">
        <color indexed="64"/>
      </bottom>
      <diagonal/>
    </border>
    <border>
      <left style="medium">
        <color theme="4"/>
      </left>
      <right/>
      <top style="medium">
        <color theme="4"/>
      </top>
      <bottom style="medium">
        <color theme="4"/>
      </bottom>
      <diagonal/>
    </border>
    <border>
      <left style="thin">
        <color indexed="64"/>
      </left>
      <right style="thin">
        <color indexed="64"/>
      </right>
      <top style="medium">
        <color theme="4"/>
      </top>
      <bottom/>
      <diagonal/>
    </border>
    <border>
      <left style="medium">
        <color theme="4"/>
      </left>
      <right/>
      <top style="medium">
        <color theme="4"/>
      </top>
      <bottom style="thin">
        <color indexed="64"/>
      </bottom>
      <diagonal/>
    </border>
    <border>
      <left style="medium">
        <color theme="4"/>
      </left>
      <right/>
      <top style="thin">
        <color indexed="64"/>
      </top>
      <bottom style="medium">
        <color theme="4"/>
      </bottom>
      <diagonal/>
    </border>
    <border>
      <left/>
      <right/>
      <top style="thin">
        <color indexed="64"/>
      </top>
      <bottom style="medium">
        <color theme="4"/>
      </bottom>
      <diagonal/>
    </border>
    <border>
      <left style="thin">
        <color indexed="64"/>
      </left>
      <right style="medium">
        <color theme="4"/>
      </right>
      <top style="medium">
        <color theme="4"/>
      </top>
      <bottom style="thin">
        <color indexed="64"/>
      </bottom>
      <diagonal/>
    </border>
    <border>
      <left style="medium">
        <color theme="4"/>
      </left>
      <right/>
      <top style="thin">
        <color indexed="64"/>
      </top>
      <bottom style="thin">
        <color indexed="64"/>
      </bottom>
      <diagonal/>
    </border>
    <border>
      <left style="medium">
        <color theme="4"/>
      </left>
      <right style="medium">
        <color theme="4"/>
      </right>
      <top style="medium">
        <color theme="4"/>
      </top>
      <bottom/>
      <diagonal/>
    </border>
    <border>
      <left/>
      <right/>
      <top style="medium">
        <color theme="4"/>
      </top>
      <bottom style="medium">
        <color theme="4"/>
      </bottom>
      <diagonal/>
    </border>
    <border>
      <left style="medium">
        <color theme="4"/>
      </left>
      <right/>
      <top style="medium">
        <color theme="4"/>
      </top>
      <bottom/>
      <diagonal/>
    </border>
    <border>
      <left style="medium">
        <color theme="4"/>
      </left>
      <right style="medium">
        <color theme="4"/>
      </right>
      <top style="medium">
        <color theme="4"/>
      </top>
      <bottom style="thin">
        <color indexed="64"/>
      </bottom>
      <diagonal/>
    </border>
    <border>
      <left style="medium">
        <color theme="4"/>
      </left>
      <right style="medium">
        <color theme="4"/>
      </right>
      <top style="thin">
        <color indexed="64"/>
      </top>
      <bottom style="thin">
        <color indexed="64"/>
      </bottom>
      <diagonal/>
    </border>
    <border>
      <left style="medium">
        <color theme="4"/>
      </left>
      <right style="medium">
        <color theme="4"/>
      </right>
      <top style="thin">
        <color indexed="64"/>
      </top>
      <bottom style="medium">
        <color theme="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theme="4"/>
      </left>
      <right/>
      <top style="thin">
        <color indexed="64"/>
      </top>
      <bottom/>
      <diagonal/>
    </border>
    <border>
      <left style="medium">
        <color theme="4"/>
      </left>
      <right style="medium">
        <color theme="4"/>
      </right>
      <top style="thin">
        <color indexed="64"/>
      </top>
      <bottom/>
      <diagonal/>
    </border>
    <border>
      <left/>
      <right style="thin">
        <color indexed="64"/>
      </right>
      <top style="thin">
        <color indexed="64"/>
      </top>
      <bottom style="medium">
        <color theme="4"/>
      </bottom>
      <diagonal/>
    </border>
    <border>
      <left style="medium">
        <color theme="4"/>
      </left>
      <right style="medium">
        <color theme="4"/>
      </right>
      <top/>
      <bottom/>
      <diagonal/>
    </border>
    <border>
      <left style="medium">
        <color theme="4"/>
      </left>
      <right style="medium">
        <color theme="4"/>
      </right>
      <top/>
      <bottom style="medium">
        <color indexed="64"/>
      </bottom>
      <diagonal/>
    </border>
    <border>
      <left style="medium">
        <color indexed="64"/>
      </left>
      <right style="thin">
        <color indexed="64"/>
      </right>
      <top style="medium">
        <color theme="4"/>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rgb="FF00B050"/>
      </left>
      <right style="thin">
        <color rgb="FF00B050"/>
      </right>
      <top/>
      <bottom style="medium">
        <color rgb="FF00B050"/>
      </bottom>
      <diagonal/>
    </border>
    <border>
      <left style="thick">
        <color rgb="FF00B050"/>
      </left>
      <right style="thin">
        <color rgb="FF00B050"/>
      </right>
      <top/>
      <bottom/>
      <diagonal/>
    </border>
    <border>
      <left style="thick">
        <color rgb="FF00B050"/>
      </left>
      <right style="thin">
        <color rgb="FF00B050"/>
      </right>
      <top style="medium">
        <color rgb="FF00B050"/>
      </top>
      <bottom/>
      <diagonal/>
    </border>
    <border>
      <left style="thick">
        <color rgb="FF00B050"/>
      </left>
      <right style="thin">
        <color rgb="FF00B050"/>
      </right>
      <top/>
      <bottom style="medium">
        <color rgb="FF00B050"/>
      </bottom>
      <diagonal/>
    </border>
    <border>
      <left style="thin">
        <color rgb="FF00B050"/>
      </left>
      <right style="thick">
        <color rgb="FF00B050"/>
      </right>
      <top style="medium">
        <color rgb="FF00B050"/>
      </top>
      <bottom style="thin">
        <color rgb="FF00B050"/>
      </bottom>
      <diagonal/>
    </border>
    <border>
      <left style="thin">
        <color rgb="FF00B050"/>
      </left>
      <right style="thick">
        <color rgb="FF00B050"/>
      </right>
      <top style="thin">
        <color rgb="FF00B050"/>
      </top>
      <bottom style="thin">
        <color rgb="FF00B050"/>
      </bottom>
      <diagonal/>
    </border>
    <border>
      <left style="thin">
        <color rgb="FF00B050"/>
      </left>
      <right style="thin">
        <color rgb="FF00B050"/>
      </right>
      <top style="thin">
        <color rgb="FF00B050"/>
      </top>
      <bottom/>
      <diagonal/>
    </border>
    <border>
      <left/>
      <right style="thin">
        <color rgb="FF00B050"/>
      </right>
      <top style="thin">
        <color rgb="FF00B050"/>
      </top>
      <bottom style="medium">
        <color rgb="FF00B050"/>
      </bottom>
      <diagonal/>
    </border>
    <border>
      <left style="thin">
        <color rgb="FF00B050"/>
      </left>
      <right style="thick">
        <color rgb="FF00B050"/>
      </right>
      <top style="thin">
        <color rgb="FF00B050"/>
      </top>
      <bottom style="medium">
        <color rgb="FF00B050"/>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left>
      <right/>
      <top style="medium">
        <color rgb="FF2E74B5"/>
      </top>
      <bottom/>
      <diagonal/>
    </border>
    <border>
      <left/>
      <right/>
      <top style="medium">
        <color rgb="FF2E74B5"/>
      </top>
      <bottom/>
      <diagonal/>
    </border>
    <border>
      <left style="thin">
        <color rgb="FF2E74B5"/>
      </left>
      <right/>
      <top style="thin">
        <color rgb="FF2E74B5"/>
      </top>
      <bottom style="medium">
        <color rgb="FF2E74B5"/>
      </bottom>
      <diagonal/>
    </border>
    <border>
      <left/>
      <right/>
      <top style="thin">
        <color rgb="FF2E74B5"/>
      </top>
      <bottom style="medium">
        <color rgb="FF2E74B5"/>
      </bottom>
      <diagonal/>
    </border>
    <border>
      <left/>
      <right style="medium">
        <color rgb="FF2E74B5"/>
      </right>
      <top style="thin">
        <color rgb="FF2E74B5"/>
      </top>
      <bottom style="medium">
        <color rgb="FF2E74B5"/>
      </bottom>
      <diagonal/>
    </border>
    <border>
      <left style="thin">
        <color rgb="FF2E74B5"/>
      </left>
      <right/>
      <top style="thin">
        <color rgb="FF2E74B5"/>
      </top>
      <bottom style="thin">
        <color rgb="FF2E74B5"/>
      </bottom>
      <diagonal/>
    </border>
    <border>
      <left/>
      <right/>
      <top style="thin">
        <color rgb="FF2E74B5"/>
      </top>
      <bottom style="thin">
        <color rgb="FF2E74B5"/>
      </bottom>
      <diagonal/>
    </border>
    <border>
      <left/>
      <right style="medium">
        <color rgb="FF2E74B5"/>
      </right>
      <top style="thin">
        <color rgb="FF2E74B5"/>
      </top>
      <bottom style="thin">
        <color rgb="FF2E74B5"/>
      </bottom>
      <diagonal/>
    </border>
    <border>
      <left style="thin">
        <color rgb="FF2E74B5"/>
      </left>
      <right/>
      <top style="medium">
        <color rgb="FF2E74B5"/>
      </top>
      <bottom style="thin">
        <color rgb="FF2E74B5"/>
      </bottom>
      <diagonal/>
    </border>
    <border>
      <left/>
      <right/>
      <top style="medium">
        <color rgb="FF2E74B5"/>
      </top>
      <bottom style="thin">
        <color rgb="FF2E74B5"/>
      </bottom>
      <diagonal/>
    </border>
    <border>
      <left/>
      <right style="medium">
        <color rgb="FF2E74B5"/>
      </right>
      <top style="medium">
        <color rgb="FF2E74B5"/>
      </top>
      <bottom style="thin">
        <color rgb="FF2E74B5"/>
      </bottom>
      <diagonal/>
    </border>
    <border>
      <left style="thick">
        <color rgb="FF00B050"/>
      </left>
      <right style="thin">
        <color rgb="FF00B050"/>
      </right>
      <top style="thick">
        <color rgb="FF00B050"/>
      </top>
      <bottom style="thin">
        <color rgb="FF00B050"/>
      </bottom>
      <diagonal/>
    </border>
    <border>
      <left style="thin">
        <color rgb="FF00B050"/>
      </left>
      <right style="thin">
        <color rgb="FF00B050"/>
      </right>
      <top style="thick">
        <color rgb="FF00B050"/>
      </top>
      <bottom style="thin">
        <color rgb="FF00B050"/>
      </bottom>
      <diagonal/>
    </border>
    <border>
      <left style="thin">
        <color rgb="FF00B050"/>
      </left>
      <right style="thick">
        <color rgb="FF00B050"/>
      </right>
      <top style="thick">
        <color rgb="FF00B050"/>
      </top>
      <bottom style="thin">
        <color rgb="FF00B050"/>
      </bottom>
      <diagonal/>
    </border>
    <border>
      <left style="thin">
        <color rgb="FF00B050"/>
      </left>
      <right style="thick">
        <color rgb="FF00B050"/>
      </right>
      <top/>
      <bottom style="thin">
        <color rgb="FF00B050"/>
      </bottom>
      <diagonal/>
    </border>
    <border>
      <left style="thick">
        <color rgb="FF00B050"/>
      </left>
      <right style="thin">
        <color rgb="FF00B050"/>
      </right>
      <top style="thin">
        <color rgb="FF00B050"/>
      </top>
      <bottom style="thick">
        <color rgb="FF00B050"/>
      </bottom>
      <diagonal/>
    </border>
    <border>
      <left style="thin">
        <color rgb="FF00B050"/>
      </left>
      <right style="thin">
        <color rgb="FF00B050"/>
      </right>
      <top style="thin">
        <color rgb="FF00B050"/>
      </top>
      <bottom style="thick">
        <color rgb="FF00B050"/>
      </bottom>
      <diagonal/>
    </border>
    <border>
      <left style="thin">
        <color rgb="FF00B050"/>
      </left>
      <right style="thick">
        <color rgb="FF00B050"/>
      </right>
      <top style="thin">
        <color rgb="FF00B050"/>
      </top>
      <bottom style="thick">
        <color rgb="FF00B050"/>
      </bottom>
      <diagonal/>
    </border>
    <border>
      <left style="thin">
        <color rgb="FF00B050"/>
      </left>
      <right/>
      <top style="thick">
        <color rgb="FF00B050"/>
      </top>
      <bottom style="thin">
        <color rgb="FF00B050"/>
      </bottom>
      <diagonal/>
    </border>
    <border>
      <left style="thin">
        <color rgb="FF00B050"/>
      </left>
      <right style="thin">
        <color rgb="FF00B050"/>
      </right>
      <top/>
      <bottom style="thick">
        <color rgb="FF00B050"/>
      </bottom>
      <diagonal/>
    </border>
    <border>
      <left style="thin">
        <color rgb="FF00B050"/>
      </left>
      <right/>
      <top style="thin">
        <color rgb="FF00B050"/>
      </top>
      <bottom style="thick">
        <color rgb="FF00B050"/>
      </bottom>
      <diagonal/>
    </border>
    <border>
      <left style="medium">
        <color rgb="FF0070C0"/>
      </left>
      <right style="medium">
        <color rgb="FF0070C0"/>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style="thin">
        <color indexed="64"/>
      </left>
      <right style="medium">
        <color indexed="64"/>
      </right>
      <top/>
      <bottom/>
      <diagonal/>
    </border>
    <border>
      <left style="medium">
        <color indexed="64"/>
      </left>
      <right style="thin">
        <color indexed="64"/>
      </right>
      <top style="medium">
        <color indexed="64"/>
      </top>
      <bottom style="medium">
        <color theme="4"/>
      </bottom>
      <diagonal/>
    </border>
    <border>
      <left style="thin">
        <color indexed="64"/>
      </left>
      <right style="thin">
        <color indexed="64"/>
      </right>
      <top style="medium">
        <color indexed="64"/>
      </top>
      <bottom style="medium">
        <color theme="4"/>
      </bottom>
      <diagonal/>
    </border>
    <border>
      <left style="thin">
        <color indexed="64"/>
      </left>
      <right style="medium">
        <color indexed="64"/>
      </right>
      <top style="medium">
        <color indexed="64"/>
      </top>
      <bottom style="medium">
        <color theme="4"/>
      </bottom>
      <diagonal/>
    </border>
    <border>
      <left style="medium">
        <color indexed="64"/>
      </left>
      <right style="thin">
        <color indexed="64"/>
      </right>
      <top style="medium">
        <color theme="4"/>
      </top>
      <bottom style="thin">
        <color indexed="64"/>
      </bottom>
      <diagonal/>
    </border>
    <border>
      <left style="medium">
        <color theme="4"/>
      </left>
      <right style="medium">
        <color indexed="64"/>
      </right>
      <top style="medium">
        <color theme="4"/>
      </top>
      <bottom/>
      <diagonal/>
    </border>
    <border>
      <left style="medium">
        <color theme="4"/>
      </left>
      <right style="medium">
        <color indexed="64"/>
      </right>
      <top/>
      <bottom/>
      <diagonal/>
    </border>
    <border>
      <left style="medium">
        <color theme="4"/>
      </left>
      <right style="medium">
        <color indexed="64"/>
      </right>
      <top/>
      <bottom style="medium">
        <color indexed="64"/>
      </bottom>
      <diagonal/>
    </border>
    <border>
      <left style="thick">
        <color rgb="FF00B050"/>
      </left>
      <right style="thin">
        <color rgb="FF00B050"/>
      </right>
      <top style="thick">
        <color rgb="FF00B050"/>
      </top>
      <bottom style="thick">
        <color rgb="FF00B050"/>
      </bottom>
      <diagonal/>
    </border>
    <border>
      <left style="thin">
        <color rgb="FF00B050"/>
      </left>
      <right style="thin">
        <color rgb="FF00B050"/>
      </right>
      <top style="thick">
        <color rgb="FF00B050"/>
      </top>
      <bottom style="thick">
        <color rgb="FF00B050"/>
      </bottom>
      <diagonal/>
    </border>
    <border>
      <left style="thin">
        <color rgb="FF00B050"/>
      </left>
      <right style="thick">
        <color rgb="FF00B050"/>
      </right>
      <top style="thick">
        <color rgb="FF00B050"/>
      </top>
      <bottom style="thick">
        <color rgb="FF00B050"/>
      </bottom>
      <diagonal/>
    </border>
    <border>
      <left style="thick">
        <color rgb="FF00B050"/>
      </left>
      <right style="thick">
        <color rgb="FF00B050"/>
      </right>
      <top style="thick">
        <color rgb="FF00B050"/>
      </top>
      <bottom style="thick">
        <color rgb="FF00B050"/>
      </bottom>
      <diagonal/>
    </border>
    <border>
      <left style="thick">
        <color rgb="FF00B050"/>
      </left>
      <right style="thick">
        <color rgb="FF00B050"/>
      </right>
      <top style="thick">
        <color rgb="FF00B050"/>
      </top>
      <bottom/>
      <diagonal/>
    </border>
    <border>
      <left style="thick">
        <color rgb="FF00B050"/>
      </left>
      <right style="thick">
        <color rgb="FF00B050"/>
      </right>
      <top style="medium">
        <color rgb="FF00B050"/>
      </top>
      <bottom/>
      <diagonal/>
    </border>
    <border>
      <left style="thick">
        <color rgb="FF00B050"/>
      </left>
      <right style="thick">
        <color rgb="FF00B050"/>
      </right>
      <top style="medium">
        <color rgb="FF00B050"/>
      </top>
      <bottom style="thin">
        <color rgb="FF00B050"/>
      </bottom>
      <diagonal/>
    </border>
    <border>
      <left style="thick">
        <color rgb="FF00B050"/>
      </left>
      <right style="thick">
        <color rgb="FF00B050"/>
      </right>
      <top style="medium">
        <color rgb="FF00B050"/>
      </top>
      <bottom style="thick">
        <color rgb="FF00B05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theme="4"/>
      </top>
      <bottom style="medium">
        <color indexed="64"/>
      </bottom>
      <diagonal/>
    </border>
    <border>
      <left style="medium">
        <color theme="4"/>
      </left>
      <right style="medium">
        <color theme="4"/>
      </right>
      <top/>
      <bottom style="medium">
        <color theme="4"/>
      </bottom>
      <diagonal/>
    </border>
    <border>
      <left style="thin">
        <color indexed="64"/>
      </left>
      <right/>
      <top/>
      <bottom/>
      <diagonal/>
    </border>
    <border>
      <left style="thin">
        <color indexed="64"/>
      </left>
      <right/>
      <top/>
      <bottom style="thin">
        <color indexed="64"/>
      </bottom>
      <diagonal/>
    </border>
    <border>
      <left style="thin">
        <color indexed="64"/>
      </left>
      <right style="medium">
        <color theme="4"/>
      </right>
      <top style="thin">
        <color indexed="64"/>
      </top>
      <bottom style="medium">
        <color theme="4"/>
      </bottom>
      <diagonal/>
    </border>
    <border>
      <left style="medium">
        <color theme="4"/>
      </left>
      <right/>
      <top/>
      <bottom style="medium">
        <color theme="4"/>
      </bottom>
      <diagonal/>
    </border>
    <border>
      <left style="thin">
        <color indexed="64"/>
      </left>
      <right/>
      <top style="medium">
        <color indexed="64"/>
      </top>
      <bottom/>
      <diagonal/>
    </border>
    <border>
      <left/>
      <right style="medium">
        <color theme="4"/>
      </right>
      <top style="medium">
        <color theme="4"/>
      </top>
      <bottom style="medium">
        <color theme="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theme="4"/>
      </bottom>
      <diagonal/>
    </border>
    <border>
      <left style="medium">
        <color theme="4"/>
      </left>
      <right style="thin">
        <color indexed="64"/>
      </right>
      <top style="medium">
        <color indexed="64"/>
      </top>
      <bottom style="medium">
        <color theme="4"/>
      </bottom>
      <diagonal/>
    </border>
  </borders>
  <cellStyleXfs count="3">
    <xf numFmtId="0" fontId="0" fillId="0" borderId="0"/>
    <xf numFmtId="41" fontId="48" fillId="0" borderId="0" applyFont="0" applyFill="0" applyBorder="0" applyAlignment="0" applyProtection="0"/>
    <xf numFmtId="9" fontId="48" fillId="0" borderId="0" applyFont="0" applyFill="0" applyBorder="0" applyAlignment="0" applyProtection="0"/>
  </cellStyleXfs>
  <cellXfs count="782">
    <xf numFmtId="0" fontId="0" fillId="0" borderId="0" xfId="0"/>
    <xf numFmtId="0" fontId="3"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14" fontId="2" fillId="2" borderId="1"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0" fillId="0" borderId="8" xfId="0" applyBorder="1" applyAlignment="1">
      <alignment horizontal="center"/>
    </xf>
    <xf numFmtId="49" fontId="0" fillId="0" borderId="8" xfId="0" applyNumberFormat="1" applyBorder="1" applyAlignment="1">
      <alignment horizontal="center"/>
    </xf>
    <xf numFmtId="0" fontId="0" fillId="0" borderId="0" xfId="0" applyBorder="1" applyAlignment="1"/>
    <xf numFmtId="0" fontId="0" fillId="0" borderId="12" xfId="0" applyBorder="1" applyAlignment="1"/>
    <xf numFmtId="0" fontId="0" fillId="0" borderId="0" xfId="0" applyAlignment="1">
      <alignment horizontal="center" vertical="center"/>
    </xf>
    <xf numFmtId="0" fontId="0" fillId="0" borderId="8" xfId="0" applyBorder="1" applyAlignment="1">
      <alignment horizontal="center" vertical="center"/>
    </xf>
    <xf numFmtId="0" fontId="0" fillId="0" borderId="8" xfId="0" applyBorder="1" applyAlignment="1">
      <alignment horizontal="justify" vertical="center" wrapText="1"/>
    </xf>
    <xf numFmtId="0" fontId="0" fillId="0" borderId="0" xfId="0" applyAlignment="1">
      <alignment vertical="center"/>
    </xf>
    <xf numFmtId="0" fontId="0" fillId="7" borderId="0" xfId="0" applyFill="1"/>
    <xf numFmtId="0" fontId="10" fillId="0" borderId="33" xfId="0" applyFont="1" applyBorder="1" applyAlignment="1">
      <alignment horizontal="center" vertical="center"/>
    </xf>
    <xf numFmtId="0" fontId="10" fillId="0" borderId="33" xfId="0" applyFont="1" applyBorder="1" applyAlignment="1">
      <alignment horizontal="center" vertical="center" wrapText="1"/>
    </xf>
    <xf numFmtId="0" fontId="10" fillId="0" borderId="32"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wrapText="1"/>
    </xf>
    <xf numFmtId="0" fontId="0" fillId="0" borderId="29" xfId="0" applyBorder="1" applyAlignment="1">
      <alignment vertical="center"/>
    </xf>
    <xf numFmtId="0" fontId="0" fillId="0" borderId="0" xfId="0" applyAlignment="1">
      <alignment horizontal="center"/>
    </xf>
    <xf numFmtId="0" fontId="0" fillId="0" borderId="8" xfId="0" applyFont="1" applyFill="1" applyBorder="1" applyAlignment="1">
      <alignment horizontal="center" vertical="center"/>
    </xf>
    <xf numFmtId="0" fontId="0" fillId="0" borderId="8" xfId="0" applyBorder="1" applyAlignment="1">
      <alignment vertical="center"/>
    </xf>
    <xf numFmtId="0" fontId="20" fillId="0" borderId="8" xfId="0" applyFont="1" applyFill="1" applyBorder="1" applyAlignment="1">
      <alignment vertical="center" wrapText="1"/>
    </xf>
    <xf numFmtId="0" fontId="2" fillId="0" borderId="0" xfId="0" applyFont="1"/>
    <xf numFmtId="0" fontId="22" fillId="0" borderId="8" xfId="0" applyFont="1" applyBorder="1" applyAlignment="1">
      <alignment vertical="center" wrapText="1"/>
    </xf>
    <xf numFmtId="0" fontId="23" fillId="0" borderId="0" xfId="0" applyFont="1"/>
    <xf numFmtId="0" fontId="21" fillId="0" borderId="33" xfId="0" applyFont="1" applyBorder="1" applyAlignment="1">
      <alignment horizontal="justify" vertical="center" wrapText="1"/>
    </xf>
    <xf numFmtId="0" fontId="23" fillId="0" borderId="8" xfId="0" applyFont="1" applyFill="1" applyBorder="1" applyAlignment="1">
      <alignment vertical="center" wrapText="1"/>
    </xf>
    <xf numFmtId="17" fontId="21" fillId="0" borderId="8" xfId="0" applyNumberFormat="1" applyFont="1" applyBorder="1" applyAlignment="1">
      <alignment vertical="center" wrapText="1"/>
    </xf>
    <xf numFmtId="0" fontId="21" fillId="0" borderId="33" xfId="0" applyFont="1" applyBorder="1" applyAlignment="1">
      <alignment vertical="center" wrapText="1"/>
    </xf>
    <xf numFmtId="0" fontId="21" fillId="0" borderId="30" xfId="0" applyFont="1" applyBorder="1" applyAlignment="1">
      <alignment vertical="center" wrapText="1"/>
    </xf>
    <xf numFmtId="17" fontId="21" fillId="0" borderId="30" xfId="0" applyNumberFormat="1" applyFont="1" applyBorder="1" applyAlignment="1">
      <alignment vertical="center" wrapText="1"/>
    </xf>
    <xf numFmtId="0" fontId="22" fillId="0" borderId="8" xfId="0" applyFont="1" applyBorder="1" applyAlignment="1">
      <alignment horizontal="center" vertical="center" wrapText="1"/>
    </xf>
    <xf numFmtId="0" fontId="23" fillId="2" borderId="8" xfId="0" applyFont="1" applyFill="1" applyBorder="1" applyAlignment="1">
      <alignment horizontal="justify" vertical="center" wrapText="1"/>
    </xf>
    <xf numFmtId="0" fontId="23" fillId="0" borderId="33" xfId="0" applyFont="1" applyFill="1" applyBorder="1" applyAlignment="1">
      <alignment vertical="center" wrapText="1"/>
    </xf>
    <xf numFmtId="0" fontId="21" fillId="0" borderId="35" xfId="0" applyFont="1" applyBorder="1" applyAlignment="1">
      <alignment vertical="center" wrapText="1"/>
    </xf>
    <xf numFmtId="0" fontId="21" fillId="0" borderId="8" xfId="0" applyFont="1" applyBorder="1" applyAlignment="1">
      <alignment vertical="center" wrapText="1"/>
    </xf>
    <xf numFmtId="14" fontId="21" fillId="0" borderId="8" xfId="0" applyNumberFormat="1" applyFont="1" applyBorder="1" applyAlignment="1">
      <alignment horizontal="center" vertical="center" wrapText="1"/>
    </xf>
    <xf numFmtId="0" fontId="15" fillId="4" borderId="8" xfId="0" applyFont="1" applyFill="1" applyBorder="1" applyAlignment="1">
      <alignment horizontal="center" vertical="center" textRotation="90" wrapText="1"/>
    </xf>
    <xf numFmtId="0" fontId="21" fillId="0" borderId="8" xfId="0" applyFont="1" applyBorder="1" applyAlignment="1">
      <alignment horizontal="center" vertical="center" wrapText="1"/>
    </xf>
    <xf numFmtId="0" fontId="24" fillId="0" borderId="8" xfId="0" applyFont="1" applyBorder="1" applyAlignment="1">
      <alignment horizontal="justify" vertical="center" wrapText="1"/>
    </xf>
    <xf numFmtId="0" fontId="21" fillId="0" borderId="8" xfId="0" applyFont="1" applyBorder="1" applyAlignment="1">
      <alignment horizontal="justify" vertical="center" wrapText="1"/>
    </xf>
    <xf numFmtId="0" fontId="15" fillId="4" borderId="8" xfId="0" applyFont="1" applyFill="1" applyBorder="1" applyAlignment="1">
      <alignment horizontal="center" vertical="center" wrapText="1"/>
    </xf>
    <xf numFmtId="0" fontId="0" fillId="0" borderId="8" xfId="0" applyBorder="1" applyAlignment="1">
      <alignment horizontal="center" vertical="center" wrapText="1"/>
    </xf>
    <xf numFmtId="0" fontId="25" fillId="0" borderId="8" xfId="0" applyFont="1" applyBorder="1" applyAlignment="1">
      <alignment vertical="center" wrapText="1"/>
    </xf>
    <xf numFmtId="0" fontId="21" fillId="0" borderId="32" xfId="0" applyFont="1" applyFill="1" applyBorder="1" applyAlignment="1">
      <alignment vertical="center" wrapText="1"/>
    </xf>
    <xf numFmtId="0" fontId="21" fillId="0" borderId="32" xfId="0" applyFont="1" applyFill="1" applyBorder="1" applyAlignment="1">
      <alignment horizontal="center" vertical="center" wrapText="1"/>
    </xf>
    <xf numFmtId="0" fontId="21" fillId="0" borderId="8" xfId="0" applyFont="1" applyFill="1" applyBorder="1" applyAlignment="1">
      <alignment horizontal="justify" vertical="center" wrapText="1"/>
    </xf>
    <xf numFmtId="0" fontId="21" fillId="0" borderId="34" xfId="0" applyFont="1" applyFill="1" applyBorder="1" applyAlignment="1">
      <alignment vertical="center" wrapText="1"/>
    </xf>
    <xf numFmtId="0" fontId="0" fillId="0" borderId="12" xfId="0" applyFill="1" applyBorder="1" applyAlignment="1"/>
    <xf numFmtId="0" fontId="0" fillId="0" borderId="0" xfId="0" applyFill="1"/>
    <xf numFmtId="0" fontId="22" fillId="0" borderId="33" xfId="0" applyFont="1" applyBorder="1" applyAlignment="1">
      <alignment vertical="center" wrapText="1"/>
    </xf>
    <xf numFmtId="0" fontId="21" fillId="0" borderId="32" xfId="0" applyFont="1" applyFill="1" applyBorder="1" applyAlignment="1">
      <alignment horizontal="justify" vertical="center" wrapText="1"/>
    </xf>
    <xf numFmtId="0" fontId="21" fillId="0" borderId="8" xfId="0" applyFont="1" applyBorder="1" applyAlignment="1">
      <alignment horizontal="justify" vertical="center" wrapText="1"/>
    </xf>
    <xf numFmtId="0" fontId="17" fillId="4" borderId="32" xfId="0" applyFont="1" applyFill="1" applyBorder="1" applyAlignment="1">
      <alignment horizontal="center" vertical="center" wrapText="1"/>
    </xf>
    <xf numFmtId="0" fontId="24" fillId="0" borderId="8" xfId="0" applyFont="1" applyBorder="1" applyAlignment="1">
      <alignment horizontal="justify" vertical="center" wrapText="1"/>
    </xf>
    <xf numFmtId="0" fontId="12" fillId="0" borderId="21" xfId="0" applyFont="1" applyBorder="1" applyAlignment="1">
      <alignment vertical="center" wrapText="1"/>
    </xf>
    <xf numFmtId="0" fontId="12" fillId="0" borderId="18" xfId="0" applyFont="1" applyBorder="1" applyAlignment="1">
      <alignment vertical="center" wrapText="1"/>
    </xf>
    <xf numFmtId="0" fontId="12" fillId="0" borderId="15" xfId="0" applyFont="1" applyBorder="1" applyAlignment="1">
      <alignment vertical="center" wrapText="1"/>
    </xf>
    <xf numFmtId="0" fontId="21" fillId="0" borderId="8" xfId="0" applyFont="1" applyBorder="1" applyAlignment="1">
      <alignment horizontal="justify" vertical="top" wrapText="1"/>
    </xf>
    <xf numFmtId="0" fontId="24" fillId="0" borderId="8" xfId="0" applyFont="1" applyBorder="1" applyAlignment="1">
      <alignment vertical="center" wrapText="1"/>
    </xf>
    <xf numFmtId="14" fontId="24" fillId="0" borderId="8" xfId="0" applyNumberFormat="1" applyFont="1" applyBorder="1" applyAlignment="1">
      <alignment horizontal="center" vertical="center" wrapText="1"/>
    </xf>
    <xf numFmtId="0" fontId="26" fillId="2" borderId="8" xfId="0" applyFont="1" applyFill="1" applyBorder="1" applyAlignment="1">
      <alignment horizontal="justify" vertical="center" wrapText="1"/>
    </xf>
    <xf numFmtId="0" fontId="24" fillId="0" borderId="8" xfId="0" applyFont="1" applyBorder="1" applyAlignment="1">
      <alignment horizontal="left" vertical="center" wrapText="1"/>
    </xf>
    <xf numFmtId="0" fontId="26" fillId="0" borderId="29" xfId="0" applyFont="1" applyFill="1" applyBorder="1" applyAlignment="1">
      <alignment horizontal="left" vertical="center" wrapText="1"/>
    </xf>
    <xf numFmtId="0" fontId="0" fillId="0" borderId="49" xfId="0" applyBorder="1" applyAlignment="1"/>
    <xf numFmtId="0" fontId="0" fillId="0" borderId="48" xfId="0" applyBorder="1" applyAlignment="1"/>
    <xf numFmtId="0" fontId="0" fillId="0" borderId="47" xfId="0" applyBorder="1" applyAlignment="1"/>
    <xf numFmtId="164" fontId="17" fillId="4" borderId="32" xfId="0" applyNumberFormat="1" applyFont="1" applyFill="1" applyBorder="1" applyAlignment="1">
      <alignment horizontal="center" vertical="center" wrapText="1"/>
    </xf>
    <xf numFmtId="0" fontId="23" fillId="0" borderId="8" xfId="0" applyFont="1" applyBorder="1" applyAlignment="1">
      <alignment horizontal="center" vertical="center"/>
    </xf>
    <xf numFmtId="0" fontId="2" fillId="0" borderId="8" xfId="0" applyFont="1" applyBorder="1" applyAlignment="1">
      <alignment horizontal="center" vertical="center"/>
    </xf>
    <xf numFmtId="0" fontId="24" fillId="0" borderId="32" xfId="0" applyFont="1" applyBorder="1" applyAlignment="1">
      <alignment horizontal="left" vertical="center" wrapText="1"/>
    </xf>
    <xf numFmtId="0" fontId="24" fillId="0" borderId="32"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29" xfId="0" applyFont="1" applyBorder="1" applyAlignment="1">
      <alignment horizontal="justify" vertical="center" wrapText="1"/>
    </xf>
    <xf numFmtId="0" fontId="28" fillId="0" borderId="8" xfId="0" applyFont="1" applyBorder="1" applyAlignment="1">
      <alignment horizontal="justify" vertical="center" wrapText="1"/>
    </xf>
    <xf numFmtId="0" fontId="28" fillId="0" borderId="8" xfId="0" applyFont="1" applyBorder="1" applyAlignment="1">
      <alignment vertical="center" wrapText="1"/>
    </xf>
    <xf numFmtId="0" fontId="28" fillId="0" borderId="33" xfId="0" applyFont="1" applyBorder="1" applyAlignment="1">
      <alignment horizontal="justify" vertical="center" wrapText="1"/>
    </xf>
    <xf numFmtId="0" fontId="28" fillId="0" borderId="33" xfId="0" applyFont="1" applyBorder="1" applyAlignment="1">
      <alignment vertical="center" wrapText="1"/>
    </xf>
    <xf numFmtId="0" fontId="1" fillId="0" borderId="12" xfId="0" applyFont="1" applyBorder="1" applyAlignment="1"/>
    <xf numFmtId="0" fontId="1" fillId="0" borderId="0" xfId="0" applyFont="1" applyBorder="1" applyAlignment="1"/>
    <xf numFmtId="0" fontId="0" fillId="0" borderId="0" xfId="0" applyBorder="1"/>
    <xf numFmtId="0" fontId="10" fillId="0" borderId="8" xfId="0" applyFont="1" applyBorder="1" applyAlignment="1">
      <alignment horizontal="center" vertical="center" wrapText="1"/>
    </xf>
    <xf numFmtId="0" fontId="10" fillId="0" borderId="8" xfId="0" applyFont="1" applyBorder="1" applyAlignment="1">
      <alignment horizontal="center" vertical="center"/>
    </xf>
    <xf numFmtId="0" fontId="32" fillId="0" borderId="8" xfId="0" applyFont="1" applyBorder="1" applyAlignment="1">
      <alignment vertical="center"/>
    </xf>
    <xf numFmtId="0" fontId="10" fillId="0" borderId="8" xfId="0" applyFont="1" applyFill="1" applyBorder="1" applyAlignment="1">
      <alignment horizontal="center" vertical="center" wrapText="1"/>
    </xf>
    <xf numFmtId="0" fontId="0" fillId="0" borderId="29" xfId="0" applyBorder="1" applyAlignment="1">
      <alignment horizontal="justify" vertical="center" wrapText="1"/>
    </xf>
    <xf numFmtId="0" fontId="10" fillId="5" borderId="8" xfId="0" applyFont="1" applyFill="1" applyBorder="1" applyAlignment="1">
      <alignment horizontal="center" vertical="center"/>
    </xf>
    <xf numFmtId="0" fontId="0" fillId="0" borderId="0" xfId="0" applyAlignment="1">
      <alignment wrapText="1"/>
    </xf>
    <xf numFmtId="0" fontId="0" fillId="12" borderId="8" xfId="0" applyFill="1" applyBorder="1" applyAlignment="1">
      <alignment horizontal="center" vertical="center"/>
    </xf>
    <xf numFmtId="0" fontId="34" fillId="13" borderId="8" xfId="0" applyFont="1" applyFill="1" applyBorder="1" applyAlignment="1"/>
    <xf numFmtId="0" fontId="35" fillId="13" borderId="8" xfId="0" applyFont="1" applyFill="1" applyBorder="1"/>
    <xf numFmtId="0" fontId="35" fillId="13" borderId="9" xfId="0" applyFont="1" applyFill="1" applyBorder="1"/>
    <xf numFmtId="0" fontId="35" fillId="13" borderId="8" xfId="0" applyFont="1" applyFill="1" applyBorder="1" applyAlignment="1">
      <alignment vertical="center"/>
    </xf>
    <xf numFmtId="0" fontId="35" fillId="13" borderId="8" xfId="0" applyFont="1" applyFill="1" applyBorder="1" applyAlignment="1">
      <alignment horizontal="center"/>
    </xf>
    <xf numFmtId="0" fontId="35" fillId="13" borderId="8" xfId="0" applyFont="1" applyFill="1" applyBorder="1" applyAlignment="1"/>
    <xf numFmtId="0" fontId="2" fillId="0" borderId="0" xfId="0" applyFont="1" applyAlignment="1">
      <alignment horizontal="left" vertical="center"/>
    </xf>
    <xf numFmtId="0" fontId="10" fillId="14" borderId="71" xfId="0" applyFont="1" applyFill="1" applyBorder="1" applyAlignment="1">
      <alignment horizontal="center" vertical="center" wrapText="1"/>
    </xf>
    <xf numFmtId="0" fontId="10" fillId="14" borderId="72" xfId="0" applyFont="1" applyFill="1" applyBorder="1" applyAlignment="1">
      <alignment horizontal="center" vertical="center" wrapText="1"/>
    </xf>
    <xf numFmtId="0" fontId="0" fillId="0" borderId="72" xfId="0" applyBorder="1" applyAlignment="1">
      <alignment horizontal="center" vertical="center" wrapText="1"/>
    </xf>
    <xf numFmtId="0" fontId="10" fillId="14" borderId="70" xfId="0" applyFont="1" applyFill="1" applyBorder="1" applyAlignment="1">
      <alignment horizontal="center" vertical="center" wrapText="1"/>
    </xf>
    <xf numFmtId="0" fontId="2" fillId="0" borderId="0" xfId="0" applyFont="1" applyAlignment="1" applyProtection="1">
      <alignment horizontal="center" vertical="center"/>
      <protection hidden="1"/>
    </xf>
    <xf numFmtId="0" fontId="38" fillId="0" borderId="8" xfId="0" applyFont="1" applyFill="1" applyBorder="1" applyAlignment="1" applyProtection="1">
      <alignment horizontal="center" vertical="center" wrapText="1"/>
      <protection hidden="1"/>
    </xf>
    <xf numFmtId="0" fontId="38" fillId="0" borderId="8" xfId="0" applyFont="1" applyFill="1" applyBorder="1" applyAlignment="1">
      <alignment horizontal="center" vertical="center" wrapText="1"/>
    </xf>
    <xf numFmtId="0" fontId="0" fillId="12" borderId="8" xfId="0" applyFill="1" applyBorder="1" applyAlignment="1" applyProtection="1">
      <alignment horizontal="center"/>
      <protection locked="0"/>
    </xf>
    <xf numFmtId="0" fontId="0" fillId="12" borderId="8" xfId="0" applyFill="1" applyBorder="1" applyAlignment="1" applyProtection="1">
      <alignment horizontal="left"/>
      <protection locked="0"/>
    </xf>
    <xf numFmtId="0" fontId="0" fillId="12" borderId="8" xfId="0" applyFill="1" applyBorder="1" applyAlignment="1" applyProtection="1">
      <alignment horizontal="center" vertical="center"/>
      <protection locked="0"/>
    </xf>
    <xf numFmtId="0" fontId="35" fillId="13" borderId="8" xfId="0" applyFont="1" applyFill="1" applyBorder="1" applyAlignment="1">
      <alignment horizontal="center"/>
    </xf>
    <xf numFmtId="0" fontId="10" fillId="0" borderId="8" xfId="0" applyFont="1" applyBorder="1" applyAlignment="1">
      <alignment horizontal="center" vertical="center"/>
    </xf>
    <xf numFmtId="0" fontId="10" fillId="0" borderId="11" xfId="0" applyFont="1" applyBorder="1" applyAlignment="1">
      <alignment horizontal="center" vertical="center"/>
    </xf>
    <xf numFmtId="0" fontId="0" fillId="0" borderId="29" xfId="0" applyBorder="1" applyAlignment="1">
      <alignment horizontal="justify" vertical="center" wrapText="1"/>
    </xf>
    <xf numFmtId="0" fontId="10" fillId="9" borderId="8" xfId="0" applyFont="1" applyFill="1" applyBorder="1" applyAlignment="1">
      <alignment horizontal="center" vertical="center"/>
    </xf>
    <xf numFmtId="0" fontId="0" fillId="0" borderId="29" xfId="0" applyBorder="1" applyAlignment="1">
      <alignment horizontal="justify" vertical="center" wrapText="1"/>
    </xf>
    <xf numFmtId="0" fontId="0" fillId="0" borderId="8" xfId="0" applyBorder="1" applyAlignment="1">
      <alignment horizontal="center" vertical="center" wrapText="1"/>
    </xf>
    <xf numFmtId="0" fontId="10" fillId="0" borderId="0" xfId="0" applyFont="1"/>
    <xf numFmtId="0" fontId="0" fillId="2" borderId="0" xfId="0" applyFill="1"/>
    <xf numFmtId="0" fontId="0" fillId="2" borderId="8" xfId="0" applyFill="1" applyBorder="1" applyAlignment="1">
      <alignment horizontal="center" vertical="center"/>
    </xf>
    <xf numFmtId="0" fontId="0" fillId="0" borderId="8" xfId="0" applyBorder="1" applyAlignment="1" applyProtection="1">
      <alignment horizontal="center" vertical="center" wrapText="1"/>
      <protection locked="0"/>
    </xf>
    <xf numFmtId="0" fontId="31" fillId="0" borderId="8" xfId="0" applyFont="1" applyBorder="1" applyAlignment="1" applyProtection="1">
      <alignment horizontal="center" vertical="center" wrapText="1"/>
      <protection hidden="1"/>
    </xf>
    <xf numFmtId="0" fontId="0" fillId="0" borderId="8" xfId="0" applyBorder="1" applyAlignment="1" applyProtection="1">
      <alignment horizontal="center" vertical="center"/>
      <protection hidden="1"/>
    </xf>
    <xf numFmtId="0" fontId="0" fillId="0" borderId="8" xfId="0" applyBorder="1" applyProtection="1">
      <protection hidden="1"/>
    </xf>
    <xf numFmtId="0" fontId="0" fillId="0" borderId="8" xfId="0" applyBorder="1" applyAlignment="1" applyProtection="1">
      <alignment horizontal="center"/>
      <protection locked="0"/>
    </xf>
    <xf numFmtId="0" fontId="10" fillId="0" borderId="0" xfId="0" applyFont="1" applyBorder="1" applyAlignment="1">
      <alignment horizontal="center" vertical="center" wrapText="1"/>
    </xf>
    <xf numFmtId="0" fontId="0" fillId="0" borderId="0" xfId="0" applyBorder="1" applyAlignment="1">
      <alignment horizontal="center"/>
    </xf>
    <xf numFmtId="0" fontId="31" fillId="0" borderId="0" xfId="0" applyFont="1" applyBorder="1" applyAlignment="1">
      <alignment horizontal="center" vertical="center" wrapText="1"/>
    </xf>
    <xf numFmtId="0" fontId="0" fillId="0" borderId="0" xfId="0" applyBorder="1" applyAlignment="1">
      <alignment horizontal="center" vertical="center"/>
    </xf>
    <xf numFmtId="0" fontId="9" fillId="0" borderId="0" xfId="0" applyFont="1"/>
    <xf numFmtId="0" fontId="10" fillId="15" borderId="8" xfId="0" applyFont="1" applyFill="1" applyBorder="1" applyAlignment="1">
      <alignment horizontal="center" vertical="center"/>
    </xf>
    <xf numFmtId="0" fontId="0" fillId="0" borderId="8" xfId="0" applyBorder="1" applyAlignment="1">
      <alignment horizontal="justify" vertical="center" wrapText="1"/>
    </xf>
    <xf numFmtId="0" fontId="10" fillId="2" borderId="0" xfId="0" applyFont="1" applyFill="1"/>
    <xf numFmtId="0" fontId="41" fillId="2" borderId="0" xfId="0" applyFont="1" applyFill="1"/>
    <xf numFmtId="0" fontId="10" fillId="9" borderId="9" xfId="0" applyFont="1" applyFill="1" applyBorder="1" applyAlignment="1">
      <alignment horizontal="center" vertical="center"/>
    </xf>
    <xf numFmtId="0" fontId="10" fillId="13" borderId="8" xfId="0" applyFont="1" applyFill="1" applyBorder="1" applyAlignment="1">
      <alignment horizontal="center" vertical="center"/>
    </xf>
    <xf numFmtId="0" fontId="10" fillId="16" borderId="8" xfId="0" applyFont="1" applyFill="1" applyBorder="1" applyAlignment="1">
      <alignment horizontal="center" vertical="center"/>
    </xf>
    <xf numFmtId="0" fontId="10" fillId="17" borderId="8" xfId="0" applyFont="1" applyFill="1" applyBorder="1" applyAlignment="1">
      <alignment horizontal="center" vertical="center"/>
    </xf>
    <xf numFmtId="0" fontId="10" fillId="0" borderId="11" xfId="0" applyFont="1" applyBorder="1" applyAlignment="1">
      <alignment horizontal="center" vertical="center" wrapText="1"/>
    </xf>
    <xf numFmtId="0" fontId="10" fillId="15" borderId="8"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0" fillId="9" borderId="8" xfId="0" applyFill="1" applyBorder="1" applyAlignment="1">
      <alignment horizontal="center"/>
    </xf>
    <xf numFmtId="0" fontId="0" fillId="18" borderId="8" xfId="0" applyFill="1" applyBorder="1" applyAlignment="1">
      <alignment horizontal="center"/>
    </xf>
    <xf numFmtId="0" fontId="10" fillId="0" borderId="0" xfId="0" applyFont="1" applyFill="1" applyBorder="1" applyAlignment="1"/>
    <xf numFmtId="0" fontId="10" fillId="0" borderId="0" xfId="0" applyFont="1" applyFill="1" applyBorder="1" applyAlignment="1">
      <alignment vertical="center"/>
    </xf>
    <xf numFmtId="0" fontId="10"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0" xfId="0" applyFill="1" applyBorder="1" applyAlignment="1">
      <alignment vertical="center" wrapText="1"/>
    </xf>
    <xf numFmtId="0" fontId="43" fillId="0" borderId="0" xfId="0" applyFont="1" applyFill="1" applyBorder="1" applyAlignment="1">
      <alignment vertical="center" wrapText="1"/>
    </xf>
    <xf numFmtId="0" fontId="0" fillId="0" borderId="0" xfId="0" applyFill="1" applyBorder="1"/>
    <xf numFmtId="0" fontId="0" fillId="2" borderId="0" xfId="0" applyFill="1" applyAlignment="1">
      <alignment vertical="center"/>
    </xf>
    <xf numFmtId="0" fontId="10" fillId="13" borderId="8" xfId="0" applyFont="1" applyFill="1" applyBorder="1" applyAlignment="1">
      <alignment horizontal="center" vertical="center" wrapText="1"/>
    </xf>
    <xf numFmtId="0" fontId="47" fillId="19" borderId="8" xfId="0" applyFont="1" applyFill="1" applyBorder="1" applyAlignment="1">
      <alignment horizontal="center" vertical="center"/>
    </xf>
    <xf numFmtId="0" fontId="7" fillId="4" borderId="42" xfId="0" applyFont="1" applyFill="1" applyBorder="1" applyAlignment="1">
      <alignment horizontal="center" vertical="center"/>
    </xf>
    <xf numFmtId="0" fontId="7" fillId="4" borderId="28" xfId="0" applyFont="1" applyFill="1" applyBorder="1" applyAlignment="1">
      <alignment horizontal="center" vertical="center" wrapText="1"/>
    </xf>
    <xf numFmtId="0" fontId="7" fillId="4" borderId="74" xfId="0" applyFont="1" applyFill="1" applyBorder="1" applyAlignment="1">
      <alignment horizontal="center" vertical="center" wrapText="1"/>
    </xf>
    <xf numFmtId="0" fontId="0" fillId="0" borderId="32" xfId="0" applyBorder="1" applyAlignment="1">
      <alignment horizontal="center" vertical="center"/>
    </xf>
    <xf numFmtId="0" fontId="0" fillId="0" borderId="8" xfId="0" applyFill="1" applyBorder="1" applyAlignment="1">
      <alignment horizontal="center" vertical="center" wrapText="1"/>
    </xf>
    <xf numFmtId="0" fontId="0" fillId="0" borderId="8" xfId="0" applyFill="1" applyBorder="1" applyAlignment="1">
      <alignment horizontal="center" vertical="center"/>
    </xf>
    <xf numFmtId="0" fontId="0" fillId="0" borderId="32" xfId="0" applyBorder="1" applyAlignment="1">
      <alignment horizontal="center" vertical="center" wrapText="1"/>
    </xf>
    <xf numFmtId="41" fontId="51" fillId="0" borderId="35" xfId="1" applyFont="1" applyBorder="1" applyAlignment="1" applyProtection="1">
      <alignment horizontal="left" vertical="center"/>
      <protection hidden="1"/>
    </xf>
    <xf numFmtId="0" fontId="40" fillId="9" borderId="8" xfId="0" applyFont="1" applyFill="1" applyBorder="1" applyAlignment="1">
      <alignment horizontal="center" vertical="center" wrapText="1"/>
    </xf>
    <xf numFmtId="0" fontId="50" fillId="0" borderId="8" xfId="0" applyFont="1" applyBorder="1" applyAlignment="1">
      <alignment horizontal="center" vertical="center"/>
    </xf>
    <xf numFmtId="0" fontId="7" fillId="0" borderId="0" xfId="0" applyFont="1" applyBorder="1" applyAlignment="1">
      <alignment vertical="center" wrapText="1"/>
    </xf>
    <xf numFmtId="0" fontId="52" fillId="3" borderId="8" xfId="0" applyFont="1" applyFill="1" applyBorder="1" applyAlignment="1">
      <alignment horizontal="center" vertical="center" wrapText="1"/>
    </xf>
    <xf numFmtId="0" fontId="52" fillId="10" borderId="8" xfId="0" applyFont="1" applyFill="1" applyBorder="1" applyAlignment="1">
      <alignment horizontal="center" vertical="center" wrapText="1"/>
    </xf>
    <xf numFmtId="0" fontId="52" fillId="10" borderId="33" xfId="0" applyFont="1" applyFill="1" applyBorder="1" applyAlignment="1">
      <alignment horizontal="center" vertical="center" wrapText="1"/>
    </xf>
    <xf numFmtId="0" fontId="53" fillId="0" borderId="34" xfId="0" applyFont="1" applyBorder="1" applyAlignment="1">
      <alignment horizontal="center" vertical="center" wrapText="1"/>
    </xf>
    <xf numFmtId="0" fontId="54" fillId="3" borderId="30" xfId="0" applyFont="1" applyFill="1" applyBorder="1" applyAlignment="1">
      <alignment horizontal="center" vertical="center" wrapText="1"/>
    </xf>
    <xf numFmtId="0" fontId="0" fillId="3" borderId="30" xfId="0" applyFill="1" applyBorder="1" applyAlignment="1">
      <alignment horizontal="center" vertical="center"/>
    </xf>
    <xf numFmtId="0" fontId="54" fillId="10" borderId="30" xfId="0" applyFont="1" applyFill="1" applyBorder="1" applyAlignment="1">
      <alignment horizontal="center" vertical="center" wrapText="1"/>
    </xf>
    <xf numFmtId="0" fontId="0" fillId="10" borderId="30" xfId="0" applyFill="1" applyBorder="1" applyAlignment="1">
      <alignment horizontal="center" vertical="center"/>
    </xf>
    <xf numFmtId="0" fontId="35" fillId="21" borderId="8" xfId="0" applyFont="1" applyFill="1" applyBorder="1" applyAlignment="1">
      <alignment horizontal="center" vertical="center" wrapText="1"/>
    </xf>
    <xf numFmtId="0" fontId="0" fillId="0" borderId="80" xfId="0" applyBorder="1"/>
    <xf numFmtId="0" fontId="0" fillId="7" borderId="80" xfId="0" applyFill="1" applyBorder="1"/>
    <xf numFmtId="0" fontId="42" fillId="0" borderId="80" xfId="0" applyFont="1" applyBorder="1" applyAlignment="1">
      <alignment horizontal="center" vertical="center"/>
    </xf>
    <xf numFmtId="0" fontId="0" fillId="15" borderId="80" xfId="0" applyFill="1" applyBorder="1"/>
    <xf numFmtId="0" fontId="0" fillId="16" borderId="80" xfId="0" applyFill="1" applyBorder="1"/>
    <xf numFmtId="0" fontId="10" fillId="0" borderId="80" xfId="0" applyFont="1" applyFill="1" applyBorder="1" applyAlignment="1">
      <alignment horizontal="center" vertical="center"/>
    </xf>
    <xf numFmtId="0" fontId="57" fillId="13" borderId="80" xfId="0" applyFont="1" applyFill="1" applyBorder="1" applyAlignment="1">
      <alignment horizontal="center" vertical="center" wrapText="1"/>
    </xf>
    <xf numFmtId="0" fontId="57" fillId="7" borderId="80" xfId="0" applyFont="1" applyFill="1" applyBorder="1" applyAlignment="1">
      <alignment horizontal="center" vertical="center" wrapText="1"/>
    </xf>
    <xf numFmtId="0" fontId="57" fillId="16" borderId="80" xfId="0" applyFont="1" applyFill="1" applyBorder="1" applyAlignment="1">
      <alignment horizontal="center" vertical="center" wrapText="1"/>
    </xf>
    <xf numFmtId="0" fontId="57" fillId="15" borderId="80" xfId="0" applyFont="1" applyFill="1" applyBorder="1" applyAlignment="1">
      <alignment horizontal="center" vertical="center" wrapText="1"/>
    </xf>
    <xf numFmtId="0" fontId="57" fillId="0" borderId="0" xfId="0" applyFont="1" applyBorder="1"/>
    <xf numFmtId="0" fontId="57" fillId="15" borderId="0" xfId="0" applyFont="1" applyFill="1" applyBorder="1" applyAlignment="1">
      <alignment horizontal="center" vertical="center" wrapText="1"/>
    </xf>
    <xf numFmtId="0" fontId="57" fillId="23" borderId="80" xfId="0" applyFont="1" applyFill="1" applyBorder="1" applyAlignment="1">
      <alignment horizontal="center" vertical="center" wrapText="1"/>
    </xf>
    <xf numFmtId="0" fontId="0" fillId="0" borderId="8" xfId="0" applyBorder="1" applyAlignment="1">
      <alignment horizontal="justify" vertical="center" wrapText="1"/>
    </xf>
    <xf numFmtId="0" fontId="10" fillId="5" borderId="8"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8" xfId="0" applyFont="1" applyBorder="1" applyAlignment="1">
      <alignment horizontal="justify" vertical="center" wrapText="1"/>
    </xf>
    <xf numFmtId="0" fontId="0" fillId="0" borderId="0" xfId="0" applyBorder="1" applyAlignment="1">
      <alignment vertical="center"/>
    </xf>
    <xf numFmtId="0" fontId="0" fillId="0" borderId="0" xfId="0" applyBorder="1" applyAlignment="1">
      <alignment horizontal="justify" vertical="center" wrapText="1"/>
    </xf>
    <xf numFmtId="0" fontId="0" fillId="0" borderId="34" xfId="0" applyBorder="1" applyAlignment="1">
      <alignment horizontal="justify" vertical="center" wrapText="1"/>
    </xf>
    <xf numFmtId="0" fontId="10" fillId="7" borderId="8" xfId="0" applyFont="1" applyFill="1" applyBorder="1" applyAlignment="1">
      <alignment horizontal="center" vertical="center" wrapText="1"/>
    </xf>
    <xf numFmtId="0" fontId="10" fillId="13" borderId="8" xfId="0" applyFont="1" applyFill="1" applyBorder="1" applyAlignment="1">
      <alignment horizontal="center" vertical="center" wrapText="1"/>
    </xf>
    <xf numFmtId="0" fontId="10" fillId="16" borderId="8"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13" borderId="11" xfId="0" applyFont="1" applyFill="1" applyBorder="1" applyAlignment="1">
      <alignment horizontal="center" vertical="center"/>
    </xf>
    <xf numFmtId="0" fontId="10" fillId="23" borderId="11" xfId="0" applyFont="1" applyFill="1" applyBorder="1" applyAlignment="1">
      <alignment horizontal="center" vertical="center"/>
    </xf>
    <xf numFmtId="0" fontId="58" fillId="15" borderId="8" xfId="0" applyFont="1" applyFill="1" applyBorder="1" applyAlignment="1">
      <alignment horizontal="center" vertical="center"/>
    </xf>
    <xf numFmtId="0" fontId="58" fillId="15" borderId="33" xfId="0" applyFont="1" applyFill="1" applyBorder="1" applyAlignment="1">
      <alignment horizontal="center" vertical="center"/>
    </xf>
    <xf numFmtId="0" fontId="0" fillId="15" borderId="8" xfId="0" applyFill="1" applyBorder="1" applyAlignment="1">
      <alignment horizontal="center" vertical="center"/>
    </xf>
    <xf numFmtId="0" fontId="0" fillId="15" borderId="33" xfId="0" applyFill="1" applyBorder="1" applyAlignment="1">
      <alignment horizontal="center" vertical="center"/>
    </xf>
    <xf numFmtId="0" fontId="0" fillId="16" borderId="8" xfId="0" applyFill="1" applyBorder="1" applyAlignment="1">
      <alignment horizontal="center" vertical="center"/>
    </xf>
    <xf numFmtId="0" fontId="0" fillId="7" borderId="8" xfId="0" applyFill="1" applyBorder="1" applyAlignment="1">
      <alignment horizontal="center" vertical="center"/>
    </xf>
    <xf numFmtId="0" fontId="19" fillId="0" borderId="8" xfId="0" applyFont="1" applyFill="1" applyBorder="1" applyAlignment="1">
      <alignment horizontal="justify" vertical="center" wrapText="1"/>
    </xf>
    <xf numFmtId="0" fontId="0" fillId="0" borderId="46" xfId="0" applyBorder="1"/>
    <xf numFmtId="0" fontId="28" fillId="0" borderId="33" xfId="0" applyFont="1" applyBorder="1" applyAlignment="1">
      <alignment horizontal="center" vertical="center" wrapText="1"/>
    </xf>
    <xf numFmtId="0" fontId="29" fillId="0" borderId="8" xfId="0" applyFont="1" applyBorder="1" applyAlignment="1">
      <alignment horizontal="justify" vertical="center" wrapText="1"/>
    </xf>
    <xf numFmtId="0" fontId="19" fillId="0" borderId="0" xfId="0" applyFont="1" applyBorder="1"/>
    <xf numFmtId="0" fontId="19" fillId="0" borderId="0" xfId="0" applyFont="1"/>
    <xf numFmtId="0" fontId="19" fillId="0" borderId="50" xfId="0" applyFont="1" applyBorder="1"/>
    <xf numFmtId="0" fontId="62" fillId="24" borderId="123" xfId="0" applyFont="1" applyFill="1" applyBorder="1" applyAlignment="1">
      <alignment horizontal="center" vertical="center" wrapText="1"/>
    </xf>
    <xf numFmtId="0" fontId="62" fillId="24" borderId="124" xfId="0" applyFont="1" applyFill="1" applyBorder="1" applyAlignment="1">
      <alignment horizontal="center" vertical="center" wrapText="1"/>
    </xf>
    <xf numFmtId="0" fontId="63" fillId="0" borderId="123" xfId="0" applyFont="1" applyBorder="1" applyAlignment="1">
      <alignment vertical="center" wrapText="1"/>
    </xf>
    <xf numFmtId="0" fontId="63" fillId="0" borderId="124" xfId="0" applyFont="1" applyBorder="1" applyAlignment="1">
      <alignment horizontal="center" vertical="center" wrapText="1"/>
    </xf>
    <xf numFmtId="0" fontId="64" fillId="0" borderId="124" xfId="0" applyFont="1" applyBorder="1" applyAlignment="1">
      <alignment horizontal="center" vertical="center" wrapText="1"/>
    </xf>
    <xf numFmtId="0" fontId="63" fillId="0" borderId="123" xfId="0" applyFont="1" applyBorder="1" applyAlignment="1">
      <alignment horizontal="justify" vertical="center" wrapText="1"/>
    </xf>
    <xf numFmtId="0" fontId="63" fillId="0" borderId="44" xfId="0" applyFont="1" applyBorder="1" applyAlignment="1">
      <alignment horizontal="justify" vertical="center" wrapText="1"/>
    </xf>
    <xf numFmtId="0" fontId="60" fillId="0" borderId="125" xfId="0" applyFont="1" applyBorder="1" applyAlignment="1">
      <alignment vertical="center" wrapText="1"/>
    </xf>
    <xf numFmtId="0" fontId="63" fillId="0" borderId="125" xfId="0" applyFont="1" applyBorder="1" applyAlignment="1">
      <alignment horizontal="center" vertical="center" wrapText="1"/>
    </xf>
    <xf numFmtId="0" fontId="64" fillId="0" borderId="125" xfId="0" applyFont="1" applyBorder="1" applyAlignment="1">
      <alignment horizontal="center" vertical="center" wrapText="1"/>
    </xf>
    <xf numFmtId="0" fontId="63" fillId="0" borderId="126" xfId="0" applyFont="1" applyBorder="1" applyAlignment="1">
      <alignment horizontal="justify" vertical="center" wrapText="1"/>
    </xf>
    <xf numFmtId="0" fontId="66" fillId="0" borderId="69" xfId="0" applyFont="1" applyBorder="1" applyAlignment="1">
      <alignment horizontal="center" vertical="center"/>
    </xf>
    <xf numFmtId="0" fontId="67" fillId="0" borderId="69" xfId="0" applyFont="1" applyBorder="1" applyAlignment="1">
      <alignment horizontal="center" vertical="center"/>
    </xf>
    <xf numFmtId="0" fontId="65" fillId="0" borderId="123" xfId="0" applyFont="1" applyBorder="1" applyAlignment="1">
      <alignment horizontal="justify" vertical="center" wrapText="1"/>
    </xf>
    <xf numFmtId="0" fontId="67" fillId="0" borderId="124" xfId="0" applyFont="1" applyBorder="1" applyAlignment="1">
      <alignment horizontal="center" vertical="center"/>
    </xf>
    <xf numFmtId="10" fontId="13" fillId="0" borderId="0" xfId="2" applyNumberFormat="1" applyFont="1"/>
    <xf numFmtId="0" fontId="26" fillId="13" borderId="8"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26" borderId="8" xfId="0" applyFont="1" applyFill="1" applyBorder="1" applyAlignment="1">
      <alignment horizontal="center" vertical="center" wrapText="1"/>
    </xf>
    <xf numFmtId="0" fontId="63" fillId="0" borderId="32" xfId="0" applyFont="1" applyBorder="1" applyAlignment="1">
      <alignment vertical="center" wrapText="1"/>
    </xf>
    <xf numFmtId="0" fontId="26" fillId="27" borderId="33" xfId="0" applyFont="1" applyFill="1" applyBorder="1" applyAlignment="1">
      <alignment horizontal="center" vertical="center" wrapText="1"/>
    </xf>
    <xf numFmtId="0" fontId="63" fillId="0" borderId="32" xfId="0" applyFont="1" applyBorder="1" applyAlignment="1">
      <alignment horizontal="justify" vertical="center" wrapText="1"/>
    </xf>
    <xf numFmtId="0" fontId="63" fillId="0" borderId="42" xfId="0" applyFont="1" applyBorder="1" applyAlignment="1">
      <alignment vertical="center" wrapText="1"/>
    </xf>
    <xf numFmtId="0" fontId="26" fillId="13" borderId="28" xfId="0" applyFont="1" applyFill="1" applyBorder="1" applyAlignment="1">
      <alignment horizontal="center" vertical="center" wrapText="1"/>
    </xf>
    <xf numFmtId="0" fontId="26" fillId="7" borderId="28" xfId="0" applyFont="1" applyFill="1" applyBorder="1" applyAlignment="1">
      <alignment horizontal="center" vertical="center" wrapText="1"/>
    </xf>
    <xf numFmtId="0" fontId="26" fillId="26" borderId="28" xfId="0" applyFont="1" applyFill="1" applyBorder="1" applyAlignment="1">
      <alignment horizontal="center" vertical="center" wrapText="1"/>
    </xf>
    <xf numFmtId="0" fontId="26" fillId="27" borderId="74" xfId="0" applyFont="1" applyFill="1" applyBorder="1" applyAlignment="1">
      <alignment horizontal="center" vertical="center" wrapText="1"/>
    </xf>
    <xf numFmtId="0" fontId="63" fillId="0" borderId="40" xfId="0" applyFont="1" applyBorder="1" applyAlignment="1">
      <alignment horizontal="justify" vertical="center" wrapText="1"/>
    </xf>
    <xf numFmtId="0" fontId="26" fillId="13" borderId="29" xfId="0" applyFont="1" applyFill="1" applyBorder="1" applyAlignment="1">
      <alignment horizontal="center" vertical="center" wrapText="1"/>
    </xf>
    <xf numFmtId="0" fontId="26" fillId="7" borderId="29" xfId="0" applyFont="1" applyFill="1" applyBorder="1" applyAlignment="1">
      <alignment horizontal="center" vertical="center" wrapText="1"/>
    </xf>
    <xf numFmtId="0" fontId="26" fillId="26" borderId="29" xfId="0" applyFont="1" applyFill="1" applyBorder="1" applyAlignment="1">
      <alignment horizontal="center" vertical="center" wrapText="1"/>
    </xf>
    <xf numFmtId="0" fontId="26" fillId="27" borderId="38" xfId="0" applyFont="1" applyFill="1" applyBorder="1" applyAlignment="1">
      <alignment horizontal="center" vertical="center" wrapText="1"/>
    </xf>
    <xf numFmtId="0" fontId="69" fillId="25" borderId="127" xfId="0" applyFont="1" applyFill="1" applyBorder="1" applyAlignment="1">
      <alignment horizontal="center" vertical="center" wrapText="1"/>
    </xf>
    <xf numFmtId="0" fontId="69" fillId="13" borderId="128" xfId="0" applyFont="1" applyFill="1" applyBorder="1" applyAlignment="1">
      <alignment horizontal="center" vertical="center" wrapText="1"/>
    </xf>
    <xf numFmtId="0" fontId="69" fillId="7" borderId="128" xfId="0" applyFont="1" applyFill="1" applyBorder="1" applyAlignment="1">
      <alignment horizontal="center" vertical="center" wrapText="1"/>
    </xf>
    <xf numFmtId="0" fontId="69" fillId="26" borderId="128" xfId="0" applyFont="1" applyFill="1" applyBorder="1" applyAlignment="1">
      <alignment horizontal="center" vertical="center" wrapText="1"/>
    </xf>
    <xf numFmtId="0" fontId="69" fillId="27" borderId="129" xfId="0" applyFont="1" applyFill="1" applyBorder="1" applyAlignment="1">
      <alignment horizontal="center" vertical="center" wrapText="1"/>
    </xf>
    <xf numFmtId="0" fontId="69" fillId="0" borderId="127" xfId="0" applyFont="1" applyBorder="1" applyAlignment="1">
      <alignment horizontal="center" vertical="center" wrapText="1"/>
    </xf>
    <xf numFmtId="0" fontId="70" fillId="13" borderId="128" xfId="0" applyFont="1" applyFill="1" applyBorder="1" applyAlignment="1">
      <alignment horizontal="center" vertical="center" wrapText="1"/>
    </xf>
    <xf numFmtId="0" fontId="70" fillId="13" borderId="129" xfId="0" applyFont="1" applyFill="1" applyBorder="1" applyAlignment="1">
      <alignment horizontal="center" vertical="center" wrapText="1"/>
    </xf>
    <xf numFmtId="0" fontId="28" fillId="0" borderId="30" xfId="0" applyFont="1" applyBorder="1" applyAlignment="1">
      <alignment horizontal="justify" vertical="center" wrapText="1"/>
    </xf>
    <xf numFmtId="0" fontId="29" fillId="0" borderId="30" xfId="0" applyFont="1" applyBorder="1" applyAlignment="1">
      <alignment horizontal="justify" vertical="center" wrapText="1"/>
    </xf>
    <xf numFmtId="0" fontId="35" fillId="21" borderId="29" xfId="0" applyFont="1" applyFill="1" applyBorder="1" applyAlignment="1">
      <alignment horizontal="center" vertical="center" wrapText="1"/>
    </xf>
    <xf numFmtId="0" fontId="31" fillId="0" borderId="8" xfId="0" applyFont="1" applyBorder="1" applyAlignment="1">
      <alignment vertical="center"/>
    </xf>
    <xf numFmtId="0" fontId="31" fillId="0" borderId="8" xfId="0" applyFont="1" applyBorder="1" applyAlignment="1">
      <alignment horizontal="justify" vertical="center" wrapText="1"/>
    </xf>
    <xf numFmtId="0" fontId="24" fillId="0" borderId="33" xfId="0" applyFont="1" applyBorder="1" applyAlignment="1">
      <alignment horizontal="center" vertical="center" wrapText="1"/>
    </xf>
    <xf numFmtId="0" fontId="28" fillId="0" borderId="30" xfId="0" applyFont="1" applyBorder="1" applyAlignment="1">
      <alignment vertical="center" wrapText="1"/>
    </xf>
    <xf numFmtId="0" fontId="28" fillId="0" borderId="35" xfId="0" applyFont="1" applyBorder="1" applyAlignment="1">
      <alignment vertical="center" wrapText="1"/>
    </xf>
    <xf numFmtId="0" fontId="72" fillId="0" borderId="52" xfId="0" applyFont="1" applyBorder="1"/>
    <xf numFmtId="0" fontId="72" fillId="0" borderId="52" xfId="0" applyFont="1" applyBorder="1" applyAlignment="1">
      <alignment horizontal="center" vertical="center"/>
    </xf>
    <xf numFmtId="0" fontId="72" fillId="0" borderId="53" xfId="0" applyFont="1" applyBorder="1" applyAlignment="1">
      <alignment horizontal="center" vertical="center"/>
    </xf>
    <xf numFmtId="0" fontId="72" fillId="0" borderId="55" xfId="0" applyFont="1" applyBorder="1"/>
    <xf numFmtId="0" fontId="72" fillId="0" borderId="55" xfId="0" applyFont="1" applyBorder="1" applyAlignment="1">
      <alignment horizontal="center" vertical="center"/>
    </xf>
    <xf numFmtId="0" fontId="72" fillId="0" borderId="56" xfId="0" applyFont="1" applyBorder="1" applyAlignment="1">
      <alignment horizontal="center" vertical="center"/>
    </xf>
    <xf numFmtId="0" fontId="72" fillId="0" borderId="54" xfId="0" applyFont="1" applyBorder="1"/>
    <xf numFmtId="0" fontId="72" fillId="11" borderId="55" xfId="0" applyFont="1" applyFill="1" applyBorder="1"/>
    <xf numFmtId="0" fontId="72" fillId="0" borderId="58" xfId="0" applyFont="1" applyBorder="1"/>
    <xf numFmtId="0" fontId="72" fillId="0" borderId="58" xfId="0" applyFont="1" applyBorder="1" applyAlignment="1">
      <alignment horizontal="center" vertical="center"/>
    </xf>
    <xf numFmtId="0" fontId="72" fillId="11" borderId="58" xfId="0" applyFont="1" applyFill="1" applyBorder="1"/>
    <xf numFmtId="0" fontId="72" fillId="11" borderId="59" xfId="0" applyFont="1" applyFill="1" applyBorder="1" applyAlignment="1">
      <alignment horizontal="center" vertical="center"/>
    </xf>
    <xf numFmtId="0" fontId="72" fillId="0" borderId="57" xfId="0" applyFont="1" applyBorder="1"/>
    <xf numFmtId="0" fontId="72" fillId="0" borderId="61" xfId="0" applyFont="1" applyBorder="1"/>
    <xf numFmtId="0" fontId="72" fillId="0" borderId="61" xfId="0" applyFont="1" applyBorder="1" applyAlignment="1">
      <alignment horizontal="center" vertical="center"/>
    </xf>
    <xf numFmtId="0" fontId="72" fillId="0" borderId="62" xfId="0" applyFont="1" applyBorder="1" applyAlignment="1">
      <alignment horizontal="center" vertical="center"/>
    </xf>
    <xf numFmtId="0" fontId="72" fillId="0" borderId="60" xfId="0" applyFont="1" applyBorder="1"/>
    <xf numFmtId="0" fontId="72" fillId="11" borderId="113" xfId="0" applyFont="1" applyFill="1" applyBorder="1"/>
    <xf numFmtId="0" fontId="72" fillId="11" borderId="121" xfId="0" applyFont="1" applyFill="1" applyBorder="1" applyAlignment="1">
      <alignment horizontal="center" vertical="center"/>
    </xf>
    <xf numFmtId="0" fontId="72" fillId="0" borderId="120" xfId="0" applyFont="1" applyBorder="1"/>
    <xf numFmtId="0" fontId="72" fillId="0" borderId="117" xfId="0" applyFont="1" applyFill="1" applyBorder="1" applyAlignment="1">
      <alignment horizontal="center" vertical="center"/>
    </xf>
    <xf numFmtId="0" fontId="72" fillId="0" borderId="118" xfId="0" applyFont="1" applyFill="1" applyBorder="1" applyAlignment="1">
      <alignment horizontal="center" vertical="center"/>
    </xf>
    <xf numFmtId="0" fontId="72" fillId="0" borderId="119" xfId="0" applyFont="1" applyBorder="1" applyAlignment="1">
      <alignment horizontal="center" vertical="center"/>
    </xf>
    <xf numFmtId="0" fontId="72" fillId="11" borderId="119" xfId="0" applyFont="1" applyFill="1" applyBorder="1"/>
    <xf numFmtId="0" fontId="72" fillId="11" borderId="59" xfId="0" applyFont="1" applyFill="1" applyBorder="1"/>
    <xf numFmtId="0" fontId="71" fillId="10" borderId="146" xfId="0" applyFont="1" applyFill="1" applyBorder="1" applyAlignment="1">
      <alignment horizontal="center" vertical="center" wrapText="1"/>
    </xf>
    <xf numFmtId="0" fontId="71" fillId="10" borderId="147" xfId="0" applyFont="1" applyFill="1" applyBorder="1" applyAlignment="1">
      <alignment horizontal="center" vertical="center" wrapText="1"/>
    </xf>
    <xf numFmtId="0" fontId="72" fillId="0" borderId="142" xfId="0" applyFont="1" applyBorder="1"/>
    <xf numFmtId="0" fontId="72" fillId="0" borderId="142" xfId="0" applyFont="1" applyBorder="1" applyAlignment="1">
      <alignment horizontal="center" vertical="center"/>
    </xf>
    <xf numFmtId="0" fontId="72" fillId="0" borderId="148" xfId="0" applyFont="1" applyBorder="1" applyAlignment="1">
      <alignment horizontal="center" vertical="center"/>
    </xf>
    <xf numFmtId="0" fontId="72" fillId="0" borderId="141" xfId="0" applyFont="1" applyBorder="1"/>
    <xf numFmtId="0" fontId="72" fillId="0" borderId="143" xfId="0" applyFont="1" applyBorder="1" applyAlignment="1">
      <alignment horizontal="center" vertical="center"/>
    </xf>
    <xf numFmtId="0" fontId="72" fillId="0" borderId="118" xfId="0" applyFont="1" applyBorder="1" applyAlignment="1">
      <alignment horizontal="center" vertical="center"/>
    </xf>
    <xf numFmtId="0" fontId="72" fillId="0" borderId="117" xfId="0" applyFont="1" applyBorder="1" applyAlignment="1">
      <alignment horizontal="center" vertical="center"/>
    </xf>
    <xf numFmtId="0" fontId="72" fillId="0" borderId="144" xfId="0" applyFont="1" applyBorder="1" applyAlignment="1">
      <alignment horizontal="center" vertical="center"/>
    </xf>
    <xf numFmtId="0" fontId="72" fillId="0" borderId="146" xfId="0" applyFont="1" applyBorder="1"/>
    <xf numFmtId="0" fontId="72" fillId="0" borderId="146" xfId="0" applyFont="1" applyBorder="1" applyAlignment="1">
      <alignment horizontal="center" vertical="center"/>
    </xf>
    <xf numFmtId="0" fontId="72" fillId="11" borderId="149" xfId="0" applyFont="1" applyFill="1" applyBorder="1"/>
    <xf numFmtId="0" fontId="72" fillId="11" borderId="146" xfId="0" applyFont="1" applyFill="1" applyBorder="1"/>
    <xf numFmtId="0" fontId="72" fillId="11" borderId="150" xfId="0" applyFont="1" applyFill="1" applyBorder="1" applyAlignment="1">
      <alignment horizontal="center" vertical="center"/>
    </xf>
    <xf numFmtId="0" fontId="72" fillId="0" borderId="145" xfId="0" applyFont="1" applyBorder="1"/>
    <xf numFmtId="0" fontId="72" fillId="11" borderId="147" xfId="0" applyFont="1" applyFill="1" applyBorder="1" applyAlignment="1">
      <alignment horizontal="center" vertical="center"/>
    </xf>
    <xf numFmtId="0" fontId="68" fillId="0" borderId="151" xfId="0" applyFont="1" applyBorder="1" applyAlignment="1">
      <alignment horizontal="center" vertical="center"/>
    </xf>
    <xf numFmtId="0" fontId="68" fillId="0" borderId="151" xfId="0" applyFont="1" applyBorder="1"/>
    <xf numFmtId="0" fontId="19" fillId="0" borderId="151" xfId="0" applyFont="1" applyBorder="1" applyAlignment="1">
      <alignment horizontal="center" vertical="center"/>
    </xf>
    <xf numFmtId="0" fontId="68" fillId="0" borderId="0" xfId="0" applyFont="1" applyBorder="1" applyAlignment="1">
      <alignment horizontal="center" vertical="center"/>
    </xf>
    <xf numFmtId="0" fontId="19" fillId="0" borderId="0" xfId="0" applyFont="1" applyBorder="1" applyAlignment="1">
      <alignment horizontal="center" vertical="center"/>
    </xf>
    <xf numFmtId="0" fontId="68" fillId="0" borderId="151" xfId="0" applyFont="1" applyBorder="1" applyAlignment="1">
      <alignment horizontal="center" vertical="center" wrapText="1"/>
    </xf>
    <xf numFmtId="0" fontId="68" fillId="0" borderId="151" xfId="0" applyFont="1" applyBorder="1" applyAlignment="1">
      <alignment vertical="center"/>
    </xf>
    <xf numFmtId="0" fontId="7" fillId="0" borderId="8" xfId="0" applyFont="1" applyBorder="1" applyAlignment="1">
      <alignment horizontal="center" vertical="center"/>
    </xf>
    <xf numFmtId="10" fontId="7" fillId="0" borderId="8" xfId="2" applyNumberFormat="1" applyFont="1" applyBorder="1" applyAlignment="1">
      <alignment horizontal="center" vertical="center"/>
    </xf>
    <xf numFmtId="0" fontId="61" fillId="24" borderId="8" xfId="0" applyFont="1" applyFill="1" applyBorder="1" applyAlignment="1">
      <alignment horizontal="center" vertical="center" wrapText="1"/>
    </xf>
    <xf numFmtId="0" fontId="73" fillId="10" borderId="166" xfId="0" applyFont="1" applyFill="1" applyBorder="1" applyAlignment="1">
      <alignment horizontal="center" vertical="center" wrapText="1"/>
    </xf>
    <xf numFmtId="0" fontId="73" fillId="0" borderId="167" xfId="0" applyFont="1" applyBorder="1" applyAlignment="1">
      <alignment horizontal="justify" vertical="center" wrapText="1"/>
    </xf>
    <xf numFmtId="0" fontId="73" fillId="0" borderId="168" xfId="0" applyFont="1" applyBorder="1" applyAlignment="1">
      <alignment vertical="center" wrapText="1"/>
    </xf>
    <xf numFmtId="0" fontId="73" fillId="0" borderId="168" xfId="0" applyFont="1" applyBorder="1" applyAlignment="1">
      <alignment horizontal="justify" vertical="center" wrapText="1"/>
    </xf>
    <xf numFmtId="0" fontId="73" fillId="0" borderId="169" xfId="0" applyFont="1" applyBorder="1" applyAlignment="1">
      <alignment horizontal="justify" vertical="center" wrapText="1"/>
    </xf>
    <xf numFmtId="0" fontId="73" fillId="0" borderId="170" xfId="0" applyFont="1" applyBorder="1" applyAlignment="1">
      <alignment horizontal="justify" vertical="center" wrapText="1"/>
    </xf>
    <xf numFmtId="0" fontId="73" fillId="0" borderId="167" xfId="0" applyFont="1" applyBorder="1" applyAlignment="1">
      <alignment horizontal="center" vertical="center" wrapText="1"/>
    </xf>
    <xf numFmtId="0" fontId="73" fillId="0" borderId="168" xfId="0" applyFont="1" applyBorder="1" applyAlignment="1">
      <alignment horizontal="center" vertical="center" wrapText="1"/>
    </xf>
    <xf numFmtId="0" fontId="73" fillId="0" borderId="166" xfId="0" applyFont="1" applyBorder="1" applyAlignment="1">
      <alignment horizontal="center" vertical="center" wrapText="1"/>
    </xf>
    <xf numFmtId="0" fontId="28" fillId="0" borderId="38" xfId="0" applyFont="1" applyBorder="1" applyAlignment="1">
      <alignment horizontal="justify" vertical="center" wrapText="1"/>
    </xf>
    <xf numFmtId="0" fontId="24" fillId="0" borderId="30" xfId="0" applyFont="1" applyBorder="1" applyAlignment="1">
      <alignment horizontal="center" vertical="center" wrapText="1"/>
    </xf>
    <xf numFmtId="0" fontId="24" fillId="0" borderId="30" xfId="0" applyFont="1" applyBorder="1" applyAlignment="1">
      <alignment vertical="center" wrapText="1"/>
    </xf>
    <xf numFmtId="0" fontId="21" fillId="0" borderId="30" xfId="0" applyFont="1" applyBorder="1" applyAlignment="1">
      <alignment horizontal="justify" vertical="center" wrapText="1"/>
    </xf>
    <xf numFmtId="0" fontId="24" fillId="0" borderId="173" xfId="0" applyFont="1" applyBorder="1" applyAlignment="1">
      <alignment horizontal="center" vertical="center" wrapText="1"/>
    </xf>
    <xf numFmtId="10" fontId="19" fillId="0" borderId="0" xfId="2" applyNumberFormat="1" applyFont="1"/>
    <xf numFmtId="0" fontId="0" fillId="0" borderId="33" xfId="0" applyBorder="1" applyAlignment="1">
      <alignment horizontal="center" vertical="center"/>
    </xf>
    <xf numFmtId="0" fontId="24" fillId="0" borderId="28" xfId="0" applyFont="1" applyBorder="1" applyAlignment="1">
      <alignment horizontal="justify" vertical="center" wrapText="1"/>
    </xf>
    <xf numFmtId="0" fontId="24" fillId="0" borderId="29" xfId="0" applyFont="1" applyBorder="1" applyAlignment="1">
      <alignment horizontal="justify" vertical="center" wrapText="1"/>
    </xf>
    <xf numFmtId="0" fontId="24" fillId="0" borderId="38"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28" xfId="0" applyFont="1" applyBorder="1" applyAlignment="1">
      <alignment vertical="center" wrapText="1"/>
    </xf>
    <xf numFmtId="0" fontId="29" fillId="0" borderId="29" xfId="0" applyFont="1" applyBorder="1" applyAlignment="1">
      <alignment horizontal="justify" vertical="center" wrapText="1"/>
    </xf>
    <xf numFmtId="0" fontId="28" fillId="0" borderId="30" xfId="0" applyFont="1" applyBorder="1" applyAlignment="1">
      <alignment horizontal="center" vertical="center" wrapText="1"/>
    </xf>
    <xf numFmtId="0" fontId="24" fillId="0" borderId="28" xfId="0" applyFont="1" applyBorder="1" applyAlignment="1">
      <alignment vertical="center" wrapText="1"/>
    </xf>
    <xf numFmtId="0" fontId="24" fillId="0" borderId="8" xfId="0" applyFont="1" applyBorder="1" applyAlignment="1">
      <alignment horizontal="justify" vertical="center" wrapText="1"/>
    </xf>
    <xf numFmtId="0" fontId="24" fillId="0" borderId="30" xfId="0" applyFont="1" applyBorder="1" applyAlignment="1">
      <alignment horizontal="justify" vertical="center" wrapText="1"/>
    </xf>
    <xf numFmtId="0" fontId="24" fillId="0" borderId="31" xfId="0" applyFont="1" applyBorder="1" applyAlignment="1">
      <alignment horizontal="center" vertical="center" wrapText="1"/>
    </xf>
    <xf numFmtId="0" fontId="24" fillId="0" borderId="172" xfId="0" applyFont="1" applyBorder="1" applyAlignment="1">
      <alignment horizontal="center" vertical="center" wrapText="1"/>
    </xf>
    <xf numFmtId="0" fontId="24" fillId="0" borderId="29" xfId="0" applyFont="1" applyBorder="1" applyAlignment="1">
      <alignment horizontal="center" vertical="center" wrapText="1"/>
    </xf>
    <xf numFmtId="0" fontId="28" fillId="0" borderId="29" xfId="0" applyFont="1" applyBorder="1" applyAlignment="1">
      <alignment horizontal="justify" vertical="center" wrapText="1"/>
    </xf>
    <xf numFmtId="0" fontId="28" fillId="0" borderId="28" xfId="0" applyFont="1" applyBorder="1" applyAlignment="1">
      <alignment horizontal="justify" vertical="center" wrapText="1"/>
    </xf>
    <xf numFmtId="0" fontId="24" fillId="0" borderId="28" xfId="0" applyFont="1" applyBorder="1" applyAlignment="1">
      <alignment horizontal="center" vertical="center" wrapText="1"/>
    </xf>
    <xf numFmtId="14" fontId="24" fillId="0" borderId="29" xfId="0" applyNumberFormat="1" applyFont="1" applyBorder="1" applyAlignment="1">
      <alignment horizontal="center" vertical="center" wrapText="1"/>
    </xf>
    <xf numFmtId="0" fontId="28" fillId="0" borderId="29"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29" xfId="0" applyFont="1" applyBorder="1" applyAlignment="1">
      <alignment vertical="center" wrapText="1"/>
    </xf>
    <xf numFmtId="0" fontId="28" fillId="0" borderId="172" xfId="0" applyFont="1" applyBorder="1" applyAlignment="1">
      <alignment horizontal="justify" vertical="center" wrapText="1"/>
    </xf>
    <xf numFmtId="0" fontId="24" fillId="0" borderId="8" xfId="0" applyFont="1" applyBorder="1" applyAlignment="1">
      <alignment horizontal="center" vertical="center" wrapText="1"/>
    </xf>
    <xf numFmtId="0" fontId="21" fillId="0" borderId="28" xfId="0" applyFont="1" applyBorder="1" applyAlignment="1">
      <alignment horizontal="justify" vertical="center" wrapText="1"/>
    </xf>
    <xf numFmtId="0" fontId="21" fillId="0" borderId="29" xfId="0" applyFont="1" applyBorder="1" applyAlignment="1">
      <alignment horizontal="justify" vertical="center" wrapText="1"/>
    </xf>
    <xf numFmtId="0" fontId="21" fillId="0" borderId="155" xfId="0" applyFont="1" applyBorder="1" applyAlignment="1">
      <alignment horizontal="justify" vertical="center" wrapText="1"/>
    </xf>
    <xf numFmtId="0" fontId="28" fillId="0" borderId="38" xfId="0" applyFont="1" applyBorder="1" applyAlignment="1">
      <alignment horizontal="center" vertical="center" wrapText="1"/>
    </xf>
    <xf numFmtId="0" fontId="21" fillId="0" borderId="8" xfId="0" applyFont="1" applyBorder="1" applyAlignment="1">
      <alignment horizontal="justify" vertical="center" wrapText="1"/>
    </xf>
    <xf numFmtId="0" fontId="29" fillId="2" borderId="8" xfId="0" applyFont="1" applyFill="1" applyBorder="1" applyAlignment="1">
      <alignment horizontal="justify" vertical="center" wrapText="1"/>
    </xf>
    <xf numFmtId="0" fontId="19" fillId="2" borderId="8" xfId="0" applyFont="1" applyFill="1" applyBorder="1" applyAlignment="1">
      <alignment horizontal="justify" vertical="center" wrapText="1"/>
    </xf>
    <xf numFmtId="0" fontId="19" fillId="2" borderId="9" xfId="0" applyFont="1" applyFill="1" applyBorder="1" applyAlignment="1">
      <alignment horizontal="justify" vertical="center" wrapText="1"/>
    </xf>
    <xf numFmtId="0" fontId="28" fillId="0" borderId="172" xfId="0" applyFont="1" applyBorder="1" applyAlignment="1">
      <alignment horizontal="center" vertical="center" wrapText="1"/>
    </xf>
    <xf numFmtId="0" fontId="28" fillId="0" borderId="8" xfId="0" applyFont="1" applyFill="1" applyBorder="1" applyAlignment="1">
      <alignment horizontal="justify" vertical="center" wrapText="1"/>
    </xf>
    <xf numFmtId="0" fontId="28" fillId="0" borderId="28" xfId="0" applyFont="1" applyFill="1" applyBorder="1" applyAlignment="1">
      <alignment horizontal="justify" vertical="center" wrapText="1"/>
    </xf>
    <xf numFmtId="0" fontId="28" fillId="0" borderId="172" xfId="0" applyFont="1" applyBorder="1" applyAlignment="1">
      <alignment vertical="center" wrapText="1"/>
    </xf>
    <xf numFmtId="0" fontId="59" fillId="0" borderId="32" xfId="0" applyFont="1" applyBorder="1" applyAlignment="1">
      <alignment horizontal="center" vertical="center" wrapText="1"/>
    </xf>
    <xf numFmtId="0" fontId="59" fillId="0" borderId="34" xfId="0" applyFont="1" applyBorder="1" applyAlignment="1">
      <alignment horizontal="center" vertical="center" wrapText="1"/>
    </xf>
    <xf numFmtId="0" fontId="59" fillId="0" borderId="40" xfId="0" applyFont="1" applyFill="1" applyBorder="1" applyAlignment="1">
      <alignment horizontal="center" vertical="center" wrapText="1"/>
    </xf>
    <xf numFmtId="0" fontId="59" fillId="0" borderId="32" xfId="0" applyFont="1" applyFill="1" applyBorder="1" applyAlignment="1">
      <alignment horizontal="center" vertical="center" wrapText="1"/>
    </xf>
    <xf numFmtId="0" fontId="24" fillId="0" borderId="172" xfId="0" applyFont="1" applyBorder="1" applyAlignment="1">
      <alignment horizontal="justify" vertical="center" wrapText="1"/>
    </xf>
    <xf numFmtId="0" fontId="29" fillId="0" borderId="172" xfId="0" applyFont="1" applyBorder="1" applyAlignment="1">
      <alignment horizontal="justify" vertical="center" wrapText="1"/>
    </xf>
    <xf numFmtId="0" fontId="42" fillId="2" borderId="8" xfId="0" applyFont="1" applyFill="1" applyBorder="1" applyAlignment="1">
      <alignment vertical="center"/>
    </xf>
    <xf numFmtId="0" fontId="42" fillId="2" borderId="11" xfId="0" applyFont="1" applyFill="1" applyBorder="1" applyAlignment="1">
      <alignment vertical="center"/>
    </xf>
    <xf numFmtId="0" fontId="29" fillId="0" borderId="28" xfId="0" applyFont="1" applyBorder="1" applyAlignment="1">
      <alignment horizontal="justify" vertical="center" wrapText="1"/>
    </xf>
    <xf numFmtId="0" fontId="29" fillId="0" borderId="128" xfId="0" applyFont="1" applyBorder="1" applyAlignment="1">
      <alignment horizontal="justify" vertical="center" wrapText="1"/>
    </xf>
    <xf numFmtId="0" fontId="24" fillId="0" borderId="128" xfId="0" applyFont="1" applyBorder="1" applyAlignment="1">
      <alignment horizontal="center" vertical="center" wrapText="1"/>
    </xf>
    <xf numFmtId="0" fontId="19" fillId="2" borderId="176" xfId="0" applyFont="1" applyFill="1" applyBorder="1" applyAlignment="1">
      <alignment horizontal="justify" vertical="center" wrapText="1"/>
    </xf>
    <xf numFmtId="0" fontId="29" fillId="2" borderId="9" xfId="0" applyFont="1" applyFill="1" applyBorder="1" applyAlignment="1">
      <alignment horizontal="justify" vertical="center" wrapText="1"/>
    </xf>
    <xf numFmtId="0" fontId="42" fillId="22" borderId="8" xfId="0" applyFont="1" applyFill="1" applyBorder="1" applyAlignment="1">
      <alignment vertical="center"/>
    </xf>
    <xf numFmtId="0" fontId="10" fillId="2" borderId="8" xfId="0" applyFont="1" applyFill="1" applyBorder="1" applyAlignment="1">
      <alignment vertical="center"/>
    </xf>
    <xf numFmtId="0" fontId="59" fillId="0" borderId="42" xfId="0" applyFont="1" applyFill="1" applyBorder="1" applyAlignment="1">
      <alignment horizontal="center" vertical="center" wrapText="1"/>
    </xf>
    <xf numFmtId="0" fontId="29" fillId="0" borderId="36" xfId="0" applyFont="1" applyBorder="1" applyAlignment="1">
      <alignment horizontal="justify" vertical="center" wrapText="1"/>
    </xf>
    <xf numFmtId="0" fontId="28" fillId="0" borderId="36" xfId="0" applyFont="1" applyBorder="1" applyAlignment="1">
      <alignment horizontal="justify" vertical="center" wrapText="1"/>
    </xf>
    <xf numFmtId="0" fontId="28" fillId="0" borderId="36" xfId="0" applyFont="1" applyBorder="1" applyAlignment="1">
      <alignment horizontal="center" vertical="center" wrapText="1"/>
    </xf>
    <xf numFmtId="0" fontId="28" fillId="0" borderId="38" xfId="0" applyFont="1" applyBorder="1" applyAlignment="1">
      <alignment vertical="center" wrapText="1"/>
    </xf>
    <xf numFmtId="0" fontId="10" fillId="16" borderId="8" xfId="0" applyFont="1" applyFill="1" applyBorder="1" applyAlignment="1">
      <alignment vertical="center"/>
    </xf>
    <xf numFmtId="0" fontId="42" fillId="23" borderId="8" xfId="0" applyFont="1" applyFill="1" applyBorder="1" applyAlignment="1">
      <alignment horizontal="justify" vertical="center" wrapText="1"/>
    </xf>
    <xf numFmtId="0" fontId="42" fillId="14" borderId="8" xfId="0" applyFont="1" applyFill="1" applyBorder="1" applyAlignment="1">
      <alignment vertical="center"/>
    </xf>
    <xf numFmtId="0" fontId="78" fillId="0" borderId="171" xfId="0" applyFont="1" applyFill="1" applyBorder="1" applyAlignment="1">
      <alignment horizontal="center" vertical="center" wrapText="1"/>
    </xf>
    <xf numFmtId="0" fontId="75" fillId="4" borderId="80" xfId="0" applyFont="1" applyFill="1" applyBorder="1" applyAlignment="1">
      <alignment horizontal="center" vertical="center" wrapText="1"/>
    </xf>
    <xf numFmtId="0" fontId="75" fillId="4" borderId="85" xfId="0" applyFont="1" applyFill="1" applyBorder="1" applyAlignment="1">
      <alignment horizontal="center" vertical="center" wrapText="1"/>
    </xf>
    <xf numFmtId="0" fontId="10" fillId="0" borderId="80" xfId="0" applyFont="1" applyFill="1" applyBorder="1" applyAlignment="1">
      <alignment horizontal="center" wrapText="1"/>
    </xf>
    <xf numFmtId="0" fontId="0" fillId="15" borderId="180" xfId="0" applyFont="1" applyFill="1" applyBorder="1" applyAlignment="1">
      <alignment horizontal="center" vertical="center" wrapText="1"/>
    </xf>
    <xf numFmtId="0" fontId="0" fillId="16" borderId="180" xfId="0" applyFont="1" applyFill="1" applyBorder="1" applyAlignment="1">
      <alignment horizontal="center" vertical="center" wrapText="1"/>
    </xf>
    <xf numFmtId="0" fontId="0" fillId="7" borderId="180" xfId="0" applyFont="1" applyFill="1" applyBorder="1" applyAlignment="1">
      <alignment horizontal="center" vertical="center" wrapText="1"/>
    </xf>
    <xf numFmtId="0" fontId="0" fillId="0" borderId="180" xfId="0" applyFont="1" applyBorder="1" applyAlignment="1">
      <alignment horizontal="center" vertical="center" wrapText="1"/>
    </xf>
    <xf numFmtId="0" fontId="10" fillId="0" borderId="92" xfId="0" applyFont="1" applyFill="1" applyBorder="1" applyAlignment="1">
      <alignment vertical="center"/>
    </xf>
    <xf numFmtId="0" fontId="57" fillId="13" borderId="8" xfId="0" applyFont="1" applyFill="1" applyBorder="1" applyAlignment="1">
      <alignment horizontal="center" vertical="center" wrapText="1"/>
    </xf>
    <xf numFmtId="0" fontId="57" fillId="23" borderId="8" xfId="0" applyFont="1" applyFill="1" applyBorder="1" applyAlignment="1">
      <alignment horizontal="center" vertical="center" wrapText="1"/>
    </xf>
    <xf numFmtId="0" fontId="57" fillId="7" borderId="8" xfId="0" applyFont="1" applyFill="1" applyBorder="1" applyAlignment="1">
      <alignment horizontal="center" vertical="center" wrapText="1"/>
    </xf>
    <xf numFmtId="0" fontId="57" fillId="16" borderId="8" xfId="0" applyFont="1" applyFill="1" applyBorder="1" applyAlignment="1">
      <alignment horizontal="center" vertical="center" wrapText="1"/>
    </xf>
    <xf numFmtId="0" fontId="57" fillId="15" borderId="8" xfId="0" applyFont="1" applyFill="1" applyBorder="1" applyAlignment="1">
      <alignment horizontal="center" vertical="center" wrapText="1"/>
    </xf>
    <xf numFmtId="0" fontId="24" fillId="0" borderId="128" xfId="0" applyFont="1" applyBorder="1" applyAlignment="1">
      <alignment horizontal="justify" vertical="center" wrapText="1"/>
    </xf>
    <xf numFmtId="0" fontId="27" fillId="0" borderId="171" xfId="0" applyFont="1" applyBorder="1" applyAlignment="1">
      <alignment vertical="center" wrapText="1"/>
    </xf>
    <xf numFmtId="0" fontId="27" fillId="0" borderId="172" xfId="0" applyFont="1" applyBorder="1" applyAlignment="1">
      <alignment vertical="center" wrapText="1"/>
    </xf>
    <xf numFmtId="0" fontId="24" fillId="0" borderId="172" xfId="0" applyFont="1" applyBorder="1" applyAlignment="1">
      <alignment vertical="center" wrapText="1"/>
    </xf>
    <xf numFmtId="17" fontId="27" fillId="0" borderId="172" xfId="0" applyNumberFormat="1" applyFont="1" applyBorder="1" applyAlignment="1">
      <alignment vertical="center" wrapText="1"/>
    </xf>
    <xf numFmtId="0" fontId="27" fillId="0" borderId="181" xfId="0" applyFont="1" applyBorder="1" applyAlignment="1">
      <alignment vertical="center" wrapText="1"/>
    </xf>
    <xf numFmtId="0" fontId="78" fillId="0" borderId="34" xfId="0" applyFont="1" applyBorder="1" applyAlignment="1">
      <alignment horizontal="center" vertical="center" wrapText="1"/>
    </xf>
    <xf numFmtId="0" fontId="59" fillId="0" borderId="34" xfId="0" applyFont="1" applyFill="1" applyBorder="1" applyAlignment="1">
      <alignment horizontal="center" vertical="center" wrapText="1"/>
    </xf>
    <xf numFmtId="14" fontId="24" fillId="0" borderId="30" xfId="0" applyNumberFormat="1" applyFont="1" applyBorder="1" applyAlignment="1">
      <alignment horizontal="center" vertical="center" wrapText="1"/>
    </xf>
    <xf numFmtId="0" fontId="10" fillId="0" borderId="67"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6" borderId="8" xfId="0" applyFont="1" applyFill="1" applyBorder="1" applyAlignment="1">
      <alignment horizontal="center"/>
    </xf>
    <xf numFmtId="0" fontId="0" fillId="0" borderId="9" xfId="0" applyFont="1" applyBorder="1" applyAlignment="1" applyProtection="1">
      <alignment horizontal="justify" vertical="center" wrapText="1"/>
      <protection hidden="1"/>
    </xf>
    <xf numFmtId="0" fontId="0" fillId="0" borderId="10" xfId="0" applyFont="1" applyBorder="1" applyAlignment="1" applyProtection="1">
      <alignment horizontal="justify" vertical="center" wrapText="1"/>
      <protection hidden="1"/>
    </xf>
    <xf numFmtId="0" fontId="0" fillId="0" borderId="11" xfId="0" applyFont="1" applyBorder="1" applyAlignment="1" applyProtection="1">
      <alignment horizontal="justify" vertical="center" wrapText="1"/>
      <protection hidden="1"/>
    </xf>
    <xf numFmtId="0" fontId="39" fillId="0" borderId="0" xfId="0" applyFont="1" applyAlignment="1">
      <alignment horizontal="center" vertical="center"/>
    </xf>
    <xf numFmtId="0" fontId="39" fillId="0" borderId="73" xfId="0" applyFont="1" applyBorder="1" applyAlignment="1">
      <alignment horizontal="center" vertical="center"/>
    </xf>
    <xf numFmtId="0" fontId="10" fillId="13" borderId="9" xfId="0" applyFont="1" applyFill="1" applyBorder="1" applyAlignment="1">
      <alignment horizontal="center" vertical="center" wrapText="1"/>
    </xf>
    <xf numFmtId="0" fontId="10" fillId="13" borderId="10" xfId="0" applyFont="1" applyFill="1" applyBorder="1" applyAlignment="1">
      <alignment horizontal="center" vertical="center" wrapText="1"/>
    </xf>
    <xf numFmtId="0" fontId="10" fillId="13" borderId="11" xfId="0" applyFont="1" applyFill="1" applyBorder="1" applyAlignment="1">
      <alignment horizontal="center" vertical="center" wrapText="1"/>
    </xf>
    <xf numFmtId="0" fontId="0" fillId="0" borderId="8" xfId="0" applyBorder="1" applyAlignment="1">
      <alignment horizontal="center" vertical="center" wrapText="1"/>
    </xf>
    <xf numFmtId="0" fontId="47" fillId="19" borderId="9" xfId="0" applyFont="1" applyFill="1" applyBorder="1" applyAlignment="1">
      <alignment horizontal="center" vertical="center"/>
    </xf>
    <xf numFmtId="0" fontId="47" fillId="19" borderId="10" xfId="0" applyFont="1" applyFill="1" applyBorder="1" applyAlignment="1">
      <alignment horizontal="center" vertical="center"/>
    </xf>
    <xf numFmtId="0" fontId="47" fillId="19" borderId="11" xfId="0" applyFont="1" applyFill="1" applyBorder="1" applyAlignment="1">
      <alignment horizontal="center" vertical="center"/>
    </xf>
    <xf numFmtId="0" fontId="0" fillId="0" borderId="8" xfId="0" applyBorder="1" applyAlignment="1">
      <alignment horizontal="justify" vertical="center" wrapText="1"/>
    </xf>
    <xf numFmtId="0" fontId="10" fillId="8" borderId="73" xfId="0" applyFont="1" applyFill="1" applyBorder="1" applyAlignment="1">
      <alignment horizontal="center"/>
    </xf>
    <xf numFmtId="0" fontId="10" fillId="9" borderId="8" xfId="0" applyFont="1" applyFill="1" applyBorder="1" applyAlignment="1">
      <alignment horizontal="center" vertical="center"/>
    </xf>
    <xf numFmtId="0" fontId="42" fillId="9" borderId="9" xfId="0" applyFont="1" applyFill="1" applyBorder="1" applyAlignment="1">
      <alignment horizontal="center" vertical="center"/>
    </xf>
    <xf numFmtId="0" fontId="42" fillId="9" borderId="10" xfId="0" applyFont="1" applyFill="1" applyBorder="1" applyAlignment="1">
      <alignment horizontal="center" vertical="center"/>
    </xf>
    <xf numFmtId="0" fontId="42" fillId="9" borderId="11" xfId="0" applyFont="1" applyFill="1" applyBorder="1" applyAlignment="1">
      <alignment horizontal="center" vertical="center"/>
    </xf>
    <xf numFmtId="0" fontId="10" fillId="13" borderId="8" xfId="0" applyFont="1" applyFill="1" applyBorder="1" applyAlignment="1">
      <alignment horizontal="center" vertical="center" wrapText="1"/>
    </xf>
    <xf numFmtId="0" fontId="10" fillId="13" borderId="8" xfId="0" applyFont="1" applyFill="1" applyBorder="1" applyAlignment="1">
      <alignment horizontal="center" vertical="center"/>
    </xf>
    <xf numFmtId="0" fontId="10" fillId="0" borderId="8" xfId="0" applyFont="1" applyFill="1" applyBorder="1" applyAlignment="1">
      <alignment horizontal="left" vertical="center" wrapText="1"/>
    </xf>
    <xf numFmtId="0" fontId="10" fillId="16" borderId="8" xfId="0" applyFont="1" applyFill="1" applyBorder="1" applyAlignment="1">
      <alignment horizontal="center" vertical="center" wrapText="1"/>
    </xf>
    <xf numFmtId="0" fontId="10" fillId="16" borderId="8" xfId="0" applyFont="1" applyFill="1" applyBorder="1" applyAlignment="1">
      <alignment horizontal="center" vertical="center"/>
    </xf>
    <xf numFmtId="0" fontId="10" fillId="17" borderId="8" xfId="0" applyFont="1" applyFill="1" applyBorder="1" applyAlignment="1">
      <alignment horizontal="center" vertical="center" wrapText="1"/>
    </xf>
    <xf numFmtId="0" fontId="10" fillId="17" borderId="8" xfId="0" applyFont="1" applyFill="1" applyBorder="1" applyAlignment="1">
      <alignment horizontal="center" vertical="center"/>
    </xf>
    <xf numFmtId="0" fontId="10" fillId="15" borderId="8"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8" xfId="0" applyFont="1" applyFill="1" applyBorder="1" applyAlignment="1">
      <alignment horizontal="center" vertical="center"/>
    </xf>
    <xf numFmtId="0" fontId="45" fillId="0" borderId="8" xfId="0" applyFont="1" applyBorder="1" applyAlignment="1">
      <alignment horizontal="center" vertical="center" wrapText="1"/>
    </xf>
    <xf numFmtId="0" fontId="0" fillId="9" borderId="29" xfId="0" applyFill="1" applyBorder="1" applyAlignment="1">
      <alignment horizontal="center" wrapText="1"/>
    </xf>
    <xf numFmtId="0" fontId="0" fillId="9" borderId="31" xfId="0" applyFill="1" applyBorder="1" applyAlignment="1">
      <alignment horizontal="center" wrapText="1"/>
    </xf>
    <xf numFmtId="0" fontId="0" fillId="9" borderId="28" xfId="0" applyFill="1" applyBorder="1" applyAlignment="1">
      <alignment horizontal="center" wrapText="1"/>
    </xf>
    <xf numFmtId="0" fontId="43" fillId="9" borderId="8" xfId="0" applyFont="1" applyFill="1" applyBorder="1" applyAlignment="1">
      <alignment horizontal="center" vertical="center" wrapText="1"/>
    </xf>
    <xf numFmtId="0" fontId="0" fillId="18" borderId="29" xfId="0" applyFill="1" applyBorder="1" applyAlignment="1">
      <alignment horizontal="center" vertical="center" wrapText="1"/>
    </xf>
    <xf numFmtId="0" fontId="0" fillId="18" borderId="28" xfId="0" applyFill="1" applyBorder="1" applyAlignment="1">
      <alignment horizontal="center" vertical="center" wrapText="1"/>
    </xf>
    <xf numFmtId="0" fontId="43" fillId="18" borderId="8" xfId="0" applyFont="1" applyFill="1" applyBorder="1" applyAlignment="1">
      <alignment horizontal="center" vertical="center" wrapText="1"/>
    </xf>
    <xf numFmtId="0" fontId="10" fillId="8" borderId="8" xfId="0" applyFont="1" applyFill="1" applyBorder="1" applyAlignment="1">
      <alignment horizontal="center" wrapText="1"/>
    </xf>
    <xf numFmtId="0" fontId="0" fillId="7" borderId="8" xfId="0" applyFill="1" applyBorder="1" applyAlignment="1">
      <alignment horizontal="center" vertical="center" wrapText="1"/>
    </xf>
    <xf numFmtId="0" fontId="0" fillId="12" borderId="9" xfId="0" applyFill="1" applyBorder="1" applyAlignment="1">
      <alignment horizontal="justify" vertical="center"/>
    </xf>
    <xf numFmtId="0" fontId="0" fillId="12" borderId="11" xfId="0" applyFill="1" applyBorder="1" applyAlignment="1">
      <alignment horizontal="justify" vertical="center"/>
    </xf>
    <xf numFmtId="0" fontId="35" fillId="13" borderId="9" xfId="0" applyFont="1" applyFill="1" applyBorder="1" applyAlignment="1">
      <alignment horizontal="justify" vertical="center"/>
    </xf>
    <xf numFmtId="0" fontId="35" fillId="13" borderId="10" xfId="0" applyFont="1" applyFill="1" applyBorder="1" applyAlignment="1">
      <alignment horizontal="justify" vertical="center"/>
    </xf>
    <xf numFmtId="0" fontId="35" fillId="13" borderId="11" xfId="0" applyFont="1" applyFill="1" applyBorder="1" applyAlignment="1">
      <alignment horizontal="justify" vertical="center"/>
    </xf>
    <xf numFmtId="0" fontId="35" fillId="13" borderId="8" xfId="0" applyFont="1" applyFill="1" applyBorder="1" applyAlignment="1">
      <alignment horizontal="left"/>
    </xf>
    <xf numFmtId="0" fontId="35" fillId="13" borderId="9" xfId="0" applyFont="1" applyFill="1" applyBorder="1" applyAlignment="1">
      <alignment horizontal="center"/>
    </xf>
    <xf numFmtId="0" fontId="35" fillId="13" borderId="10" xfId="0" applyFont="1" applyFill="1" applyBorder="1" applyAlignment="1">
      <alignment horizontal="center"/>
    </xf>
    <xf numFmtId="0" fontId="35" fillId="13" borderId="11" xfId="0" applyFont="1" applyFill="1" applyBorder="1" applyAlignment="1">
      <alignment horizontal="center"/>
    </xf>
    <xf numFmtId="0" fontId="0" fillId="12" borderId="8" xfId="0" applyFill="1" applyBorder="1" applyAlignment="1" applyProtection="1">
      <alignment horizontal="center" vertical="center"/>
      <protection hidden="1"/>
    </xf>
    <xf numFmtId="0" fontId="35" fillId="13" borderId="8" xfId="0" applyFont="1" applyFill="1" applyBorder="1" applyAlignment="1">
      <alignment horizontal="center"/>
    </xf>
    <xf numFmtId="0" fontId="35" fillId="13" borderId="29" xfId="0" applyFont="1" applyFill="1" applyBorder="1" applyAlignment="1">
      <alignment horizontal="center" vertical="center"/>
    </xf>
    <xf numFmtId="0" fontId="35" fillId="13" borderId="31" xfId="0" applyFont="1" applyFill="1" applyBorder="1" applyAlignment="1">
      <alignment horizontal="center" vertical="center"/>
    </xf>
    <xf numFmtId="0" fontId="35" fillId="13" borderId="28" xfId="0" applyFont="1" applyFill="1" applyBorder="1" applyAlignment="1">
      <alignment horizontal="center" vertical="center"/>
    </xf>
    <xf numFmtId="0" fontId="35" fillId="13" borderId="8" xfId="0" applyFont="1" applyFill="1" applyBorder="1" applyAlignment="1">
      <alignment horizontal="left" vertical="center"/>
    </xf>
    <xf numFmtId="0" fontId="10" fillId="20" borderId="73" xfId="0" applyFont="1" applyFill="1" applyBorder="1" applyAlignment="1">
      <alignment horizontal="center"/>
    </xf>
    <xf numFmtId="0" fontId="40" fillId="9"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10" fillId="20" borderId="66" xfId="0" applyFont="1" applyFill="1" applyBorder="1" applyAlignment="1">
      <alignment horizontal="center"/>
    </xf>
    <xf numFmtId="0" fontId="52" fillId="0" borderId="39" xfId="0" applyFont="1" applyBorder="1" applyAlignment="1">
      <alignment horizontal="center" vertical="center" wrapText="1"/>
    </xf>
    <xf numFmtId="0" fontId="52" fillId="0" borderId="32" xfId="0" applyFont="1" applyBorder="1" applyAlignment="1">
      <alignment horizontal="center" vertical="center" wrapText="1"/>
    </xf>
    <xf numFmtId="0" fontId="10" fillId="3" borderId="36" xfId="0" applyFont="1" applyFill="1" applyBorder="1" applyAlignment="1">
      <alignment horizontal="center"/>
    </xf>
    <xf numFmtId="0" fontId="10" fillId="10" borderId="36" xfId="0" applyFont="1" applyFill="1" applyBorder="1" applyAlignment="1">
      <alignment horizontal="center"/>
    </xf>
    <xf numFmtId="0" fontId="10" fillId="10" borderId="37" xfId="0" applyFont="1" applyFill="1" applyBorder="1" applyAlignment="1">
      <alignment horizontal="center"/>
    </xf>
    <xf numFmtId="0" fontId="40" fillId="9" borderId="32" xfId="0" applyFont="1" applyFill="1" applyBorder="1" applyAlignment="1">
      <alignment horizontal="justify" vertical="center" wrapText="1"/>
    </xf>
    <xf numFmtId="0" fontId="40" fillId="9" borderId="34" xfId="0" applyFont="1" applyFill="1" applyBorder="1" applyAlignment="1">
      <alignment horizontal="justify" vertical="center" wrapText="1"/>
    </xf>
    <xf numFmtId="0" fontId="50" fillId="0" borderId="33" xfId="0" applyFont="1" applyBorder="1" applyAlignment="1" applyProtection="1">
      <alignment horizontal="center" vertical="center" wrapText="1"/>
      <protection hidden="1"/>
    </xf>
    <xf numFmtId="0" fontId="50" fillId="0" borderId="35" xfId="0" applyFont="1" applyBorder="1" applyAlignment="1" applyProtection="1">
      <alignment horizontal="center" vertical="center" wrapText="1"/>
      <protection hidden="1"/>
    </xf>
    <xf numFmtId="0" fontId="0" fillId="0" borderId="108" xfId="0" applyBorder="1" applyAlignment="1">
      <alignment horizontal="right" vertical="center"/>
    </xf>
    <xf numFmtId="0" fontId="0" fillId="0" borderId="109" xfId="0" applyBorder="1" applyAlignment="1">
      <alignment horizontal="right" vertical="center"/>
    </xf>
    <xf numFmtId="0" fontId="0" fillId="0" borderId="110" xfId="0" applyBorder="1" applyAlignment="1">
      <alignment horizontal="right" vertical="center"/>
    </xf>
    <xf numFmtId="0" fontId="40" fillId="14" borderId="67" xfId="0" applyFont="1" applyFill="1" applyBorder="1" applyAlignment="1">
      <alignment horizontal="center" vertical="center"/>
    </xf>
    <xf numFmtId="0" fontId="40" fillId="14" borderId="68" xfId="0" applyFont="1" applyFill="1" applyBorder="1" applyAlignment="1">
      <alignment horizontal="center" vertical="center"/>
    </xf>
    <xf numFmtId="0" fontId="40" fillId="14" borderId="69" xfId="0" applyFont="1" applyFill="1" applyBorder="1" applyAlignment="1">
      <alignment horizontal="center" vertical="center"/>
    </xf>
    <xf numFmtId="0" fontId="4" fillId="9" borderId="39" xfId="0" applyFont="1" applyFill="1" applyBorder="1" applyAlignment="1">
      <alignment horizontal="center" vertical="center" wrapText="1"/>
    </xf>
    <xf numFmtId="0" fontId="4" fillId="9" borderId="36" xfId="0" applyFont="1" applyFill="1" applyBorder="1" applyAlignment="1">
      <alignment horizontal="center" vertical="center" wrapText="1"/>
    </xf>
    <xf numFmtId="0" fontId="4" fillId="9" borderId="37" xfId="0" applyFont="1" applyFill="1" applyBorder="1" applyAlignment="1">
      <alignment horizontal="center" vertical="center" wrapText="1"/>
    </xf>
    <xf numFmtId="0" fontId="4" fillId="9" borderId="40" xfId="0" applyFont="1" applyFill="1" applyBorder="1" applyAlignment="1">
      <alignment horizontal="center" vertical="center" wrapText="1"/>
    </xf>
    <xf numFmtId="0" fontId="4" fillId="9" borderId="29" xfId="0" applyFont="1" applyFill="1" applyBorder="1" applyAlignment="1">
      <alignment horizontal="center" vertical="center" wrapText="1"/>
    </xf>
    <xf numFmtId="0" fontId="4" fillId="9" borderId="38" xfId="0" applyFont="1" applyFill="1" applyBorder="1" applyAlignment="1">
      <alignment horizontal="center" vertical="center" wrapText="1"/>
    </xf>
    <xf numFmtId="0" fontId="4" fillId="9" borderId="34" xfId="0" applyFont="1" applyFill="1" applyBorder="1" applyAlignment="1">
      <alignment horizontal="justify" vertical="center" wrapText="1"/>
    </xf>
    <xf numFmtId="0" fontId="4" fillId="9" borderId="30" xfId="0" applyFont="1" applyFill="1" applyBorder="1" applyAlignment="1">
      <alignment horizontal="justify" vertical="center" wrapText="1"/>
    </xf>
    <xf numFmtId="0" fontId="4" fillId="9" borderId="35" xfId="0" applyFont="1" applyFill="1" applyBorder="1" applyAlignment="1">
      <alignment horizontal="justify" vertical="center" wrapText="1"/>
    </xf>
    <xf numFmtId="0" fontId="0" fillId="0" borderId="32" xfId="0" applyBorder="1" applyAlignment="1">
      <alignment horizontal="center" vertical="center"/>
    </xf>
    <xf numFmtId="0" fontId="49" fillId="9" borderId="39" xfId="0" applyFont="1" applyFill="1" applyBorder="1" applyAlignment="1">
      <alignment horizontal="center" vertical="center" wrapText="1"/>
    </xf>
    <xf numFmtId="0" fontId="49" fillId="9" borderId="37" xfId="0" applyFont="1" applyFill="1" applyBorder="1" applyAlignment="1">
      <alignment horizontal="center" vertical="center" wrapText="1"/>
    </xf>
    <xf numFmtId="0" fontId="0" fillId="0" borderId="111" xfId="0" applyBorder="1" applyAlignment="1">
      <alignment horizontal="right" vertical="center" wrapText="1"/>
    </xf>
    <xf numFmtId="0" fontId="0" fillId="0" borderId="110" xfId="0" applyBorder="1" applyAlignment="1">
      <alignment horizontal="right" vertical="center" wrapText="1"/>
    </xf>
    <xf numFmtId="0" fontId="0" fillId="0" borderId="34" xfId="0" applyBorder="1" applyAlignment="1">
      <alignment horizontal="right" vertical="center"/>
    </xf>
    <xf numFmtId="0" fontId="0" fillId="0" borderId="30" xfId="0" applyBorder="1" applyAlignment="1">
      <alignment horizontal="right" vertical="center"/>
    </xf>
    <xf numFmtId="0" fontId="28" fillId="0" borderId="31" xfId="0" applyFont="1" applyBorder="1" applyAlignment="1">
      <alignment horizontal="justify" vertical="top" wrapText="1"/>
    </xf>
    <xf numFmtId="0" fontId="28" fillId="0" borderId="28" xfId="0" applyFont="1" applyBorder="1" applyAlignment="1">
      <alignment horizontal="justify" vertical="top" wrapText="1"/>
    </xf>
    <xf numFmtId="14" fontId="24" fillId="0" borderId="31" xfId="0" applyNumberFormat="1" applyFont="1" applyBorder="1" applyAlignment="1">
      <alignment horizontal="center" vertical="center" wrapText="1"/>
    </xf>
    <xf numFmtId="14" fontId="24" fillId="0" borderId="28" xfId="0" applyNumberFormat="1" applyFont="1" applyBorder="1" applyAlignment="1">
      <alignment horizontal="center" vertical="center" wrapText="1"/>
    </xf>
    <xf numFmtId="0" fontId="28" fillId="0" borderId="31" xfId="0" applyFont="1" applyBorder="1" applyAlignment="1">
      <alignment horizontal="justify" vertical="center" wrapText="1"/>
    </xf>
    <xf numFmtId="0" fontId="28" fillId="0" borderId="28" xfId="0" applyFont="1" applyBorder="1" applyAlignment="1">
      <alignment horizontal="justify" vertical="center" wrapText="1"/>
    </xf>
    <xf numFmtId="0" fontId="28" fillId="0" borderId="155" xfId="0" applyFont="1" applyBorder="1" applyAlignment="1">
      <alignment horizontal="justify" vertical="center" wrapText="1"/>
    </xf>
    <xf numFmtId="0" fontId="28" fillId="0" borderId="74" xfId="0" applyFont="1" applyBorder="1" applyAlignment="1">
      <alignment horizontal="justify" vertical="center" wrapText="1"/>
    </xf>
    <xf numFmtId="0" fontId="28" fillId="0" borderId="29"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28" xfId="0" applyFont="1" applyBorder="1" applyAlignment="1">
      <alignment horizontal="center" vertical="center" wrapText="1"/>
    </xf>
    <xf numFmtId="0" fontId="21" fillId="0" borderId="29"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155" xfId="0" applyFont="1" applyBorder="1" applyAlignment="1">
      <alignment horizontal="justify" vertical="center" wrapText="1"/>
    </xf>
    <xf numFmtId="0" fontId="21" fillId="0" borderId="74" xfId="0" applyFont="1" applyBorder="1" applyAlignment="1">
      <alignment horizontal="justify" vertical="center" wrapText="1"/>
    </xf>
    <xf numFmtId="14" fontId="24" fillId="0" borderId="29" xfId="0" applyNumberFormat="1" applyFont="1" applyBorder="1" applyAlignment="1">
      <alignment horizontal="center" vertical="center" wrapText="1"/>
    </xf>
    <xf numFmtId="0" fontId="28" fillId="0" borderId="29" xfId="0" applyFont="1" applyBorder="1" applyAlignment="1">
      <alignment horizontal="justify" vertical="center" wrapText="1"/>
    </xf>
    <xf numFmtId="0" fontId="24" fillId="0" borderId="29"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31"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74" xfId="0" applyFont="1" applyBorder="1" applyAlignment="1">
      <alignment horizontal="center" vertical="center" wrapText="1"/>
    </xf>
    <xf numFmtId="0" fontId="78" fillId="0" borderId="41" xfId="0" applyFont="1" applyFill="1" applyBorder="1" applyAlignment="1">
      <alignment horizontal="center" vertical="center" wrapText="1"/>
    </xf>
    <xf numFmtId="0" fontId="24" fillId="0" borderId="175" xfId="0" applyFont="1" applyBorder="1" applyAlignment="1">
      <alignment horizontal="center" vertical="center" wrapText="1"/>
    </xf>
    <xf numFmtId="0" fontId="55" fillId="0" borderId="39" xfId="0" applyFont="1" applyBorder="1" applyAlignment="1">
      <alignment horizontal="center" vertical="center" wrapText="1"/>
    </xf>
    <xf numFmtId="0" fontId="56" fillId="0" borderId="36" xfId="0" applyFont="1" applyBorder="1" applyAlignment="1">
      <alignment horizontal="center" vertical="center" wrapText="1"/>
    </xf>
    <xf numFmtId="0" fontId="56" fillId="0" borderId="37" xfId="0" applyFont="1" applyBorder="1" applyAlignment="1">
      <alignment horizontal="center" vertical="center" wrapText="1"/>
    </xf>
    <xf numFmtId="0" fontId="56" fillId="0" borderId="34" xfId="0" applyFont="1" applyBorder="1" applyAlignment="1">
      <alignment horizontal="center" vertical="center" wrapText="1"/>
    </xf>
    <xf numFmtId="0" fontId="56" fillId="0" borderId="30" xfId="0" applyFont="1" applyBorder="1" applyAlignment="1">
      <alignment horizontal="center" vertical="center" wrapText="1"/>
    </xf>
    <xf numFmtId="0" fontId="56" fillId="0" borderId="35" xfId="0" applyFont="1" applyBorder="1" applyAlignment="1">
      <alignment horizontal="center" vertical="center" wrapText="1"/>
    </xf>
    <xf numFmtId="0" fontId="76" fillId="0" borderId="127" xfId="0" applyFont="1" applyBorder="1" applyAlignment="1">
      <alignment vertical="center" wrapText="1"/>
    </xf>
    <xf numFmtId="0" fontId="70" fillId="0" borderId="128" xfId="0" applyFont="1" applyBorder="1" applyAlignment="1">
      <alignment vertical="center" wrapText="1"/>
    </xf>
    <xf numFmtId="0" fontId="70" fillId="0" borderId="129" xfId="0" applyFont="1" applyBorder="1" applyAlignment="1">
      <alignment vertical="center" wrapText="1"/>
    </xf>
    <xf numFmtId="0" fontId="75" fillId="4" borderId="156" xfId="0" applyFont="1" applyFill="1" applyBorder="1" applyAlignment="1">
      <alignment horizontal="center" vertical="center" wrapText="1"/>
    </xf>
    <xf numFmtId="0" fontId="75" fillId="4" borderId="157" xfId="0" applyFont="1" applyFill="1" applyBorder="1" applyAlignment="1">
      <alignment horizontal="center" vertical="center" wrapText="1"/>
    </xf>
    <xf numFmtId="0" fontId="75" fillId="4" borderId="182" xfId="0" applyFont="1" applyFill="1" applyBorder="1" applyAlignment="1">
      <alignment horizontal="center" vertical="center" wrapText="1"/>
    </xf>
    <xf numFmtId="0" fontId="75" fillId="4" borderId="183" xfId="0" applyFont="1" applyFill="1" applyBorder="1" applyAlignment="1">
      <alignment horizontal="center" vertical="center" wrapText="1"/>
    </xf>
    <xf numFmtId="0" fontId="77" fillId="4" borderId="157" xfId="0" applyFont="1" applyFill="1" applyBorder="1" applyAlignment="1">
      <alignment horizontal="center" vertical="center" wrapText="1"/>
    </xf>
    <xf numFmtId="0" fontId="77" fillId="0" borderId="182" xfId="0" applyFont="1" applyBorder="1" applyAlignment="1"/>
    <xf numFmtId="0" fontId="76" fillId="4" borderId="156" xfId="0" applyFont="1" applyFill="1" applyBorder="1" applyAlignment="1">
      <alignment horizontal="center" vertical="center" wrapText="1"/>
    </xf>
    <xf numFmtId="0" fontId="70" fillId="0" borderId="157" xfId="0" applyFont="1" applyBorder="1" applyAlignment="1"/>
    <xf numFmtId="0" fontId="70" fillId="0" borderId="158" xfId="0" applyFont="1" applyBorder="1" applyAlignment="1"/>
    <xf numFmtId="0" fontId="75" fillId="4" borderId="98" xfId="0" applyFont="1" applyFill="1" applyBorder="1" applyAlignment="1">
      <alignment horizontal="center" vertical="center"/>
    </xf>
    <xf numFmtId="0" fontId="75" fillId="4" borderId="99" xfId="0" applyFont="1" applyFill="1" applyBorder="1" applyAlignment="1">
      <alignment horizontal="center" vertical="center"/>
    </xf>
    <xf numFmtId="0" fontId="75" fillId="4" borderId="100" xfId="0" applyFont="1" applyFill="1" applyBorder="1" applyAlignment="1">
      <alignment horizontal="center" vertical="center"/>
    </xf>
    <xf numFmtId="0" fontId="75" fillId="4" borderId="95" xfId="0" applyFont="1" applyFill="1" applyBorder="1" applyAlignment="1">
      <alignment horizontal="center" vertical="center" wrapText="1"/>
    </xf>
    <xf numFmtId="0" fontId="75" fillId="4" borderId="96" xfId="0" applyFont="1" applyFill="1" applyBorder="1" applyAlignment="1">
      <alignment horizontal="center" vertical="center" wrapText="1"/>
    </xf>
    <xf numFmtId="0" fontId="75" fillId="4" borderId="102" xfId="0" applyFont="1" applyFill="1" applyBorder="1" applyAlignment="1">
      <alignment horizontal="center" vertical="center" wrapText="1"/>
    </xf>
    <xf numFmtId="0" fontId="75" fillId="4" borderId="97" xfId="0" applyFont="1" applyFill="1" applyBorder="1" applyAlignment="1">
      <alignment horizontal="center" vertical="center" wrapText="1"/>
    </xf>
    <xf numFmtId="0" fontId="75" fillId="4" borderId="79" xfId="0" applyFont="1" applyFill="1" applyBorder="1" applyAlignment="1">
      <alignment horizontal="center" vertical="center" wrapText="1"/>
    </xf>
    <xf numFmtId="0" fontId="75" fillId="4" borderId="77" xfId="0" applyFont="1" applyFill="1" applyBorder="1" applyAlignment="1">
      <alignment horizontal="center" vertical="center" wrapText="1"/>
    </xf>
    <xf numFmtId="0" fontId="75" fillId="4" borderId="78" xfId="0" applyFont="1" applyFill="1" applyBorder="1" applyAlignment="1">
      <alignment horizontal="center" vertical="center" wrapText="1"/>
    </xf>
    <xf numFmtId="0" fontId="76" fillId="4" borderId="159" xfId="0" applyFont="1" applyFill="1" applyBorder="1" applyAlignment="1">
      <alignment horizontal="center" vertical="center" wrapText="1"/>
    </xf>
    <xf numFmtId="0" fontId="69" fillId="0" borderId="11" xfId="0" applyFont="1" applyBorder="1" applyAlignment="1">
      <alignment horizontal="center" vertical="center" wrapText="1"/>
    </xf>
    <xf numFmtId="0" fontId="69" fillId="0" borderId="110" xfId="0" applyFont="1" applyBorder="1" applyAlignment="1">
      <alignment horizontal="center" vertical="center" wrapText="1"/>
    </xf>
    <xf numFmtId="0" fontId="76" fillId="4" borderId="92" xfId="0" applyFont="1" applyFill="1" applyBorder="1" applyAlignment="1">
      <alignment horizontal="center" vertical="center" wrapText="1"/>
    </xf>
    <xf numFmtId="0" fontId="76" fillId="4" borderId="104" xfId="0" applyFont="1" applyFill="1" applyBorder="1" applyAlignment="1">
      <alignment horizontal="center" vertical="center" wrapText="1"/>
    </xf>
    <xf numFmtId="0" fontId="76" fillId="4" borderId="105" xfId="0" applyFont="1" applyFill="1" applyBorder="1" applyAlignment="1">
      <alignment horizontal="center" vertical="center" wrapText="1"/>
    </xf>
    <xf numFmtId="0" fontId="76" fillId="4" borderId="160" xfId="0" applyFont="1" applyFill="1" applyBorder="1" applyAlignment="1">
      <alignment horizontal="center" vertical="center" wrapText="1"/>
    </xf>
    <xf numFmtId="0" fontId="76" fillId="4" borderId="161" xfId="0" applyFont="1" applyFill="1" applyBorder="1" applyAlignment="1">
      <alignment horizontal="center" vertical="center" wrapText="1"/>
    </xf>
    <xf numFmtId="0" fontId="76" fillId="4" borderId="162" xfId="0" applyFont="1" applyFill="1" applyBorder="1" applyAlignment="1">
      <alignment horizontal="center" vertical="center" wrapText="1"/>
    </xf>
    <xf numFmtId="0" fontId="76" fillId="4" borderId="79" xfId="0" applyFont="1" applyFill="1" applyBorder="1" applyAlignment="1">
      <alignment horizontal="center" vertical="center" wrapText="1"/>
    </xf>
    <xf numFmtId="0" fontId="76" fillId="4" borderId="77" xfId="0" applyFont="1" applyFill="1" applyBorder="1" applyAlignment="1">
      <alignment horizontal="center" vertical="center" wrapText="1"/>
    </xf>
    <xf numFmtId="0" fontId="76" fillId="4" borderId="83" xfId="0" applyFont="1" applyFill="1" applyBorder="1" applyAlignment="1">
      <alignment horizontal="center" vertical="center" wrapText="1"/>
    </xf>
    <xf numFmtId="0" fontId="76" fillId="4" borderId="87" xfId="0" applyFont="1" applyFill="1" applyBorder="1" applyAlignment="1">
      <alignment horizontal="center" vertical="center"/>
    </xf>
    <xf numFmtId="0" fontId="76" fillId="0" borderId="91" xfId="0" applyFont="1" applyBorder="1" applyAlignment="1">
      <alignment horizontal="center" vertical="center"/>
    </xf>
    <xf numFmtId="0" fontId="76" fillId="0" borderId="88" xfId="0" applyFont="1" applyBorder="1" applyAlignment="1">
      <alignment horizontal="center" vertical="center"/>
    </xf>
    <xf numFmtId="0" fontId="75" fillId="4" borderId="85" xfId="0" applyFont="1" applyFill="1" applyBorder="1" applyAlignment="1">
      <alignment horizontal="center" vertical="center"/>
    </xf>
    <xf numFmtId="0" fontId="75" fillId="4" borderId="93" xfId="0" applyFont="1" applyFill="1" applyBorder="1" applyAlignment="1">
      <alignment horizontal="center" vertical="center"/>
    </xf>
    <xf numFmtId="0" fontId="76" fillId="4" borderId="174" xfId="0" applyFont="1" applyFill="1" applyBorder="1" applyAlignment="1">
      <alignment horizontal="center" vertical="center" wrapText="1"/>
    </xf>
    <xf numFmtId="0" fontId="75" fillId="4" borderId="84" xfId="0" applyFont="1" applyFill="1" applyBorder="1" applyAlignment="1">
      <alignment horizontal="center" vertical="center" wrapText="1"/>
    </xf>
    <xf numFmtId="0" fontId="75" fillId="4" borderId="76" xfId="0" applyFont="1" applyFill="1" applyBorder="1" applyAlignment="1">
      <alignment horizontal="center" vertical="center" wrapText="1"/>
    </xf>
    <xf numFmtId="0" fontId="75" fillId="4" borderId="90" xfId="0" applyFont="1" applyFill="1" applyBorder="1" applyAlignment="1">
      <alignment horizontal="center" vertical="center" wrapText="1"/>
    </xf>
    <xf numFmtId="0" fontId="75" fillId="4" borderId="103" xfId="0" applyFont="1" applyFill="1" applyBorder="1" applyAlignment="1">
      <alignment horizontal="center" vertical="center" wrapText="1"/>
    </xf>
    <xf numFmtId="0" fontId="75" fillId="4" borderId="75" xfId="0" applyFont="1" applyFill="1" applyBorder="1" applyAlignment="1">
      <alignment horizontal="center" vertical="center" wrapText="1"/>
    </xf>
    <xf numFmtId="0" fontId="75" fillId="4" borderId="177" xfId="0" applyFont="1" applyFill="1" applyBorder="1" applyAlignment="1">
      <alignment horizontal="center" vertical="center" wrapText="1"/>
    </xf>
    <xf numFmtId="0" fontId="76" fillId="4" borderId="73" xfId="0" applyFont="1" applyFill="1" applyBorder="1" applyAlignment="1">
      <alignment horizontal="center" vertical="center" textRotation="90" wrapText="1"/>
    </xf>
    <xf numFmtId="0" fontId="76" fillId="4" borderId="89" xfId="0" applyFont="1" applyFill="1" applyBorder="1" applyAlignment="1">
      <alignment horizontal="center" vertical="center" textRotation="90" wrapText="1"/>
    </xf>
    <xf numFmtId="0" fontId="76" fillId="4" borderId="87" xfId="0" applyFont="1" applyFill="1" applyBorder="1" applyAlignment="1">
      <alignment horizontal="center" vertical="center" textRotation="90" wrapText="1"/>
    </xf>
    <xf numFmtId="0" fontId="76" fillId="4" borderId="88" xfId="0" applyFont="1" applyFill="1" applyBorder="1" applyAlignment="1">
      <alignment horizontal="center" vertical="center" textRotation="90" wrapText="1"/>
    </xf>
    <xf numFmtId="0" fontId="76" fillId="4" borderId="87" xfId="0" applyFont="1" applyFill="1" applyBorder="1" applyAlignment="1">
      <alignment horizontal="center" vertical="center" textRotation="89" wrapText="1"/>
    </xf>
    <xf numFmtId="0" fontId="76" fillId="4" borderId="88" xfId="0" applyFont="1" applyFill="1" applyBorder="1" applyAlignment="1">
      <alignment horizontal="center" vertical="center" textRotation="89" wrapText="1"/>
    </xf>
    <xf numFmtId="0" fontId="75" fillId="4" borderId="92" xfId="0" applyFont="1" applyFill="1" applyBorder="1" applyAlignment="1">
      <alignment horizontal="center" vertical="center"/>
    </xf>
    <xf numFmtId="0" fontId="75" fillId="4" borderId="174" xfId="0" applyFont="1" applyFill="1" applyBorder="1" applyAlignment="1">
      <alignment horizontal="center" vertical="center"/>
    </xf>
    <xf numFmtId="0" fontId="75" fillId="4" borderId="94" xfId="0" applyFont="1" applyFill="1" applyBorder="1" applyAlignment="1">
      <alignment horizontal="center" vertical="center"/>
    </xf>
    <xf numFmtId="0" fontId="75" fillId="4" borderId="178" xfId="0" applyFont="1" applyFill="1" applyBorder="1" applyAlignment="1">
      <alignment horizontal="center" vertical="center"/>
    </xf>
    <xf numFmtId="0" fontId="75" fillId="4" borderId="87" xfId="0" applyFont="1" applyFill="1" applyBorder="1" applyAlignment="1">
      <alignment horizontal="center" vertical="center" textRotation="90" wrapText="1"/>
    </xf>
    <xf numFmtId="0" fontId="75" fillId="0" borderId="88" xfId="0" applyFont="1" applyBorder="1" applyAlignment="1">
      <alignment horizontal="center" vertical="center" textRotation="90" wrapText="1"/>
    </xf>
    <xf numFmtId="0" fontId="75" fillId="4" borderId="95" xfId="0" applyFont="1" applyFill="1" applyBorder="1" applyAlignment="1">
      <alignment horizontal="center" vertical="center" textRotation="90" wrapText="1"/>
    </xf>
    <xf numFmtId="0" fontId="75" fillId="4" borderId="97" xfId="0" applyFont="1" applyFill="1" applyBorder="1" applyAlignment="1">
      <alignment horizontal="center" vertical="center" textRotation="90" wrapText="1"/>
    </xf>
    <xf numFmtId="0" fontId="24" fillId="0" borderId="8"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107"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10" xfId="0" applyFont="1" applyBorder="1" applyAlignment="1">
      <alignment horizontal="center" vertical="center" wrapText="1"/>
    </xf>
    <xf numFmtId="0" fontId="78" fillId="0" borderId="106" xfId="0" applyFont="1" applyBorder="1" applyAlignment="1">
      <alignment horizontal="center" vertical="center" wrapText="1"/>
    </xf>
    <xf numFmtId="0" fontId="78" fillId="0" borderId="41" xfId="0" applyFont="1" applyBorder="1" applyAlignment="1">
      <alignment horizontal="center" vertical="center" wrapText="1"/>
    </xf>
    <xf numFmtId="0" fontId="78" fillId="0" borderId="171" xfId="0" applyFont="1" applyBorder="1" applyAlignment="1">
      <alignment horizontal="center" vertical="center" wrapText="1"/>
    </xf>
    <xf numFmtId="0" fontId="24" fillId="0" borderId="86" xfId="0" applyFont="1" applyBorder="1" applyAlignment="1">
      <alignment horizontal="justify" vertical="center" wrapText="1"/>
    </xf>
    <xf numFmtId="0" fontId="24" fillId="0" borderId="31" xfId="0" applyFont="1" applyBorder="1" applyAlignment="1">
      <alignment horizontal="justify" vertical="center" wrapText="1"/>
    </xf>
    <xf numFmtId="0" fontId="24" fillId="0" borderId="172" xfId="0" applyFont="1" applyBorder="1" applyAlignment="1">
      <alignment horizontal="justify" vertical="center" wrapText="1"/>
    </xf>
    <xf numFmtId="0" fontId="24" fillId="0" borderId="86" xfId="0" applyFont="1" applyBorder="1" applyAlignment="1">
      <alignment horizontal="center" vertical="center" wrapText="1"/>
    </xf>
    <xf numFmtId="0" fontId="24" fillId="0" borderId="172" xfId="0" applyFont="1" applyBorder="1" applyAlignment="1">
      <alignment horizontal="center" vertical="center" wrapText="1"/>
    </xf>
    <xf numFmtId="0" fontId="75" fillId="4" borderId="81" xfId="0" applyFont="1" applyFill="1" applyBorder="1" applyAlignment="1">
      <alignment horizontal="center" vertical="center" wrapText="1"/>
    </xf>
    <xf numFmtId="0" fontId="12" fillId="0" borderId="15" xfId="0" applyFont="1" applyBorder="1" applyAlignment="1">
      <alignment vertical="center" wrapText="1"/>
    </xf>
    <xf numFmtId="0" fontId="12" fillId="0" borderId="14" xfId="0" applyFont="1" applyBorder="1" applyAlignment="1">
      <alignment vertical="center" wrapText="1"/>
    </xf>
    <xf numFmtId="0" fontId="0" fillId="0" borderId="132" xfId="0" applyBorder="1" applyAlignment="1"/>
    <xf numFmtId="0" fontId="0" fillId="0" borderId="133" xfId="0" applyBorder="1" applyAlignment="1"/>
    <xf numFmtId="0" fontId="0" fillId="0" borderId="134" xfId="0" applyBorder="1" applyAlignment="1"/>
    <xf numFmtId="0" fontId="28" fillId="0" borderId="172" xfId="0" applyFont="1" applyBorder="1" applyAlignment="1">
      <alignment horizontal="center" vertical="center" wrapText="1"/>
    </xf>
    <xf numFmtId="0" fontId="75" fillId="4" borderId="87" xfId="0" applyFont="1" applyFill="1" applyBorder="1" applyAlignment="1">
      <alignment horizontal="center" vertical="center" wrapText="1"/>
    </xf>
    <xf numFmtId="0" fontId="75" fillId="4" borderId="91" xfId="0" applyFont="1" applyFill="1" applyBorder="1" applyAlignment="1">
      <alignment horizontal="center" vertical="center" wrapText="1"/>
    </xf>
    <xf numFmtId="0" fontId="75" fillId="4" borderId="101" xfId="0" applyFont="1" applyFill="1" applyBorder="1" applyAlignment="1">
      <alignment horizontal="center" vertical="center" wrapText="1"/>
    </xf>
    <xf numFmtId="0" fontId="75" fillId="4" borderId="83"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41" xfId="0" applyFont="1" applyFill="1" applyBorder="1" applyAlignment="1">
      <alignment horizontal="center" vertical="center" wrapText="1"/>
    </xf>
    <xf numFmtId="0" fontId="59" fillId="0" borderId="171" xfId="0" applyFont="1" applyFill="1" applyBorder="1" applyAlignment="1">
      <alignment horizontal="center" vertical="center" wrapText="1"/>
    </xf>
    <xf numFmtId="0" fontId="28" fillId="0" borderId="172" xfId="0" applyFont="1" applyBorder="1" applyAlignment="1">
      <alignment horizontal="justify" vertical="center" wrapText="1"/>
    </xf>
    <xf numFmtId="0" fontId="21" fillId="0" borderId="172" xfId="0" applyFont="1" applyBorder="1" applyAlignment="1">
      <alignment horizontal="justify" vertical="center" wrapText="1"/>
    </xf>
    <xf numFmtId="0" fontId="12" fillId="0" borderId="18" xfId="0" applyFont="1" applyBorder="1" applyAlignment="1">
      <alignment vertical="center" wrapText="1"/>
    </xf>
    <xf numFmtId="0" fontId="12" fillId="0" borderId="17" xfId="0" applyFont="1" applyBorder="1" applyAlignment="1">
      <alignment vertical="center" wrapText="1"/>
    </xf>
    <xf numFmtId="0" fontId="0" fillId="0" borderId="135" xfId="0" applyBorder="1" applyAlignment="1"/>
    <xf numFmtId="0" fontId="0" fillId="0" borderId="136" xfId="0" applyBorder="1" applyAlignment="1"/>
    <xf numFmtId="0" fontId="0" fillId="0" borderId="137" xfId="0" applyBorder="1" applyAlignment="1"/>
    <xf numFmtId="0" fontId="28" fillId="0" borderId="125" xfId="0" applyFont="1" applyBorder="1" applyAlignment="1">
      <alignment horizontal="justify"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0" fillId="0" borderId="138" xfId="0" applyBorder="1" applyAlignment="1"/>
    <xf numFmtId="0" fontId="0" fillId="0" borderId="139" xfId="0" applyBorder="1" applyAlignment="1"/>
    <xf numFmtId="0" fontId="0" fillId="0" borderId="140" xfId="0" applyBorder="1" applyAlignment="1"/>
    <xf numFmtId="0" fontId="59" fillId="0" borderId="42" xfId="0" applyFont="1" applyFill="1" applyBorder="1" applyAlignment="1">
      <alignment horizontal="center" vertical="center" wrapText="1"/>
    </xf>
    <xf numFmtId="0" fontId="24" fillId="0" borderId="82" xfId="0" applyFont="1" applyBorder="1" applyAlignment="1">
      <alignment horizontal="center" vertical="center" wrapText="1"/>
    </xf>
    <xf numFmtId="0" fontId="59" fillId="0" borderId="71" xfId="0" applyFont="1" applyFill="1" applyBorder="1" applyAlignment="1">
      <alignment horizontal="center" vertical="center" wrapText="1"/>
    </xf>
    <xf numFmtId="0" fontId="28" fillId="0" borderId="72" xfId="0" applyFont="1" applyFill="1" applyBorder="1" applyAlignment="1">
      <alignment horizontal="justify" vertical="center" wrapText="1"/>
    </xf>
    <xf numFmtId="0" fontId="28" fillId="0" borderId="31" xfId="0" applyFont="1" applyFill="1" applyBorder="1" applyAlignment="1">
      <alignment horizontal="justify" vertical="center" wrapText="1"/>
    </xf>
    <xf numFmtId="0" fontId="28" fillId="0" borderId="172" xfId="0" applyFont="1" applyFill="1" applyBorder="1" applyAlignment="1">
      <alignment horizontal="justify" vertical="center" wrapText="1"/>
    </xf>
    <xf numFmtId="0" fontId="24" fillId="0" borderId="72" xfId="0" applyFont="1" applyBorder="1" applyAlignment="1">
      <alignment horizontal="center" vertical="center" wrapText="1"/>
    </xf>
    <xf numFmtId="0" fontId="28" fillId="0" borderId="72" xfId="0" applyFont="1" applyBorder="1" applyAlignment="1">
      <alignment horizontal="center" vertical="center" wrapText="1"/>
    </xf>
    <xf numFmtId="0" fontId="59" fillId="0" borderId="40" xfId="0" applyFont="1" applyBorder="1" applyAlignment="1">
      <alignment horizontal="center" vertical="center" wrapText="1"/>
    </xf>
    <xf numFmtId="0" fontId="59" fillId="0" borderId="41" xfId="0" applyFont="1" applyBorder="1" applyAlignment="1">
      <alignment horizontal="center" vertical="center" wrapText="1"/>
    </xf>
    <xf numFmtId="0" fontId="59" fillId="0" borderId="42" xfId="0" applyFont="1" applyBorder="1" applyAlignment="1">
      <alignment horizontal="center" vertical="center" wrapText="1"/>
    </xf>
    <xf numFmtId="0" fontId="78" fillId="0" borderId="32" xfId="0" applyFont="1" applyBorder="1" applyAlignment="1">
      <alignment horizontal="center" vertical="center" wrapText="1"/>
    </xf>
    <xf numFmtId="0" fontId="74" fillId="2" borderId="8" xfId="0" applyFont="1" applyFill="1" applyBorder="1" applyAlignment="1">
      <alignment horizontal="justify" vertical="center" wrapText="1"/>
    </xf>
    <xf numFmtId="0" fontId="28" fillId="0" borderId="72" xfId="0" applyFont="1" applyBorder="1" applyAlignment="1">
      <alignment horizontal="justify" vertical="center" wrapText="1"/>
    </xf>
    <xf numFmtId="0" fontId="10" fillId="0" borderId="130" xfId="0" applyFont="1" applyBorder="1" applyAlignment="1">
      <alignment horizontal="left" vertical="center"/>
    </xf>
    <xf numFmtId="0" fontId="10" fillId="0" borderId="131" xfId="0" applyFont="1" applyBorder="1" applyAlignment="1">
      <alignment horizontal="left" vertical="center"/>
    </xf>
    <xf numFmtId="0" fontId="10" fillId="0" borderId="12" xfId="0" applyFont="1" applyBorder="1" applyAlignment="1">
      <alignment horizontal="left" vertical="center"/>
    </xf>
    <xf numFmtId="0" fontId="10" fillId="0" borderId="0" xfId="0" applyFont="1" applyBorder="1" applyAlignment="1">
      <alignment horizontal="left" vertical="center"/>
    </xf>
    <xf numFmtId="0" fontId="0" fillId="0" borderId="24" xfId="0" applyBorder="1" applyAlignment="1"/>
    <xf numFmtId="0" fontId="0" fillId="0" borderId="23" xfId="0" applyBorder="1" applyAlignment="1"/>
    <xf numFmtId="0" fontId="0" fillId="0" borderId="22" xfId="0" applyBorder="1" applyAlignment="1"/>
    <xf numFmtId="0" fontId="30" fillId="0" borderId="27" xfId="0" applyFont="1" applyBorder="1" applyAlignment="1">
      <alignment vertical="center" wrapText="1"/>
    </xf>
    <xf numFmtId="0" fontId="30" fillId="0" borderId="26" xfId="0" applyFont="1" applyBorder="1" applyAlignment="1">
      <alignment vertical="center" wrapText="1"/>
    </xf>
    <xf numFmtId="0" fontId="30" fillId="0" borderId="25" xfId="0" applyFont="1" applyBorder="1" applyAlignment="1">
      <alignment vertical="center" wrapText="1"/>
    </xf>
    <xf numFmtId="0" fontId="78" fillId="0" borderId="32" xfId="0" applyFont="1" applyFill="1" applyBorder="1" applyAlignment="1">
      <alignment horizontal="center" vertical="center" wrapText="1"/>
    </xf>
    <xf numFmtId="0" fontId="78" fillId="0" borderId="34" xfId="0" applyFont="1" applyFill="1" applyBorder="1" applyAlignment="1">
      <alignment horizontal="center" vertical="center" wrapText="1"/>
    </xf>
    <xf numFmtId="0" fontId="24" fillId="0" borderId="8" xfId="0" applyFont="1" applyBorder="1" applyAlignment="1">
      <alignment horizontal="justify" vertical="center" wrapText="1"/>
    </xf>
    <xf numFmtId="0" fontId="24" fillId="0" borderId="30" xfId="0" applyFont="1" applyBorder="1" applyAlignment="1">
      <alignment horizontal="justify" vertical="center" wrapText="1"/>
    </xf>
    <xf numFmtId="0" fontId="78" fillId="0" borderId="42" xfId="0" applyFont="1" applyBorder="1" applyAlignment="1">
      <alignment horizontal="center" vertical="center" wrapText="1"/>
    </xf>
    <xf numFmtId="0" fontId="24" fillId="0" borderId="179" xfId="0" applyFont="1" applyBorder="1" applyAlignment="1">
      <alignment horizontal="center" vertical="center" wrapText="1"/>
    </xf>
    <xf numFmtId="0" fontId="24" fillId="0" borderId="176" xfId="0" applyFont="1" applyBorder="1" applyAlignment="1">
      <alignment horizontal="center" vertical="center" wrapText="1"/>
    </xf>
    <xf numFmtId="0" fontId="24" fillId="0" borderId="92" xfId="0" applyFont="1" applyBorder="1" applyAlignment="1">
      <alignment horizontal="justify" vertical="center" wrapText="1"/>
    </xf>
    <xf numFmtId="0" fontId="24" fillId="0" borderId="174" xfId="0" applyFont="1" applyBorder="1" applyAlignment="1">
      <alignment horizontal="justify" vertical="center" wrapText="1"/>
    </xf>
    <xf numFmtId="0" fontId="7" fillId="8" borderId="63" xfId="0" applyFont="1" applyFill="1" applyBorder="1" applyAlignment="1">
      <alignment horizontal="center" vertical="center" wrapText="1"/>
    </xf>
    <xf numFmtId="0" fontId="7" fillId="8" borderId="64" xfId="0" applyFont="1" applyFill="1" applyBorder="1" applyAlignment="1">
      <alignment horizontal="center" vertical="center" wrapText="1"/>
    </xf>
    <xf numFmtId="0" fontId="7" fillId="8" borderId="64" xfId="0" applyFont="1" applyFill="1" applyBorder="1" applyAlignment="1">
      <alignment horizontal="center" vertical="center"/>
    </xf>
    <xf numFmtId="0" fontId="7" fillId="8" borderId="65" xfId="0" applyFont="1" applyFill="1" applyBorder="1" applyAlignment="1">
      <alignment horizontal="center" vertical="center"/>
    </xf>
    <xf numFmtId="0" fontId="10" fillId="9" borderId="32" xfId="0" applyFont="1" applyFill="1" applyBorder="1" applyAlignment="1">
      <alignment horizontal="center" vertical="center"/>
    </xf>
    <xf numFmtId="0" fontId="10" fillId="9" borderId="11" xfId="0" applyFont="1" applyFill="1" applyBorder="1" applyAlignment="1">
      <alignment horizontal="center" vertical="center"/>
    </xf>
    <xf numFmtId="0" fontId="10" fillId="9" borderId="9" xfId="0" applyFont="1" applyFill="1" applyBorder="1" applyAlignment="1">
      <alignment horizontal="center" vertical="center"/>
    </xf>
    <xf numFmtId="0" fontId="10" fillId="9" borderId="10" xfId="0" applyFont="1" applyFill="1" applyBorder="1" applyAlignment="1">
      <alignment horizontal="center" vertical="center"/>
    </xf>
    <xf numFmtId="0" fontId="10" fillId="9" borderId="112" xfId="0" applyFont="1" applyFill="1" applyBorder="1" applyAlignment="1">
      <alignment horizontal="center" vertical="center"/>
    </xf>
    <xf numFmtId="0" fontId="40" fillId="0" borderId="67" xfId="0" applyFont="1" applyBorder="1" applyAlignment="1">
      <alignment horizontal="center" vertical="center"/>
    </xf>
    <xf numFmtId="0" fontId="40" fillId="0" borderId="68" xfId="0" applyFont="1" applyBorder="1" applyAlignment="1">
      <alignment horizontal="center" vertical="center"/>
    </xf>
    <xf numFmtId="0" fontId="40" fillId="0" borderId="69" xfId="0" applyFont="1" applyBorder="1" applyAlignment="1">
      <alignment horizontal="center" vertical="center"/>
    </xf>
    <xf numFmtId="0" fontId="68" fillId="0" borderId="151" xfId="0" applyFont="1" applyBorder="1" applyAlignment="1">
      <alignment horizontal="center" vertical="center"/>
    </xf>
    <xf numFmtId="0" fontId="68" fillId="0" borderId="153" xfId="0" applyFont="1" applyBorder="1" applyAlignment="1">
      <alignment horizontal="center" vertical="center"/>
    </xf>
    <xf numFmtId="0" fontId="68" fillId="0" borderId="154" xfId="0" applyFont="1" applyBorder="1" applyAlignment="1">
      <alignment horizontal="center" vertical="center"/>
    </xf>
    <xf numFmtId="0" fontId="68" fillId="0" borderId="152" xfId="0" applyFont="1" applyBorder="1" applyAlignment="1">
      <alignment horizontal="center" vertical="center"/>
    </xf>
    <xf numFmtId="0" fontId="61" fillId="24" borderId="67" xfId="0" applyFont="1" applyFill="1" applyBorder="1" applyAlignment="1">
      <alignment horizontal="center" vertical="center"/>
    </xf>
    <xf numFmtId="0" fontId="61" fillId="24" borderId="68" xfId="0" applyFont="1" applyFill="1" applyBorder="1" applyAlignment="1">
      <alignment horizontal="center" vertical="center"/>
    </xf>
    <xf numFmtId="0" fontId="61" fillId="24" borderId="122" xfId="0" applyFont="1" applyFill="1" applyBorder="1" applyAlignment="1">
      <alignment horizontal="center" vertical="center"/>
    </xf>
    <xf numFmtId="0" fontId="7" fillId="0" borderId="8" xfId="0" applyFont="1" applyBorder="1" applyAlignment="1">
      <alignment horizontal="center" vertical="center"/>
    </xf>
    <xf numFmtId="0" fontId="71" fillId="0" borderId="60" xfId="0" applyFont="1" applyBorder="1" applyAlignment="1">
      <alignment horizontal="justify" vertical="center" wrapText="1"/>
    </xf>
    <xf numFmtId="0" fontId="71" fillId="0" borderId="54" xfId="0" applyFont="1" applyBorder="1" applyAlignment="1">
      <alignment horizontal="justify" vertical="center" wrapText="1"/>
    </xf>
    <xf numFmtId="0" fontId="71" fillId="0" borderId="57" xfId="0" applyFont="1" applyBorder="1" applyAlignment="1">
      <alignment horizontal="justify" vertical="center" wrapText="1"/>
    </xf>
    <xf numFmtId="0" fontId="71" fillId="0" borderId="145" xfId="0" applyFont="1" applyBorder="1" applyAlignment="1">
      <alignment horizontal="justify" vertical="center" wrapText="1"/>
    </xf>
    <xf numFmtId="0" fontId="71" fillId="0" borderId="115" xfId="0" applyFont="1" applyBorder="1" applyAlignment="1">
      <alignment horizontal="justify" vertical="center" wrapText="1"/>
    </xf>
    <xf numFmtId="0" fontId="71" fillId="0" borderId="114" xfId="0" applyFont="1" applyBorder="1" applyAlignment="1">
      <alignment horizontal="justify" vertical="center" wrapText="1"/>
    </xf>
    <xf numFmtId="0" fontId="71" fillId="0" borderId="116" xfId="0" applyFont="1" applyBorder="1" applyAlignment="1">
      <alignment horizontal="justify" vertical="center" wrapText="1"/>
    </xf>
    <xf numFmtId="0" fontId="71" fillId="0" borderId="141" xfId="0" applyFont="1" applyBorder="1" applyAlignment="1">
      <alignment horizontal="justify" vertical="center" wrapText="1"/>
    </xf>
    <xf numFmtId="0" fontId="71" fillId="10" borderId="163" xfId="0" applyFont="1" applyFill="1" applyBorder="1" applyAlignment="1">
      <alignment horizontal="center" vertical="center" wrapText="1"/>
    </xf>
    <xf numFmtId="0" fontId="71" fillId="10" borderId="164" xfId="0" applyFont="1" applyFill="1" applyBorder="1" applyAlignment="1">
      <alignment horizontal="center" vertical="center" wrapText="1"/>
    </xf>
    <xf numFmtId="0" fontId="71" fillId="10" borderId="165" xfId="0" applyFont="1" applyFill="1" applyBorder="1" applyAlignment="1">
      <alignment horizontal="center" vertical="center" wrapText="1"/>
    </xf>
    <xf numFmtId="0" fontId="71" fillId="10" borderId="51" xfId="0" applyFont="1" applyFill="1" applyBorder="1" applyAlignment="1">
      <alignment horizontal="center" vertical="center" wrapText="1"/>
    </xf>
    <xf numFmtId="0" fontId="71" fillId="10" borderId="54" xfId="0" applyFont="1" applyFill="1" applyBorder="1" applyAlignment="1">
      <alignment horizontal="center" vertical="center" wrapText="1"/>
    </xf>
    <xf numFmtId="0" fontId="71" fillId="10" borderId="145" xfId="0" applyFont="1" applyFill="1" applyBorder="1" applyAlignment="1">
      <alignment horizontal="center" vertical="center" wrapText="1"/>
    </xf>
    <xf numFmtId="0" fontId="71" fillId="10" borderId="52" xfId="0" applyFont="1" applyFill="1" applyBorder="1" applyAlignment="1">
      <alignment horizontal="center" vertical="center" wrapText="1"/>
    </xf>
    <xf numFmtId="0" fontId="71" fillId="10" borderId="144" xfId="0" applyFont="1" applyFill="1" applyBorder="1" applyAlignment="1">
      <alignment horizontal="center" vertical="center" wrapText="1"/>
    </xf>
    <xf numFmtId="0" fontId="71" fillId="10" borderId="55" xfId="0" applyFont="1" applyFill="1" applyBorder="1" applyAlignment="1">
      <alignment horizontal="center" vertical="center" wrapText="1"/>
    </xf>
    <xf numFmtId="164" fontId="71" fillId="10" borderId="55" xfId="0" applyNumberFormat="1" applyFont="1" applyFill="1" applyBorder="1" applyAlignment="1">
      <alignment horizontal="center" vertical="center" wrapText="1"/>
    </xf>
    <xf numFmtId="164" fontId="71" fillId="10" borderId="118" xfId="0" applyNumberFormat="1" applyFont="1" applyFill="1" applyBorder="1" applyAlignment="1">
      <alignment horizontal="center" vertical="center" wrapText="1"/>
    </xf>
    <xf numFmtId="0" fontId="0" fillId="0" borderId="0" xfId="0" applyBorder="1" applyAlignment="1">
      <alignment horizontal="left" vertical="center"/>
    </xf>
    <xf numFmtId="0" fontId="0" fillId="0" borderId="12" xfId="0" applyBorder="1" applyAlignment="1">
      <alignment horizontal="left" vertical="center"/>
    </xf>
    <xf numFmtId="0" fontId="18" fillId="0" borderId="46" xfId="0" applyFont="1" applyBorder="1" applyAlignment="1">
      <alignment horizontal="center" vertical="center" wrapText="1"/>
    </xf>
    <xf numFmtId="0" fontId="18" fillId="0" borderId="0"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0" xfId="0" applyFont="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4" fillId="0" borderId="27" xfId="0" applyFont="1" applyBorder="1" applyAlignment="1">
      <alignment vertical="center" wrapText="1"/>
    </xf>
    <xf numFmtId="0" fontId="13" fillId="0" borderId="26" xfId="0" applyFont="1" applyBorder="1" applyAlignment="1"/>
    <xf numFmtId="0" fontId="11" fillId="4" borderId="5" xfId="0" applyFont="1" applyFill="1" applyBorder="1" applyAlignment="1">
      <alignment vertical="center" wrapText="1"/>
    </xf>
    <xf numFmtId="0" fontId="11" fillId="0" borderId="6" xfId="0" applyFont="1" applyBorder="1" applyAlignment="1"/>
    <xf numFmtId="0" fontId="11" fillId="0" borderId="7" xfId="0" applyFont="1" applyBorder="1" applyAlignment="1"/>
    <xf numFmtId="0" fontId="11" fillId="4" borderId="5" xfId="0" applyFont="1" applyFill="1" applyBorder="1" applyAlignment="1">
      <alignment horizontal="justify" vertical="center" wrapText="1"/>
    </xf>
    <xf numFmtId="0" fontId="11" fillId="0" borderId="6" xfId="0" applyFont="1" applyBorder="1" applyAlignment="1">
      <alignment horizontal="justify" vertical="center"/>
    </xf>
    <xf numFmtId="0" fontId="11" fillId="0" borderId="7" xfId="0" applyFont="1" applyBorder="1" applyAlignment="1">
      <alignment horizontal="justify" vertical="center"/>
    </xf>
    <xf numFmtId="0" fontId="9" fillId="4" borderId="5" xfId="0" applyFont="1" applyFill="1" applyBorder="1" applyAlignment="1">
      <alignment vertical="center" wrapText="1"/>
    </xf>
    <xf numFmtId="0" fontId="9" fillId="0" borderId="6" xfId="0" applyFont="1" applyBorder="1" applyAlignment="1"/>
    <xf numFmtId="0" fontId="9" fillId="0" borderId="7" xfId="0" applyFont="1" applyBorder="1" applyAlignment="1"/>
    <xf numFmtId="0" fontId="0" fillId="4" borderId="6" xfId="0" applyFill="1" applyBorder="1" applyAlignment="1">
      <alignment vertical="center"/>
    </xf>
    <xf numFmtId="0" fontId="0" fillId="4" borderId="7" xfId="0" applyFill="1" applyBorder="1" applyAlignment="1">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3" borderId="2" xfId="0" applyFont="1" applyFill="1" applyBorder="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7" fillId="2" borderId="1" xfId="0" applyFont="1" applyFill="1" applyBorder="1" applyAlignment="1">
      <alignment horizontal="center" vertical="center"/>
    </xf>
    <xf numFmtId="0" fontId="15" fillId="4" borderId="32"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8" fillId="0" borderId="39"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33" xfId="0" applyFont="1" applyBorder="1" applyAlignment="1">
      <alignment horizontal="center" vertical="center" wrapText="1"/>
    </xf>
    <xf numFmtId="0" fontId="17" fillId="0" borderId="32" xfId="0" applyFont="1" applyBorder="1" applyAlignment="1">
      <alignment vertical="center" wrapText="1"/>
    </xf>
    <xf numFmtId="0" fontId="2" fillId="0" borderId="8" xfId="0" applyFont="1" applyBorder="1" applyAlignment="1">
      <alignment vertical="center" wrapText="1"/>
    </xf>
    <xf numFmtId="0" fontId="2" fillId="0" borderId="33" xfId="0" applyFont="1" applyBorder="1" applyAlignment="1">
      <alignment vertical="center" wrapText="1"/>
    </xf>
    <xf numFmtId="0" fontId="17" fillId="4" borderId="32"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0" fillId="4" borderId="8" xfId="0" applyFill="1" applyBorder="1" applyAlignment="1">
      <alignment horizontal="center" vertical="center" wrapText="1"/>
    </xf>
    <xf numFmtId="0" fontId="0" fillId="0" borderId="8" xfId="0" applyBorder="1" applyAlignment="1"/>
    <xf numFmtId="0" fontId="0" fillId="0" borderId="33" xfId="0" applyBorder="1" applyAlignment="1"/>
    <xf numFmtId="0" fontId="15" fillId="4" borderId="8" xfId="0" applyFont="1" applyFill="1" applyBorder="1" applyAlignment="1">
      <alignment horizontal="center" vertical="center"/>
    </xf>
    <xf numFmtId="0" fontId="15" fillId="0" borderId="8" xfId="0" applyFont="1" applyBorder="1" applyAlignment="1">
      <alignment horizontal="center" vertical="center"/>
    </xf>
    <xf numFmtId="0" fontId="15" fillId="4" borderId="8" xfId="0" applyFont="1" applyFill="1" applyBorder="1" applyAlignment="1">
      <alignment horizontal="center" vertical="center" textRotation="90" wrapText="1"/>
    </xf>
    <xf numFmtId="0" fontId="0" fillId="0" borderId="8" xfId="0" applyFont="1" applyBorder="1" applyAlignment="1">
      <alignment vertical="center" wrapText="1"/>
    </xf>
    <xf numFmtId="0" fontId="0" fillId="4" borderId="8" xfId="0" applyFont="1" applyFill="1" applyBorder="1" applyAlignment="1">
      <alignment vertical="center" wrapText="1"/>
    </xf>
    <xf numFmtId="0" fontId="15" fillId="4" borderId="33" xfId="0" applyFont="1" applyFill="1" applyBorder="1" applyAlignment="1">
      <alignment horizontal="center" vertical="center" wrapText="1"/>
    </xf>
    <xf numFmtId="0" fontId="0" fillId="4" borderId="33" xfId="0" applyFont="1" applyFill="1" applyBorder="1" applyAlignment="1">
      <alignment vertical="center" wrapText="1"/>
    </xf>
    <xf numFmtId="0" fontId="21" fillId="0" borderId="40" xfId="0" applyFont="1" applyFill="1" applyBorder="1" applyAlignment="1">
      <alignment horizontal="center" vertical="center" wrapText="1"/>
    </xf>
    <xf numFmtId="0" fontId="21" fillId="0" borderId="41" xfId="0" applyFont="1" applyFill="1" applyBorder="1" applyAlignment="1">
      <alignment horizontal="center" vertical="center" wrapText="1"/>
    </xf>
    <xf numFmtId="0" fontId="21" fillId="0" borderId="42" xfId="0" applyFont="1" applyFill="1" applyBorder="1" applyAlignment="1">
      <alignment horizontal="center" vertical="center" wrapText="1"/>
    </xf>
    <xf numFmtId="0" fontId="21" fillId="0" borderId="8" xfId="0" applyFont="1" applyBorder="1" applyAlignment="1">
      <alignment horizontal="justify" vertical="center" wrapText="1"/>
    </xf>
    <xf numFmtId="0" fontId="21" fillId="0" borderId="8" xfId="0" applyFont="1" applyBorder="1" applyAlignment="1">
      <alignment horizontal="center" vertical="center" wrapText="1"/>
    </xf>
    <xf numFmtId="0" fontId="15" fillId="4" borderId="8" xfId="0" applyFont="1" applyFill="1" applyBorder="1" applyAlignment="1">
      <alignment horizontal="center" vertical="center" textRotation="89" wrapText="1"/>
    </xf>
    <xf numFmtId="0" fontId="0" fillId="0" borderId="8" xfId="0" applyFont="1" applyBorder="1" applyAlignment="1">
      <alignment horizontal="center" vertical="center" textRotation="90" wrapText="1"/>
    </xf>
    <xf numFmtId="0" fontId="23" fillId="0" borderId="8" xfId="0" applyFont="1" applyFill="1" applyBorder="1" applyAlignment="1">
      <alignment horizontal="justify" vertical="center" wrapText="1"/>
    </xf>
    <xf numFmtId="0" fontId="23" fillId="0" borderId="33" xfId="0" applyFont="1" applyFill="1" applyBorder="1" applyAlignment="1">
      <alignment horizontal="center" vertical="center" wrapText="1"/>
    </xf>
    <xf numFmtId="0" fontId="0" fillId="0" borderId="14" xfId="0" applyBorder="1" applyAlignment="1"/>
    <xf numFmtId="0" fontId="0" fillId="0" borderId="13" xfId="0" applyBorder="1" applyAlignment="1"/>
    <xf numFmtId="0" fontId="23" fillId="0" borderId="8" xfId="0" applyFont="1" applyFill="1" applyBorder="1" applyAlignment="1">
      <alignment horizontal="center" vertical="center" wrapText="1"/>
    </xf>
    <xf numFmtId="0" fontId="13" fillId="0" borderId="25" xfId="0" applyFont="1" applyBorder="1" applyAlignment="1"/>
    <xf numFmtId="0" fontId="0" fillId="0" borderId="20" xfId="0" applyBorder="1" applyAlignment="1"/>
    <xf numFmtId="0" fontId="0" fillId="0" borderId="19" xfId="0" applyBorder="1" applyAlignment="1"/>
    <xf numFmtId="0" fontId="0" fillId="0" borderId="17" xfId="0" applyBorder="1" applyAlignment="1"/>
    <xf numFmtId="0" fontId="0" fillId="0" borderId="16" xfId="0" applyBorder="1" applyAlignment="1"/>
    <xf numFmtId="0" fontId="28" fillId="0" borderId="80" xfId="0" applyFont="1" applyBorder="1" applyAlignment="1">
      <alignment horizontal="justify" vertical="center" wrapText="1"/>
    </xf>
    <xf numFmtId="0" fontId="28" fillId="0" borderId="176" xfId="0" applyFont="1" applyBorder="1" applyAlignment="1">
      <alignment horizontal="center" vertical="center" wrapText="1"/>
    </xf>
    <xf numFmtId="0" fontId="28" fillId="0" borderId="92" xfId="0" applyFont="1" applyBorder="1" applyAlignment="1">
      <alignment horizontal="center" vertical="center" wrapText="1"/>
    </xf>
    <xf numFmtId="0" fontId="28" fillId="0" borderId="174" xfId="0" applyFont="1" applyBorder="1" applyAlignment="1">
      <alignment horizontal="center" vertical="center" wrapText="1"/>
    </xf>
    <xf numFmtId="0" fontId="28" fillId="0" borderId="92" xfId="0" applyFont="1" applyBorder="1" applyAlignment="1">
      <alignment horizontal="justify" vertical="center" wrapText="1"/>
    </xf>
    <xf numFmtId="0" fontId="28" fillId="0" borderId="174" xfId="0" applyFont="1" applyBorder="1" applyAlignment="1">
      <alignment horizontal="justify" vertical="center" wrapText="1"/>
    </xf>
  </cellXfs>
  <cellStyles count="3">
    <cellStyle name="Millares [0]" xfId="1" builtinId="6"/>
    <cellStyle name="Normal" xfId="0" builtinId="0"/>
    <cellStyle name="Porcentaje" xfId="2" builtinId="5"/>
  </cellStyles>
  <dxfs count="421">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theme="9" tint="0.3999450666829432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s>
  <tableStyles count="0" defaultTableStyle="TableStyleMedium2" defaultPivotStyle="PivotStyleLight16"/>
  <colors>
    <mruColors>
      <color rgb="FFFBA5EF"/>
      <color rgb="FF66FF33"/>
      <color rgb="FF99FF33"/>
      <color rgb="FF66FF66"/>
      <color rgb="FFCCFFCC"/>
      <color rgb="FFBEF8DA"/>
      <color rgb="FF92E292"/>
      <color rgb="FF00CC00"/>
      <color rgb="FFADE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NIVELES DE RIESGO DE CORRUPCIÓN</a:t>
            </a:r>
          </a:p>
        </c:rich>
      </c:tx>
      <c:layout>
        <c:manualLayout>
          <c:xMode val="edge"/>
          <c:yMode val="edge"/>
          <c:x val="0.35968044619422573"/>
          <c:y val="1.85185185185185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66E8-4CA4-B67A-5DC34F472E0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66E8-4CA4-B67A-5DC34F472E0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66E8-4CA4-B67A-5DC34F472E0B}"/>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66E8-4CA4-B67A-5DC34F472E0B}"/>
              </c:ext>
            </c:extLst>
          </c:dPt>
          <c:dLbls>
            <c:dLbl>
              <c:idx val="0"/>
              <c:layout>
                <c:manualLayout>
                  <c:x val="0.14856605547719792"/>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6E8-4CA4-B67A-5DC34F472E0B}"/>
                </c:ext>
              </c:extLst>
            </c:dLbl>
            <c:dLbl>
              <c:idx val="1"/>
              <c:layout>
                <c:manualLayout>
                  <c:x val="6.5820404325340851E-2"/>
                  <c:y val="0.2945914488742967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6E8-4CA4-B67A-5DC34F472E0B}"/>
                </c:ext>
              </c:extLst>
            </c:dLbl>
            <c:dLbl>
              <c:idx val="2"/>
              <c:layout>
                <c:manualLayout>
                  <c:x val="-7.8984485190409029E-2"/>
                  <c:y val="3.989259203506113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6E8-4CA4-B67A-5DC34F472E0B}"/>
                </c:ext>
              </c:extLst>
            </c:dLbl>
            <c:dLbl>
              <c:idx val="3"/>
              <c:layout>
                <c:manualLayout>
                  <c:x val="-0.12787964268923369"/>
                  <c:y val="-3.0686609257739249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6E8-4CA4-B67A-5DC34F472E0B}"/>
                </c:ext>
              </c:extLst>
            </c:dLbl>
            <c:spPr>
              <a:solidFill>
                <a:sysClr val="window" lastClr="FFFFFF"/>
              </a:solidFill>
              <a:ln>
                <a:solidFill>
                  <a:srgbClr val="8064A2">
                    <a:lumMod val="75000"/>
                  </a:srgb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'RESUMEN MRC'!$P$5:$S$5</c:f>
              <c:strCache>
                <c:ptCount val="4"/>
                <c:pt idx="0">
                  <c:v>BAJO</c:v>
                </c:pt>
                <c:pt idx="1">
                  <c:v>MODERADO</c:v>
                </c:pt>
                <c:pt idx="2">
                  <c:v>ALTO</c:v>
                </c:pt>
                <c:pt idx="3">
                  <c:v>EXTREMO</c:v>
                </c:pt>
              </c:strCache>
            </c:strRef>
          </c:cat>
          <c:val>
            <c:numRef>
              <c:f>'RESUMEN MRC'!$P$6:$S$6</c:f>
              <c:numCache>
                <c:formatCode>General</c:formatCode>
                <c:ptCount val="4"/>
                <c:pt idx="0">
                  <c:v>0</c:v>
                </c:pt>
                <c:pt idx="1">
                  <c:v>9</c:v>
                </c:pt>
                <c:pt idx="2">
                  <c:v>10</c:v>
                </c:pt>
                <c:pt idx="3">
                  <c:v>5</c:v>
                </c:pt>
              </c:numCache>
            </c:numRef>
          </c:val>
          <c:extLst>
            <c:ext xmlns:c16="http://schemas.microsoft.com/office/drawing/2014/chart" uri="{C3380CC4-5D6E-409C-BE32-E72D297353CC}">
              <c16:uniqueId val="{00000008-66E8-4CA4-B67A-5DC34F472E0B}"/>
            </c:ext>
          </c:extLst>
        </c:ser>
        <c:dLbls>
          <c:showLegendKey val="0"/>
          <c:showVal val="0"/>
          <c:showCatName val="0"/>
          <c:showSerName val="0"/>
          <c:showPercent val="0"/>
          <c:showBubbleSize val="0"/>
          <c:showLeaderLines val="0"/>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ANALISIS IMPACTO</a:t>
            </a:r>
            <a:r>
              <a:rPr lang="es-CO" b="1" baseline="0">
                <a:solidFill>
                  <a:sysClr val="windowText" lastClr="000000"/>
                </a:solidFill>
              </a:rPr>
              <a:t> DE RIESGOS DE CORRUPCIÓN</a:t>
            </a:r>
            <a:endParaRPr lang="es-CO"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A27A-4388-8D32-7D315A78892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27A-4388-8D32-7D315A788923}"/>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A27A-4388-8D32-7D315A788923}"/>
              </c:ext>
            </c:extLst>
          </c:dPt>
          <c:dLbls>
            <c:dLbl>
              <c:idx val="0"/>
              <c:layout>
                <c:manualLayout>
                  <c:x val="-1.6284987277353689E-2"/>
                  <c:y val="-0.12023119928011784"/>
                </c:manualLayout>
              </c:layout>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A27A-4388-8D32-7D315A788923}"/>
                </c:ext>
              </c:extLst>
            </c:dLbl>
            <c:dLbl>
              <c:idx val="1"/>
              <c:layout>
                <c:manualLayout>
                  <c:x val="-2.2391857506361322E-2"/>
                  <c:y val="7.7071281589819227E-2"/>
                </c:manualLayout>
              </c:layout>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3-A27A-4388-8D32-7D315A788923}"/>
                </c:ext>
              </c:extLst>
            </c:dLbl>
            <c:dLbl>
              <c:idx val="2"/>
              <c:layout>
                <c:manualLayout>
                  <c:x val="-8.9567430025445288E-2"/>
                  <c:y val="1.5414256317963823E-2"/>
                </c:manualLayout>
              </c:layout>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A27A-4388-8D32-7D315A788923}"/>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multiLvlStrRef>
              <c:f>'RESUMEN MRC'!$Z$4:$AB$5</c:f>
              <c:multiLvlStrCache>
                <c:ptCount val="3"/>
                <c:lvl>
                  <c:pt idx="0">
                    <c:v>MODERADO</c:v>
                  </c:pt>
                  <c:pt idx="1">
                    <c:v>MAYOR</c:v>
                  </c:pt>
                  <c:pt idx="2">
                    <c:v>CATASTROFICO</c:v>
                  </c:pt>
                </c:lvl>
                <c:lvl>
                  <c:pt idx="0">
                    <c:v>IMPACTO DE RIESGO</c:v>
                  </c:pt>
                </c:lvl>
              </c:multiLvlStrCache>
            </c:multiLvlStrRef>
          </c:cat>
          <c:val>
            <c:numRef>
              <c:f>'RESUMEN MRC'!$Z$6:$AB$6</c:f>
              <c:numCache>
                <c:formatCode>General</c:formatCode>
                <c:ptCount val="3"/>
                <c:pt idx="0">
                  <c:v>11</c:v>
                </c:pt>
                <c:pt idx="1">
                  <c:v>9</c:v>
                </c:pt>
                <c:pt idx="2">
                  <c:v>4</c:v>
                </c:pt>
              </c:numCache>
            </c:numRef>
          </c:val>
          <c:extLst>
            <c:ext xmlns:c16="http://schemas.microsoft.com/office/drawing/2014/chart" uri="{C3380CC4-5D6E-409C-BE32-E72D297353CC}">
              <c16:uniqueId val="{00000006-A27A-4388-8D32-7D315A788923}"/>
            </c:ext>
          </c:extLst>
        </c:ser>
        <c:dLbls>
          <c:showLegendKey val="0"/>
          <c:showVal val="0"/>
          <c:showCatName val="0"/>
          <c:showSerName val="0"/>
          <c:showPercent val="0"/>
          <c:showBubbleSize val="0"/>
          <c:showLeaderLines val="0"/>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12700" cap="flat" cmpd="sng" algn="ctr">
      <a:solidFill>
        <a:schemeClr val="tx2"/>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r>
              <a:rPr lang="es-CO"/>
              <a:t>IMPACTO RIESGOS DE CORRUPCIÓN</a:t>
            </a:r>
          </a:p>
        </c:rich>
      </c:tx>
      <c:layout>
        <c:manualLayout>
          <c:xMode val="edge"/>
          <c:yMode val="edge"/>
          <c:x val="0.21255408684774132"/>
          <c:y val="2.9531188888460003E-2"/>
        </c:manualLayout>
      </c:layout>
      <c:overlay val="0"/>
      <c:spPr>
        <a:noFill/>
        <a:ln>
          <a:noFill/>
        </a:ln>
        <a:effectLst/>
      </c:spPr>
      <c:txPr>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alpha val="90000"/>
                </a:schemeClr>
              </a:solidFill>
              <a:ln w="19050">
                <a:solidFill>
                  <a:schemeClr val="accent1">
                    <a:lumMod val="75000"/>
                  </a:schemeClr>
                </a:solidFill>
              </a:ln>
              <a:effectLst>
                <a:innerShdw blurRad="114300">
                  <a:schemeClr val="accent1">
                    <a:lumMod val="75000"/>
                  </a:schemeClr>
                </a:innerShdw>
              </a:effectLst>
              <a:scene3d>
                <a:camera prst="orthographicFront"/>
                <a:lightRig rig="threePt" dir="t"/>
              </a:scene3d>
              <a:sp3d contourW="19050" prstMaterial="flat">
                <a:contourClr>
                  <a:schemeClr val="accent1">
                    <a:lumMod val="75000"/>
                  </a:schemeClr>
                </a:contourClr>
              </a:sp3d>
            </c:spPr>
            <c:extLst>
              <c:ext xmlns:c16="http://schemas.microsoft.com/office/drawing/2014/chart" uri="{C3380CC4-5D6E-409C-BE32-E72D297353CC}">
                <c16:uniqueId val="{00000001-5F56-4E51-9533-F7E54041EE66}"/>
              </c:ext>
            </c:extLst>
          </c:dPt>
          <c:dPt>
            <c:idx val="1"/>
            <c:bubble3D val="0"/>
            <c:spPr>
              <a:solidFill>
                <a:schemeClr val="accent2">
                  <a:alpha val="90000"/>
                </a:schemeClr>
              </a:solidFill>
              <a:ln w="19050">
                <a:solidFill>
                  <a:schemeClr val="accent2">
                    <a:lumMod val="75000"/>
                  </a:schemeClr>
                </a:solidFill>
              </a:ln>
              <a:effectLst>
                <a:innerShdw blurRad="114300">
                  <a:schemeClr val="accent2">
                    <a:lumMod val="75000"/>
                  </a:schemeClr>
                </a:innerShdw>
              </a:effectLst>
              <a:scene3d>
                <a:camera prst="orthographicFront"/>
                <a:lightRig rig="threePt" dir="t"/>
              </a:scene3d>
              <a:sp3d contourW="19050" prstMaterial="flat">
                <a:contourClr>
                  <a:schemeClr val="accent2">
                    <a:lumMod val="75000"/>
                  </a:schemeClr>
                </a:contourClr>
              </a:sp3d>
            </c:spPr>
            <c:extLst>
              <c:ext xmlns:c16="http://schemas.microsoft.com/office/drawing/2014/chart" uri="{C3380CC4-5D6E-409C-BE32-E72D297353CC}">
                <c16:uniqueId val="{00000003-5F56-4E51-9533-F7E54041EE66}"/>
              </c:ext>
            </c:extLst>
          </c:dPt>
          <c:dPt>
            <c:idx val="2"/>
            <c:bubble3D val="0"/>
            <c:spPr>
              <a:solidFill>
                <a:schemeClr val="accent3">
                  <a:alpha val="90000"/>
                </a:schemeClr>
              </a:solidFill>
              <a:ln w="19050">
                <a:solidFill>
                  <a:schemeClr val="accent3">
                    <a:lumMod val="75000"/>
                  </a:schemeClr>
                </a:solidFill>
              </a:ln>
              <a:effectLst>
                <a:innerShdw blurRad="114300">
                  <a:schemeClr val="accent3">
                    <a:lumMod val="75000"/>
                  </a:schemeClr>
                </a:innerShdw>
              </a:effectLst>
              <a:scene3d>
                <a:camera prst="orthographicFront"/>
                <a:lightRig rig="threePt" dir="t"/>
              </a:scene3d>
              <a:sp3d contourW="19050" prstMaterial="flat">
                <a:contourClr>
                  <a:schemeClr val="accent3">
                    <a:lumMod val="75000"/>
                  </a:schemeClr>
                </a:contourClr>
              </a:sp3d>
            </c:spPr>
            <c:extLst>
              <c:ext xmlns:c16="http://schemas.microsoft.com/office/drawing/2014/chart" uri="{C3380CC4-5D6E-409C-BE32-E72D297353CC}">
                <c16:uniqueId val="{00000002-5F56-4E51-9533-F7E54041EE66}"/>
              </c:ext>
            </c:extLst>
          </c:dPt>
          <c:dLbls>
            <c:dLbl>
              <c:idx val="0"/>
              <c:layout>
                <c:manualLayout>
                  <c:x val="-0.22969481755956975"/>
                  <c:y val="4.1941264093004235E-2"/>
                </c:manualLayout>
              </c:layout>
              <c:tx>
                <c:rich>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fld id="{35B72E54-9031-4A3E-8656-0DAA6BA2E07C}" type="CATEGORYNAME">
                      <a:rPr lang="en-US"/>
                      <a:pPr>
                        <a:defRPr/>
                      </a:pPr>
                      <a:t>[NOMBRE DE CATEGORÍA]</a:t>
                    </a:fld>
                    <a:r>
                      <a:rPr lang="en-US" baseline="0"/>
                      <a:t>
</a:t>
                    </a:r>
                    <a:fld id="{56B7E73F-A44E-4488-BD08-CD92E3F600FC}" type="VALUE">
                      <a:rPr lang="en-US" baseline="0"/>
                      <a:pPr>
                        <a:defRPr/>
                      </a:pPr>
                      <a:t>[VALOR]</a:t>
                    </a:fld>
                    <a:endParaRPr lang="en-US" baseline="0"/>
                  </a:p>
                </c:rich>
              </c:tx>
              <c:spPr>
                <a:solidFill>
                  <a:schemeClr val="lt1">
                    <a:alpha val="90000"/>
                  </a:schemeClr>
                </a:solidFill>
                <a:ln w="12700" cap="flat" cmpd="sng" algn="ctr">
                  <a:solidFill>
                    <a:schemeClr val="accent1"/>
                  </a:solidFill>
                  <a:round/>
                </a:ln>
                <a:effectLst>
                  <a:outerShdw blurRad="50800" dist="38100" dir="2700000" algn="tl" rotWithShape="0">
                    <a:schemeClr val="accent1">
                      <a:lumMod val="75000"/>
                      <a:alpha val="40000"/>
                    </a:schemeClr>
                  </a:outerShdw>
                </a:effectLst>
              </c:spPr>
              <c:txPr>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manualLayout>
                      <c:w val="0.12707893413775767"/>
                      <c:h val="0.14296048540903486"/>
                    </c:manualLayout>
                  </c15:layout>
                  <c15:dlblFieldTable/>
                  <c15:showDataLabelsRange val="0"/>
                </c:ext>
                <c:ext xmlns:c16="http://schemas.microsoft.com/office/drawing/2014/chart" uri="{C3380CC4-5D6E-409C-BE32-E72D297353CC}">
                  <c16:uniqueId val="{00000001-5F56-4E51-9533-F7E54041EE66}"/>
                </c:ext>
              </c:extLst>
            </c:dLbl>
            <c:dLbl>
              <c:idx val="1"/>
              <c:layout>
                <c:manualLayout>
                  <c:x val="0.20545805077532725"/>
                  <c:y val="-0.21471964670466812"/>
                </c:manualLayout>
              </c:layout>
              <c:tx>
                <c:rich>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fld id="{E17D22B5-FB01-435F-B350-93B45EA594B9}" type="CATEGORYNAME">
                      <a:rPr lang="en-US"/>
                      <a:pPr>
                        <a:defRPr>
                          <a:solidFill>
                            <a:schemeClr val="accent1"/>
                          </a:solidFill>
                        </a:defRPr>
                      </a:pPr>
                      <a:t>[NOMBRE DE CATEGORÍA]</a:t>
                    </a:fld>
                    <a:r>
                      <a:rPr lang="en-US" baseline="0"/>
                      <a:t>
</a:t>
                    </a:r>
                    <a:fld id="{059EB79A-F665-4BD4-B27C-A62E2D999BCF}" type="VALUE">
                      <a:rPr lang="en-US" baseline="0"/>
                      <a:pPr>
                        <a:defRPr>
                          <a:solidFill>
                            <a:schemeClr val="accent1"/>
                          </a:solidFill>
                        </a:defRPr>
                      </a:pPr>
                      <a:t>[VALOR]</a:t>
                    </a:fld>
                    <a:endParaRPr lang="en-US" baseline="0"/>
                  </a:p>
                </c:rich>
              </c:tx>
              <c:spPr>
                <a:solidFill>
                  <a:schemeClr val="lt1">
                    <a:alpha val="90000"/>
                  </a:schemeClr>
                </a:solidFill>
                <a:ln w="12700" cap="flat" cmpd="sng" algn="ctr">
                  <a:solidFill>
                    <a:schemeClr val="accent2"/>
                  </a:solidFill>
                  <a:round/>
                </a:ln>
                <a:effectLst>
                  <a:outerShdw blurRad="50800" dist="38100" dir="2700000" algn="tl" rotWithShape="0">
                    <a:schemeClr val="accent2">
                      <a:lumMod val="75000"/>
                      <a:alpha val="40000"/>
                    </a:schemeClr>
                  </a:outerShdw>
                </a:effectLst>
              </c:spPr>
              <c:txPr>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manualLayout>
                      <c:w val="0.1151533433886375"/>
                      <c:h val="0.13410112874249686"/>
                    </c:manualLayout>
                  </c15:layout>
                  <c15:dlblFieldTable/>
                  <c15:showDataLabelsRange val="0"/>
                </c:ext>
                <c:ext xmlns:c16="http://schemas.microsoft.com/office/drawing/2014/chart" uri="{C3380CC4-5D6E-409C-BE32-E72D297353CC}">
                  <c16:uniqueId val="{00000003-5F56-4E51-9533-F7E54041EE66}"/>
                </c:ext>
              </c:extLst>
            </c:dLbl>
            <c:dLbl>
              <c:idx val="2"/>
              <c:layout>
                <c:manualLayout>
                  <c:x val="0.11775315415889756"/>
                  <c:y val="0.15581038930477997"/>
                </c:manualLayout>
              </c:layout>
              <c:tx>
                <c:rich>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fld id="{6CDDBC2E-51F4-4E72-9E69-1D709A45D6D9}" type="CATEGORYNAME">
                      <a:rPr lang="en-US"/>
                      <a:pPr>
                        <a:defRPr>
                          <a:solidFill>
                            <a:schemeClr val="accent1"/>
                          </a:solidFill>
                        </a:defRPr>
                      </a:pPr>
                      <a:t>[NOMBRE DE CATEGORÍA]</a:t>
                    </a:fld>
                    <a:r>
                      <a:rPr lang="en-US" baseline="0"/>
                      <a:t>
</a:t>
                    </a:r>
                    <a:fld id="{F31DFF60-3796-407A-8808-7C41C7247065}" type="VALUE">
                      <a:rPr lang="en-US" baseline="0"/>
                      <a:pPr>
                        <a:defRPr>
                          <a:solidFill>
                            <a:schemeClr val="accent1"/>
                          </a:solidFill>
                        </a:defRPr>
                      </a:pPr>
                      <a:t>[VALOR]</a:t>
                    </a:fld>
                    <a:endParaRPr lang="en-US" baseline="0"/>
                  </a:p>
                </c:rich>
              </c:tx>
              <c:spPr>
                <a:solidFill>
                  <a:schemeClr val="lt1">
                    <a:alpha val="90000"/>
                  </a:schemeClr>
                </a:solidFill>
                <a:ln w="12700" cap="flat" cmpd="sng" algn="ctr">
                  <a:solidFill>
                    <a:schemeClr val="accent3"/>
                  </a:solidFill>
                  <a:round/>
                </a:ln>
                <a:effectLst>
                  <a:outerShdw blurRad="50800" dist="38100" dir="2700000" algn="tl" rotWithShape="0">
                    <a:schemeClr val="accent3">
                      <a:lumMod val="75000"/>
                      <a:alpha val="40000"/>
                    </a:schemeClr>
                  </a:outerShdw>
                </a:effectLst>
              </c:spPr>
              <c:txPr>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manualLayout>
                      <c:w val="0.17568627450980392"/>
                      <c:h val="0.11047617763172886"/>
                    </c:manualLayout>
                  </c15:layout>
                  <c15:dlblFieldTable/>
                  <c15:showDataLabelsRange val="0"/>
                </c:ext>
                <c:ext xmlns:c16="http://schemas.microsoft.com/office/drawing/2014/chart" uri="{C3380CC4-5D6E-409C-BE32-E72D297353CC}">
                  <c16:uniqueId val="{00000002-5F56-4E51-9533-F7E54041EE66}"/>
                </c:ext>
              </c:extLst>
            </c:dLbl>
            <c:spPr>
              <a:solidFill>
                <a:sysClr val="window" lastClr="FFFFFF">
                  <a:alpha val="90000"/>
                </a:sysClr>
              </a:solidFill>
              <a:ln w="12700" cap="flat" cmpd="sng" algn="ctr">
                <a:solidFill>
                  <a:srgbClr val="4F81BD"/>
                </a:solidFill>
                <a:round/>
              </a:ln>
              <a:effectLst>
                <a:outerShdw blurRad="50800" dist="38100" dir="2700000" algn="tl" rotWithShape="0">
                  <a:srgbClr val="4F81BD">
                    <a:lumMod val="75000"/>
                    <a:alpha val="40000"/>
                  </a:srgbClr>
                </a:outerShdw>
              </a:effectLst>
            </c:spPr>
            <c:dLblPos val="inEnd"/>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'RESUMEN MRC'!$X$77:$Z$77</c:f>
              <c:strCache>
                <c:ptCount val="3"/>
                <c:pt idx="0">
                  <c:v>MODERADO</c:v>
                </c:pt>
                <c:pt idx="1">
                  <c:v>MAYOR</c:v>
                </c:pt>
                <c:pt idx="2">
                  <c:v>CATASTROFICO</c:v>
                </c:pt>
              </c:strCache>
            </c:strRef>
          </c:cat>
          <c:val>
            <c:numRef>
              <c:f>'RESUMEN MRC'!$X$78:$Z$78</c:f>
              <c:numCache>
                <c:formatCode>0.00%</c:formatCode>
                <c:ptCount val="3"/>
                <c:pt idx="0">
                  <c:v>0.45833333333333331</c:v>
                </c:pt>
                <c:pt idx="1">
                  <c:v>0.375</c:v>
                </c:pt>
                <c:pt idx="2">
                  <c:v>0.16666666666666666</c:v>
                </c:pt>
              </c:numCache>
            </c:numRef>
          </c:val>
          <c:extLst>
            <c:ext xmlns:c16="http://schemas.microsoft.com/office/drawing/2014/chart" uri="{C3380CC4-5D6E-409C-BE32-E72D297353CC}">
              <c16:uniqueId val="{00000000-5F56-4E51-9533-F7E54041EE66}"/>
            </c:ext>
          </c:extLst>
        </c:ser>
        <c:dLbls>
          <c:dLblPos val="inEnd"/>
          <c:showLegendKey val="0"/>
          <c:showVal val="0"/>
          <c:showCatName val="0"/>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3">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8100" tIns="19050" rIns="38100" bIns="19050" anchor="ctr" anchorCtr="1">
      <a:spAutoFit/>
    </cs:bodyPr>
  </cs:dataLabel>
  <cs:dataLabelCallout>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styleClr val="auto"/>
    </cs:lnRef>
    <cs:fillRef idx="0">
      <cs:styleClr val="auto"/>
    </cs:fillRef>
    <cs:effectRef idx="0">
      <cs:styleClr val="auto"/>
    </cs:effectRef>
    <cs:fontRef idx="minor">
      <a:schemeClr val="tx1"/>
    </cs:fontRef>
    <cs:spPr>
      <a:solidFill>
        <a:schemeClr val="phClr">
          <a:alpha val="90000"/>
        </a:schemeClr>
      </a:solidFill>
      <a:ln w="19050">
        <a:solidFill>
          <a:schemeClr val="phClr">
            <a:lumMod val="75000"/>
          </a:schemeClr>
        </a:solidFill>
      </a:ln>
      <a:effectLst>
        <a:innerShdw blurRad="114300">
          <a:schemeClr val="phClr">
            <a:lumMod val="75000"/>
          </a:schemeClr>
        </a:innerShdw>
      </a:effectLst>
      <a:scene3d>
        <a:camera prst="orthographicFront"/>
        <a:lightRig rig="threePt" dir="t"/>
      </a:scene3d>
      <a:sp3d contourW="19050" prstMaterial="flat">
        <a:contourClr>
          <a:schemeClr val="accent4">
            <a:lumMod val="75000"/>
          </a:schemeClr>
        </a:contourClr>
      </a:sp3d>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28575</xdr:rowOff>
    </xdr:from>
    <xdr:to>
      <xdr:col>5</xdr:col>
      <xdr:colOff>76200</xdr:colOff>
      <xdr:row>2</xdr:row>
      <xdr:rowOff>364152</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361950"/>
          <a:ext cx="4524375" cy="7165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142874</xdr:colOff>
      <xdr:row>0</xdr:row>
      <xdr:rowOff>83344</xdr:rowOff>
    </xdr:from>
    <xdr:to>
      <xdr:col>3</xdr:col>
      <xdr:colOff>80961</xdr:colOff>
      <xdr:row>1</xdr:row>
      <xdr:rowOff>383381</xdr:rowOff>
    </xdr:to>
    <xdr:pic>
      <xdr:nvPicPr>
        <xdr:cNvPr id="4" name="Imagen 3">
          <a:extLst>
            <a:ext uri="{FF2B5EF4-FFF2-40B4-BE49-F238E27FC236}">
              <a16:creationId xmlns:a16="http://schemas.microsoft.com/office/drawing/2014/main" id="{BF9EF1B0-CF95-41EC-ADB5-43FD6D670C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4" y="83344"/>
          <a:ext cx="3810000" cy="800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47625</xdr:colOff>
      <xdr:row>8</xdr:row>
      <xdr:rowOff>47625</xdr:rowOff>
    </xdr:from>
    <xdr:to>
      <xdr:col>6</xdr:col>
      <xdr:colOff>731869</xdr:colOff>
      <xdr:row>8</xdr:row>
      <xdr:rowOff>342122</xdr:rowOff>
    </xdr:to>
    <xdr:sp macro="" textlink="">
      <xdr:nvSpPr>
        <xdr:cNvPr id="55" name="43 Rectángulo redondeado">
          <a:extLst>
            <a:ext uri="{FF2B5EF4-FFF2-40B4-BE49-F238E27FC236}">
              <a16:creationId xmlns:a16="http://schemas.microsoft.com/office/drawing/2014/main" id="{00000000-0008-0000-0600-000037000000}"/>
            </a:ext>
          </a:extLst>
        </xdr:cNvPr>
        <xdr:cNvSpPr/>
      </xdr:nvSpPr>
      <xdr:spPr>
        <a:xfrm>
          <a:off x="7000875" y="5629275"/>
          <a:ext cx="684244" cy="29449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200">
              <a:solidFill>
                <a:sysClr val="windowText" lastClr="000000"/>
              </a:solidFill>
            </a:rPr>
            <a:t>CFO 0</a:t>
          </a:r>
        </a:p>
      </xdr:txBody>
    </xdr:sp>
    <xdr:clientData/>
  </xdr:twoCellAnchor>
  <xdr:twoCellAnchor>
    <xdr:from>
      <xdr:col>2</xdr:col>
      <xdr:colOff>90237</xdr:colOff>
      <xdr:row>4</xdr:row>
      <xdr:rowOff>110289</xdr:rowOff>
    </xdr:from>
    <xdr:to>
      <xdr:col>3</xdr:col>
      <xdr:colOff>942474</xdr:colOff>
      <xdr:row>8</xdr:row>
      <xdr:rowOff>741947</xdr:rowOff>
    </xdr:to>
    <xdr:sp macro="" textlink="">
      <xdr:nvSpPr>
        <xdr:cNvPr id="3" name="CuadroTexto 2">
          <a:extLst>
            <a:ext uri="{FF2B5EF4-FFF2-40B4-BE49-F238E27FC236}">
              <a16:creationId xmlns:a16="http://schemas.microsoft.com/office/drawing/2014/main" id="{00000000-0008-0000-0600-000003000000}"/>
            </a:ext>
          </a:extLst>
        </xdr:cNvPr>
        <xdr:cNvSpPr txBox="1"/>
      </xdr:nvSpPr>
      <xdr:spPr>
        <a:xfrm>
          <a:off x="2255921" y="1503947"/>
          <a:ext cx="1935079" cy="40807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a:p>
          <a:endParaRPr lang="es-CO" sz="1100"/>
        </a:p>
        <a:p>
          <a:endParaRPr lang="es-CO" sz="1100"/>
        </a:p>
        <a:p>
          <a:endParaRPr lang="es-CO" sz="1100"/>
        </a:p>
        <a:p>
          <a:endParaRPr lang="es-CO" sz="1100"/>
        </a:p>
        <a:p>
          <a:endParaRPr lang="es-CO" sz="1100"/>
        </a:p>
        <a:p>
          <a:endParaRPr lang="es-CO" sz="1100"/>
        </a:p>
        <a:p>
          <a:endParaRPr lang="es-CO" sz="1100"/>
        </a:p>
        <a:p>
          <a:endParaRPr lang="es-CO" sz="1100"/>
        </a:p>
        <a:p>
          <a:endParaRPr lang="es-CO" sz="1100"/>
        </a:p>
        <a:p>
          <a:endParaRPr lang="es-CO" sz="1100"/>
        </a:p>
        <a:p>
          <a:r>
            <a:rPr lang="es-CO" sz="1100"/>
            <a:t>NO APLICA PARA LOS RIESGOS DE CORRUPCIÓN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142874</xdr:colOff>
      <xdr:row>11</xdr:row>
      <xdr:rowOff>71436</xdr:rowOff>
    </xdr:from>
    <xdr:to>
      <xdr:col>22</xdr:col>
      <xdr:colOff>638174</xdr:colOff>
      <xdr:row>36</xdr:row>
      <xdr:rowOff>142874</xdr:rowOff>
    </xdr:to>
    <xdr:graphicFrame macro="">
      <xdr:nvGraphicFramePr>
        <xdr:cNvPr id="3" name="Gráfico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885824</xdr:colOff>
      <xdr:row>11</xdr:row>
      <xdr:rowOff>33336</xdr:rowOff>
    </xdr:from>
    <xdr:to>
      <xdr:col>31</xdr:col>
      <xdr:colOff>133349</xdr:colOff>
      <xdr:row>36</xdr:row>
      <xdr:rowOff>85724</xdr:rowOff>
    </xdr:to>
    <xdr:graphicFrame macro="">
      <xdr:nvGraphicFramePr>
        <xdr:cNvPr id="6" name="Gráfico 5">
          <a:extLst>
            <a:ext uri="{FF2B5EF4-FFF2-40B4-BE49-F238E27FC236}">
              <a16:creationId xmlns:a16="http://schemas.microsoft.com/office/drawing/2014/main" id="{00000000-0008-0000-0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152399</xdr:colOff>
      <xdr:row>81</xdr:row>
      <xdr:rowOff>9525</xdr:rowOff>
    </xdr:from>
    <xdr:to>
      <xdr:col>29</xdr:col>
      <xdr:colOff>609598</xdr:colOff>
      <xdr:row>99</xdr:row>
      <xdr:rowOff>104775</xdr:rowOff>
    </xdr:to>
    <xdr:graphicFrame macro="">
      <xdr:nvGraphicFramePr>
        <xdr:cNvPr id="2" name="Gráfico 1">
          <a:extLst>
            <a:ext uri="{FF2B5EF4-FFF2-40B4-BE49-F238E27FC236}">
              <a16:creationId xmlns:a16="http://schemas.microsoft.com/office/drawing/2014/main" id="{CAC20A42-4737-4A5D-A774-2ED48336A3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104775</xdr:colOff>
      <xdr:row>8</xdr:row>
      <xdr:rowOff>114300</xdr:rowOff>
    </xdr:from>
    <xdr:to>
      <xdr:col>13</xdr:col>
      <xdr:colOff>228600</xdr:colOff>
      <xdr:row>29</xdr:row>
      <xdr:rowOff>38100</xdr:rowOff>
    </xdr:to>
    <xdr:pic>
      <xdr:nvPicPr>
        <xdr:cNvPr id="2" name="1 Imagen">
          <a:extLst>
            <a:ext uri="{FF2B5EF4-FFF2-40B4-BE49-F238E27FC236}">
              <a16:creationId xmlns:a16="http://schemas.microsoft.com/office/drawing/2014/main" id="{00000000-0008-0000-0900-000002000000}"/>
            </a:ext>
          </a:extLst>
        </xdr:cNvPr>
        <xdr:cNvPicPr>
          <a:picLocks noChangeAspect="1"/>
        </xdr:cNvPicPr>
      </xdr:nvPicPr>
      <xdr:blipFill rotWithShape="1">
        <a:blip xmlns:r="http://schemas.openxmlformats.org/officeDocument/2006/relationships" r:embed="rId1"/>
        <a:srcRect l="33234" t="18984" r="32752" b="42863"/>
        <a:stretch/>
      </xdr:blipFill>
      <xdr:spPr>
        <a:xfrm>
          <a:off x="3914775" y="1638300"/>
          <a:ext cx="6219825" cy="39243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K45"/>
  <sheetViews>
    <sheetView zoomScale="145" zoomScaleNormal="145" workbookViewId="0">
      <selection activeCell="G8" sqref="G8"/>
    </sheetView>
  </sheetViews>
  <sheetFormatPr baseColWidth="10" defaultColWidth="11.42578125" defaultRowHeight="15" x14ac:dyDescent="0.25"/>
  <cols>
    <col min="1" max="1" width="9.42578125" style="15" customWidth="1"/>
    <col min="2" max="2" width="35.7109375" style="15" customWidth="1"/>
    <col min="3" max="3" width="32.28515625" style="15" customWidth="1"/>
    <col min="4" max="4" width="10.85546875" style="15" customWidth="1"/>
    <col min="5" max="5" width="10.140625" style="15" customWidth="1"/>
    <col min="6" max="6" width="12.42578125" style="15" customWidth="1"/>
    <col min="7" max="7" width="14.28515625" style="15" customWidth="1"/>
    <col min="8" max="8" width="8.7109375" style="15" hidden="1" customWidth="1"/>
    <col min="9" max="9" width="13.28515625" style="15" customWidth="1"/>
    <col min="10" max="16384" width="11.42578125" style="15"/>
  </cols>
  <sheetData>
    <row r="1" spans="1:11" ht="15.75" thickBot="1" x14ac:dyDescent="0.3"/>
    <row r="2" spans="1:11" ht="36.75" customHeight="1" thickBot="1" x14ac:dyDescent="0.3">
      <c r="B2" s="409" t="s">
        <v>310</v>
      </c>
      <c r="C2" s="410"/>
      <c r="D2" s="410"/>
      <c r="E2" s="410"/>
      <c r="F2" s="410"/>
      <c r="G2" s="410"/>
      <c r="H2" s="410"/>
      <c r="I2" s="411"/>
    </row>
    <row r="3" spans="1:11" s="21" customFormat="1" ht="42.75" customHeight="1" x14ac:dyDescent="0.25">
      <c r="A3" s="188" t="s">
        <v>488</v>
      </c>
      <c r="B3" s="101" t="s">
        <v>60</v>
      </c>
      <c r="C3" s="101" t="s">
        <v>311</v>
      </c>
      <c r="D3" s="102" t="s">
        <v>56</v>
      </c>
      <c r="E3" s="102" t="s">
        <v>57</v>
      </c>
      <c r="F3" s="102" t="s">
        <v>58</v>
      </c>
      <c r="G3" s="102" t="s">
        <v>306</v>
      </c>
      <c r="H3" s="103"/>
      <c r="I3" s="104" t="s">
        <v>315</v>
      </c>
    </row>
    <row r="4" spans="1:11" s="20" customFormat="1" ht="51" customHeight="1" x14ac:dyDescent="0.25">
      <c r="A4" s="189">
        <v>1</v>
      </c>
      <c r="B4" s="190"/>
      <c r="C4" s="26"/>
      <c r="D4" s="189"/>
      <c r="E4" s="189"/>
      <c r="F4" s="189"/>
      <c r="G4" s="189"/>
      <c r="H4" s="74">
        <f>COUNTIF(D4:G4,"SI")</f>
        <v>0</v>
      </c>
      <c r="I4" s="106" t="str">
        <f>IF(H4=4,"RIESGO DE CORRUPCIÓN","")</f>
        <v/>
      </c>
      <c r="J4" s="100"/>
    </row>
    <row r="5" spans="1:11" s="20" customFormat="1" ht="51" customHeight="1" x14ac:dyDescent="0.25">
      <c r="A5" s="189">
        <v>2</v>
      </c>
      <c r="B5" s="190"/>
      <c r="C5" s="26"/>
      <c r="D5" s="189"/>
      <c r="E5" s="189"/>
      <c r="F5" s="189"/>
      <c r="G5" s="24"/>
      <c r="H5" s="74">
        <f t="shared" ref="H5:H45" si="0">COUNTIF(D5:G5,"SI")</f>
        <v>0</v>
      </c>
      <c r="I5" s="107" t="str">
        <f t="shared" ref="I5:I29" si="1">IF(H5=4,"RIESGO DE CORRUPCIÓN","")</f>
        <v/>
      </c>
      <c r="J5" s="100"/>
      <c r="K5" s="105"/>
    </row>
    <row r="6" spans="1:11" ht="51" customHeight="1" x14ac:dyDescent="0.25">
      <c r="A6" s="189">
        <v>3</v>
      </c>
      <c r="B6" s="190"/>
      <c r="C6" s="26"/>
      <c r="D6" s="189"/>
      <c r="E6" s="189"/>
      <c r="F6" s="189"/>
      <c r="G6" s="24"/>
      <c r="H6" s="74">
        <f t="shared" si="0"/>
        <v>0</v>
      </c>
      <c r="I6" s="107" t="str">
        <f t="shared" si="1"/>
        <v/>
      </c>
      <c r="J6" s="100"/>
      <c r="K6" s="12"/>
    </row>
    <row r="7" spans="1:11" ht="51" customHeight="1" x14ac:dyDescent="0.25">
      <c r="A7" s="189">
        <v>4</v>
      </c>
      <c r="B7" s="190"/>
      <c r="C7" s="26"/>
      <c r="D7" s="189"/>
      <c r="E7" s="189"/>
      <c r="F7" s="189"/>
      <c r="G7" s="189"/>
      <c r="H7" s="74">
        <f t="shared" si="0"/>
        <v>0</v>
      </c>
      <c r="I7" s="107" t="str">
        <f t="shared" si="1"/>
        <v/>
      </c>
      <c r="J7" s="100"/>
      <c r="K7" s="12"/>
    </row>
    <row r="8" spans="1:11" ht="51" customHeight="1" x14ac:dyDescent="0.25">
      <c r="A8" s="189">
        <v>5</v>
      </c>
      <c r="B8" s="190"/>
      <c r="C8" s="26"/>
      <c r="D8" s="189"/>
      <c r="E8" s="189"/>
      <c r="F8" s="189"/>
      <c r="G8" s="189"/>
      <c r="H8" s="74">
        <f t="shared" si="0"/>
        <v>0</v>
      </c>
      <c r="I8" s="107" t="str">
        <f t="shared" si="1"/>
        <v/>
      </c>
    </row>
    <row r="9" spans="1:11" ht="51" customHeight="1" x14ac:dyDescent="0.25">
      <c r="A9" s="189">
        <v>6</v>
      </c>
      <c r="B9" s="190"/>
      <c r="C9" s="26"/>
      <c r="D9" s="189" t="s">
        <v>88</v>
      </c>
      <c r="E9" s="189" t="s">
        <v>88</v>
      </c>
      <c r="F9" s="189" t="s">
        <v>88</v>
      </c>
      <c r="G9" s="189" t="s">
        <v>530</v>
      </c>
      <c r="H9" s="74">
        <f t="shared" si="0"/>
        <v>4</v>
      </c>
      <c r="I9" s="107" t="str">
        <f t="shared" si="1"/>
        <v>RIESGO DE CORRUPCIÓN</v>
      </c>
    </row>
    <row r="10" spans="1:11" ht="31.5" customHeight="1" x14ac:dyDescent="0.25">
      <c r="B10" s="26"/>
      <c r="C10" s="26"/>
      <c r="D10" s="24"/>
      <c r="E10" s="24"/>
      <c r="F10" s="24"/>
      <c r="G10" s="24"/>
      <c r="H10" s="74"/>
      <c r="I10" s="107"/>
    </row>
    <row r="11" spans="1:11" ht="31.5" customHeight="1" x14ac:dyDescent="0.25">
      <c r="B11" s="26"/>
      <c r="C11" s="26"/>
      <c r="D11" s="24"/>
      <c r="E11" s="24"/>
      <c r="F11" s="24"/>
      <c r="G11" s="24"/>
      <c r="H11" s="74"/>
      <c r="I11" s="107"/>
    </row>
    <row r="12" spans="1:11" ht="31.5" customHeight="1" x14ac:dyDescent="0.25">
      <c r="B12" s="26"/>
      <c r="C12" s="26"/>
      <c r="D12" s="24"/>
      <c r="E12" s="24"/>
      <c r="F12" s="24"/>
      <c r="G12" s="24"/>
      <c r="H12" s="74"/>
      <c r="I12" s="107"/>
    </row>
    <row r="13" spans="1:11" ht="31.5" customHeight="1" x14ac:dyDescent="0.25">
      <c r="B13" s="26"/>
      <c r="C13" s="26"/>
      <c r="D13" s="24"/>
      <c r="E13" s="24"/>
      <c r="F13" s="24"/>
      <c r="G13" s="24"/>
      <c r="H13" s="74"/>
      <c r="I13" s="107"/>
    </row>
    <row r="14" spans="1:11" ht="31.5" customHeight="1" x14ac:dyDescent="0.25">
      <c r="B14" s="26"/>
      <c r="C14" s="26"/>
      <c r="D14" s="24"/>
      <c r="E14" s="24"/>
      <c r="F14" s="24"/>
      <c r="G14" s="24"/>
      <c r="H14" s="74"/>
      <c r="I14" s="107"/>
    </row>
    <row r="15" spans="1:11" ht="31.5" customHeight="1" x14ac:dyDescent="0.25">
      <c r="B15" s="26"/>
      <c r="C15" s="26"/>
      <c r="D15" s="24"/>
      <c r="E15" s="24"/>
      <c r="F15" s="24"/>
      <c r="G15" s="24"/>
      <c r="H15" s="74"/>
      <c r="I15" s="107"/>
    </row>
    <row r="16" spans="1:11" ht="31.5" customHeight="1" x14ac:dyDescent="0.25">
      <c r="B16" s="26"/>
      <c r="C16" s="26"/>
      <c r="D16" s="24"/>
      <c r="E16" s="24"/>
      <c r="F16" s="24"/>
      <c r="G16" s="24"/>
      <c r="H16" s="74"/>
      <c r="I16" s="107"/>
    </row>
    <row r="17" spans="2:9" ht="31.5" customHeight="1" x14ac:dyDescent="0.25">
      <c r="B17" s="26"/>
      <c r="C17" s="26"/>
      <c r="D17" s="24"/>
      <c r="E17" s="24"/>
      <c r="F17" s="24"/>
      <c r="G17" s="24"/>
      <c r="H17" s="74"/>
      <c r="I17" s="107"/>
    </row>
    <row r="18" spans="2:9" ht="31.5" customHeight="1" x14ac:dyDescent="0.25">
      <c r="B18" s="26"/>
      <c r="C18" s="26"/>
      <c r="D18" s="24"/>
      <c r="E18" s="24"/>
      <c r="F18" s="24"/>
      <c r="G18" s="24"/>
      <c r="H18" s="74"/>
      <c r="I18" s="107"/>
    </row>
    <row r="19" spans="2:9" ht="31.5" customHeight="1" x14ac:dyDescent="0.25">
      <c r="B19" s="26"/>
      <c r="C19" s="26"/>
      <c r="D19" s="24"/>
      <c r="E19" s="24"/>
      <c r="F19" s="24"/>
      <c r="G19" s="24"/>
      <c r="H19" s="74"/>
      <c r="I19" s="107"/>
    </row>
    <row r="20" spans="2:9" ht="31.5" customHeight="1" x14ac:dyDescent="0.25">
      <c r="B20" s="26"/>
      <c r="C20" s="26"/>
      <c r="D20" s="24"/>
      <c r="E20" s="24"/>
      <c r="F20" s="24"/>
      <c r="G20" s="24"/>
      <c r="H20" s="74"/>
      <c r="I20" s="107"/>
    </row>
    <row r="21" spans="2:9" ht="31.5" customHeight="1" x14ac:dyDescent="0.25">
      <c r="B21" s="26"/>
      <c r="C21" s="26"/>
      <c r="D21" s="24"/>
      <c r="E21" s="24"/>
      <c r="F21" s="24"/>
      <c r="G21" s="24"/>
      <c r="H21" s="74"/>
      <c r="I21" s="107"/>
    </row>
    <row r="22" spans="2:9" ht="31.5" customHeight="1" x14ac:dyDescent="0.25">
      <c r="B22" s="26"/>
      <c r="C22" s="26"/>
      <c r="D22" s="24"/>
      <c r="E22" s="24"/>
      <c r="F22" s="24"/>
      <c r="G22" s="24"/>
      <c r="H22" s="74"/>
      <c r="I22" s="107"/>
    </row>
    <row r="23" spans="2:9" ht="31.5" customHeight="1" x14ac:dyDescent="0.25">
      <c r="B23" s="26"/>
      <c r="C23" s="26"/>
      <c r="D23" s="24"/>
      <c r="E23" s="24"/>
      <c r="F23" s="24"/>
      <c r="G23" s="24"/>
      <c r="H23" s="74"/>
      <c r="I23" s="107"/>
    </row>
    <row r="24" spans="2:9" ht="31.5" customHeight="1" x14ac:dyDescent="0.25">
      <c r="B24" s="26"/>
      <c r="C24" s="26"/>
      <c r="D24" s="24"/>
      <c r="E24" s="24"/>
      <c r="F24" s="24"/>
      <c r="G24" s="24"/>
      <c r="H24" s="74"/>
      <c r="I24" s="107"/>
    </row>
    <row r="25" spans="2:9" ht="31.5" customHeight="1" x14ac:dyDescent="0.25">
      <c r="B25" s="26"/>
      <c r="C25" s="26"/>
      <c r="D25" s="24"/>
      <c r="E25" s="24"/>
      <c r="F25" s="24"/>
      <c r="G25" s="24"/>
      <c r="H25" s="74"/>
      <c r="I25" s="107"/>
    </row>
    <row r="26" spans="2:9" ht="31.5" customHeight="1" x14ac:dyDescent="0.25">
      <c r="B26" s="26"/>
      <c r="C26" s="26"/>
      <c r="D26" s="24"/>
      <c r="E26" s="24"/>
      <c r="F26" s="24"/>
      <c r="G26" s="24"/>
      <c r="H26" s="74"/>
      <c r="I26" s="107"/>
    </row>
    <row r="27" spans="2:9" ht="31.5" customHeight="1" x14ac:dyDescent="0.25">
      <c r="B27" s="26"/>
      <c r="C27" s="26"/>
      <c r="D27" s="24"/>
      <c r="E27" s="24"/>
      <c r="F27" s="24"/>
      <c r="G27" s="24"/>
      <c r="H27" s="74"/>
      <c r="I27" s="107"/>
    </row>
    <row r="28" spans="2:9" ht="31.5" customHeight="1" x14ac:dyDescent="0.25">
      <c r="B28" s="26"/>
      <c r="C28" s="26"/>
      <c r="D28" s="24"/>
      <c r="E28" s="24"/>
      <c r="F28" s="24"/>
      <c r="G28" s="24"/>
      <c r="H28" s="74">
        <f t="shared" si="0"/>
        <v>0</v>
      </c>
      <c r="I28" s="107" t="str">
        <f t="shared" si="1"/>
        <v/>
      </c>
    </row>
    <row r="29" spans="2:9" ht="16.5" x14ac:dyDescent="0.25">
      <c r="B29" s="26"/>
      <c r="C29" s="26"/>
      <c r="D29" s="24"/>
      <c r="E29" s="24"/>
      <c r="F29" s="24"/>
      <c r="G29" s="24"/>
      <c r="H29" s="74">
        <f t="shared" si="0"/>
        <v>0</v>
      </c>
      <c r="I29" s="107" t="str">
        <f t="shared" si="1"/>
        <v/>
      </c>
    </row>
    <row r="30" spans="2:9" x14ac:dyDescent="0.25">
      <c r="H30" s="74">
        <f t="shared" si="0"/>
        <v>0</v>
      </c>
    </row>
    <row r="31" spans="2:9" hidden="1" x14ac:dyDescent="0.25">
      <c r="D31" s="15" t="s">
        <v>88</v>
      </c>
      <c r="H31" s="74">
        <f t="shared" si="0"/>
        <v>1</v>
      </c>
    </row>
    <row r="32" spans="2:9" hidden="1" x14ac:dyDescent="0.25">
      <c r="D32" s="15" t="s">
        <v>87</v>
      </c>
      <c r="H32" s="74">
        <f t="shared" si="0"/>
        <v>0</v>
      </c>
    </row>
    <row r="33" spans="8:8" x14ac:dyDescent="0.25">
      <c r="H33" s="74">
        <f t="shared" si="0"/>
        <v>0</v>
      </c>
    </row>
    <row r="34" spans="8:8" x14ac:dyDescent="0.25">
      <c r="H34" s="74">
        <f t="shared" si="0"/>
        <v>0</v>
      </c>
    </row>
    <row r="35" spans="8:8" x14ac:dyDescent="0.25">
      <c r="H35" s="74">
        <f t="shared" si="0"/>
        <v>0</v>
      </c>
    </row>
    <row r="36" spans="8:8" x14ac:dyDescent="0.25">
      <c r="H36" s="74">
        <f t="shared" si="0"/>
        <v>0</v>
      </c>
    </row>
    <row r="37" spans="8:8" x14ac:dyDescent="0.25">
      <c r="H37" s="74">
        <f t="shared" si="0"/>
        <v>0</v>
      </c>
    </row>
    <row r="38" spans="8:8" x14ac:dyDescent="0.25">
      <c r="H38" s="74">
        <f t="shared" si="0"/>
        <v>0</v>
      </c>
    </row>
    <row r="39" spans="8:8" x14ac:dyDescent="0.25">
      <c r="H39" s="74">
        <f t="shared" si="0"/>
        <v>0</v>
      </c>
    </row>
    <row r="40" spans="8:8" x14ac:dyDescent="0.25">
      <c r="H40" s="74">
        <f t="shared" si="0"/>
        <v>0</v>
      </c>
    </row>
    <row r="41" spans="8:8" x14ac:dyDescent="0.25">
      <c r="H41" s="74">
        <f t="shared" si="0"/>
        <v>0</v>
      </c>
    </row>
    <row r="42" spans="8:8" x14ac:dyDescent="0.25">
      <c r="H42" s="74">
        <f t="shared" si="0"/>
        <v>0</v>
      </c>
    </row>
    <row r="43" spans="8:8" x14ac:dyDescent="0.25">
      <c r="H43" s="74">
        <f t="shared" si="0"/>
        <v>0</v>
      </c>
    </row>
    <row r="44" spans="8:8" x14ac:dyDescent="0.25">
      <c r="H44" s="74">
        <f t="shared" si="0"/>
        <v>0</v>
      </c>
    </row>
    <row r="45" spans="8:8" x14ac:dyDescent="0.25">
      <c r="H45" s="74">
        <f t="shared" si="0"/>
        <v>0</v>
      </c>
    </row>
  </sheetData>
  <mergeCells count="1">
    <mergeCell ref="B2:I2"/>
  </mergeCells>
  <dataValidations count="1">
    <dataValidation type="list" allowBlank="1" showInputMessage="1" showErrorMessage="1" sqref="D4:G29" xr:uid="{00000000-0002-0000-0000-000000000000}">
      <formula1>$D$31:$D$32</formula1>
    </dataValidation>
  </dataValidation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topLeftCell="B7" workbookViewId="0">
      <selection activeCell="K34" sqref="K34"/>
    </sheetView>
  </sheetViews>
  <sheetFormatPr baseColWidth="10" defaultRowHeight="15" x14ac:dyDescent="0.25"/>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2"/>
  <sheetViews>
    <sheetView zoomScale="110" zoomScaleNormal="110" workbookViewId="0">
      <selection activeCell="A4" sqref="A4:A7"/>
    </sheetView>
  </sheetViews>
  <sheetFormatPr baseColWidth="10" defaultRowHeight="15" x14ac:dyDescent="0.25"/>
  <cols>
    <col min="1" max="1" width="47.85546875" customWidth="1"/>
    <col min="3" max="3" width="53.5703125" customWidth="1"/>
    <col min="4" max="4" width="31.7109375" customWidth="1"/>
    <col min="5" max="5" width="31.28515625" customWidth="1"/>
    <col min="6" max="6" width="26.140625" customWidth="1"/>
    <col min="7" max="8" width="47.85546875" customWidth="1"/>
  </cols>
  <sheetData>
    <row r="1" spans="1:8" ht="19.5" thickBot="1" x14ac:dyDescent="0.3">
      <c r="A1" s="727" t="s">
        <v>12</v>
      </c>
      <c r="B1" s="728"/>
      <c r="C1" s="728"/>
      <c r="D1" s="728"/>
      <c r="E1" s="728"/>
      <c r="F1" s="729"/>
    </row>
    <row r="2" spans="1:8" ht="19.5" thickBot="1" x14ac:dyDescent="0.3">
      <c r="A2" s="730" t="s">
        <v>46</v>
      </c>
      <c r="B2" s="731"/>
      <c r="C2" s="731"/>
      <c r="D2" s="731"/>
      <c r="E2" s="731"/>
      <c r="F2" s="732"/>
    </row>
    <row r="3" spans="1:8" ht="16.5" thickBot="1" x14ac:dyDescent="0.3">
      <c r="A3" s="6" t="s">
        <v>11</v>
      </c>
      <c r="B3" s="733" t="s">
        <v>36</v>
      </c>
      <c r="C3" s="733"/>
      <c r="D3" s="5" t="s">
        <v>47</v>
      </c>
      <c r="E3" s="6" t="s">
        <v>0</v>
      </c>
      <c r="F3" s="5" t="s">
        <v>10</v>
      </c>
      <c r="G3" s="7" t="s">
        <v>52</v>
      </c>
      <c r="H3" s="7" t="s">
        <v>53</v>
      </c>
    </row>
    <row r="4" spans="1:8" ht="39" customHeight="1" thickBot="1" x14ac:dyDescent="0.3">
      <c r="A4" s="722" t="s">
        <v>41</v>
      </c>
      <c r="B4" s="1" t="s">
        <v>1</v>
      </c>
      <c r="C4" s="2" t="s">
        <v>7</v>
      </c>
      <c r="D4" s="3"/>
      <c r="E4" s="3"/>
      <c r="F4" s="4"/>
      <c r="G4" s="719" t="s">
        <v>48</v>
      </c>
      <c r="H4" s="716"/>
    </row>
    <row r="5" spans="1:8" ht="39" customHeight="1" thickBot="1" x14ac:dyDescent="0.3">
      <c r="A5" s="723"/>
      <c r="B5" s="1" t="s">
        <v>2</v>
      </c>
      <c r="C5" s="2" t="s">
        <v>8</v>
      </c>
      <c r="D5" s="3"/>
      <c r="E5" s="3"/>
      <c r="F5" s="4"/>
      <c r="G5" s="720"/>
      <c r="H5" s="717"/>
    </row>
    <row r="6" spans="1:8" ht="39" customHeight="1" thickBot="1" x14ac:dyDescent="0.3">
      <c r="A6" s="723"/>
      <c r="B6" s="1" t="s">
        <v>3</v>
      </c>
      <c r="C6" s="2" t="s">
        <v>9</v>
      </c>
      <c r="D6" s="3"/>
      <c r="E6" s="3"/>
      <c r="F6" s="3"/>
      <c r="G6" s="720"/>
      <c r="H6" s="717"/>
    </row>
    <row r="7" spans="1:8" ht="39" customHeight="1" thickBot="1" x14ac:dyDescent="0.3">
      <c r="A7" s="724"/>
      <c r="B7" s="1" t="s">
        <v>34</v>
      </c>
      <c r="C7" s="2" t="s">
        <v>35</v>
      </c>
      <c r="D7" s="3"/>
      <c r="E7" s="3"/>
      <c r="F7" s="3"/>
      <c r="G7" s="721"/>
      <c r="H7" s="718"/>
    </row>
    <row r="8" spans="1:8" ht="48" customHeight="1" thickBot="1" x14ac:dyDescent="0.3">
      <c r="A8" s="722" t="s">
        <v>44</v>
      </c>
      <c r="B8" s="1" t="s">
        <v>4</v>
      </c>
      <c r="C8" s="2" t="s">
        <v>13</v>
      </c>
      <c r="D8" s="3"/>
      <c r="E8" s="3"/>
      <c r="F8" s="4"/>
      <c r="G8" s="719" t="s">
        <v>71</v>
      </c>
      <c r="H8" s="719" t="s">
        <v>55</v>
      </c>
    </row>
    <row r="9" spans="1:8" ht="48" customHeight="1" thickBot="1" x14ac:dyDescent="0.3">
      <c r="A9" s="723"/>
      <c r="B9" s="1" t="s">
        <v>5</v>
      </c>
      <c r="C9" s="2" t="s">
        <v>14</v>
      </c>
      <c r="D9" s="3"/>
      <c r="E9" s="3"/>
      <c r="F9" s="4"/>
      <c r="G9" s="720"/>
      <c r="H9" s="720"/>
    </row>
    <row r="10" spans="1:8" ht="48" customHeight="1" thickBot="1" x14ac:dyDescent="0.3">
      <c r="A10" s="723"/>
      <c r="B10" s="1" t="s">
        <v>6</v>
      </c>
      <c r="C10" s="2" t="s">
        <v>15</v>
      </c>
      <c r="D10" s="3"/>
      <c r="E10" s="3"/>
      <c r="F10" s="4"/>
      <c r="G10" s="720"/>
      <c r="H10" s="720"/>
    </row>
    <row r="11" spans="1:8" ht="48" customHeight="1" thickBot="1" x14ac:dyDescent="0.3">
      <c r="A11" s="724"/>
      <c r="B11" s="1" t="s">
        <v>32</v>
      </c>
      <c r="C11" s="2" t="s">
        <v>33</v>
      </c>
      <c r="D11" s="3"/>
      <c r="E11" s="3"/>
      <c r="F11" s="3"/>
      <c r="G11" s="721"/>
      <c r="H11" s="721"/>
    </row>
    <row r="12" spans="1:8" ht="39" customHeight="1" thickBot="1" x14ac:dyDescent="0.3">
      <c r="A12" s="722" t="s">
        <v>42</v>
      </c>
      <c r="B12" s="1" t="s">
        <v>16</v>
      </c>
      <c r="C12" s="2" t="s">
        <v>17</v>
      </c>
      <c r="D12" s="3"/>
      <c r="E12" s="3"/>
      <c r="F12" s="3"/>
      <c r="G12" s="719" t="s">
        <v>49</v>
      </c>
      <c r="H12" s="716"/>
    </row>
    <row r="13" spans="1:8" ht="39" customHeight="1" thickBot="1" x14ac:dyDescent="0.3">
      <c r="A13" s="723"/>
      <c r="B13" s="1" t="s">
        <v>18</v>
      </c>
      <c r="C13" s="2" t="s">
        <v>19</v>
      </c>
      <c r="D13" s="3"/>
      <c r="E13" s="3"/>
      <c r="F13" s="3"/>
      <c r="G13" s="720"/>
      <c r="H13" s="717"/>
    </row>
    <row r="14" spans="1:8" ht="39" customHeight="1" thickBot="1" x14ac:dyDescent="0.3">
      <c r="A14" s="723"/>
      <c r="B14" s="1" t="s">
        <v>20</v>
      </c>
      <c r="C14" s="2" t="s">
        <v>21</v>
      </c>
      <c r="D14" s="3"/>
      <c r="E14" s="3"/>
      <c r="F14" s="3"/>
      <c r="G14" s="720"/>
      <c r="H14" s="717"/>
    </row>
    <row r="15" spans="1:8" ht="39" customHeight="1" thickBot="1" x14ac:dyDescent="0.3">
      <c r="A15" s="724"/>
      <c r="B15" s="1" t="s">
        <v>20</v>
      </c>
      <c r="C15" s="2" t="s">
        <v>21</v>
      </c>
      <c r="D15" s="3"/>
      <c r="E15" s="3"/>
      <c r="F15" s="3"/>
      <c r="G15" s="721"/>
      <c r="H15" s="718"/>
    </row>
    <row r="16" spans="1:8" ht="39" customHeight="1" thickBot="1" x14ac:dyDescent="0.3">
      <c r="A16" s="722" t="s">
        <v>45</v>
      </c>
      <c r="B16" s="1" t="s">
        <v>22</v>
      </c>
      <c r="C16" s="2" t="s">
        <v>23</v>
      </c>
      <c r="D16" s="3"/>
      <c r="E16" s="3"/>
      <c r="F16" s="3"/>
      <c r="G16" s="719" t="s">
        <v>50</v>
      </c>
      <c r="H16" s="716"/>
    </row>
    <row r="17" spans="1:8" ht="39" customHeight="1" thickBot="1" x14ac:dyDescent="0.3">
      <c r="A17" s="723"/>
      <c r="B17" s="1" t="s">
        <v>24</v>
      </c>
      <c r="C17" s="2" t="s">
        <v>25</v>
      </c>
      <c r="D17" s="3"/>
      <c r="E17" s="3"/>
      <c r="F17" s="3"/>
      <c r="G17" s="720"/>
      <c r="H17" s="717"/>
    </row>
    <row r="18" spans="1:8" ht="39" customHeight="1" thickBot="1" x14ac:dyDescent="0.3">
      <c r="A18" s="723"/>
      <c r="B18" s="1" t="s">
        <v>26</v>
      </c>
      <c r="C18" s="2" t="s">
        <v>27</v>
      </c>
      <c r="D18" s="3"/>
      <c r="E18" s="3"/>
      <c r="F18" s="3"/>
      <c r="G18" s="720"/>
      <c r="H18" s="717"/>
    </row>
    <row r="19" spans="1:8" ht="39" customHeight="1" thickBot="1" x14ac:dyDescent="0.3">
      <c r="A19" s="724"/>
      <c r="B19" s="1" t="s">
        <v>30</v>
      </c>
      <c r="C19" s="2" t="s">
        <v>31</v>
      </c>
      <c r="D19" s="3"/>
      <c r="E19" s="3"/>
      <c r="F19" s="3"/>
      <c r="G19" s="721"/>
      <c r="H19" s="718"/>
    </row>
    <row r="20" spans="1:8" ht="39" customHeight="1" thickBot="1" x14ac:dyDescent="0.3">
      <c r="A20" s="722" t="s">
        <v>43</v>
      </c>
      <c r="B20" s="1" t="s">
        <v>37</v>
      </c>
      <c r="C20" s="2" t="s">
        <v>28</v>
      </c>
      <c r="D20" s="3"/>
      <c r="E20" s="3"/>
      <c r="F20" s="3"/>
      <c r="G20" s="719" t="s">
        <v>51</v>
      </c>
      <c r="H20" s="719" t="s">
        <v>54</v>
      </c>
    </row>
    <row r="21" spans="1:8" ht="39" customHeight="1" thickBot="1" x14ac:dyDescent="0.3">
      <c r="A21" s="725"/>
      <c r="B21" s="1" t="s">
        <v>38</v>
      </c>
      <c r="C21" s="2" t="s">
        <v>29</v>
      </c>
      <c r="D21" s="3"/>
      <c r="E21" s="3"/>
      <c r="F21" s="3"/>
      <c r="G21" s="720"/>
      <c r="H21" s="720"/>
    </row>
    <row r="22" spans="1:8" ht="15.75" thickBot="1" x14ac:dyDescent="0.3">
      <c r="A22" s="726"/>
      <c r="B22" s="1" t="s">
        <v>39</v>
      </c>
      <c r="C22" s="2" t="s">
        <v>40</v>
      </c>
      <c r="D22" s="3"/>
      <c r="E22" s="3"/>
      <c r="F22" s="3"/>
      <c r="G22" s="720"/>
      <c r="H22" s="720"/>
    </row>
  </sheetData>
  <mergeCells count="18">
    <mergeCell ref="A16:A19"/>
    <mergeCell ref="A20:A22"/>
    <mergeCell ref="A1:F1"/>
    <mergeCell ref="A2:F2"/>
    <mergeCell ref="B3:C3"/>
    <mergeCell ref="A4:A7"/>
    <mergeCell ref="A8:A11"/>
    <mergeCell ref="A12:A15"/>
    <mergeCell ref="G4:G7"/>
    <mergeCell ref="G8:G11"/>
    <mergeCell ref="G12:G15"/>
    <mergeCell ref="G16:G19"/>
    <mergeCell ref="G20:G22"/>
    <mergeCell ref="H4:H7"/>
    <mergeCell ref="H8:H11"/>
    <mergeCell ref="H12:H15"/>
    <mergeCell ref="H16:H19"/>
    <mergeCell ref="H20:H22"/>
  </mergeCells>
  <pageMargins left="0.7" right="0.7" top="0.75" bottom="0.75" header="0.3" footer="0.3"/>
  <pageSetup orientation="portrait" horizontalDpi="4294967293" verticalDpi="4294967293"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R219"/>
  <sheetViews>
    <sheetView view="pageBreakPreview" zoomScale="90" zoomScaleNormal="80" zoomScaleSheetLayoutView="90" workbookViewId="0">
      <pane xSplit="1" ySplit="8" topLeftCell="B9" activePane="bottomRight" state="frozen"/>
      <selection pane="topRight" activeCell="B1" sqref="B1"/>
      <selection pane="bottomLeft" activeCell="A9" sqref="A9"/>
      <selection pane="bottomRight" activeCell="F9" sqref="F9"/>
    </sheetView>
  </sheetViews>
  <sheetFormatPr baseColWidth="10" defaultRowHeight="15" x14ac:dyDescent="0.25"/>
  <cols>
    <col min="1" max="1" width="13.28515625" style="54" customWidth="1"/>
    <col min="2" max="2" width="23.7109375" customWidth="1"/>
    <col min="3" max="3" width="19" customWidth="1"/>
    <col min="4" max="4" width="25.5703125" customWidth="1"/>
    <col min="5" max="5" width="8.5703125" customWidth="1"/>
    <col min="6" max="6" width="7.42578125" customWidth="1"/>
    <col min="7" max="7" width="8.7109375" customWidth="1"/>
    <col min="8" max="8" width="30.7109375" customWidth="1"/>
    <col min="9" max="9" width="8.5703125" customWidth="1"/>
    <col min="10" max="10" width="9.85546875" customWidth="1"/>
    <col min="11" max="11" width="4.42578125" customWidth="1"/>
    <col min="12" max="12" width="12.28515625" customWidth="1"/>
    <col min="13" max="13" width="29.5703125" customWidth="1"/>
    <col min="14" max="14" width="25.7109375" customWidth="1"/>
    <col min="15" max="15" width="15.7109375" customWidth="1"/>
    <col min="16" max="16" width="26.5703125" customWidth="1"/>
    <col min="17" max="17" width="10.28515625" customWidth="1"/>
    <col min="18" max="18" width="14.140625" customWidth="1"/>
  </cols>
  <sheetData>
    <row r="1" spans="1:18" x14ac:dyDescent="0.25">
      <c r="A1" s="737" t="s">
        <v>261</v>
      </c>
      <c r="B1" s="738"/>
      <c r="C1" s="738"/>
      <c r="D1" s="738"/>
      <c r="E1" s="738"/>
      <c r="F1" s="738"/>
      <c r="G1" s="738"/>
      <c r="H1" s="738"/>
      <c r="I1" s="738"/>
      <c r="J1" s="738"/>
      <c r="K1" s="738"/>
      <c r="L1" s="738"/>
      <c r="M1" s="738"/>
      <c r="N1" s="738"/>
      <c r="O1" s="738"/>
      <c r="P1" s="738"/>
      <c r="Q1" s="738"/>
      <c r="R1" s="739"/>
    </row>
    <row r="2" spans="1:18" ht="15.75" customHeight="1" x14ac:dyDescent="0.25">
      <c r="A2" s="740"/>
      <c r="B2" s="741"/>
      <c r="C2" s="741"/>
      <c r="D2" s="741"/>
      <c r="E2" s="741"/>
      <c r="F2" s="741"/>
      <c r="G2" s="741"/>
      <c r="H2" s="741"/>
      <c r="I2" s="741"/>
      <c r="J2" s="741"/>
      <c r="K2" s="741"/>
      <c r="L2" s="741"/>
      <c r="M2" s="741"/>
      <c r="N2" s="741"/>
      <c r="O2" s="741"/>
      <c r="P2" s="741"/>
      <c r="Q2" s="741"/>
      <c r="R2" s="742"/>
    </row>
    <row r="3" spans="1:18" ht="23.25" customHeight="1" x14ac:dyDescent="0.25">
      <c r="A3" s="743" t="s">
        <v>133</v>
      </c>
      <c r="B3" s="744"/>
      <c r="C3" s="744"/>
      <c r="D3" s="744"/>
      <c r="E3" s="744"/>
      <c r="F3" s="744"/>
      <c r="G3" s="744"/>
      <c r="H3" s="744"/>
      <c r="I3" s="744"/>
      <c r="J3" s="744"/>
      <c r="K3" s="744"/>
      <c r="L3" s="744"/>
      <c r="M3" s="744"/>
      <c r="N3" s="744"/>
      <c r="O3" s="744"/>
      <c r="P3" s="744"/>
      <c r="Q3" s="744"/>
      <c r="R3" s="745"/>
    </row>
    <row r="4" spans="1:18" ht="16.5" customHeight="1" x14ac:dyDescent="0.25">
      <c r="A4" s="746" t="s">
        <v>72</v>
      </c>
      <c r="B4" s="747"/>
      <c r="C4" s="747"/>
      <c r="D4" s="747"/>
      <c r="E4" s="747" t="s">
        <v>106</v>
      </c>
      <c r="F4" s="748"/>
      <c r="G4" s="748"/>
      <c r="H4" s="748"/>
      <c r="I4" s="748"/>
      <c r="J4" s="748"/>
      <c r="K4" s="748"/>
      <c r="L4" s="748"/>
      <c r="M4" s="749"/>
      <c r="N4" s="750"/>
      <c r="O4" s="747" t="s">
        <v>105</v>
      </c>
      <c r="P4" s="750"/>
      <c r="Q4" s="750"/>
      <c r="R4" s="751"/>
    </row>
    <row r="5" spans="1:18" ht="25.5" customHeight="1" x14ac:dyDescent="0.25">
      <c r="A5" s="734" t="s">
        <v>104</v>
      </c>
      <c r="B5" s="735" t="s">
        <v>59</v>
      </c>
      <c r="C5" s="735" t="s">
        <v>60</v>
      </c>
      <c r="D5" s="735" t="s">
        <v>61</v>
      </c>
      <c r="E5" s="736" t="s">
        <v>62</v>
      </c>
      <c r="F5" s="736"/>
      <c r="G5" s="736"/>
      <c r="H5" s="736" t="s">
        <v>64</v>
      </c>
      <c r="I5" s="736"/>
      <c r="J5" s="736"/>
      <c r="K5" s="736"/>
      <c r="L5" s="736"/>
      <c r="M5" s="736"/>
      <c r="N5" s="736"/>
      <c r="O5" s="736" t="s">
        <v>68</v>
      </c>
      <c r="P5" s="735" t="s">
        <v>67</v>
      </c>
      <c r="Q5" s="735" t="s">
        <v>69</v>
      </c>
      <c r="R5" s="757" t="s">
        <v>70</v>
      </c>
    </row>
    <row r="6" spans="1:18" ht="12.75" customHeight="1" x14ac:dyDescent="0.25">
      <c r="A6" s="734"/>
      <c r="B6" s="735"/>
      <c r="C6" s="735"/>
      <c r="D6" s="735"/>
      <c r="E6" s="736" t="s">
        <v>103</v>
      </c>
      <c r="F6" s="736"/>
      <c r="G6" s="736"/>
      <c r="H6" s="752" t="s">
        <v>65</v>
      </c>
      <c r="I6" s="736" t="s">
        <v>102</v>
      </c>
      <c r="J6" s="736"/>
      <c r="K6" s="736"/>
      <c r="L6" s="736" t="s">
        <v>101</v>
      </c>
      <c r="M6" s="736"/>
      <c r="N6" s="736"/>
      <c r="O6" s="421"/>
      <c r="P6" s="735"/>
      <c r="Q6" s="735"/>
      <c r="R6" s="757"/>
    </row>
    <row r="7" spans="1:18" ht="10.5" customHeight="1" x14ac:dyDescent="0.25">
      <c r="A7" s="734"/>
      <c r="B7" s="735"/>
      <c r="C7" s="735"/>
      <c r="D7" s="735"/>
      <c r="E7" s="754" t="s">
        <v>100</v>
      </c>
      <c r="F7" s="754" t="s">
        <v>63</v>
      </c>
      <c r="G7" s="764" t="s">
        <v>99</v>
      </c>
      <c r="H7" s="753"/>
      <c r="I7" s="754" t="s">
        <v>100</v>
      </c>
      <c r="J7" s="754" t="s">
        <v>63</v>
      </c>
      <c r="K7" s="754" t="s">
        <v>99</v>
      </c>
      <c r="L7" s="736"/>
      <c r="M7" s="736"/>
      <c r="N7" s="736"/>
      <c r="O7" s="421"/>
      <c r="P7" s="755"/>
      <c r="Q7" s="756"/>
      <c r="R7" s="758"/>
    </row>
    <row r="8" spans="1:18" ht="45.75" customHeight="1" x14ac:dyDescent="0.25">
      <c r="A8" s="734"/>
      <c r="B8" s="735"/>
      <c r="C8" s="735"/>
      <c r="D8" s="735"/>
      <c r="E8" s="754"/>
      <c r="F8" s="754"/>
      <c r="G8" s="764"/>
      <c r="H8" s="753"/>
      <c r="I8" s="765"/>
      <c r="J8" s="765"/>
      <c r="K8" s="754"/>
      <c r="L8" s="42" t="s">
        <v>66</v>
      </c>
      <c r="M8" s="46" t="s">
        <v>98</v>
      </c>
      <c r="N8" s="46" t="s">
        <v>172</v>
      </c>
      <c r="O8" s="421"/>
      <c r="P8" s="755"/>
      <c r="Q8" s="756"/>
      <c r="R8" s="758"/>
    </row>
    <row r="9" spans="1:18" s="29" customFormat="1" ht="79.900000000000006" customHeight="1" x14ac:dyDescent="0.2">
      <c r="A9" s="50" t="s">
        <v>202</v>
      </c>
      <c r="B9" s="57" t="s">
        <v>307</v>
      </c>
      <c r="C9" s="45" t="s">
        <v>308</v>
      </c>
      <c r="D9" s="45" t="s">
        <v>309</v>
      </c>
      <c r="E9" s="40" t="s">
        <v>108</v>
      </c>
      <c r="F9" s="40" t="s">
        <v>82</v>
      </c>
      <c r="G9" s="40" t="s">
        <v>111</v>
      </c>
      <c r="H9" s="45" t="s">
        <v>147</v>
      </c>
      <c r="I9" s="28" t="s">
        <v>108</v>
      </c>
      <c r="J9" s="28" t="s">
        <v>82</v>
      </c>
      <c r="K9" s="28" t="s">
        <v>111</v>
      </c>
      <c r="L9" s="40" t="s">
        <v>262</v>
      </c>
      <c r="M9" s="45" t="s">
        <v>135</v>
      </c>
      <c r="N9" s="43" t="s">
        <v>136</v>
      </c>
      <c r="O9" s="41" t="s">
        <v>263</v>
      </c>
      <c r="P9" s="45"/>
      <c r="Q9" s="43"/>
      <c r="R9" s="30"/>
    </row>
    <row r="10" spans="1:18" s="27" customFormat="1" ht="98.45" customHeight="1" x14ac:dyDescent="0.2">
      <c r="A10" s="759" t="s">
        <v>196</v>
      </c>
      <c r="B10" s="762" t="s">
        <v>240</v>
      </c>
      <c r="C10" s="762" t="s">
        <v>229</v>
      </c>
      <c r="D10" s="512" t="s">
        <v>231</v>
      </c>
      <c r="E10" s="763" t="s">
        <v>108</v>
      </c>
      <c r="F10" s="763" t="s">
        <v>84</v>
      </c>
      <c r="G10" s="763" t="s">
        <v>110</v>
      </c>
      <c r="H10" s="78" t="s">
        <v>232</v>
      </c>
      <c r="I10" s="659" t="s">
        <v>108</v>
      </c>
      <c r="J10" s="659" t="s">
        <v>85</v>
      </c>
      <c r="K10" s="659" t="s">
        <v>110</v>
      </c>
      <c r="L10" s="763" t="s">
        <v>197</v>
      </c>
      <c r="M10" s="44" t="s">
        <v>234</v>
      </c>
      <c r="N10" s="44" t="s">
        <v>235</v>
      </c>
      <c r="O10" s="41" t="s">
        <v>263</v>
      </c>
      <c r="P10" s="770"/>
      <c r="Q10" s="766"/>
      <c r="R10" s="767"/>
    </row>
    <row r="11" spans="1:18" s="27" customFormat="1" ht="77.25" customHeight="1" x14ac:dyDescent="0.2">
      <c r="A11" s="760"/>
      <c r="B11" s="762"/>
      <c r="C11" s="762"/>
      <c r="D11" s="513"/>
      <c r="E11" s="763"/>
      <c r="F11" s="763"/>
      <c r="G11" s="763"/>
      <c r="H11" s="44" t="s">
        <v>198</v>
      </c>
      <c r="I11" s="659"/>
      <c r="J11" s="659"/>
      <c r="K11" s="659"/>
      <c r="L11" s="763"/>
      <c r="M11" s="659"/>
      <c r="N11" s="659"/>
      <c r="O11" s="41" t="s">
        <v>263</v>
      </c>
      <c r="P11" s="770"/>
      <c r="Q11" s="766"/>
      <c r="R11" s="767"/>
    </row>
    <row r="12" spans="1:18" s="27" customFormat="1" ht="57" customHeight="1" x14ac:dyDescent="0.2">
      <c r="A12" s="760"/>
      <c r="B12" s="762"/>
      <c r="C12" s="762"/>
      <c r="D12" s="513"/>
      <c r="E12" s="763"/>
      <c r="F12" s="763"/>
      <c r="G12" s="763"/>
      <c r="H12" s="44" t="s">
        <v>199</v>
      </c>
      <c r="I12" s="659"/>
      <c r="J12" s="659"/>
      <c r="K12" s="659"/>
      <c r="L12" s="763"/>
      <c r="M12" s="659"/>
      <c r="N12" s="659"/>
      <c r="O12" s="41" t="s">
        <v>263</v>
      </c>
      <c r="P12" s="770"/>
      <c r="Q12" s="766"/>
      <c r="R12" s="767"/>
    </row>
    <row r="13" spans="1:18" s="27" customFormat="1" ht="82.9" customHeight="1" x14ac:dyDescent="0.2">
      <c r="A13" s="760"/>
      <c r="B13" s="762"/>
      <c r="C13" s="45" t="s">
        <v>201</v>
      </c>
      <c r="D13" s="513"/>
      <c r="E13" s="40" t="s">
        <v>108</v>
      </c>
      <c r="F13" s="40" t="s">
        <v>82</v>
      </c>
      <c r="G13" s="40" t="s">
        <v>111</v>
      </c>
      <c r="H13" s="44" t="s">
        <v>233</v>
      </c>
      <c r="I13" s="44" t="s">
        <v>108</v>
      </c>
      <c r="J13" s="44" t="s">
        <v>82</v>
      </c>
      <c r="K13" s="44" t="s">
        <v>110</v>
      </c>
      <c r="L13" s="40" t="s">
        <v>200</v>
      </c>
      <c r="M13" s="44" t="s">
        <v>236</v>
      </c>
      <c r="N13" s="44" t="s">
        <v>237</v>
      </c>
      <c r="O13" s="41" t="s">
        <v>263</v>
      </c>
      <c r="P13" s="31"/>
      <c r="Q13" s="766"/>
      <c r="R13" s="38"/>
    </row>
    <row r="14" spans="1:18" s="27" customFormat="1" ht="66.599999999999994" customHeight="1" x14ac:dyDescent="0.2">
      <c r="A14" s="761"/>
      <c r="B14" s="762"/>
      <c r="C14" s="45" t="s">
        <v>230</v>
      </c>
      <c r="D14" s="514"/>
      <c r="E14" s="40" t="s">
        <v>108</v>
      </c>
      <c r="F14" s="40" t="s">
        <v>84</v>
      </c>
      <c r="G14" s="40" t="s">
        <v>110</v>
      </c>
      <c r="H14" s="44" t="s">
        <v>238</v>
      </c>
      <c r="I14" s="44" t="s">
        <v>108</v>
      </c>
      <c r="J14" s="44" t="s">
        <v>84</v>
      </c>
      <c r="K14" s="44" t="s">
        <v>110</v>
      </c>
      <c r="L14" s="32" t="s">
        <v>197</v>
      </c>
      <c r="M14" s="44" t="s">
        <v>236</v>
      </c>
      <c r="N14" s="44" t="s">
        <v>239</v>
      </c>
      <c r="O14" s="41" t="s">
        <v>263</v>
      </c>
      <c r="P14" s="31"/>
      <c r="Q14" s="766"/>
      <c r="R14" s="38"/>
    </row>
    <row r="15" spans="1:18" s="27" customFormat="1" ht="236.45" customHeight="1" x14ac:dyDescent="0.2">
      <c r="A15" s="50" t="s">
        <v>125</v>
      </c>
      <c r="B15" s="40">
        <f>'IDENTIFICACIÓN DEL RIESGO'!E3</f>
        <v>0</v>
      </c>
      <c r="C15" s="40" t="e">
        <f>+'IDENTIFICACIÓN DEL RIESGO'!#REF!</f>
        <v>#REF!</v>
      </c>
      <c r="D15" s="45">
        <f>+'IDENTIFICACIÓN DEL RIESGO'!F3</f>
        <v>0</v>
      </c>
      <c r="E15" s="40" t="s">
        <v>108</v>
      </c>
      <c r="F15" s="40" t="s">
        <v>82</v>
      </c>
      <c r="G15" s="40" t="s">
        <v>111</v>
      </c>
      <c r="H15" s="45" t="s">
        <v>127</v>
      </c>
      <c r="I15" s="40" t="s">
        <v>108</v>
      </c>
      <c r="J15" s="40" t="s">
        <v>82</v>
      </c>
      <c r="K15" s="40" t="s">
        <v>110</v>
      </c>
      <c r="L15" s="40" t="s">
        <v>262</v>
      </c>
      <c r="M15" s="45" t="s">
        <v>129</v>
      </c>
      <c r="N15" s="40" t="s">
        <v>128</v>
      </c>
      <c r="O15" s="41" t="s">
        <v>263</v>
      </c>
      <c r="P15" s="45"/>
      <c r="Q15" s="45"/>
      <c r="R15" s="30"/>
    </row>
    <row r="16" spans="1:18" s="27" customFormat="1" ht="121.15" customHeight="1" x14ac:dyDescent="0.2">
      <c r="A16" s="50" t="s">
        <v>125</v>
      </c>
      <c r="B16" s="40">
        <f>'IDENTIFICACIÓN DEL RIESGO'!E4</f>
        <v>0</v>
      </c>
      <c r="C16" s="40" t="e">
        <f>+'IDENTIFICACIÓN DEL RIESGO'!#REF!</f>
        <v>#REF!</v>
      </c>
      <c r="D16" s="45">
        <f>+'IDENTIFICACIÓN DEL RIESGO'!F4</f>
        <v>0</v>
      </c>
      <c r="E16" s="40" t="s">
        <v>108</v>
      </c>
      <c r="F16" s="40" t="s">
        <v>84</v>
      </c>
      <c r="G16" s="40" t="s">
        <v>110</v>
      </c>
      <c r="H16" s="40" t="s">
        <v>130</v>
      </c>
      <c r="I16" s="40" t="s">
        <v>108</v>
      </c>
      <c r="J16" s="40" t="s">
        <v>82</v>
      </c>
      <c r="K16" s="40" t="s">
        <v>110</v>
      </c>
      <c r="L16" s="40" t="s">
        <v>262</v>
      </c>
      <c r="M16" s="45" t="s">
        <v>131</v>
      </c>
      <c r="N16" s="40" t="s">
        <v>132</v>
      </c>
      <c r="O16" s="41" t="s">
        <v>263</v>
      </c>
      <c r="P16" s="40"/>
      <c r="Q16" s="45"/>
      <c r="R16" s="33"/>
    </row>
    <row r="17" spans="1:18" s="27" customFormat="1" ht="100.15" customHeight="1" x14ac:dyDescent="0.2">
      <c r="A17" s="50" t="s">
        <v>142</v>
      </c>
      <c r="B17" s="40" t="s">
        <v>143</v>
      </c>
      <c r="C17" s="40" t="s">
        <v>137</v>
      </c>
      <c r="D17" s="45" t="s">
        <v>138</v>
      </c>
      <c r="E17" s="40" t="s">
        <v>75</v>
      </c>
      <c r="F17" s="40" t="s">
        <v>82</v>
      </c>
      <c r="G17" s="40" t="s">
        <v>111</v>
      </c>
      <c r="H17" s="45" t="s">
        <v>134</v>
      </c>
      <c r="I17" s="40" t="s">
        <v>108</v>
      </c>
      <c r="J17" s="40" t="s">
        <v>82</v>
      </c>
      <c r="K17" s="40" t="s">
        <v>111</v>
      </c>
      <c r="L17" s="40" t="s">
        <v>262</v>
      </c>
      <c r="M17" s="45" t="s">
        <v>135</v>
      </c>
      <c r="N17" s="40" t="s">
        <v>136</v>
      </c>
      <c r="O17" s="41" t="s">
        <v>263</v>
      </c>
      <c r="P17" s="45"/>
      <c r="Q17" s="45"/>
      <c r="R17" s="30"/>
    </row>
    <row r="18" spans="1:18" s="27" customFormat="1" ht="87" customHeight="1" x14ac:dyDescent="0.2">
      <c r="A18" s="50" t="s">
        <v>142</v>
      </c>
      <c r="B18" s="40" t="s">
        <v>143</v>
      </c>
      <c r="C18" s="40" t="s">
        <v>139</v>
      </c>
      <c r="D18" s="45" t="s">
        <v>144</v>
      </c>
      <c r="E18" s="40" t="s">
        <v>108</v>
      </c>
      <c r="F18" s="40" t="s">
        <v>84</v>
      </c>
      <c r="G18" s="40" t="s">
        <v>111</v>
      </c>
      <c r="H18" s="45" t="s">
        <v>147</v>
      </c>
      <c r="I18" s="40" t="s">
        <v>108</v>
      </c>
      <c r="J18" s="40" t="s">
        <v>82</v>
      </c>
      <c r="K18" s="40" t="s">
        <v>111</v>
      </c>
      <c r="L18" s="40" t="s">
        <v>262</v>
      </c>
      <c r="M18" s="45" t="s">
        <v>135</v>
      </c>
      <c r="N18" s="40" t="s">
        <v>136</v>
      </c>
      <c r="O18" s="41" t="s">
        <v>263</v>
      </c>
      <c r="P18" s="45"/>
      <c r="Q18" s="45"/>
      <c r="R18" s="30"/>
    </row>
    <row r="19" spans="1:18" s="27" customFormat="1" ht="152.44999999999999" customHeight="1" x14ac:dyDescent="0.2">
      <c r="A19" s="50" t="s">
        <v>142</v>
      </c>
      <c r="B19" s="40" t="s">
        <v>143</v>
      </c>
      <c r="C19" s="40" t="s">
        <v>140</v>
      </c>
      <c r="D19" s="45" t="s">
        <v>138</v>
      </c>
      <c r="E19" s="40" t="s">
        <v>108</v>
      </c>
      <c r="F19" s="40" t="s">
        <v>84</v>
      </c>
      <c r="G19" s="40" t="s">
        <v>110</v>
      </c>
      <c r="H19" s="63" t="s">
        <v>148</v>
      </c>
      <c r="I19" s="40" t="s">
        <v>108</v>
      </c>
      <c r="J19" s="40" t="s">
        <v>84</v>
      </c>
      <c r="K19" s="40" t="s">
        <v>110</v>
      </c>
      <c r="L19" s="40" t="s">
        <v>262</v>
      </c>
      <c r="M19" s="40" t="s">
        <v>145</v>
      </c>
      <c r="N19" s="40" t="s">
        <v>146</v>
      </c>
      <c r="O19" s="41" t="s">
        <v>263</v>
      </c>
      <c r="P19" s="40"/>
      <c r="Q19" s="45"/>
      <c r="R19" s="33"/>
    </row>
    <row r="20" spans="1:18" s="27" customFormat="1" ht="127.9" customHeight="1" x14ac:dyDescent="0.2">
      <c r="A20" s="50" t="s">
        <v>142</v>
      </c>
      <c r="B20" s="40" t="s">
        <v>143</v>
      </c>
      <c r="C20" s="57" t="s">
        <v>141</v>
      </c>
      <c r="D20" s="45" t="s">
        <v>138</v>
      </c>
      <c r="E20" s="40" t="s">
        <v>108</v>
      </c>
      <c r="F20" s="40" t="s">
        <v>84</v>
      </c>
      <c r="G20" s="40" t="s">
        <v>110</v>
      </c>
      <c r="H20" s="57" t="s">
        <v>149</v>
      </c>
      <c r="I20" s="40" t="s">
        <v>108</v>
      </c>
      <c r="J20" s="40" t="s">
        <v>82</v>
      </c>
      <c r="K20" s="40" t="s">
        <v>111</v>
      </c>
      <c r="L20" s="40" t="s">
        <v>262</v>
      </c>
      <c r="M20" s="40" t="s">
        <v>145</v>
      </c>
      <c r="N20" s="40" t="s">
        <v>146</v>
      </c>
      <c r="O20" s="41" t="s">
        <v>263</v>
      </c>
      <c r="P20" s="40"/>
      <c r="Q20" s="45"/>
      <c r="R20" s="33"/>
    </row>
    <row r="21" spans="1:18" s="27" customFormat="1" ht="87.6" customHeight="1" x14ac:dyDescent="0.2">
      <c r="A21" s="50" t="s">
        <v>150</v>
      </c>
      <c r="B21" s="45" t="s">
        <v>152</v>
      </c>
      <c r="C21" s="45" t="s">
        <v>153</v>
      </c>
      <c r="D21" s="45" t="s">
        <v>154</v>
      </c>
      <c r="E21" s="40" t="s">
        <v>108</v>
      </c>
      <c r="F21" s="40" t="s">
        <v>84</v>
      </c>
      <c r="G21" s="40" t="s">
        <v>110</v>
      </c>
      <c r="H21" s="63" t="s">
        <v>241</v>
      </c>
      <c r="I21" s="40" t="s">
        <v>108</v>
      </c>
      <c r="J21" s="28" t="s">
        <v>85</v>
      </c>
      <c r="K21" s="28" t="s">
        <v>110</v>
      </c>
      <c r="L21" s="40" t="s">
        <v>262</v>
      </c>
      <c r="M21" s="45" t="s">
        <v>155</v>
      </c>
      <c r="N21" s="45" t="s">
        <v>156</v>
      </c>
      <c r="O21" s="41" t="s">
        <v>263</v>
      </c>
      <c r="P21" s="40"/>
      <c r="Q21" s="40"/>
      <c r="R21" s="33"/>
    </row>
    <row r="22" spans="1:18" s="27" customFormat="1" ht="60" x14ac:dyDescent="0.2">
      <c r="A22" s="50" t="s">
        <v>150</v>
      </c>
      <c r="B22" s="45" t="s">
        <v>151</v>
      </c>
      <c r="C22" s="45" t="s">
        <v>157</v>
      </c>
      <c r="D22" s="45" t="s">
        <v>158</v>
      </c>
      <c r="E22" s="40" t="s">
        <v>108</v>
      </c>
      <c r="F22" s="40" t="s">
        <v>82</v>
      </c>
      <c r="G22" s="40" t="s">
        <v>111</v>
      </c>
      <c r="H22" s="63" t="s">
        <v>242</v>
      </c>
      <c r="I22" s="40" t="s">
        <v>108</v>
      </c>
      <c r="J22" s="28" t="s">
        <v>82</v>
      </c>
      <c r="K22" s="28" t="s">
        <v>111</v>
      </c>
      <c r="L22" s="40" t="s">
        <v>262</v>
      </c>
      <c r="M22" s="45" t="s">
        <v>159</v>
      </c>
      <c r="N22" s="45" t="s">
        <v>160</v>
      </c>
      <c r="O22" s="41" t="s">
        <v>263</v>
      </c>
      <c r="P22" s="40"/>
      <c r="Q22" s="40"/>
      <c r="R22" s="33"/>
    </row>
    <row r="23" spans="1:18" s="27" customFormat="1" ht="120.6" customHeight="1" x14ac:dyDescent="0.2">
      <c r="A23" s="50" t="s">
        <v>150</v>
      </c>
      <c r="B23" s="45" t="s">
        <v>161</v>
      </c>
      <c r="C23" s="45" t="s">
        <v>162</v>
      </c>
      <c r="D23" s="45" t="s">
        <v>158</v>
      </c>
      <c r="E23" s="40" t="s">
        <v>108</v>
      </c>
      <c r="F23" s="40" t="s">
        <v>82</v>
      </c>
      <c r="G23" s="40" t="s">
        <v>111</v>
      </c>
      <c r="H23" s="45" t="s">
        <v>243</v>
      </c>
      <c r="I23" s="40" t="s">
        <v>108</v>
      </c>
      <c r="J23" s="28" t="s">
        <v>82</v>
      </c>
      <c r="K23" s="28" t="s">
        <v>111</v>
      </c>
      <c r="L23" s="40" t="s">
        <v>262</v>
      </c>
      <c r="M23" s="45" t="s">
        <v>163</v>
      </c>
      <c r="N23" s="45" t="s">
        <v>164</v>
      </c>
      <c r="O23" s="41" t="s">
        <v>263</v>
      </c>
      <c r="P23" s="28"/>
      <c r="Q23" s="28"/>
      <c r="R23" s="55"/>
    </row>
    <row r="24" spans="1:18" s="27" customFormat="1" ht="132" x14ac:dyDescent="0.2">
      <c r="A24" s="50" t="s">
        <v>165</v>
      </c>
      <c r="B24" s="40" t="s">
        <v>166</v>
      </c>
      <c r="C24" s="45" t="s">
        <v>167</v>
      </c>
      <c r="D24" s="45" t="s">
        <v>158</v>
      </c>
      <c r="E24" s="45" t="s">
        <v>108</v>
      </c>
      <c r="F24" s="45" t="s">
        <v>85</v>
      </c>
      <c r="G24" s="45" t="s">
        <v>110</v>
      </c>
      <c r="H24" s="51" t="s">
        <v>168</v>
      </c>
      <c r="I24" s="45" t="s">
        <v>108</v>
      </c>
      <c r="J24" s="45" t="s">
        <v>85</v>
      </c>
      <c r="K24" s="45" t="s">
        <v>110</v>
      </c>
      <c r="L24" s="40" t="s">
        <v>262</v>
      </c>
      <c r="M24" s="45" t="s">
        <v>169</v>
      </c>
      <c r="N24" s="45" t="s">
        <v>170</v>
      </c>
      <c r="O24" s="41" t="s">
        <v>263</v>
      </c>
      <c r="P24" s="28"/>
      <c r="Q24" s="28"/>
      <c r="R24" s="55"/>
    </row>
    <row r="25" spans="1:18" s="27" customFormat="1" ht="216" x14ac:dyDescent="0.2">
      <c r="A25" s="50" t="s">
        <v>165</v>
      </c>
      <c r="B25" s="57" t="s">
        <v>171</v>
      </c>
      <c r="C25" s="57" t="s">
        <v>244</v>
      </c>
      <c r="D25" s="45" t="s">
        <v>158</v>
      </c>
      <c r="E25" s="45" t="s">
        <v>108</v>
      </c>
      <c r="F25" s="45" t="s">
        <v>85</v>
      </c>
      <c r="G25" s="45" t="s">
        <v>110</v>
      </c>
      <c r="H25" s="57" t="s">
        <v>245</v>
      </c>
      <c r="I25" s="45" t="s">
        <v>108</v>
      </c>
      <c r="J25" s="45" t="s">
        <v>85</v>
      </c>
      <c r="K25" s="45" t="s">
        <v>110</v>
      </c>
      <c r="L25" s="40" t="s">
        <v>262</v>
      </c>
      <c r="M25" s="45" t="s">
        <v>246</v>
      </c>
      <c r="N25" s="45" t="s">
        <v>170</v>
      </c>
      <c r="O25" s="41" t="s">
        <v>263</v>
      </c>
      <c r="P25" s="28"/>
      <c r="Q25" s="28"/>
      <c r="R25" s="55"/>
    </row>
    <row r="26" spans="1:18" s="27" customFormat="1" ht="192" customHeight="1" x14ac:dyDescent="0.2">
      <c r="A26" s="49" t="s">
        <v>216</v>
      </c>
      <c r="B26" s="57" t="s">
        <v>217</v>
      </c>
      <c r="C26" s="57" t="s">
        <v>218</v>
      </c>
      <c r="D26" s="57" t="s">
        <v>219</v>
      </c>
      <c r="E26" s="57" t="s">
        <v>108</v>
      </c>
      <c r="F26" s="57" t="s">
        <v>84</v>
      </c>
      <c r="G26" s="40" t="s">
        <v>110</v>
      </c>
      <c r="H26" s="40" t="s">
        <v>212</v>
      </c>
      <c r="I26" s="36" t="s">
        <v>108</v>
      </c>
      <c r="J26" s="28" t="s">
        <v>84</v>
      </c>
      <c r="K26" s="28" t="s">
        <v>110</v>
      </c>
      <c r="L26" s="40" t="s">
        <v>262</v>
      </c>
      <c r="M26" s="40" t="s">
        <v>213</v>
      </c>
      <c r="N26" s="57" t="s">
        <v>214</v>
      </c>
      <c r="O26" s="41" t="s">
        <v>263</v>
      </c>
      <c r="P26" s="40"/>
      <c r="Q26" s="40"/>
      <c r="R26" s="33"/>
    </row>
    <row r="27" spans="1:18" s="27" customFormat="1" ht="123.75" customHeight="1" x14ac:dyDescent="0.2">
      <c r="A27" s="49" t="s">
        <v>216</v>
      </c>
      <c r="B27" s="57" t="s">
        <v>220</v>
      </c>
      <c r="C27" s="40" t="s">
        <v>221</v>
      </c>
      <c r="D27" s="40" t="s">
        <v>222</v>
      </c>
      <c r="E27" s="40" t="s">
        <v>108</v>
      </c>
      <c r="F27" s="40" t="s">
        <v>84</v>
      </c>
      <c r="G27" s="40" t="s">
        <v>110</v>
      </c>
      <c r="H27" s="40">
        <v>0</v>
      </c>
      <c r="I27" s="36" t="s">
        <v>108</v>
      </c>
      <c r="J27" s="28" t="s">
        <v>84</v>
      </c>
      <c r="K27" s="28" t="s">
        <v>110</v>
      </c>
      <c r="L27" s="40" t="s">
        <v>262</v>
      </c>
      <c r="M27" s="40" t="s">
        <v>213</v>
      </c>
      <c r="N27" s="40" t="s">
        <v>215</v>
      </c>
      <c r="O27" s="41" t="s">
        <v>263</v>
      </c>
      <c r="P27" s="40"/>
      <c r="Q27" s="40"/>
      <c r="R27" s="33"/>
    </row>
    <row r="28" spans="1:18" s="27" customFormat="1" ht="113.25" customHeight="1" x14ac:dyDescent="0.2">
      <c r="A28" s="49" t="s">
        <v>173</v>
      </c>
      <c r="B28" s="57" t="s">
        <v>174</v>
      </c>
      <c r="C28" s="45" t="s">
        <v>175</v>
      </c>
      <c r="D28" s="45" t="s">
        <v>176</v>
      </c>
      <c r="E28" s="40" t="s">
        <v>108</v>
      </c>
      <c r="F28" s="40" t="s">
        <v>84</v>
      </c>
      <c r="G28" s="40" t="s">
        <v>110</v>
      </c>
      <c r="H28" s="45" t="s">
        <v>227</v>
      </c>
      <c r="I28" s="45" t="s">
        <v>108</v>
      </c>
      <c r="J28" s="45" t="s">
        <v>85</v>
      </c>
      <c r="K28" s="45" t="s">
        <v>110</v>
      </c>
      <c r="L28" s="40" t="s">
        <v>262</v>
      </c>
      <c r="M28" s="45" t="s">
        <v>177</v>
      </c>
      <c r="N28" s="45" t="s">
        <v>178</v>
      </c>
      <c r="O28" s="41" t="s">
        <v>263</v>
      </c>
      <c r="P28" s="40"/>
      <c r="Q28" s="45"/>
      <c r="R28" s="33"/>
    </row>
    <row r="29" spans="1:18" s="27" customFormat="1" ht="138" customHeight="1" x14ac:dyDescent="0.2">
      <c r="A29" s="49" t="s">
        <v>173</v>
      </c>
      <c r="B29" s="40" t="s">
        <v>179</v>
      </c>
      <c r="C29" s="45" t="s">
        <v>180</v>
      </c>
      <c r="D29" s="45" t="s">
        <v>181</v>
      </c>
      <c r="E29" s="40" t="s">
        <v>108</v>
      </c>
      <c r="F29" s="40" t="s">
        <v>84</v>
      </c>
      <c r="G29" s="40" t="s">
        <v>110</v>
      </c>
      <c r="H29" s="45" t="s">
        <v>228</v>
      </c>
      <c r="I29" s="45" t="s">
        <v>108</v>
      </c>
      <c r="J29" s="45" t="s">
        <v>85</v>
      </c>
      <c r="K29" s="45" t="s">
        <v>110</v>
      </c>
      <c r="L29" s="40" t="s">
        <v>262</v>
      </c>
      <c r="M29" s="45" t="s">
        <v>182</v>
      </c>
      <c r="N29" s="45" t="s">
        <v>183</v>
      </c>
      <c r="O29" s="41" t="s">
        <v>263</v>
      </c>
      <c r="P29" s="40"/>
      <c r="Q29" s="45"/>
      <c r="R29" s="33"/>
    </row>
    <row r="30" spans="1:18" s="27" customFormat="1" ht="144" x14ac:dyDescent="0.2">
      <c r="A30" s="50" t="s">
        <v>189</v>
      </c>
      <c r="B30" s="45" t="s">
        <v>190</v>
      </c>
      <c r="C30" s="45" t="s">
        <v>191</v>
      </c>
      <c r="D30" s="45" t="s">
        <v>192</v>
      </c>
      <c r="E30" s="40" t="s">
        <v>108</v>
      </c>
      <c r="F30" s="40" t="s">
        <v>82</v>
      </c>
      <c r="G30" s="40" t="s">
        <v>111</v>
      </c>
      <c r="H30" s="45" t="s">
        <v>184</v>
      </c>
      <c r="I30" s="48" t="s">
        <v>108</v>
      </c>
      <c r="J30" s="48" t="s">
        <v>85</v>
      </c>
      <c r="K30" s="48" t="s">
        <v>110</v>
      </c>
      <c r="L30" s="40" t="s">
        <v>262</v>
      </c>
      <c r="M30" s="45" t="s">
        <v>185</v>
      </c>
      <c r="N30" s="45" t="s">
        <v>186</v>
      </c>
      <c r="O30" s="41" t="s">
        <v>263</v>
      </c>
      <c r="P30" s="45"/>
      <c r="Q30" s="45"/>
      <c r="R30" s="30"/>
    </row>
    <row r="31" spans="1:18" s="27" customFormat="1" ht="96" x14ac:dyDescent="0.2">
      <c r="A31" s="50" t="s">
        <v>189</v>
      </c>
      <c r="B31" s="45" t="s">
        <v>193</v>
      </c>
      <c r="C31" s="45" t="s">
        <v>194</v>
      </c>
      <c r="D31" s="45" t="s">
        <v>195</v>
      </c>
      <c r="E31" s="40" t="s">
        <v>108</v>
      </c>
      <c r="F31" s="40" t="s">
        <v>82</v>
      </c>
      <c r="G31" s="40" t="s">
        <v>111</v>
      </c>
      <c r="H31" s="45" t="s">
        <v>187</v>
      </c>
      <c r="I31" s="48" t="s">
        <v>108</v>
      </c>
      <c r="J31" s="48" t="s">
        <v>85</v>
      </c>
      <c r="K31" s="48" t="s">
        <v>110</v>
      </c>
      <c r="L31" s="40" t="s">
        <v>262</v>
      </c>
      <c r="M31" s="45" t="s">
        <v>247</v>
      </c>
      <c r="N31" s="45" t="s">
        <v>188</v>
      </c>
      <c r="O31" s="41" t="s">
        <v>263</v>
      </c>
      <c r="P31" s="40"/>
      <c r="Q31" s="40"/>
      <c r="R31" s="33"/>
    </row>
    <row r="32" spans="1:18" s="27" customFormat="1" ht="108" x14ac:dyDescent="0.2">
      <c r="A32" s="56" t="s">
        <v>203</v>
      </c>
      <c r="B32" s="45" t="s">
        <v>224</v>
      </c>
      <c r="C32" s="45" t="s">
        <v>204</v>
      </c>
      <c r="D32" s="45" t="s">
        <v>223</v>
      </c>
      <c r="E32" s="40" t="s">
        <v>108</v>
      </c>
      <c r="F32" s="40" t="s">
        <v>84</v>
      </c>
      <c r="G32" s="40" t="s">
        <v>110</v>
      </c>
      <c r="H32" s="45" t="s">
        <v>226</v>
      </c>
      <c r="I32" s="40" t="s">
        <v>108</v>
      </c>
      <c r="J32" s="40" t="s">
        <v>85</v>
      </c>
      <c r="K32" s="40" t="s">
        <v>110</v>
      </c>
      <c r="L32" s="40" t="s">
        <v>262</v>
      </c>
      <c r="M32" s="45" t="s">
        <v>205</v>
      </c>
      <c r="N32" s="45" t="s">
        <v>206</v>
      </c>
      <c r="O32" s="41" t="s">
        <v>263</v>
      </c>
      <c r="P32" s="37"/>
      <c r="Q32" s="45"/>
      <c r="R32" s="33"/>
    </row>
    <row r="33" spans="1:18" s="27" customFormat="1" ht="129" customHeight="1" x14ac:dyDescent="0.2">
      <c r="A33" s="56" t="s">
        <v>203</v>
      </c>
      <c r="B33" s="45" t="s">
        <v>224</v>
      </c>
      <c r="C33" s="45" t="s">
        <v>207</v>
      </c>
      <c r="D33" s="57" t="s">
        <v>208</v>
      </c>
      <c r="E33" s="40" t="s">
        <v>108</v>
      </c>
      <c r="F33" s="40" t="s">
        <v>82</v>
      </c>
      <c r="G33" s="40" t="s">
        <v>111</v>
      </c>
      <c r="H33" s="45" t="s">
        <v>209</v>
      </c>
      <c r="I33" s="40" t="s">
        <v>108</v>
      </c>
      <c r="J33" s="40" t="s">
        <v>85</v>
      </c>
      <c r="K33" s="40" t="s">
        <v>110</v>
      </c>
      <c r="L33" s="40" t="s">
        <v>262</v>
      </c>
      <c r="M33" s="45" t="s">
        <v>210</v>
      </c>
      <c r="N33" s="45" t="s">
        <v>211</v>
      </c>
      <c r="O33" s="41" t="s">
        <v>263</v>
      </c>
      <c r="P33" s="37"/>
      <c r="Q33" s="45"/>
      <c r="R33" s="33"/>
    </row>
    <row r="34" spans="1:18" s="27" customFormat="1" ht="26.25" customHeight="1" thickBot="1" x14ac:dyDescent="0.25">
      <c r="A34" s="52"/>
      <c r="B34" s="34"/>
      <c r="C34" s="34"/>
      <c r="D34" s="34"/>
      <c r="E34" s="34"/>
      <c r="F34" s="34"/>
      <c r="G34" s="34"/>
      <c r="H34" s="34"/>
      <c r="I34" s="34"/>
      <c r="J34" s="34"/>
      <c r="K34" s="34"/>
      <c r="L34" s="35"/>
      <c r="M34" s="34"/>
      <c r="N34" s="34"/>
      <c r="O34" s="34"/>
      <c r="P34" s="34"/>
      <c r="Q34" s="34"/>
      <c r="R34" s="39"/>
    </row>
    <row r="35" spans="1:18" x14ac:dyDescent="0.25">
      <c r="A35" s="53"/>
      <c r="B35" s="10"/>
      <c r="C35" s="10"/>
      <c r="D35" s="10"/>
      <c r="E35" s="10"/>
      <c r="F35" s="10"/>
      <c r="G35" s="10"/>
      <c r="H35" s="10"/>
      <c r="I35" s="10"/>
      <c r="J35" s="10"/>
      <c r="K35" s="10"/>
      <c r="L35" s="10"/>
      <c r="M35" s="10"/>
      <c r="N35" s="10"/>
      <c r="O35" s="10"/>
      <c r="P35" s="10"/>
      <c r="Q35" s="10"/>
      <c r="R35" s="10"/>
    </row>
    <row r="36" spans="1:18" x14ac:dyDescent="0.25">
      <c r="A36" s="53"/>
      <c r="B36" s="10"/>
      <c r="C36" s="10"/>
      <c r="D36" s="10"/>
      <c r="E36" s="10"/>
      <c r="F36" s="10"/>
      <c r="G36" s="10"/>
      <c r="H36" s="10"/>
      <c r="I36" s="10"/>
      <c r="J36" s="10"/>
      <c r="K36" s="10"/>
      <c r="L36" s="10"/>
      <c r="M36" s="10"/>
      <c r="N36" s="10"/>
      <c r="O36" s="10"/>
      <c r="P36" s="10"/>
      <c r="Q36" s="10"/>
      <c r="R36" s="10"/>
    </row>
    <row r="37" spans="1:18" ht="15.75" x14ac:dyDescent="0.25">
      <c r="A37" s="714" t="s">
        <v>97</v>
      </c>
      <c r="B37" s="715"/>
      <c r="C37" s="715"/>
      <c r="D37" s="715"/>
      <c r="E37" s="715"/>
      <c r="F37" s="715"/>
      <c r="G37" s="715"/>
      <c r="H37" s="715"/>
      <c r="I37" s="715"/>
      <c r="J37" s="715"/>
      <c r="K37" s="715"/>
      <c r="L37" s="715"/>
      <c r="M37" s="715"/>
      <c r="N37" s="715"/>
      <c r="O37" s="715"/>
      <c r="P37" s="715"/>
      <c r="Q37" s="715"/>
      <c r="R37" s="771"/>
    </row>
    <row r="38" spans="1:18" ht="15.75" thickBot="1" x14ac:dyDescent="0.3">
      <c r="A38" s="651"/>
      <c r="B38" s="652"/>
      <c r="C38" s="652"/>
      <c r="D38" s="652"/>
      <c r="E38" s="652"/>
      <c r="F38" s="652"/>
      <c r="G38" s="652"/>
      <c r="H38" s="652"/>
      <c r="I38" s="652"/>
      <c r="J38" s="652"/>
      <c r="K38" s="652"/>
      <c r="L38" s="652"/>
      <c r="M38" s="652"/>
      <c r="N38" s="652"/>
      <c r="O38" s="652"/>
      <c r="P38" s="652"/>
      <c r="Q38" s="652"/>
      <c r="R38" s="653"/>
    </row>
    <row r="39" spans="1:18" x14ac:dyDescent="0.25">
      <c r="A39" s="628"/>
      <c r="B39" s="629"/>
      <c r="C39" s="629"/>
      <c r="D39" s="629"/>
      <c r="E39" s="629"/>
      <c r="F39" s="629"/>
      <c r="G39" s="629"/>
      <c r="H39" s="772"/>
      <c r="I39" s="772"/>
      <c r="J39" s="772"/>
      <c r="K39" s="772"/>
      <c r="L39" s="772"/>
      <c r="M39" s="772"/>
      <c r="N39" s="772"/>
      <c r="O39" s="772"/>
      <c r="P39" s="772"/>
      <c r="Q39" s="772"/>
      <c r="R39" s="773"/>
    </row>
    <row r="40" spans="1:18" x14ac:dyDescent="0.25">
      <c r="A40" s="622"/>
      <c r="B40" s="623"/>
      <c r="C40" s="623"/>
      <c r="D40" s="623"/>
      <c r="E40" s="623"/>
      <c r="F40" s="623"/>
      <c r="G40" s="623"/>
      <c r="H40" s="774"/>
      <c r="I40" s="774"/>
      <c r="J40" s="774"/>
      <c r="K40" s="774"/>
      <c r="L40" s="774"/>
      <c r="M40" s="774"/>
      <c r="N40" s="774"/>
      <c r="O40" s="774"/>
      <c r="P40" s="774"/>
      <c r="Q40" s="774"/>
      <c r="R40" s="775"/>
    </row>
    <row r="41" spans="1:18" ht="15.75" thickBot="1" x14ac:dyDescent="0.3">
      <c r="A41" s="607"/>
      <c r="B41" s="608"/>
      <c r="C41" s="608"/>
      <c r="D41" s="608"/>
      <c r="E41" s="608"/>
      <c r="F41" s="608"/>
      <c r="G41" s="608"/>
      <c r="H41" s="768"/>
      <c r="I41" s="768"/>
      <c r="J41" s="768"/>
      <c r="K41" s="768"/>
      <c r="L41" s="768"/>
      <c r="M41" s="768"/>
      <c r="N41" s="768"/>
      <c r="O41" s="768"/>
      <c r="P41" s="768"/>
      <c r="Q41" s="768"/>
      <c r="R41" s="769"/>
    </row>
    <row r="42" spans="1:18" x14ac:dyDescent="0.25">
      <c r="A42" s="649" t="s">
        <v>96</v>
      </c>
      <c r="B42" s="705"/>
      <c r="C42" s="705"/>
      <c r="D42" s="705"/>
      <c r="E42" s="705"/>
      <c r="F42" s="705"/>
      <c r="G42" s="705"/>
      <c r="H42" s="705"/>
      <c r="I42" s="705"/>
      <c r="J42" s="705"/>
      <c r="K42" s="705"/>
      <c r="L42" s="705"/>
      <c r="M42" s="705"/>
      <c r="N42" s="705"/>
      <c r="O42" s="705"/>
      <c r="P42" s="705"/>
      <c r="Q42" s="705"/>
      <c r="R42" s="705"/>
    </row>
    <row r="43" spans="1:18" x14ac:dyDescent="0.25">
      <c r="A43" s="706"/>
      <c r="B43" s="705"/>
      <c r="C43" s="705"/>
      <c r="D43" s="705"/>
      <c r="E43" s="705"/>
      <c r="F43" s="705"/>
      <c r="G43" s="705"/>
      <c r="H43" s="705"/>
      <c r="I43" s="705"/>
      <c r="J43" s="705"/>
      <c r="K43" s="705"/>
      <c r="L43" s="705"/>
      <c r="M43" s="705"/>
      <c r="N43" s="705"/>
      <c r="O43" s="705"/>
      <c r="P43" s="705"/>
      <c r="Q43" s="705"/>
      <c r="R43" s="705"/>
    </row>
    <row r="44" spans="1:18" x14ac:dyDescent="0.25">
      <c r="A44" s="706"/>
      <c r="B44" s="705"/>
      <c r="C44" s="705"/>
      <c r="D44" s="705"/>
      <c r="E44" s="705"/>
      <c r="F44" s="705"/>
      <c r="G44" s="705"/>
      <c r="H44" s="705"/>
      <c r="I44" s="705"/>
      <c r="J44" s="705"/>
      <c r="K44" s="705"/>
      <c r="L44" s="705"/>
      <c r="M44" s="705"/>
      <c r="N44" s="705"/>
      <c r="O44" s="705"/>
      <c r="P44" s="705"/>
      <c r="Q44" s="705"/>
      <c r="R44" s="705"/>
    </row>
    <row r="214" spans="1:7" s="16" customFormat="1" x14ac:dyDescent="0.25">
      <c r="A214" s="54"/>
    </row>
    <row r="215" spans="1:7" x14ac:dyDescent="0.25">
      <c r="E215" t="s">
        <v>108</v>
      </c>
      <c r="F215" s="8" t="s">
        <v>85</v>
      </c>
      <c r="G215" t="s">
        <v>110</v>
      </c>
    </row>
    <row r="216" spans="1:7" ht="30" x14ac:dyDescent="0.25">
      <c r="E216" s="47" t="s">
        <v>76</v>
      </c>
      <c r="F216" s="8" t="s">
        <v>84</v>
      </c>
      <c r="G216" t="s">
        <v>111</v>
      </c>
    </row>
    <row r="217" spans="1:7" x14ac:dyDescent="0.25">
      <c r="E217" s="47" t="s">
        <v>75</v>
      </c>
      <c r="F217" s="8" t="s">
        <v>82</v>
      </c>
      <c r="G217" t="s">
        <v>112</v>
      </c>
    </row>
    <row r="218" spans="1:7" ht="30" x14ac:dyDescent="0.25">
      <c r="E218" s="47" t="s">
        <v>74</v>
      </c>
      <c r="G218" t="s">
        <v>113</v>
      </c>
    </row>
    <row r="219" spans="1:7" ht="30" x14ac:dyDescent="0.25">
      <c r="E219" s="47" t="s">
        <v>73</v>
      </c>
    </row>
  </sheetData>
  <mergeCells count="50">
    <mergeCell ref="A42:R44"/>
    <mergeCell ref="A37:R37"/>
    <mergeCell ref="A38:R38"/>
    <mergeCell ref="A39:G39"/>
    <mergeCell ref="H39:R39"/>
    <mergeCell ref="A40:G40"/>
    <mergeCell ref="H40:R40"/>
    <mergeCell ref="Q10:Q14"/>
    <mergeCell ref="R10:R12"/>
    <mergeCell ref="M11:M12"/>
    <mergeCell ref="N11:N12"/>
    <mergeCell ref="A41:G41"/>
    <mergeCell ref="H41:R41"/>
    <mergeCell ref="G10:G12"/>
    <mergeCell ref="I10:I12"/>
    <mergeCell ref="J10:J12"/>
    <mergeCell ref="L10:L12"/>
    <mergeCell ref="P10:P12"/>
    <mergeCell ref="O5:O8"/>
    <mergeCell ref="P5:P8"/>
    <mergeCell ref="Q5:Q8"/>
    <mergeCell ref="R5:R8"/>
    <mergeCell ref="A10:A14"/>
    <mergeCell ref="B10:B14"/>
    <mergeCell ref="C10:C12"/>
    <mergeCell ref="D10:D14"/>
    <mergeCell ref="E10:E12"/>
    <mergeCell ref="K10:K12"/>
    <mergeCell ref="F7:F8"/>
    <mergeCell ref="G7:G8"/>
    <mergeCell ref="I7:I8"/>
    <mergeCell ref="J7:J8"/>
    <mergeCell ref="K7:K8"/>
    <mergeCell ref="F10:F12"/>
    <mergeCell ref="H6:H8"/>
    <mergeCell ref="I6:K6"/>
    <mergeCell ref="L6:N7"/>
    <mergeCell ref="E7:E8"/>
    <mergeCell ref="H5:N5"/>
    <mergeCell ref="A1:R2"/>
    <mergeCell ref="A3:R3"/>
    <mergeCell ref="A4:D4"/>
    <mergeCell ref="E4:N4"/>
    <mergeCell ref="O4:R4"/>
    <mergeCell ref="A5:A8"/>
    <mergeCell ref="B5:B8"/>
    <mergeCell ref="C5:C8"/>
    <mergeCell ref="D5:D8"/>
    <mergeCell ref="E5:G5"/>
    <mergeCell ref="E6:G6"/>
  </mergeCells>
  <dataValidations count="24">
    <dataValidation type="list" allowBlank="1" showInputMessage="1" showErrorMessage="1" sqref="E30:E31 I30:I31" xr:uid="{00000000-0002-0000-0B00-000000000000}">
      <formula1>$E$194:$E$198</formula1>
    </dataValidation>
    <dataValidation type="list" allowBlank="1" showInputMessage="1" showErrorMessage="1" sqref="F30:F31 J30:J31" xr:uid="{00000000-0002-0000-0B00-000001000000}">
      <formula1>$F$194:$F$196</formula1>
    </dataValidation>
    <dataValidation type="list" allowBlank="1" showInputMessage="1" showErrorMessage="1" sqref="G30:G31 K30:K31" xr:uid="{00000000-0002-0000-0B00-000002000000}">
      <formula1>$G$194:$G$197</formula1>
    </dataValidation>
    <dataValidation type="list" allowBlank="1" showInputMessage="1" showErrorMessage="1" sqref="I13:I14 E21:E25 I21:I25 I10" xr:uid="{00000000-0002-0000-0B00-000003000000}">
      <formula1>$E$193:$E$197</formula1>
    </dataValidation>
    <dataValidation type="list" allowBlank="1" showInputMessage="1" showErrorMessage="1" sqref="J13:J14 F21:F25 J21:J25 J10" xr:uid="{00000000-0002-0000-0B00-000004000000}">
      <formula1>$F$193:$F$195</formula1>
    </dataValidation>
    <dataValidation type="list" allowBlank="1" showInputMessage="1" showErrorMessage="1" sqref="K13:K14 G21:G25 K21:K25 K10" xr:uid="{00000000-0002-0000-0B00-000005000000}">
      <formula1>$G$193:$G$196</formula1>
    </dataValidation>
    <dataValidation type="list" allowBlank="1" showInputMessage="1" showErrorMessage="1" sqref="E28:E29 I28:I29" xr:uid="{00000000-0002-0000-0B00-000006000000}">
      <formula1>$E$189:$E$193</formula1>
    </dataValidation>
    <dataValidation type="list" allowBlank="1" showInputMessage="1" showErrorMessage="1" sqref="F28:F29 J28:J29" xr:uid="{00000000-0002-0000-0B00-000007000000}">
      <formula1>$F$189:$F$191</formula1>
    </dataValidation>
    <dataValidation type="list" allowBlank="1" showInputMessage="1" showErrorMessage="1" sqref="G28:G29 K28:K29" xr:uid="{00000000-0002-0000-0B00-000008000000}">
      <formula1>$G$189:$G$192</formula1>
    </dataValidation>
    <dataValidation type="list" allowBlank="1" showInputMessage="1" showErrorMessage="1" sqref="I26:I27 E26:E27" xr:uid="{00000000-0002-0000-0B00-000009000000}">
      <formula1>$E$192:$E$196</formula1>
    </dataValidation>
    <dataValidation type="list" allowBlank="1" showInputMessage="1" showErrorMessage="1" sqref="J26:J27 F26:F27" xr:uid="{00000000-0002-0000-0B00-00000A000000}">
      <formula1>$F$192:$F$194</formula1>
    </dataValidation>
    <dataValidation type="list" allowBlank="1" showInputMessage="1" showErrorMessage="1" sqref="K26:K27 G26:G27" xr:uid="{00000000-0002-0000-0B00-00000B000000}">
      <formula1>$G$192:$G$195</formula1>
    </dataValidation>
    <dataValidation type="list" allowBlank="1" showInputMessage="1" showErrorMessage="1" sqref="E9 I9" xr:uid="{00000000-0002-0000-0B00-00000C000000}">
      <formula1>$E$70:$E$74</formula1>
    </dataValidation>
    <dataValidation type="list" allowBlank="1" showInputMessage="1" showErrorMessage="1" sqref="F9 J9" xr:uid="{00000000-0002-0000-0B00-00000D000000}">
      <formula1>$F$70:$F$72</formula1>
    </dataValidation>
    <dataValidation type="list" allowBlank="1" showInputMessage="1" showErrorMessage="1" sqref="G9 K9" xr:uid="{00000000-0002-0000-0B00-00000E000000}">
      <formula1>$G$70:$G$73</formula1>
    </dataValidation>
    <dataValidation type="list" allowBlank="1" showInputMessage="1" showErrorMessage="1" sqref="G10 G13:G14" xr:uid="{00000000-0002-0000-0B00-00000F000000}">
      <formula1>$G$72:$G$75</formula1>
    </dataValidation>
    <dataValidation type="list" allowBlank="1" showInputMessage="1" showErrorMessage="1" sqref="F10 F13:F14" xr:uid="{00000000-0002-0000-0B00-000010000000}">
      <formula1>$F$72:$F$74</formula1>
    </dataValidation>
    <dataValidation type="list" allowBlank="1" showInputMessage="1" showErrorMessage="1" sqref="E10 E13:E14" xr:uid="{00000000-0002-0000-0B00-000011000000}">
      <formula1>$E$72:$E$76</formula1>
    </dataValidation>
    <dataValidation type="list" allowBlank="1" showInputMessage="1" showErrorMessage="1" sqref="I17:I20 E32:E33 E17:E20" xr:uid="{00000000-0002-0000-0B00-000012000000}">
      <formula1>$E$80:$E$84</formula1>
    </dataValidation>
    <dataValidation type="list" allowBlank="1" showInputMessage="1" showErrorMessage="1" sqref="J17:J20 F32:F33 F17:F20" xr:uid="{00000000-0002-0000-0B00-000013000000}">
      <formula1>$F$80:$F$82</formula1>
    </dataValidation>
    <dataValidation type="list" allowBlank="1" showInputMessage="1" showErrorMessage="1" sqref="K17:K20 G32:G33 G17:G20" xr:uid="{00000000-0002-0000-0B00-000014000000}">
      <formula1>$G$80:$G$83</formula1>
    </dataValidation>
    <dataValidation type="list" allowBlank="1" showInputMessage="1" showErrorMessage="1" sqref="K15:K16 K32:K34 G15:G16 G34" xr:uid="{00000000-0002-0000-0B00-000015000000}">
      <formula1>$G$215:$G$218</formula1>
    </dataValidation>
    <dataValidation type="list" allowBlank="1" showInputMessage="1" showErrorMessage="1" sqref="J15:J16 J32:J34 F15:F16 F34" xr:uid="{00000000-0002-0000-0B00-000016000000}">
      <formula1>$F$215:$F$217</formula1>
    </dataValidation>
    <dataValidation type="list" allowBlank="1" showInputMessage="1" showErrorMessage="1" sqref="I15:I16 I32:I34 E15:E16 E34" xr:uid="{00000000-0002-0000-0B00-000017000000}">
      <formula1>$E$215:$E$219</formula1>
    </dataValidation>
  </dataValidations>
  <printOptions horizontalCentered="1"/>
  <pageMargins left="0.31496062992125984" right="0.11811023622047245" top="0.35433070866141736" bottom="0.35433070866141736" header="0.31496062992125984" footer="0.31496062992125984"/>
  <pageSetup paperSize="4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F29"/>
  <sheetViews>
    <sheetView workbookViewId="0">
      <selection activeCell="C3" sqref="C3"/>
    </sheetView>
  </sheetViews>
  <sheetFormatPr baseColWidth="10" defaultRowHeight="15" x14ac:dyDescent="0.25"/>
  <cols>
    <col min="1" max="1" width="29.7109375" customWidth="1"/>
    <col min="2" max="2" width="33.5703125" customWidth="1"/>
    <col min="3" max="3" width="46.85546875" customWidth="1"/>
    <col min="4" max="4" width="38" customWidth="1"/>
    <col min="5" max="5" width="29.7109375" customWidth="1"/>
    <col min="6" max="6" width="32.42578125" customWidth="1"/>
  </cols>
  <sheetData>
    <row r="1" spans="1:6" x14ac:dyDescent="0.25">
      <c r="A1" s="412" t="s">
        <v>281</v>
      </c>
      <c r="B1" s="412"/>
      <c r="C1" s="412"/>
      <c r="D1" s="412"/>
      <c r="E1" s="412"/>
      <c r="F1" s="412"/>
    </row>
    <row r="2" spans="1:6" s="23" customFormat="1" ht="23.25" customHeight="1" x14ac:dyDescent="0.25">
      <c r="A2" s="91" t="s">
        <v>317</v>
      </c>
      <c r="B2" s="91" t="s">
        <v>318</v>
      </c>
      <c r="C2" s="91" t="s">
        <v>316</v>
      </c>
      <c r="D2" s="91" t="s">
        <v>319</v>
      </c>
      <c r="E2" s="91" t="s">
        <v>384</v>
      </c>
      <c r="F2" s="91" t="s">
        <v>385</v>
      </c>
    </row>
    <row r="3" spans="1:6" s="15" customFormat="1" ht="36.75" customHeight="1" x14ac:dyDescent="0.25">
      <c r="A3" s="116"/>
      <c r="B3" s="90"/>
      <c r="C3" s="114"/>
      <c r="D3" s="114">
        <f>'MATRIZ DEFINICIÓN RIESGO'!C4</f>
        <v>0</v>
      </c>
      <c r="E3" s="90"/>
      <c r="F3" s="90"/>
    </row>
    <row r="4" spans="1:6" ht="36.75" customHeight="1" x14ac:dyDescent="0.25">
      <c r="A4" s="25"/>
      <c r="B4" s="14"/>
      <c r="C4" s="114"/>
      <c r="D4" s="116">
        <f>'MATRIZ DEFINICIÓN RIESGO'!C5</f>
        <v>0</v>
      </c>
      <c r="E4" s="90"/>
      <c r="F4" s="90"/>
    </row>
    <row r="5" spans="1:6" s="15" customFormat="1" ht="36.75" customHeight="1" x14ac:dyDescent="0.25">
      <c r="A5" s="22"/>
      <c r="B5" s="114"/>
      <c r="C5" s="114"/>
      <c r="D5" s="116">
        <f>'MATRIZ DEFINICIÓN RIESGO'!C6</f>
        <v>0</v>
      </c>
      <c r="E5" s="114"/>
      <c r="F5" s="114"/>
    </row>
    <row r="6" spans="1:6" ht="66.75" customHeight="1" x14ac:dyDescent="0.25">
      <c r="A6" s="25"/>
      <c r="B6" s="14"/>
      <c r="C6" s="114"/>
      <c r="D6" s="116">
        <f>'MATRIZ DEFINICIÓN RIESGO'!C7</f>
        <v>0</v>
      </c>
      <c r="E6" s="114"/>
      <c r="F6" s="114"/>
    </row>
    <row r="7" spans="1:6" s="15" customFormat="1" ht="36.75" customHeight="1" x14ac:dyDescent="0.25">
      <c r="A7" s="22"/>
      <c r="B7" s="114"/>
      <c r="C7" s="116"/>
      <c r="D7" s="116">
        <f>'MATRIZ DEFINICIÓN RIESGO'!C8</f>
        <v>0</v>
      </c>
      <c r="E7" s="116"/>
      <c r="F7" s="116"/>
    </row>
    <row r="8" spans="1:6" ht="36.75" customHeight="1" x14ac:dyDescent="0.25">
      <c r="A8" s="25"/>
      <c r="B8" s="14"/>
      <c r="C8" s="132"/>
      <c r="D8" s="132">
        <f>'MATRIZ DEFINICIÓN RIESGO'!C9</f>
        <v>0</v>
      </c>
      <c r="E8" s="132"/>
      <c r="F8" s="132"/>
    </row>
    <row r="9" spans="1:6" ht="36.75" customHeight="1" x14ac:dyDescent="0.25">
      <c r="A9" s="191"/>
      <c r="B9" s="192"/>
      <c r="C9" s="192"/>
      <c r="D9" s="192"/>
      <c r="E9" s="192"/>
      <c r="F9" s="192"/>
    </row>
    <row r="10" spans="1:6" ht="36.75" customHeight="1" x14ac:dyDescent="0.25">
      <c r="A10" s="191"/>
      <c r="B10" s="192"/>
      <c r="C10" s="192"/>
      <c r="D10" s="192"/>
      <c r="E10" s="192"/>
      <c r="F10" s="192"/>
    </row>
    <row r="11" spans="1:6" ht="36.75" customHeight="1" x14ac:dyDescent="0.25">
      <c r="A11" s="191"/>
      <c r="B11" s="192"/>
      <c r="C11" s="192"/>
      <c r="D11" s="192"/>
      <c r="E11" s="192"/>
      <c r="F11" s="192"/>
    </row>
    <row r="12" spans="1:6" ht="36.75" customHeight="1" x14ac:dyDescent="0.25">
      <c r="A12" s="191"/>
      <c r="B12" s="192"/>
      <c r="C12" s="192"/>
      <c r="D12" s="192"/>
      <c r="E12" s="192"/>
      <c r="F12" s="192"/>
    </row>
    <row r="13" spans="1:6" ht="36.75" customHeight="1" x14ac:dyDescent="0.25">
      <c r="A13" s="191"/>
      <c r="B13" s="192"/>
      <c r="C13" s="192"/>
      <c r="D13" s="192"/>
      <c r="E13" s="192"/>
      <c r="F13" s="192"/>
    </row>
    <row r="14" spans="1:6" ht="36.75" customHeight="1" x14ac:dyDescent="0.25">
      <c r="A14" s="191"/>
      <c r="B14" s="192"/>
      <c r="C14" s="192"/>
      <c r="D14" s="192"/>
      <c r="E14" s="192"/>
      <c r="F14" s="192"/>
    </row>
    <row r="15" spans="1:6" ht="36.75" customHeight="1" x14ac:dyDescent="0.25">
      <c r="A15" s="191"/>
      <c r="B15" s="192"/>
      <c r="C15" s="192"/>
      <c r="D15" s="192"/>
      <c r="E15" s="192"/>
      <c r="F15" s="192"/>
    </row>
    <row r="16" spans="1:6" ht="36.75" customHeight="1" x14ac:dyDescent="0.25">
      <c r="A16" s="191"/>
      <c r="B16" s="192"/>
      <c r="C16" s="192"/>
      <c r="D16" s="192"/>
      <c r="E16" s="192"/>
      <c r="F16" s="192"/>
    </row>
    <row r="17" spans="1:6" ht="36.75" customHeight="1" x14ac:dyDescent="0.25">
      <c r="A17" s="191"/>
      <c r="B17" s="192"/>
      <c r="C17" s="192"/>
      <c r="D17" s="192"/>
      <c r="E17" s="192"/>
      <c r="F17" s="192"/>
    </row>
    <row r="18" spans="1:6" ht="36.75" customHeight="1" x14ac:dyDescent="0.25">
      <c r="A18" s="191"/>
      <c r="B18" s="192"/>
      <c r="C18" s="192"/>
      <c r="D18" s="192"/>
      <c r="E18" s="192"/>
      <c r="F18" s="192"/>
    </row>
    <row r="19" spans="1:6" ht="36.75" customHeight="1" x14ac:dyDescent="0.25">
      <c r="A19" s="191"/>
      <c r="B19" s="192"/>
      <c r="C19" s="192"/>
      <c r="D19" s="192"/>
      <c r="E19" s="192"/>
      <c r="F19" s="192"/>
    </row>
    <row r="20" spans="1:6" ht="36.75" customHeight="1" x14ac:dyDescent="0.25">
      <c r="A20" s="191"/>
      <c r="B20" s="192"/>
      <c r="C20" s="192"/>
      <c r="D20" s="192"/>
      <c r="E20" s="192"/>
      <c r="F20" s="192"/>
    </row>
    <row r="21" spans="1:6" ht="36.75" customHeight="1" x14ac:dyDescent="0.25">
      <c r="A21" s="191"/>
      <c r="B21" s="192"/>
      <c r="C21" s="192"/>
      <c r="D21" s="192"/>
      <c r="E21" s="192"/>
      <c r="F21" s="192"/>
    </row>
    <row r="22" spans="1:6" ht="36.75" customHeight="1" x14ac:dyDescent="0.25">
      <c r="A22" s="191"/>
      <c r="B22" s="192"/>
      <c r="C22" s="192"/>
      <c r="D22" s="192"/>
      <c r="E22" s="192"/>
      <c r="F22" s="192"/>
    </row>
    <row r="23" spans="1:6" ht="36.75" customHeight="1" x14ac:dyDescent="0.25">
      <c r="A23" s="191"/>
      <c r="B23" s="192"/>
      <c r="C23" s="192"/>
      <c r="D23" s="192"/>
      <c r="E23" s="192"/>
      <c r="F23" s="192"/>
    </row>
    <row r="24" spans="1:6" ht="36.75" customHeight="1" x14ac:dyDescent="0.25">
      <c r="A24" s="191"/>
      <c r="B24" s="192"/>
      <c r="C24" s="192"/>
      <c r="D24" s="192"/>
      <c r="E24" s="192"/>
      <c r="F24" s="192"/>
    </row>
    <row r="25" spans="1:6" ht="36.75" customHeight="1" x14ac:dyDescent="0.25">
      <c r="A25" s="191"/>
      <c r="B25" s="192"/>
      <c r="C25" s="192"/>
      <c r="D25" s="192"/>
      <c r="E25" s="192"/>
      <c r="F25" s="192"/>
    </row>
    <row r="29" spans="1:6" ht="390" x14ac:dyDescent="0.25">
      <c r="A29" s="92" t="s">
        <v>282</v>
      </c>
      <c r="B29" s="92" t="s">
        <v>312</v>
      </c>
      <c r="C29" s="92"/>
      <c r="D29" s="92"/>
    </row>
  </sheetData>
  <mergeCells count="1">
    <mergeCell ref="A1:F1"/>
  </mergeCells>
  <pageMargins left="0.7" right="0.7" top="0.75" bottom="0.75" header="0.3" footer="0.3"/>
  <pageSetup orientation="portrait" horizontalDpi="4294967294" verticalDpi="4294967294"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P115"/>
  <sheetViews>
    <sheetView workbookViewId="0">
      <selection activeCell="B5" sqref="B5:E5"/>
    </sheetView>
  </sheetViews>
  <sheetFormatPr baseColWidth="10" defaultColWidth="16.85546875" defaultRowHeight="15" x14ac:dyDescent="0.25"/>
  <cols>
    <col min="1" max="1" width="9.28515625" customWidth="1"/>
    <col min="2" max="2" width="16.85546875" style="118"/>
    <col min="3" max="4" width="13.7109375" customWidth="1"/>
    <col min="5" max="5" width="13.7109375" style="119" customWidth="1"/>
    <col min="6" max="6" width="22.85546875" customWidth="1"/>
    <col min="7" max="11" width="15.28515625" customWidth="1"/>
    <col min="12" max="12" width="16.42578125" customWidth="1"/>
    <col min="13" max="13" width="22.28515625" customWidth="1"/>
    <col min="14" max="14" width="18.5703125" customWidth="1"/>
    <col min="15" max="16" width="12.42578125" customWidth="1"/>
  </cols>
  <sheetData>
    <row r="1" spans="1:14" ht="26.25" customHeight="1" x14ac:dyDescent="0.25"/>
    <row r="2" spans="1:14" ht="30" customHeight="1" x14ac:dyDescent="0.25">
      <c r="A2" s="416" t="s">
        <v>320</v>
      </c>
      <c r="B2" s="416"/>
      <c r="C2" s="416"/>
      <c r="D2" s="416"/>
      <c r="E2" s="416"/>
      <c r="F2" s="416"/>
      <c r="G2" s="416"/>
      <c r="H2" s="416"/>
      <c r="I2" s="416"/>
      <c r="J2" s="416"/>
      <c r="K2" s="416"/>
      <c r="L2" s="416"/>
      <c r="M2" s="416"/>
      <c r="N2" s="416"/>
    </row>
    <row r="3" spans="1:14" ht="30" customHeight="1" x14ac:dyDescent="0.25">
      <c r="A3" s="417"/>
      <c r="B3" s="417"/>
      <c r="C3" s="417"/>
      <c r="D3" s="417"/>
      <c r="E3" s="417"/>
      <c r="F3" s="417"/>
      <c r="G3" s="417"/>
      <c r="H3" s="417"/>
      <c r="I3" s="417"/>
      <c r="J3" s="417"/>
      <c r="K3" s="417"/>
      <c r="L3" s="417"/>
      <c r="M3" s="417"/>
      <c r="N3" s="417"/>
    </row>
    <row r="4" spans="1:14" ht="42.75" customHeight="1" x14ac:dyDescent="0.25">
      <c r="A4" s="136" t="s">
        <v>288</v>
      </c>
      <c r="B4" s="418" t="s">
        <v>316</v>
      </c>
      <c r="C4" s="419"/>
      <c r="D4" s="419"/>
      <c r="E4" s="420"/>
      <c r="F4" s="136" t="s">
        <v>321</v>
      </c>
      <c r="G4" s="136" t="s">
        <v>322</v>
      </c>
      <c r="H4" s="136" t="s">
        <v>323</v>
      </c>
      <c r="I4" s="136" t="s">
        <v>324</v>
      </c>
      <c r="J4" s="136" t="s">
        <v>325</v>
      </c>
      <c r="K4" s="136" t="s">
        <v>326</v>
      </c>
      <c r="L4" s="136" t="s">
        <v>327</v>
      </c>
      <c r="M4" s="136" t="s">
        <v>328</v>
      </c>
      <c r="N4" s="152" t="s">
        <v>329</v>
      </c>
    </row>
    <row r="5" spans="1:14" s="12" customFormat="1" ht="49.5" customHeight="1" x14ac:dyDescent="0.25">
      <c r="A5" s="120">
        <v>1</v>
      </c>
      <c r="B5" s="413">
        <f>'IDENTIFICACIÓN DEL RIESGO'!C3</f>
        <v>0</v>
      </c>
      <c r="C5" s="414"/>
      <c r="D5" s="414"/>
      <c r="E5" s="415"/>
      <c r="F5" s="121"/>
      <c r="G5" s="121"/>
      <c r="H5" s="121"/>
      <c r="I5" s="121"/>
      <c r="J5" s="121"/>
      <c r="K5" s="121"/>
      <c r="L5" s="122">
        <f>SUM(F5:K5)</f>
        <v>0</v>
      </c>
      <c r="M5" s="123" t="e">
        <f>AVERAGE(F5:K5)</f>
        <v>#DIV/0!</v>
      </c>
      <c r="N5" s="123" t="e">
        <f>IF(M5&lt;=1,"Rara Vez",IF(M5&lt;=2,"Improbable",IF(M5&lt;=3,"Posible",IF(M5&lt;=4,"Probable",IF(M5&lt;=5,"Casi Seguro")))))</f>
        <v>#DIV/0!</v>
      </c>
    </row>
    <row r="6" spans="1:14" s="12" customFormat="1" ht="33" customHeight="1" x14ac:dyDescent="0.25">
      <c r="A6" s="120">
        <v>2</v>
      </c>
      <c r="B6" s="413">
        <f>'IDENTIFICACIÓN DEL RIESGO'!C4</f>
        <v>0</v>
      </c>
      <c r="C6" s="414"/>
      <c r="D6" s="414"/>
      <c r="E6" s="415"/>
      <c r="F6" s="121"/>
      <c r="G6" s="121"/>
      <c r="H6" s="121"/>
      <c r="I6" s="121"/>
      <c r="J6" s="121"/>
      <c r="K6" s="121"/>
      <c r="L6" s="122">
        <f t="shared" ref="L6:L16" si="0">SUM(F6:K6)</f>
        <v>0</v>
      </c>
      <c r="M6" s="123" t="e">
        <f t="shared" ref="M6:M16" si="1">AVERAGE(F6:J6)</f>
        <v>#DIV/0!</v>
      </c>
      <c r="N6" s="123" t="e">
        <f t="shared" ref="N6:N16" si="2">IF(M6&lt;=1,"Rara Vez",IF(M6&lt;=2,"Improbable",IF(M6&lt;=3,"Posible",IF(M6&lt;=4,"Probable",IF(M6&lt;=5,"Casi Seguro")))))</f>
        <v>#DIV/0!</v>
      </c>
    </row>
    <row r="7" spans="1:14" ht="26.25" customHeight="1" x14ac:dyDescent="0.25">
      <c r="A7" s="120">
        <v>3</v>
      </c>
      <c r="B7" s="413">
        <f>'IDENTIFICACIÓN DEL RIESGO'!C5</f>
        <v>0</v>
      </c>
      <c r="C7" s="414"/>
      <c r="D7" s="414"/>
      <c r="E7" s="415"/>
      <c r="F7" s="121"/>
      <c r="G7" s="121"/>
      <c r="H7" s="121"/>
      <c r="I7" s="121"/>
      <c r="J7" s="121"/>
      <c r="K7" s="121"/>
      <c r="L7" s="122">
        <f t="shared" si="0"/>
        <v>0</v>
      </c>
      <c r="M7" s="124" t="e">
        <f t="shared" si="1"/>
        <v>#DIV/0!</v>
      </c>
      <c r="N7" s="123" t="e">
        <f t="shared" si="2"/>
        <v>#DIV/0!</v>
      </c>
    </row>
    <row r="8" spans="1:14" ht="26.25" customHeight="1" x14ac:dyDescent="0.25">
      <c r="A8" s="120">
        <v>4</v>
      </c>
      <c r="B8" s="413">
        <f>'IDENTIFICACIÓN DEL RIESGO'!C6</f>
        <v>0</v>
      </c>
      <c r="C8" s="414"/>
      <c r="D8" s="414"/>
      <c r="E8" s="415"/>
      <c r="F8" s="121"/>
      <c r="G8" s="121"/>
      <c r="H8" s="121"/>
      <c r="I8" s="121"/>
      <c r="J8" s="121"/>
      <c r="K8" s="121"/>
      <c r="L8" s="122">
        <f t="shared" si="0"/>
        <v>0</v>
      </c>
      <c r="M8" s="124" t="e">
        <f t="shared" si="1"/>
        <v>#DIV/0!</v>
      </c>
      <c r="N8" s="123" t="e">
        <f t="shared" si="2"/>
        <v>#DIV/0!</v>
      </c>
    </row>
    <row r="9" spans="1:14" ht="26.25" customHeight="1" x14ac:dyDescent="0.25">
      <c r="A9" s="120">
        <v>5</v>
      </c>
      <c r="B9" s="413">
        <f>'IDENTIFICACIÓN DEL RIESGO'!C7</f>
        <v>0</v>
      </c>
      <c r="C9" s="414"/>
      <c r="D9" s="414"/>
      <c r="E9" s="415"/>
      <c r="F9" s="121"/>
      <c r="G9" s="121"/>
      <c r="H9" s="121"/>
      <c r="I9" s="121"/>
      <c r="J9" s="121"/>
      <c r="K9" s="121"/>
      <c r="L9" s="122">
        <f t="shared" si="0"/>
        <v>0</v>
      </c>
      <c r="M9" s="124" t="e">
        <f t="shared" si="1"/>
        <v>#DIV/0!</v>
      </c>
      <c r="N9" s="123" t="e">
        <f t="shared" si="2"/>
        <v>#DIV/0!</v>
      </c>
    </row>
    <row r="10" spans="1:14" ht="26.25" customHeight="1" x14ac:dyDescent="0.25">
      <c r="A10" s="120">
        <v>6</v>
      </c>
      <c r="B10" s="413">
        <f>'IDENTIFICACIÓN DEL RIESGO'!C8</f>
        <v>0</v>
      </c>
      <c r="C10" s="414"/>
      <c r="D10" s="414"/>
      <c r="E10" s="415"/>
      <c r="F10" s="125"/>
      <c r="G10" s="125"/>
      <c r="H10" s="125"/>
      <c r="I10" s="125"/>
      <c r="J10" s="125"/>
      <c r="K10" s="125"/>
      <c r="L10" s="122">
        <f t="shared" si="0"/>
        <v>0</v>
      </c>
      <c r="M10" s="124" t="e">
        <f t="shared" si="1"/>
        <v>#DIV/0!</v>
      </c>
      <c r="N10" s="123" t="e">
        <f t="shared" si="2"/>
        <v>#DIV/0!</v>
      </c>
    </row>
    <row r="11" spans="1:14" ht="26.25" customHeight="1" x14ac:dyDescent="0.25">
      <c r="A11" s="120">
        <v>7</v>
      </c>
      <c r="B11" s="413">
        <f>'IDENTIFICACIÓN DEL RIESGO'!C26</f>
        <v>0</v>
      </c>
      <c r="C11" s="414"/>
      <c r="D11" s="414"/>
      <c r="E11" s="415"/>
      <c r="F11" s="125"/>
      <c r="G11" s="125"/>
      <c r="H11" s="125"/>
      <c r="I11" s="125"/>
      <c r="J11" s="125"/>
      <c r="K11" s="125"/>
      <c r="L11" s="122">
        <f t="shared" si="0"/>
        <v>0</v>
      </c>
      <c r="M11" s="124" t="e">
        <f t="shared" si="1"/>
        <v>#DIV/0!</v>
      </c>
      <c r="N11" s="123" t="e">
        <f t="shared" si="2"/>
        <v>#DIV/0!</v>
      </c>
    </row>
    <row r="12" spans="1:14" ht="17.25" customHeight="1" x14ac:dyDescent="0.25">
      <c r="A12" s="120">
        <v>8</v>
      </c>
      <c r="B12" s="413">
        <f>'IDENTIFICACIÓN DEL RIESGO'!C27</f>
        <v>0</v>
      </c>
      <c r="C12" s="414"/>
      <c r="D12" s="414"/>
      <c r="E12" s="415"/>
      <c r="F12" s="125"/>
      <c r="G12" s="125"/>
      <c r="H12" s="125"/>
      <c r="I12" s="125"/>
      <c r="J12" s="125"/>
      <c r="K12" s="125"/>
      <c r="L12" s="122">
        <f t="shared" si="0"/>
        <v>0</v>
      </c>
      <c r="M12" s="124" t="e">
        <f t="shared" si="1"/>
        <v>#DIV/0!</v>
      </c>
      <c r="N12" s="123" t="e">
        <f t="shared" si="2"/>
        <v>#DIV/0!</v>
      </c>
    </row>
    <row r="13" spans="1:14" ht="17.25" customHeight="1" x14ac:dyDescent="0.25">
      <c r="A13" s="120">
        <v>9</v>
      </c>
      <c r="B13" s="413">
        <f>'IDENTIFICACIÓN DEL RIESGO'!C28</f>
        <v>0</v>
      </c>
      <c r="C13" s="414"/>
      <c r="D13" s="414"/>
      <c r="E13" s="415"/>
      <c r="F13" s="125"/>
      <c r="G13" s="125"/>
      <c r="H13" s="125"/>
      <c r="I13" s="125"/>
      <c r="J13" s="125"/>
      <c r="K13" s="125"/>
      <c r="L13" s="122">
        <f t="shared" si="0"/>
        <v>0</v>
      </c>
      <c r="M13" s="124" t="e">
        <f t="shared" si="1"/>
        <v>#DIV/0!</v>
      </c>
      <c r="N13" s="123" t="e">
        <f t="shared" si="2"/>
        <v>#DIV/0!</v>
      </c>
    </row>
    <row r="14" spans="1:14" ht="17.25" customHeight="1" x14ac:dyDescent="0.25">
      <c r="A14" s="120">
        <v>10</v>
      </c>
      <c r="B14" s="413">
        <f>'IDENTIFICACIÓN DEL RIESGO'!C29</f>
        <v>0</v>
      </c>
      <c r="C14" s="414"/>
      <c r="D14" s="414"/>
      <c r="E14" s="415"/>
      <c r="F14" s="125"/>
      <c r="G14" s="125"/>
      <c r="H14" s="125"/>
      <c r="I14" s="125"/>
      <c r="J14" s="125"/>
      <c r="K14" s="125"/>
      <c r="L14" s="122">
        <f t="shared" si="0"/>
        <v>0</v>
      </c>
      <c r="M14" s="124" t="e">
        <f t="shared" si="1"/>
        <v>#DIV/0!</v>
      </c>
      <c r="N14" s="123" t="e">
        <f t="shared" si="2"/>
        <v>#DIV/0!</v>
      </c>
    </row>
    <row r="15" spans="1:14" ht="17.25" customHeight="1" x14ac:dyDescent="0.25">
      <c r="A15" s="120">
        <v>11</v>
      </c>
      <c r="B15" s="413">
        <f>'IDENTIFICACIÓN DEL RIESGO'!C30</f>
        <v>0</v>
      </c>
      <c r="C15" s="414"/>
      <c r="D15" s="414"/>
      <c r="E15" s="415"/>
      <c r="F15" s="125"/>
      <c r="G15" s="125"/>
      <c r="H15" s="125"/>
      <c r="I15" s="125"/>
      <c r="J15" s="125"/>
      <c r="K15" s="125"/>
      <c r="L15" s="122">
        <f t="shared" si="0"/>
        <v>0</v>
      </c>
      <c r="M15" s="124" t="e">
        <f t="shared" si="1"/>
        <v>#DIV/0!</v>
      </c>
      <c r="N15" s="123" t="e">
        <f t="shared" si="2"/>
        <v>#DIV/0!</v>
      </c>
    </row>
    <row r="16" spans="1:14" ht="17.25" customHeight="1" x14ac:dyDescent="0.25">
      <c r="A16" s="120">
        <v>12</v>
      </c>
      <c r="B16" s="413">
        <f>'IDENTIFICACIÓN DEL RIESGO'!C31</f>
        <v>0</v>
      </c>
      <c r="C16" s="414"/>
      <c r="D16" s="414"/>
      <c r="E16" s="415"/>
      <c r="F16" s="125"/>
      <c r="G16" s="125"/>
      <c r="H16" s="125"/>
      <c r="I16" s="125"/>
      <c r="J16" s="125"/>
      <c r="K16" s="125"/>
      <c r="L16" s="122">
        <f t="shared" si="0"/>
        <v>0</v>
      </c>
      <c r="M16" s="124" t="e">
        <f t="shared" si="1"/>
        <v>#DIV/0!</v>
      </c>
      <c r="N16" s="123" t="e">
        <f t="shared" si="2"/>
        <v>#DIV/0!</v>
      </c>
    </row>
    <row r="17" spans="1:14" ht="17.25" customHeight="1" x14ac:dyDescent="0.3">
      <c r="A17" s="119" t="s">
        <v>330</v>
      </c>
      <c r="B17" s="126"/>
      <c r="C17" s="126"/>
      <c r="D17" s="126"/>
      <c r="E17" s="126"/>
      <c r="F17" s="127"/>
      <c r="G17" s="127"/>
      <c r="H17" s="127"/>
      <c r="I17" s="127"/>
      <c r="J17" s="127"/>
      <c r="K17" s="127"/>
      <c r="L17" s="128"/>
      <c r="M17" s="85"/>
      <c r="N17" s="129"/>
    </row>
    <row r="18" spans="1:14" ht="17.25" customHeight="1" x14ac:dyDescent="0.3">
      <c r="A18" s="119" t="s">
        <v>331</v>
      </c>
    </row>
    <row r="19" spans="1:14" ht="17.25" customHeight="1" x14ac:dyDescent="0.3">
      <c r="A19" s="130" t="s">
        <v>332</v>
      </c>
    </row>
    <row r="20" spans="1:14" ht="17.25" customHeight="1" x14ac:dyDescent="0.3">
      <c r="A20" s="130"/>
    </row>
    <row r="21" spans="1:14" ht="17.25" customHeight="1" x14ac:dyDescent="0.3">
      <c r="A21" s="130"/>
    </row>
    <row r="22" spans="1:14" ht="27" customHeight="1" x14ac:dyDescent="0.25">
      <c r="A22" s="422" t="s">
        <v>333</v>
      </c>
      <c r="B22" s="423"/>
      <c r="C22" s="423"/>
      <c r="D22" s="423"/>
      <c r="E22" s="423"/>
      <c r="F22" s="424"/>
    </row>
    <row r="23" spans="1:14" ht="27" customHeight="1" x14ac:dyDescent="0.25">
      <c r="A23" s="153" t="s">
        <v>334</v>
      </c>
      <c r="B23" s="153" t="s">
        <v>335</v>
      </c>
      <c r="C23" s="422" t="s">
        <v>336</v>
      </c>
      <c r="D23" s="423"/>
      <c r="E23" s="424"/>
      <c r="F23" s="153" t="s">
        <v>337</v>
      </c>
    </row>
    <row r="24" spans="1:14" ht="33.75" customHeight="1" x14ac:dyDescent="0.25">
      <c r="A24" s="131">
        <v>1</v>
      </c>
      <c r="B24" s="86" t="s">
        <v>108</v>
      </c>
      <c r="C24" s="425" t="s">
        <v>338</v>
      </c>
      <c r="D24" s="425"/>
      <c r="E24" s="425"/>
      <c r="F24" s="14" t="s">
        <v>339</v>
      </c>
    </row>
    <row r="25" spans="1:14" ht="33.75" customHeight="1" x14ac:dyDescent="0.25">
      <c r="A25" s="112">
        <v>2</v>
      </c>
      <c r="B25" s="86" t="s">
        <v>76</v>
      </c>
      <c r="C25" s="425" t="s">
        <v>340</v>
      </c>
      <c r="D25" s="425"/>
      <c r="E25" s="425"/>
      <c r="F25" s="14" t="s">
        <v>341</v>
      </c>
    </row>
    <row r="26" spans="1:14" ht="33.75" customHeight="1" x14ac:dyDescent="0.25">
      <c r="A26" s="112">
        <v>3</v>
      </c>
      <c r="B26" s="86" t="s">
        <v>75</v>
      </c>
      <c r="C26" s="425" t="s">
        <v>340</v>
      </c>
      <c r="D26" s="425"/>
      <c r="E26" s="425"/>
      <c r="F26" s="14" t="s">
        <v>342</v>
      </c>
    </row>
    <row r="27" spans="1:14" ht="33.75" customHeight="1" x14ac:dyDescent="0.25">
      <c r="A27" s="112">
        <v>4</v>
      </c>
      <c r="B27" s="86" t="s">
        <v>74</v>
      </c>
      <c r="C27" s="425" t="s">
        <v>343</v>
      </c>
      <c r="D27" s="425"/>
      <c r="E27" s="425"/>
      <c r="F27" s="14" t="s">
        <v>344</v>
      </c>
    </row>
    <row r="28" spans="1:14" ht="33.75" customHeight="1" x14ac:dyDescent="0.25">
      <c r="A28" s="112">
        <v>5</v>
      </c>
      <c r="B28" s="86" t="s">
        <v>122</v>
      </c>
      <c r="C28" s="425" t="s">
        <v>345</v>
      </c>
      <c r="D28" s="425"/>
      <c r="E28" s="425"/>
      <c r="F28" s="14" t="s">
        <v>346</v>
      </c>
    </row>
    <row r="29" spans="1:14" ht="17.25" customHeight="1" x14ac:dyDescent="0.3">
      <c r="A29" s="130"/>
    </row>
    <row r="30" spans="1:14" ht="17.25" customHeight="1" x14ac:dyDescent="0.3">
      <c r="A30" s="130"/>
    </row>
    <row r="31" spans="1:14" ht="17.25" customHeight="1" x14ac:dyDescent="0.3">
      <c r="A31" s="130"/>
    </row>
    <row r="32" spans="1:14" ht="17.25" customHeight="1" x14ac:dyDescent="0.3">
      <c r="A32" s="130"/>
    </row>
    <row r="33" spans="1:15" ht="17.25" customHeight="1" x14ac:dyDescent="0.3">
      <c r="A33" s="130"/>
    </row>
    <row r="34" spans="1:15" ht="17.25" customHeight="1" x14ac:dyDescent="0.3">
      <c r="A34" s="130"/>
    </row>
    <row r="35" spans="1:15" ht="17.25" customHeight="1" x14ac:dyDescent="0.3">
      <c r="A35" s="130"/>
    </row>
    <row r="36" spans="1:15" ht="17.25" customHeight="1" x14ac:dyDescent="0.3">
      <c r="A36" s="130"/>
    </row>
    <row r="37" spans="1:15" ht="17.25" customHeight="1" x14ac:dyDescent="0.3">
      <c r="A37" s="130"/>
    </row>
    <row r="38" spans="1:15" ht="17.25" customHeight="1" x14ac:dyDescent="0.3">
      <c r="A38" s="130"/>
    </row>
    <row r="39" spans="1:15" ht="17.25" customHeight="1" x14ac:dyDescent="0.3">
      <c r="A39" s="130"/>
    </row>
    <row r="40" spans="1:15" ht="17.25" customHeight="1" x14ac:dyDescent="0.3">
      <c r="A40" s="130"/>
    </row>
    <row r="41" spans="1:15" ht="17.25" customHeight="1" x14ac:dyDescent="0.3">
      <c r="A41" s="130"/>
    </row>
    <row r="42" spans="1:15" ht="17.25" customHeight="1" x14ac:dyDescent="0.25">
      <c r="A42" s="119"/>
      <c r="B42" s="133"/>
      <c r="C42" s="119"/>
      <c r="D42" s="119"/>
    </row>
    <row r="43" spans="1:15" ht="17.25" customHeight="1" x14ac:dyDescent="0.25">
      <c r="A43" s="134"/>
      <c r="B43" s="133"/>
      <c r="C43" s="119"/>
      <c r="D43" s="119"/>
    </row>
    <row r="44" spans="1:15" x14ac:dyDescent="0.25">
      <c r="A44" s="426" t="s">
        <v>347</v>
      </c>
      <c r="B44" s="426"/>
      <c r="C44" s="426"/>
      <c r="D44" s="426"/>
      <c r="E44" s="426"/>
      <c r="F44" s="426"/>
      <c r="G44" s="426"/>
      <c r="H44" s="119"/>
      <c r="I44" s="119"/>
      <c r="J44" s="119"/>
      <c r="K44" s="119"/>
      <c r="L44" s="119"/>
      <c r="M44" s="119"/>
      <c r="N44" s="119"/>
      <c r="O44" s="119"/>
    </row>
    <row r="45" spans="1:15" x14ac:dyDescent="0.25">
      <c r="A45" s="115" t="s">
        <v>334</v>
      </c>
      <c r="B45" s="115" t="s">
        <v>335</v>
      </c>
      <c r="C45" s="427" t="s">
        <v>336</v>
      </c>
      <c r="D45" s="427"/>
      <c r="E45" s="427"/>
      <c r="F45" s="427"/>
      <c r="G45" s="427"/>
      <c r="H45" s="119"/>
      <c r="I45" s="119"/>
      <c r="J45" s="119"/>
      <c r="K45" s="119"/>
      <c r="L45" s="119"/>
      <c r="M45" s="119"/>
      <c r="N45" s="119"/>
      <c r="O45" s="119"/>
    </row>
    <row r="46" spans="1:15" ht="39" customHeight="1" x14ac:dyDescent="0.25">
      <c r="A46" s="112">
        <v>1</v>
      </c>
      <c r="B46" s="86" t="s">
        <v>265</v>
      </c>
      <c r="C46" s="421" t="s">
        <v>348</v>
      </c>
      <c r="D46" s="421"/>
      <c r="E46" s="421"/>
      <c r="F46" s="421"/>
      <c r="G46" s="421"/>
      <c r="N46" s="54"/>
      <c r="O46" s="54"/>
    </row>
    <row r="47" spans="1:15" ht="39" customHeight="1" x14ac:dyDescent="0.25">
      <c r="A47" s="112">
        <v>2</v>
      </c>
      <c r="B47" s="86" t="s">
        <v>264</v>
      </c>
      <c r="C47" s="421" t="s">
        <v>349</v>
      </c>
      <c r="D47" s="421"/>
      <c r="E47" s="421"/>
      <c r="F47" s="421"/>
      <c r="G47" s="421"/>
      <c r="N47" s="54"/>
      <c r="O47" s="54"/>
    </row>
    <row r="48" spans="1:15" ht="39" customHeight="1" x14ac:dyDescent="0.25">
      <c r="A48" s="112">
        <v>3</v>
      </c>
      <c r="B48" s="86" t="s">
        <v>116</v>
      </c>
      <c r="C48" s="421" t="s">
        <v>350</v>
      </c>
      <c r="D48" s="421"/>
      <c r="E48" s="421"/>
      <c r="F48" s="421"/>
      <c r="G48" s="421"/>
      <c r="H48" s="54"/>
      <c r="I48" s="54"/>
      <c r="J48" s="54"/>
      <c r="K48" s="54"/>
      <c r="L48" s="54"/>
      <c r="M48" s="54"/>
      <c r="N48" s="54"/>
      <c r="O48" s="54"/>
    </row>
    <row r="49" spans="1:16" ht="39" customHeight="1" x14ac:dyDescent="0.25">
      <c r="A49" s="112">
        <v>4</v>
      </c>
      <c r="B49" s="86" t="s">
        <v>84</v>
      </c>
      <c r="C49" s="421" t="s">
        <v>351</v>
      </c>
      <c r="D49" s="421"/>
      <c r="E49" s="421"/>
      <c r="F49" s="421"/>
      <c r="G49" s="421"/>
      <c r="H49" s="54"/>
      <c r="I49" s="54"/>
      <c r="J49" s="54"/>
      <c r="K49" s="54"/>
      <c r="L49" s="54"/>
      <c r="M49" s="54"/>
      <c r="N49" s="54"/>
      <c r="O49" s="54"/>
    </row>
    <row r="50" spans="1:16" ht="39" customHeight="1" x14ac:dyDescent="0.25">
      <c r="A50" s="112">
        <v>5</v>
      </c>
      <c r="B50" s="86" t="s">
        <v>117</v>
      </c>
      <c r="C50" s="421" t="s">
        <v>352</v>
      </c>
      <c r="D50" s="421"/>
      <c r="E50" s="421"/>
      <c r="F50" s="421"/>
      <c r="G50" s="421"/>
      <c r="H50" s="54"/>
      <c r="I50" s="54"/>
      <c r="J50" s="54"/>
      <c r="K50" s="54"/>
      <c r="L50" s="54"/>
      <c r="N50" s="54"/>
      <c r="O50" s="54"/>
    </row>
    <row r="51" spans="1:16" x14ac:dyDescent="0.25">
      <c r="F51" s="54"/>
      <c r="G51" s="54"/>
      <c r="H51" s="54"/>
      <c r="I51" s="54"/>
      <c r="J51" s="54"/>
      <c r="K51" s="54"/>
      <c r="L51" s="54"/>
      <c r="N51" s="54"/>
      <c r="O51" s="54"/>
    </row>
    <row r="52" spans="1:16" x14ac:dyDescent="0.25">
      <c r="F52" s="54"/>
      <c r="G52" s="54"/>
      <c r="H52" s="54"/>
      <c r="I52" s="54"/>
      <c r="J52" s="54"/>
      <c r="K52" s="54"/>
      <c r="L52" s="54"/>
      <c r="N52" s="54"/>
      <c r="O52" s="54"/>
    </row>
    <row r="53" spans="1:16" x14ac:dyDescent="0.25">
      <c r="A53" s="426" t="s">
        <v>353</v>
      </c>
      <c r="B53" s="426"/>
      <c r="C53" s="426"/>
      <c r="D53" s="426"/>
      <c r="E53" s="426"/>
      <c r="F53" s="426"/>
      <c r="G53" s="426"/>
      <c r="H53" s="54"/>
      <c r="I53" s="427" t="s">
        <v>354</v>
      </c>
      <c r="J53" s="427"/>
      <c r="K53" s="135"/>
      <c r="L53" s="135"/>
      <c r="M53" s="428" t="s">
        <v>355</v>
      </c>
      <c r="N53" s="429"/>
      <c r="O53" s="429"/>
      <c r="P53" s="430"/>
    </row>
    <row r="54" spans="1:16" x14ac:dyDescent="0.25">
      <c r="A54" s="427" t="s">
        <v>114</v>
      </c>
      <c r="B54" s="427"/>
      <c r="C54" s="427" t="s">
        <v>115</v>
      </c>
      <c r="D54" s="427"/>
      <c r="E54" s="427"/>
      <c r="F54" s="427"/>
      <c r="G54" s="427"/>
      <c r="I54" s="431" t="s">
        <v>356</v>
      </c>
      <c r="J54" s="432"/>
      <c r="K54" s="136"/>
      <c r="L54" s="136"/>
      <c r="M54" s="433" t="s">
        <v>357</v>
      </c>
      <c r="N54" s="433"/>
      <c r="O54" s="433"/>
      <c r="P54" s="433"/>
    </row>
    <row r="55" spans="1:16" x14ac:dyDescent="0.25">
      <c r="A55" s="427"/>
      <c r="B55" s="427"/>
      <c r="C55" s="427"/>
      <c r="D55" s="427"/>
      <c r="E55" s="427"/>
      <c r="F55" s="427"/>
      <c r="G55" s="427"/>
      <c r="I55" s="434" t="s">
        <v>358</v>
      </c>
      <c r="J55" s="435"/>
      <c r="K55" s="137"/>
      <c r="L55" s="137"/>
      <c r="M55" s="433" t="s">
        <v>359</v>
      </c>
      <c r="N55" s="433"/>
      <c r="O55" s="433"/>
      <c r="P55" s="433"/>
    </row>
    <row r="56" spans="1:16" x14ac:dyDescent="0.25">
      <c r="A56" s="427"/>
      <c r="B56" s="427"/>
      <c r="C56" s="113">
        <v>1</v>
      </c>
      <c r="D56" s="112">
        <v>2</v>
      </c>
      <c r="E56" s="112">
        <v>3</v>
      </c>
      <c r="F56" s="112">
        <v>4</v>
      </c>
      <c r="G56" s="112">
        <v>5</v>
      </c>
      <c r="I56" s="436" t="s">
        <v>360</v>
      </c>
      <c r="J56" s="437"/>
      <c r="K56" s="138"/>
      <c r="L56" s="138"/>
      <c r="M56" s="433" t="s">
        <v>361</v>
      </c>
      <c r="N56" s="433"/>
      <c r="O56" s="433"/>
      <c r="P56" s="433"/>
    </row>
    <row r="57" spans="1:16" x14ac:dyDescent="0.25">
      <c r="A57" s="427"/>
      <c r="B57" s="427"/>
      <c r="C57" s="139" t="s">
        <v>265</v>
      </c>
      <c r="D57" s="86" t="s">
        <v>264</v>
      </c>
      <c r="E57" s="86" t="s">
        <v>116</v>
      </c>
      <c r="F57" s="86" t="s">
        <v>84</v>
      </c>
      <c r="G57" s="86" t="s">
        <v>117</v>
      </c>
      <c r="I57" s="438" t="s">
        <v>362</v>
      </c>
      <c r="J57" s="438"/>
      <c r="K57" s="140"/>
      <c r="L57" s="140"/>
      <c r="M57" s="433" t="s">
        <v>361</v>
      </c>
      <c r="N57" s="433"/>
      <c r="O57" s="433"/>
      <c r="P57" s="433"/>
    </row>
    <row r="58" spans="1:16" x14ac:dyDescent="0.25">
      <c r="A58" s="112">
        <v>1</v>
      </c>
      <c r="B58" s="86" t="s">
        <v>363</v>
      </c>
      <c r="C58" s="13" t="s">
        <v>118</v>
      </c>
      <c r="D58" s="13" t="s">
        <v>118</v>
      </c>
      <c r="E58" s="13" t="s">
        <v>119</v>
      </c>
      <c r="F58" s="13" t="s">
        <v>120</v>
      </c>
      <c r="G58" s="13" t="s">
        <v>120</v>
      </c>
      <c r="J58" s="54"/>
      <c r="K58" s="54"/>
      <c r="L58" s="54"/>
      <c r="M58" s="54"/>
      <c r="N58" s="54"/>
      <c r="O58" s="54"/>
    </row>
    <row r="59" spans="1:16" x14ac:dyDescent="0.25">
      <c r="A59" s="112">
        <v>2</v>
      </c>
      <c r="B59" s="86" t="s">
        <v>76</v>
      </c>
      <c r="C59" s="13" t="s">
        <v>118</v>
      </c>
      <c r="D59" s="13" t="s">
        <v>118</v>
      </c>
      <c r="E59" s="13" t="s">
        <v>119</v>
      </c>
      <c r="F59" s="13" t="s">
        <v>120</v>
      </c>
      <c r="G59" s="13" t="s">
        <v>121</v>
      </c>
      <c r="J59" s="54"/>
      <c r="K59" s="54"/>
      <c r="L59" s="54"/>
      <c r="M59" s="54"/>
      <c r="N59" s="54"/>
      <c r="O59" s="54"/>
    </row>
    <row r="60" spans="1:16" x14ac:dyDescent="0.25">
      <c r="A60" s="112">
        <v>3</v>
      </c>
      <c r="B60" s="86" t="s">
        <v>75</v>
      </c>
      <c r="C60" s="13" t="s">
        <v>118</v>
      </c>
      <c r="D60" s="13" t="s">
        <v>119</v>
      </c>
      <c r="E60" s="13" t="s">
        <v>120</v>
      </c>
      <c r="F60" s="13" t="s">
        <v>121</v>
      </c>
      <c r="G60" s="13" t="s">
        <v>121</v>
      </c>
      <c r="J60" s="54"/>
      <c r="K60" s="54"/>
      <c r="L60" s="54"/>
      <c r="M60" s="54"/>
      <c r="N60" s="54"/>
      <c r="O60" s="54"/>
    </row>
    <row r="61" spans="1:16" x14ac:dyDescent="0.25">
      <c r="A61" s="112">
        <v>4</v>
      </c>
      <c r="B61" s="86" t="s">
        <v>74</v>
      </c>
      <c r="C61" s="13" t="s">
        <v>119</v>
      </c>
      <c r="D61" s="13" t="s">
        <v>120</v>
      </c>
      <c r="E61" s="13" t="s">
        <v>120</v>
      </c>
      <c r="F61" s="13" t="s">
        <v>121</v>
      </c>
      <c r="G61" s="13" t="s">
        <v>121</v>
      </c>
      <c r="J61" s="54"/>
      <c r="K61" s="54"/>
      <c r="L61" s="54"/>
      <c r="M61" s="54"/>
      <c r="N61" s="54"/>
      <c r="O61" s="54"/>
    </row>
    <row r="62" spans="1:16" x14ac:dyDescent="0.25">
      <c r="A62" s="112">
        <v>5</v>
      </c>
      <c r="B62" s="86" t="s">
        <v>122</v>
      </c>
      <c r="C62" s="13" t="s">
        <v>120</v>
      </c>
      <c r="D62" s="13" t="s">
        <v>120</v>
      </c>
      <c r="E62" s="13" t="s">
        <v>121</v>
      </c>
      <c r="F62" s="13" t="s">
        <v>121</v>
      </c>
      <c r="G62" s="13" t="s">
        <v>121</v>
      </c>
    </row>
    <row r="63" spans="1:16" s="15" customFormat="1" ht="15" customHeight="1" x14ac:dyDescent="0.25"/>
    <row r="64" spans="1:16" s="15" customFormat="1" ht="15" customHeight="1" x14ac:dyDescent="0.25"/>
    <row r="65" spans="1:15" x14ac:dyDescent="0.25">
      <c r="A65" s="426" t="s">
        <v>364</v>
      </c>
      <c r="B65" s="426"/>
      <c r="C65" s="426"/>
      <c r="D65" s="426"/>
      <c r="E65" s="426"/>
      <c r="F65" s="426"/>
      <c r="G65" s="426"/>
      <c r="H65" s="426"/>
      <c r="I65" s="426"/>
      <c r="J65" s="54"/>
      <c r="K65" s="54"/>
      <c r="L65" s="54"/>
      <c r="M65" s="54"/>
      <c r="N65" s="54"/>
      <c r="O65" s="54"/>
    </row>
    <row r="66" spans="1:15" s="15" customFormat="1" ht="47.25" customHeight="1" x14ac:dyDescent="0.25">
      <c r="A66" s="439" t="s">
        <v>365</v>
      </c>
      <c r="B66" s="439" t="s">
        <v>366</v>
      </c>
      <c r="C66" s="439"/>
      <c r="D66" s="439"/>
      <c r="E66" s="439"/>
      <c r="F66" s="439"/>
      <c r="G66" s="440" t="s">
        <v>367</v>
      </c>
      <c r="H66" s="440"/>
      <c r="I66" s="440" t="s">
        <v>368</v>
      </c>
    </row>
    <row r="67" spans="1:15" x14ac:dyDescent="0.25">
      <c r="A67" s="439"/>
      <c r="B67" s="439"/>
      <c r="C67" s="439"/>
      <c r="D67" s="439"/>
      <c r="E67" s="439"/>
      <c r="F67" s="439"/>
      <c r="G67" s="141" t="s">
        <v>100</v>
      </c>
      <c r="H67" s="141" t="s">
        <v>63</v>
      </c>
      <c r="I67" s="440"/>
    </row>
    <row r="68" spans="1:15" ht="27" customHeight="1" x14ac:dyDescent="0.25">
      <c r="A68" s="442" t="s">
        <v>369</v>
      </c>
      <c r="B68" s="445" t="s">
        <v>370</v>
      </c>
      <c r="C68" s="445"/>
      <c r="D68" s="445"/>
      <c r="E68" s="445"/>
      <c r="F68" s="445"/>
      <c r="G68" s="142"/>
      <c r="H68" s="142"/>
      <c r="I68" s="142">
        <v>15</v>
      </c>
    </row>
    <row r="69" spans="1:15" ht="29.25" customHeight="1" x14ac:dyDescent="0.25">
      <c r="A69" s="443"/>
      <c r="B69" s="445" t="s">
        <v>371</v>
      </c>
      <c r="C69" s="445"/>
      <c r="D69" s="445"/>
      <c r="E69" s="445"/>
      <c r="F69" s="445"/>
      <c r="G69" s="142"/>
      <c r="H69" s="142"/>
      <c r="I69" s="142">
        <v>15</v>
      </c>
    </row>
    <row r="70" spans="1:15" ht="20.25" customHeight="1" x14ac:dyDescent="0.25">
      <c r="A70" s="444"/>
      <c r="B70" s="445" t="s">
        <v>372</v>
      </c>
      <c r="C70" s="445"/>
      <c r="D70" s="445"/>
      <c r="E70" s="445"/>
      <c r="F70" s="445"/>
      <c r="G70" s="142"/>
      <c r="H70" s="142"/>
      <c r="I70" s="142">
        <v>30</v>
      </c>
    </row>
    <row r="71" spans="1:15" ht="43.5" customHeight="1" x14ac:dyDescent="0.25">
      <c r="A71" s="446" t="s">
        <v>373</v>
      </c>
      <c r="B71" s="448" t="s">
        <v>374</v>
      </c>
      <c r="C71" s="448"/>
      <c r="D71" s="448"/>
      <c r="E71" s="448"/>
      <c r="F71" s="448"/>
      <c r="G71" s="143"/>
      <c r="H71" s="143"/>
      <c r="I71" s="143">
        <v>15</v>
      </c>
    </row>
    <row r="72" spans="1:15" ht="16.5" x14ac:dyDescent="0.25">
      <c r="A72" s="447"/>
      <c r="B72" s="448" t="s">
        <v>375</v>
      </c>
      <c r="C72" s="448"/>
      <c r="D72" s="448"/>
      <c r="E72" s="448"/>
      <c r="F72" s="448"/>
      <c r="G72" s="143"/>
      <c r="H72" s="143"/>
      <c r="I72" s="143">
        <v>25</v>
      </c>
    </row>
    <row r="75" spans="1:15" ht="15" customHeight="1" x14ac:dyDescent="0.25">
      <c r="A75" s="449" t="s">
        <v>376</v>
      </c>
      <c r="B75" s="449"/>
      <c r="C75" s="449"/>
      <c r="D75" s="449"/>
      <c r="E75" s="449"/>
      <c r="F75" s="449"/>
      <c r="G75" s="449"/>
      <c r="H75" s="144"/>
      <c r="I75" s="144"/>
    </row>
    <row r="76" spans="1:15" ht="44.25" customHeight="1" x14ac:dyDescent="0.25">
      <c r="A76" s="439" t="s">
        <v>377</v>
      </c>
      <c r="B76" s="439"/>
      <c r="C76" s="439"/>
      <c r="D76" s="450" t="s">
        <v>378</v>
      </c>
      <c r="E76" s="450"/>
      <c r="F76" s="450"/>
      <c r="G76" s="450"/>
      <c r="H76" s="145"/>
      <c r="I76" s="145"/>
    </row>
    <row r="77" spans="1:15" ht="45" customHeight="1" x14ac:dyDescent="0.25">
      <c r="A77" s="439"/>
      <c r="B77" s="439"/>
      <c r="C77" s="439"/>
      <c r="D77" s="450" t="s">
        <v>379</v>
      </c>
      <c r="E77" s="450"/>
      <c r="F77" s="450" t="s">
        <v>380</v>
      </c>
      <c r="G77" s="450"/>
      <c r="H77" s="146"/>
      <c r="I77" s="145"/>
    </row>
    <row r="78" spans="1:15" x14ac:dyDescent="0.25">
      <c r="A78" s="441" t="s">
        <v>381</v>
      </c>
      <c r="B78" s="441"/>
      <c r="C78" s="441"/>
      <c r="D78" s="441">
        <v>0</v>
      </c>
      <c r="E78" s="441"/>
      <c r="F78" s="441">
        <v>0</v>
      </c>
      <c r="G78" s="441"/>
      <c r="H78" s="147"/>
      <c r="I78" s="147"/>
    </row>
    <row r="79" spans="1:15" x14ac:dyDescent="0.25">
      <c r="A79" s="441" t="s">
        <v>382</v>
      </c>
      <c r="B79" s="441"/>
      <c r="C79" s="441"/>
      <c r="D79" s="441">
        <v>1</v>
      </c>
      <c r="E79" s="441"/>
      <c r="F79" s="441">
        <v>1</v>
      </c>
      <c r="G79" s="441"/>
      <c r="H79" s="147"/>
      <c r="I79" s="147"/>
    </row>
    <row r="80" spans="1:15" x14ac:dyDescent="0.25">
      <c r="A80" s="441" t="s">
        <v>383</v>
      </c>
      <c r="B80" s="441"/>
      <c r="C80" s="441"/>
      <c r="D80" s="441">
        <v>2</v>
      </c>
      <c r="E80" s="441"/>
      <c r="F80" s="441">
        <v>2</v>
      </c>
      <c r="G80" s="441"/>
      <c r="H80" s="147"/>
      <c r="I80" s="147"/>
    </row>
    <row r="81" spans="1:9" s="150" customFormat="1" ht="16.5" x14ac:dyDescent="0.25">
      <c r="A81" s="148"/>
      <c r="B81" s="149"/>
      <c r="C81" s="149"/>
      <c r="D81" s="149"/>
      <c r="E81" s="149"/>
      <c r="F81" s="149"/>
      <c r="G81" s="147"/>
      <c r="H81" s="147"/>
      <c r="I81" s="147"/>
    </row>
    <row r="82" spans="1:9" s="150" customFormat="1" ht="16.5" x14ac:dyDescent="0.25">
      <c r="A82" s="148"/>
      <c r="B82" s="149"/>
      <c r="C82" s="149"/>
      <c r="D82" s="149"/>
      <c r="E82" s="149"/>
      <c r="F82" s="149"/>
      <c r="G82" s="147"/>
      <c r="H82" s="147"/>
      <c r="I82" s="147"/>
    </row>
    <row r="114" spans="1:9" x14ac:dyDescent="0.25">
      <c r="A114" s="15"/>
      <c r="E114" s="151"/>
      <c r="F114" s="15"/>
      <c r="G114" s="15"/>
      <c r="H114" s="15"/>
      <c r="I114" s="15"/>
    </row>
    <row r="115" spans="1:9" x14ac:dyDescent="0.25">
      <c r="A115" s="15"/>
      <c r="E115" s="151"/>
      <c r="F115" s="15"/>
      <c r="G115" s="15"/>
      <c r="H115" s="15"/>
      <c r="I115" s="15"/>
    </row>
  </sheetData>
  <mergeCells count="67">
    <mergeCell ref="A79:C79"/>
    <mergeCell ref="D79:E79"/>
    <mergeCell ref="F79:G79"/>
    <mergeCell ref="A80:C80"/>
    <mergeCell ref="D80:E80"/>
    <mergeCell ref="F80:G80"/>
    <mergeCell ref="A78:C78"/>
    <mergeCell ref="D78:E78"/>
    <mergeCell ref="F78:G78"/>
    <mergeCell ref="A68:A70"/>
    <mergeCell ref="B68:F68"/>
    <mergeCell ref="B69:F69"/>
    <mergeCell ref="B70:F70"/>
    <mergeCell ref="A71:A72"/>
    <mergeCell ref="B71:F71"/>
    <mergeCell ref="B72:F72"/>
    <mergeCell ref="A75:G75"/>
    <mergeCell ref="A76:C77"/>
    <mergeCell ref="D76:G76"/>
    <mergeCell ref="D77:E77"/>
    <mergeCell ref="F77:G77"/>
    <mergeCell ref="A65:I65"/>
    <mergeCell ref="A66:A67"/>
    <mergeCell ref="B66:F67"/>
    <mergeCell ref="G66:H66"/>
    <mergeCell ref="I66:I67"/>
    <mergeCell ref="M53:P53"/>
    <mergeCell ref="A54:B57"/>
    <mergeCell ref="C54:G55"/>
    <mergeCell ref="I54:J54"/>
    <mergeCell ref="M54:P54"/>
    <mergeCell ref="I55:J55"/>
    <mergeCell ref="M55:P55"/>
    <mergeCell ref="I56:J56"/>
    <mergeCell ref="M56:P56"/>
    <mergeCell ref="I57:J57"/>
    <mergeCell ref="I53:J53"/>
    <mergeCell ref="M57:P57"/>
    <mergeCell ref="C47:G47"/>
    <mergeCell ref="C48:G48"/>
    <mergeCell ref="C49:G49"/>
    <mergeCell ref="C50:G50"/>
    <mergeCell ref="A53:G53"/>
    <mergeCell ref="C46:G46"/>
    <mergeCell ref="B15:E15"/>
    <mergeCell ref="B16:E16"/>
    <mergeCell ref="A22:F22"/>
    <mergeCell ref="C23:E23"/>
    <mergeCell ref="C24:E24"/>
    <mergeCell ref="C25:E25"/>
    <mergeCell ref="C26:E26"/>
    <mergeCell ref="C27:E27"/>
    <mergeCell ref="C28:E28"/>
    <mergeCell ref="A44:G44"/>
    <mergeCell ref="C45:G45"/>
    <mergeCell ref="B14:E14"/>
    <mergeCell ref="A2:N3"/>
    <mergeCell ref="B4:E4"/>
    <mergeCell ref="B5:E5"/>
    <mergeCell ref="B6:E6"/>
    <mergeCell ref="B7:E7"/>
    <mergeCell ref="B8:E8"/>
    <mergeCell ref="B9:E9"/>
    <mergeCell ref="B10:E10"/>
    <mergeCell ref="B11:E11"/>
    <mergeCell ref="B12:E12"/>
    <mergeCell ref="B13:E13"/>
  </mergeCells>
  <conditionalFormatting sqref="A58:A62 C56:G56 A46:A50 A24:A28">
    <cfRule type="colorScale" priority="5">
      <colorScale>
        <cfvo type="num" val="1"/>
        <cfvo type="num" val="3"/>
        <cfvo type="num" val="5"/>
        <color rgb="FF00B050"/>
        <color rgb="FFFFC000"/>
        <color rgb="FFFF0000"/>
      </colorScale>
    </cfRule>
  </conditionalFormatting>
  <conditionalFormatting sqref="G66:G67 C58:G62">
    <cfRule type="cellIs" dxfId="420" priority="1" operator="equal">
      <formula>"E"</formula>
    </cfRule>
    <cfRule type="cellIs" dxfId="419" priority="2" operator="equal">
      <formula>"A"</formula>
    </cfRule>
    <cfRule type="cellIs" dxfId="418" priority="3" operator="equal">
      <formula>"M"</formula>
    </cfRule>
    <cfRule type="cellIs" dxfId="417" priority="4" operator="equal">
      <formula>"B"</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2:I233"/>
  <sheetViews>
    <sheetView zoomScale="130" zoomScaleNormal="130" workbookViewId="0">
      <selection activeCell="E26" sqref="E26:E28"/>
    </sheetView>
  </sheetViews>
  <sheetFormatPr baseColWidth="10" defaultRowHeight="15" x14ac:dyDescent="0.25"/>
  <cols>
    <col min="1" max="1" width="6.5703125" customWidth="1"/>
    <col min="2" max="2" width="8" customWidth="1"/>
    <col min="3" max="3" width="69.42578125" customWidth="1"/>
    <col min="4" max="5" width="11.42578125" style="23"/>
    <col min="6" max="6" width="11.7109375" customWidth="1"/>
    <col min="8" max="8" width="17.7109375" customWidth="1"/>
  </cols>
  <sheetData>
    <row r="2" spans="1:5" x14ac:dyDescent="0.25">
      <c r="B2" t="s">
        <v>124</v>
      </c>
    </row>
    <row r="3" spans="1:5" x14ac:dyDescent="0.25">
      <c r="B3">
        <f>'MATRIZ DEFINICIÓN RIESGO'!B4</f>
        <v>0</v>
      </c>
    </row>
    <row r="4" spans="1:5" x14ac:dyDescent="0.25">
      <c r="A4" s="462" t="s">
        <v>288</v>
      </c>
      <c r="B4" s="461" t="s">
        <v>313</v>
      </c>
      <c r="C4" s="461"/>
      <c r="D4" s="461"/>
      <c r="E4" s="461"/>
    </row>
    <row r="5" spans="1:5" x14ac:dyDescent="0.25">
      <c r="A5" s="463"/>
      <c r="B5" s="95" t="s">
        <v>93</v>
      </c>
      <c r="C5" s="96"/>
      <c r="D5" s="457" t="s">
        <v>92</v>
      </c>
      <c r="E5" s="459"/>
    </row>
    <row r="6" spans="1:5" ht="17.25" customHeight="1" x14ac:dyDescent="0.25">
      <c r="A6" s="464"/>
      <c r="B6" s="97" t="s">
        <v>89</v>
      </c>
      <c r="C6" s="97"/>
      <c r="D6" s="98" t="s">
        <v>88</v>
      </c>
      <c r="E6" s="98" t="s">
        <v>87</v>
      </c>
    </row>
    <row r="7" spans="1:5" x14ac:dyDescent="0.25">
      <c r="A7" s="93">
        <v>1</v>
      </c>
      <c r="B7" s="451" t="s">
        <v>297</v>
      </c>
      <c r="C7" s="452"/>
      <c r="D7" s="108"/>
      <c r="E7" s="108"/>
    </row>
    <row r="8" spans="1:5" x14ac:dyDescent="0.25">
      <c r="A8" s="93">
        <v>2</v>
      </c>
      <c r="B8" s="451" t="s">
        <v>298</v>
      </c>
      <c r="C8" s="452"/>
      <c r="D8" s="108"/>
      <c r="E8" s="108"/>
    </row>
    <row r="9" spans="1:5" x14ac:dyDescent="0.25">
      <c r="A9" s="93">
        <v>3</v>
      </c>
      <c r="B9" s="451" t="s">
        <v>299</v>
      </c>
      <c r="C9" s="452"/>
      <c r="D9" s="108"/>
      <c r="E9" s="108"/>
    </row>
    <row r="10" spans="1:5" x14ac:dyDescent="0.25">
      <c r="A10" s="93">
        <v>4</v>
      </c>
      <c r="B10" s="451" t="s">
        <v>300</v>
      </c>
      <c r="C10" s="452"/>
      <c r="D10" s="108"/>
      <c r="E10" s="108"/>
    </row>
    <row r="11" spans="1:5" x14ac:dyDescent="0.25">
      <c r="A11" s="93">
        <v>5</v>
      </c>
      <c r="B11" s="451" t="s">
        <v>301</v>
      </c>
      <c r="C11" s="452"/>
      <c r="D11" s="108"/>
      <c r="E11" s="108"/>
    </row>
    <row r="12" spans="1:5" x14ac:dyDescent="0.25">
      <c r="A12" s="93">
        <v>6</v>
      </c>
      <c r="B12" s="451" t="s">
        <v>302</v>
      </c>
      <c r="C12" s="452"/>
      <c r="D12" s="108"/>
      <c r="E12" s="108"/>
    </row>
    <row r="13" spans="1:5" x14ac:dyDescent="0.25">
      <c r="A13" s="93">
        <v>7</v>
      </c>
      <c r="B13" s="451" t="s">
        <v>303</v>
      </c>
      <c r="C13" s="452"/>
      <c r="D13" s="108"/>
      <c r="E13" s="108"/>
    </row>
    <row r="14" spans="1:5" ht="15.75" customHeight="1" x14ac:dyDescent="0.25">
      <c r="A14" s="93">
        <v>8</v>
      </c>
      <c r="B14" s="451" t="s">
        <v>304</v>
      </c>
      <c r="C14" s="452"/>
      <c r="D14" s="109"/>
      <c r="E14" s="110"/>
    </row>
    <row r="15" spans="1:5" x14ac:dyDescent="0.25">
      <c r="A15" s="93">
        <v>9</v>
      </c>
      <c r="B15" s="451" t="s">
        <v>305</v>
      </c>
      <c r="C15" s="452"/>
      <c r="D15" s="108"/>
      <c r="E15" s="108"/>
    </row>
    <row r="16" spans="1:5" x14ac:dyDescent="0.25">
      <c r="A16" s="93">
        <v>10</v>
      </c>
      <c r="B16" s="451" t="s">
        <v>81</v>
      </c>
      <c r="C16" s="452"/>
      <c r="D16" s="108"/>
      <c r="E16" s="108"/>
    </row>
    <row r="17" spans="1:5" x14ac:dyDescent="0.25">
      <c r="A17" s="93">
        <v>11</v>
      </c>
      <c r="B17" s="451" t="s">
        <v>80</v>
      </c>
      <c r="C17" s="452"/>
      <c r="D17" s="108"/>
      <c r="E17" s="108"/>
    </row>
    <row r="18" spans="1:5" x14ac:dyDescent="0.25">
      <c r="A18" s="93">
        <v>12</v>
      </c>
      <c r="B18" s="451" t="s">
        <v>79</v>
      </c>
      <c r="C18" s="452"/>
      <c r="D18" s="108"/>
      <c r="E18" s="108"/>
    </row>
    <row r="19" spans="1:5" x14ac:dyDescent="0.25">
      <c r="A19" s="93">
        <v>13</v>
      </c>
      <c r="B19" s="451" t="s">
        <v>78</v>
      </c>
      <c r="C19" s="452"/>
      <c r="D19" s="108"/>
      <c r="E19" s="108"/>
    </row>
    <row r="20" spans="1:5" x14ac:dyDescent="0.25">
      <c r="A20" s="93">
        <v>14</v>
      </c>
      <c r="B20" s="451" t="s">
        <v>126</v>
      </c>
      <c r="C20" s="452"/>
      <c r="D20" s="108"/>
      <c r="E20" s="108"/>
    </row>
    <row r="21" spans="1:5" x14ac:dyDescent="0.25">
      <c r="A21" s="93">
        <v>15</v>
      </c>
      <c r="B21" s="451" t="s">
        <v>283</v>
      </c>
      <c r="C21" s="452"/>
      <c r="D21" s="108"/>
      <c r="E21" s="108"/>
    </row>
    <row r="22" spans="1:5" x14ac:dyDescent="0.25">
      <c r="A22" s="93">
        <v>16</v>
      </c>
      <c r="B22" s="451" t="s">
        <v>285</v>
      </c>
      <c r="C22" s="452"/>
      <c r="D22" s="108"/>
      <c r="E22" s="108"/>
    </row>
    <row r="23" spans="1:5" x14ac:dyDescent="0.25">
      <c r="A23" s="93">
        <v>17</v>
      </c>
      <c r="B23" s="451" t="s">
        <v>286</v>
      </c>
      <c r="C23" s="452"/>
      <c r="D23" s="108"/>
      <c r="E23" s="108"/>
    </row>
    <row r="24" spans="1:5" x14ac:dyDescent="0.25">
      <c r="A24" s="93">
        <v>18</v>
      </c>
      <c r="B24" s="451" t="s">
        <v>287</v>
      </c>
      <c r="C24" s="452"/>
      <c r="D24" s="108"/>
      <c r="E24" s="108"/>
    </row>
    <row r="25" spans="1:5" x14ac:dyDescent="0.25">
      <c r="A25" s="93">
        <v>19</v>
      </c>
      <c r="B25" s="451" t="s">
        <v>284</v>
      </c>
      <c r="C25" s="452"/>
      <c r="D25" s="108"/>
      <c r="E25" s="108"/>
    </row>
    <row r="26" spans="1:5" x14ac:dyDescent="0.25">
      <c r="A26" s="453" t="s">
        <v>289</v>
      </c>
      <c r="B26" s="454"/>
      <c r="C26" s="455"/>
      <c r="D26" s="460">
        <f>COUNTIF(D7:D25,"X")</f>
        <v>0</v>
      </c>
      <c r="E26" s="460">
        <f>COUNTIF(E7:E25,"X")</f>
        <v>0</v>
      </c>
    </row>
    <row r="27" spans="1:5" ht="13.5" customHeight="1" x14ac:dyDescent="0.25">
      <c r="A27" s="453" t="s">
        <v>290</v>
      </c>
      <c r="B27" s="454"/>
      <c r="C27" s="455"/>
      <c r="D27" s="460"/>
      <c r="E27" s="460"/>
    </row>
    <row r="28" spans="1:5" ht="29.25" customHeight="1" x14ac:dyDescent="0.25">
      <c r="A28" s="453" t="s">
        <v>291</v>
      </c>
      <c r="B28" s="454"/>
      <c r="C28" s="455"/>
      <c r="D28" s="460"/>
      <c r="E28" s="460"/>
    </row>
    <row r="29" spans="1:5" x14ac:dyDescent="0.25">
      <c r="A29" s="465" t="s">
        <v>292</v>
      </c>
      <c r="B29" s="465"/>
      <c r="C29" s="99" t="s">
        <v>294</v>
      </c>
      <c r="D29" s="94"/>
      <c r="E29" s="94"/>
    </row>
    <row r="30" spans="1:5" x14ac:dyDescent="0.25">
      <c r="A30" s="465" t="s">
        <v>293</v>
      </c>
      <c r="B30" s="465"/>
      <c r="C30" s="99" t="s">
        <v>295</v>
      </c>
      <c r="D30" s="94"/>
      <c r="E30" s="94"/>
    </row>
    <row r="31" spans="1:5" ht="20.25" customHeight="1" x14ac:dyDescent="0.25">
      <c r="A31" s="465" t="s">
        <v>314</v>
      </c>
      <c r="B31" s="465"/>
      <c r="C31" s="99" t="s">
        <v>296</v>
      </c>
      <c r="D31" s="94"/>
      <c r="E31" s="94"/>
    </row>
    <row r="34" spans="1:9" x14ac:dyDescent="0.25">
      <c r="G34" s="457" t="s">
        <v>94</v>
      </c>
      <c r="H34" s="458"/>
      <c r="I34" s="459"/>
    </row>
    <row r="35" spans="1:9" x14ac:dyDescent="0.25">
      <c r="G35" s="8" t="s">
        <v>91</v>
      </c>
      <c r="H35" s="8" t="s">
        <v>90</v>
      </c>
      <c r="I35" s="8" t="s">
        <v>77</v>
      </c>
    </row>
    <row r="36" spans="1:9" x14ac:dyDescent="0.25">
      <c r="G36" s="9" t="s">
        <v>86</v>
      </c>
      <c r="H36" s="8" t="s">
        <v>85</v>
      </c>
      <c r="I36" s="8">
        <v>5</v>
      </c>
    </row>
    <row r="37" spans="1:9" x14ac:dyDescent="0.25">
      <c r="G37" s="9" t="s">
        <v>109</v>
      </c>
      <c r="H37" s="8" t="s">
        <v>84</v>
      </c>
      <c r="I37" s="8">
        <v>10</v>
      </c>
    </row>
    <row r="38" spans="1:9" x14ac:dyDescent="0.25">
      <c r="G38" s="9" t="s">
        <v>83</v>
      </c>
      <c r="H38" s="8" t="s">
        <v>82</v>
      </c>
      <c r="I38" s="8">
        <v>20</v>
      </c>
    </row>
    <row r="41" spans="1:9" x14ac:dyDescent="0.25">
      <c r="B41" t="s">
        <v>124</v>
      </c>
    </row>
    <row r="42" spans="1:9" x14ac:dyDescent="0.25">
      <c r="B42">
        <f>'MATRIZ DEFINICIÓN RIESGO'!B5</f>
        <v>0</v>
      </c>
    </row>
    <row r="43" spans="1:9" x14ac:dyDescent="0.25">
      <c r="A43" s="462" t="s">
        <v>288</v>
      </c>
      <c r="B43" s="461" t="s">
        <v>95</v>
      </c>
      <c r="C43" s="461"/>
      <c r="D43" s="461"/>
      <c r="E43" s="461"/>
    </row>
    <row r="44" spans="1:9" x14ac:dyDescent="0.25">
      <c r="A44" s="463"/>
      <c r="B44" s="95" t="s">
        <v>93</v>
      </c>
      <c r="C44" s="96"/>
      <c r="D44" s="457" t="s">
        <v>92</v>
      </c>
      <c r="E44" s="459"/>
    </row>
    <row r="45" spans="1:9" x14ac:dyDescent="0.25">
      <c r="A45" s="464"/>
      <c r="B45" s="97" t="s">
        <v>89</v>
      </c>
      <c r="C45" s="97"/>
      <c r="D45" s="98" t="s">
        <v>88</v>
      </c>
      <c r="E45" s="98" t="s">
        <v>87</v>
      </c>
    </row>
    <row r="46" spans="1:9" x14ac:dyDescent="0.25">
      <c r="A46" s="93">
        <v>1</v>
      </c>
      <c r="B46" s="451" t="s">
        <v>297</v>
      </c>
      <c r="C46" s="452"/>
      <c r="D46" s="108"/>
      <c r="E46" s="108"/>
    </row>
    <row r="47" spans="1:9" x14ac:dyDescent="0.25">
      <c r="A47" s="93">
        <v>2</v>
      </c>
      <c r="B47" s="451" t="s">
        <v>298</v>
      </c>
      <c r="C47" s="452"/>
      <c r="D47" s="108"/>
      <c r="E47" s="108"/>
    </row>
    <row r="48" spans="1:9" x14ac:dyDescent="0.25">
      <c r="A48" s="93">
        <v>3</v>
      </c>
      <c r="B48" s="451" t="s">
        <v>299</v>
      </c>
      <c r="C48" s="452"/>
      <c r="D48" s="108"/>
      <c r="E48" s="108"/>
    </row>
    <row r="49" spans="1:5" x14ac:dyDescent="0.25">
      <c r="A49" s="93">
        <v>4</v>
      </c>
      <c r="B49" s="451" t="s">
        <v>300</v>
      </c>
      <c r="C49" s="452"/>
      <c r="D49" s="108"/>
      <c r="E49" s="108"/>
    </row>
    <row r="50" spans="1:5" x14ac:dyDescent="0.25">
      <c r="A50" s="93">
        <v>5</v>
      </c>
      <c r="B50" s="451" t="s">
        <v>301</v>
      </c>
      <c r="C50" s="452"/>
      <c r="D50" s="108"/>
      <c r="E50" s="108"/>
    </row>
    <row r="51" spans="1:5" x14ac:dyDescent="0.25">
      <c r="A51" s="93">
        <v>6</v>
      </c>
      <c r="B51" s="451" t="s">
        <v>302</v>
      </c>
      <c r="C51" s="452"/>
      <c r="D51" s="108"/>
      <c r="E51" s="108"/>
    </row>
    <row r="52" spans="1:5" x14ac:dyDescent="0.25">
      <c r="A52" s="93">
        <v>7</v>
      </c>
      <c r="B52" s="451" t="s">
        <v>303</v>
      </c>
      <c r="C52" s="452"/>
      <c r="D52" s="108"/>
      <c r="E52" s="108"/>
    </row>
    <row r="53" spans="1:5" x14ac:dyDescent="0.25">
      <c r="A53" s="93">
        <v>8</v>
      </c>
      <c r="B53" s="451" t="s">
        <v>304</v>
      </c>
      <c r="C53" s="452"/>
      <c r="D53" s="109"/>
      <c r="E53" s="110"/>
    </row>
    <row r="54" spans="1:5" x14ac:dyDescent="0.25">
      <c r="A54" s="93">
        <v>9</v>
      </c>
      <c r="B54" s="451" t="s">
        <v>305</v>
      </c>
      <c r="C54" s="452"/>
      <c r="D54" s="108"/>
      <c r="E54" s="108"/>
    </row>
    <row r="55" spans="1:5" x14ac:dyDescent="0.25">
      <c r="A55" s="93">
        <v>10</v>
      </c>
      <c r="B55" s="451" t="s">
        <v>81</v>
      </c>
      <c r="C55" s="452"/>
      <c r="D55" s="108"/>
      <c r="E55" s="108"/>
    </row>
    <row r="56" spans="1:5" x14ac:dyDescent="0.25">
      <c r="A56" s="93">
        <v>11</v>
      </c>
      <c r="B56" s="451" t="s">
        <v>80</v>
      </c>
      <c r="C56" s="452"/>
      <c r="D56" s="108"/>
      <c r="E56" s="108"/>
    </row>
    <row r="57" spans="1:5" x14ac:dyDescent="0.25">
      <c r="A57" s="93">
        <v>12</v>
      </c>
      <c r="B57" s="451" t="s">
        <v>79</v>
      </c>
      <c r="C57" s="452"/>
      <c r="D57" s="108"/>
      <c r="E57" s="108"/>
    </row>
    <row r="58" spans="1:5" x14ac:dyDescent="0.25">
      <c r="A58" s="93">
        <v>13</v>
      </c>
      <c r="B58" s="451" t="s">
        <v>78</v>
      </c>
      <c r="C58" s="452"/>
      <c r="D58" s="108"/>
      <c r="E58" s="108"/>
    </row>
    <row r="59" spans="1:5" x14ac:dyDescent="0.25">
      <c r="A59" s="93">
        <v>14</v>
      </c>
      <c r="B59" s="451" t="s">
        <v>126</v>
      </c>
      <c r="C59" s="452"/>
      <c r="D59" s="108"/>
      <c r="E59" s="108"/>
    </row>
    <row r="60" spans="1:5" x14ac:dyDescent="0.25">
      <c r="A60" s="93">
        <v>15</v>
      </c>
      <c r="B60" s="451" t="s">
        <v>283</v>
      </c>
      <c r="C60" s="452"/>
      <c r="D60" s="108"/>
      <c r="E60" s="108"/>
    </row>
    <row r="61" spans="1:5" x14ac:dyDescent="0.25">
      <c r="A61" s="93">
        <v>16</v>
      </c>
      <c r="B61" s="451" t="s">
        <v>285</v>
      </c>
      <c r="C61" s="452"/>
      <c r="D61" s="108"/>
      <c r="E61" s="108"/>
    </row>
    <row r="62" spans="1:5" x14ac:dyDescent="0.25">
      <c r="A62" s="93">
        <v>17</v>
      </c>
      <c r="B62" s="451" t="s">
        <v>286</v>
      </c>
      <c r="C62" s="452"/>
      <c r="D62" s="108"/>
      <c r="E62" s="108"/>
    </row>
    <row r="63" spans="1:5" x14ac:dyDescent="0.25">
      <c r="A63" s="93">
        <v>18</v>
      </c>
      <c r="B63" s="451" t="s">
        <v>287</v>
      </c>
      <c r="C63" s="452"/>
      <c r="D63" s="108"/>
      <c r="E63" s="108"/>
    </row>
    <row r="64" spans="1:5" x14ac:dyDescent="0.25">
      <c r="A64" s="93">
        <v>19</v>
      </c>
      <c r="B64" s="451" t="s">
        <v>284</v>
      </c>
      <c r="C64" s="452"/>
      <c r="D64" s="108"/>
      <c r="E64" s="108"/>
    </row>
    <row r="65" spans="1:9" x14ac:dyDescent="0.25">
      <c r="A65" s="453" t="s">
        <v>289</v>
      </c>
      <c r="B65" s="454"/>
      <c r="C65" s="455"/>
      <c r="D65" s="460">
        <f>SUM(D46:D64)</f>
        <v>0</v>
      </c>
      <c r="E65" s="460">
        <f>SUM(E46:E64)</f>
        <v>0</v>
      </c>
    </row>
    <row r="66" spans="1:9" x14ac:dyDescent="0.25">
      <c r="A66" s="453" t="s">
        <v>290</v>
      </c>
      <c r="B66" s="454"/>
      <c r="C66" s="455"/>
      <c r="D66" s="460"/>
      <c r="E66" s="460"/>
    </row>
    <row r="67" spans="1:9" x14ac:dyDescent="0.25">
      <c r="A67" s="453" t="s">
        <v>291</v>
      </c>
      <c r="B67" s="454"/>
      <c r="C67" s="455"/>
      <c r="D67" s="460"/>
      <c r="E67" s="460"/>
    </row>
    <row r="68" spans="1:9" x14ac:dyDescent="0.25">
      <c r="A68" s="461" t="s">
        <v>292</v>
      </c>
      <c r="B68" s="461"/>
      <c r="C68" s="99" t="s">
        <v>294</v>
      </c>
      <c r="D68" s="94"/>
      <c r="E68" s="94"/>
    </row>
    <row r="69" spans="1:9" x14ac:dyDescent="0.25">
      <c r="A69" s="456" t="s">
        <v>293</v>
      </c>
      <c r="B69" s="456"/>
      <c r="C69" s="99" t="s">
        <v>295</v>
      </c>
      <c r="D69" s="94"/>
      <c r="E69" s="94"/>
    </row>
    <row r="70" spans="1:9" x14ac:dyDescent="0.25">
      <c r="A70" s="456" t="s">
        <v>293</v>
      </c>
      <c r="B70" s="456"/>
      <c r="C70" s="99" t="s">
        <v>296</v>
      </c>
      <c r="D70" s="94"/>
      <c r="E70" s="94"/>
    </row>
    <row r="73" spans="1:9" x14ac:dyDescent="0.25">
      <c r="G73" s="457" t="s">
        <v>94</v>
      </c>
      <c r="H73" s="458"/>
      <c r="I73" s="459"/>
    </row>
    <row r="74" spans="1:9" x14ac:dyDescent="0.25">
      <c r="G74" s="8" t="s">
        <v>91</v>
      </c>
      <c r="H74" s="8" t="s">
        <v>90</v>
      </c>
      <c r="I74" s="8" t="s">
        <v>77</v>
      </c>
    </row>
    <row r="75" spans="1:9" x14ac:dyDescent="0.25">
      <c r="G75" s="9" t="s">
        <v>86</v>
      </c>
      <c r="H75" s="8" t="s">
        <v>85</v>
      </c>
      <c r="I75" s="8">
        <v>5</v>
      </c>
    </row>
    <row r="76" spans="1:9" x14ac:dyDescent="0.25">
      <c r="G76" s="9" t="s">
        <v>109</v>
      </c>
      <c r="H76" s="8" t="s">
        <v>84</v>
      </c>
      <c r="I76" s="8">
        <v>10</v>
      </c>
    </row>
    <row r="77" spans="1:9" x14ac:dyDescent="0.25">
      <c r="G77" s="9" t="s">
        <v>83</v>
      </c>
      <c r="H77" s="8" t="s">
        <v>82</v>
      </c>
      <c r="I77" s="8">
        <v>20</v>
      </c>
    </row>
    <row r="80" spans="1:9" x14ac:dyDescent="0.25">
      <c r="B80" t="s">
        <v>124</v>
      </c>
    </row>
    <row r="81" spans="1:5" x14ac:dyDescent="0.25">
      <c r="B81">
        <f>'MATRIZ DEFINICIÓN RIESGO'!B100</f>
        <v>0</v>
      </c>
    </row>
    <row r="82" spans="1:5" x14ac:dyDescent="0.25">
      <c r="A82" s="462" t="s">
        <v>288</v>
      </c>
      <c r="B82" s="461" t="s">
        <v>313</v>
      </c>
      <c r="C82" s="461"/>
      <c r="D82" s="461"/>
      <c r="E82" s="461"/>
    </row>
    <row r="83" spans="1:5" x14ac:dyDescent="0.25">
      <c r="A83" s="463"/>
      <c r="B83" s="95" t="s">
        <v>93</v>
      </c>
      <c r="C83" s="96"/>
      <c r="D83" s="457" t="s">
        <v>92</v>
      </c>
      <c r="E83" s="459"/>
    </row>
    <row r="84" spans="1:5" ht="17.25" customHeight="1" x14ac:dyDescent="0.25">
      <c r="A84" s="464"/>
      <c r="B84" s="97" t="s">
        <v>89</v>
      </c>
      <c r="C84" s="97"/>
      <c r="D84" s="111" t="s">
        <v>88</v>
      </c>
      <c r="E84" s="111" t="s">
        <v>87</v>
      </c>
    </row>
    <row r="85" spans="1:5" x14ac:dyDescent="0.25">
      <c r="A85" s="93">
        <v>1</v>
      </c>
      <c r="B85" s="451" t="s">
        <v>297</v>
      </c>
      <c r="C85" s="452"/>
      <c r="D85" s="108"/>
      <c r="E85" s="108"/>
    </row>
    <row r="86" spans="1:5" x14ac:dyDescent="0.25">
      <c r="A86" s="93">
        <v>2</v>
      </c>
      <c r="B86" s="451" t="s">
        <v>298</v>
      </c>
      <c r="C86" s="452"/>
      <c r="D86" s="108"/>
      <c r="E86" s="108"/>
    </row>
    <row r="87" spans="1:5" x14ac:dyDescent="0.25">
      <c r="A87" s="93">
        <v>3</v>
      </c>
      <c r="B87" s="451" t="s">
        <v>299</v>
      </c>
      <c r="C87" s="452"/>
      <c r="D87" s="108"/>
      <c r="E87" s="108"/>
    </row>
    <row r="88" spans="1:5" x14ac:dyDescent="0.25">
      <c r="A88" s="93">
        <v>4</v>
      </c>
      <c r="B88" s="451" t="s">
        <v>300</v>
      </c>
      <c r="C88" s="452"/>
      <c r="D88" s="108"/>
      <c r="E88" s="108"/>
    </row>
    <row r="89" spans="1:5" x14ac:dyDescent="0.25">
      <c r="A89" s="93">
        <v>5</v>
      </c>
      <c r="B89" s="451" t="s">
        <v>301</v>
      </c>
      <c r="C89" s="452"/>
      <c r="D89" s="108"/>
      <c r="E89" s="108"/>
    </row>
    <row r="90" spans="1:5" x14ac:dyDescent="0.25">
      <c r="A90" s="93">
        <v>6</v>
      </c>
      <c r="B90" s="451" t="s">
        <v>302</v>
      </c>
      <c r="C90" s="452"/>
      <c r="D90" s="108"/>
      <c r="E90" s="108"/>
    </row>
    <row r="91" spans="1:5" x14ac:dyDescent="0.25">
      <c r="A91" s="93">
        <v>7</v>
      </c>
      <c r="B91" s="451" t="s">
        <v>303</v>
      </c>
      <c r="C91" s="452"/>
      <c r="D91" s="108"/>
      <c r="E91" s="108"/>
    </row>
    <row r="92" spans="1:5" ht="15.75" customHeight="1" x14ac:dyDescent="0.25">
      <c r="A92" s="93">
        <v>8</v>
      </c>
      <c r="B92" s="451" t="s">
        <v>304</v>
      </c>
      <c r="C92" s="452"/>
      <c r="D92" s="109"/>
      <c r="E92" s="110"/>
    </row>
    <row r="93" spans="1:5" x14ac:dyDescent="0.25">
      <c r="A93" s="93">
        <v>9</v>
      </c>
      <c r="B93" s="451" t="s">
        <v>305</v>
      </c>
      <c r="C93" s="452"/>
      <c r="D93" s="108"/>
      <c r="E93" s="108"/>
    </row>
    <row r="94" spans="1:5" x14ac:dyDescent="0.25">
      <c r="A94" s="93">
        <v>10</v>
      </c>
      <c r="B94" s="451" t="s">
        <v>81</v>
      </c>
      <c r="C94" s="452"/>
      <c r="D94" s="108"/>
      <c r="E94" s="108"/>
    </row>
    <row r="95" spans="1:5" x14ac:dyDescent="0.25">
      <c r="A95" s="93">
        <v>11</v>
      </c>
      <c r="B95" s="451" t="s">
        <v>80</v>
      </c>
      <c r="C95" s="452"/>
      <c r="D95" s="108"/>
      <c r="E95" s="108"/>
    </row>
    <row r="96" spans="1:5" x14ac:dyDescent="0.25">
      <c r="A96" s="93">
        <v>12</v>
      </c>
      <c r="B96" s="451" t="s">
        <v>79</v>
      </c>
      <c r="C96" s="452"/>
      <c r="D96" s="108"/>
      <c r="E96" s="108"/>
    </row>
    <row r="97" spans="1:9" x14ac:dyDescent="0.25">
      <c r="A97" s="93">
        <v>13</v>
      </c>
      <c r="B97" s="451" t="s">
        <v>78</v>
      </c>
      <c r="C97" s="452"/>
      <c r="D97" s="108"/>
      <c r="E97" s="108"/>
    </row>
    <row r="98" spans="1:9" x14ac:dyDescent="0.25">
      <c r="A98" s="93">
        <v>14</v>
      </c>
      <c r="B98" s="451" t="s">
        <v>126</v>
      </c>
      <c r="C98" s="452"/>
      <c r="D98" s="108"/>
      <c r="E98" s="108"/>
    </row>
    <row r="99" spans="1:9" x14ac:dyDescent="0.25">
      <c r="A99" s="93">
        <v>15</v>
      </c>
      <c r="B99" s="451" t="s">
        <v>283</v>
      </c>
      <c r="C99" s="452"/>
      <c r="D99" s="108"/>
      <c r="E99" s="108"/>
    </row>
    <row r="100" spans="1:9" x14ac:dyDescent="0.25">
      <c r="A100" s="93">
        <v>16</v>
      </c>
      <c r="B100" s="451" t="s">
        <v>285</v>
      </c>
      <c r="C100" s="452"/>
      <c r="D100" s="108"/>
      <c r="E100" s="108"/>
    </row>
    <row r="101" spans="1:9" x14ac:dyDescent="0.25">
      <c r="A101" s="93">
        <v>17</v>
      </c>
      <c r="B101" s="451" t="s">
        <v>286</v>
      </c>
      <c r="C101" s="452"/>
      <c r="D101" s="108"/>
      <c r="E101" s="108"/>
    </row>
    <row r="102" spans="1:9" x14ac:dyDescent="0.25">
      <c r="A102" s="93">
        <v>18</v>
      </c>
      <c r="B102" s="451" t="s">
        <v>287</v>
      </c>
      <c r="C102" s="452"/>
      <c r="D102" s="108"/>
      <c r="E102" s="108"/>
    </row>
    <row r="103" spans="1:9" x14ac:dyDescent="0.25">
      <c r="A103" s="93">
        <v>19</v>
      </c>
      <c r="B103" s="451" t="s">
        <v>284</v>
      </c>
      <c r="C103" s="452"/>
      <c r="D103" s="108"/>
      <c r="E103" s="108"/>
    </row>
    <row r="104" spans="1:9" x14ac:dyDescent="0.25">
      <c r="A104" s="453" t="s">
        <v>289</v>
      </c>
      <c r="B104" s="454"/>
      <c r="C104" s="455"/>
      <c r="D104" s="460">
        <f>COUNTIF(D85:D103,"X")</f>
        <v>0</v>
      </c>
      <c r="E104" s="460">
        <f>COUNTIF(E85:E103,"X")</f>
        <v>0</v>
      </c>
    </row>
    <row r="105" spans="1:9" ht="13.5" customHeight="1" x14ac:dyDescent="0.25">
      <c r="A105" s="453" t="s">
        <v>290</v>
      </c>
      <c r="B105" s="454"/>
      <c r="C105" s="455"/>
      <c r="D105" s="460"/>
      <c r="E105" s="460"/>
    </row>
    <row r="106" spans="1:9" ht="29.25" customHeight="1" x14ac:dyDescent="0.25">
      <c r="A106" s="453" t="s">
        <v>291</v>
      </c>
      <c r="B106" s="454"/>
      <c r="C106" s="455"/>
      <c r="D106" s="460"/>
      <c r="E106" s="460"/>
    </row>
    <row r="107" spans="1:9" x14ac:dyDescent="0.25">
      <c r="A107" s="465" t="s">
        <v>292</v>
      </c>
      <c r="B107" s="465"/>
      <c r="C107" s="99" t="s">
        <v>294</v>
      </c>
      <c r="D107" s="94"/>
      <c r="E107" s="94"/>
    </row>
    <row r="108" spans="1:9" x14ac:dyDescent="0.25">
      <c r="A108" s="465" t="s">
        <v>293</v>
      </c>
      <c r="B108" s="465"/>
      <c r="C108" s="99" t="s">
        <v>295</v>
      </c>
      <c r="D108" s="94"/>
      <c r="E108" s="94"/>
    </row>
    <row r="109" spans="1:9" ht="20.25" customHeight="1" x14ac:dyDescent="0.25">
      <c r="A109" s="465" t="s">
        <v>314</v>
      </c>
      <c r="B109" s="465"/>
      <c r="C109" s="99" t="s">
        <v>296</v>
      </c>
      <c r="D109" s="94"/>
      <c r="E109" s="94"/>
    </row>
    <row r="112" spans="1:9" x14ac:dyDescent="0.25">
      <c r="G112" s="457" t="s">
        <v>94</v>
      </c>
      <c r="H112" s="458"/>
      <c r="I112" s="459"/>
    </row>
    <row r="113" spans="1:9" x14ac:dyDescent="0.25">
      <c r="G113" s="8" t="s">
        <v>91</v>
      </c>
      <c r="H113" s="8" t="s">
        <v>90</v>
      </c>
      <c r="I113" s="8" t="s">
        <v>77</v>
      </c>
    </row>
    <row r="114" spans="1:9" x14ac:dyDescent="0.25">
      <c r="G114" s="9" t="s">
        <v>86</v>
      </c>
      <c r="H114" s="8" t="s">
        <v>85</v>
      </c>
      <c r="I114" s="8">
        <v>5</v>
      </c>
    </row>
    <row r="115" spans="1:9" x14ac:dyDescent="0.25">
      <c r="G115" s="9" t="s">
        <v>109</v>
      </c>
      <c r="H115" s="8" t="s">
        <v>84</v>
      </c>
      <c r="I115" s="8">
        <v>10</v>
      </c>
    </row>
    <row r="116" spans="1:9" x14ac:dyDescent="0.25">
      <c r="G116" s="9" t="s">
        <v>83</v>
      </c>
      <c r="H116" s="8" t="s">
        <v>82</v>
      </c>
      <c r="I116" s="8">
        <v>20</v>
      </c>
    </row>
    <row r="119" spans="1:9" x14ac:dyDescent="0.25">
      <c r="B119" t="s">
        <v>124</v>
      </c>
    </row>
    <row r="120" spans="1:9" x14ac:dyDescent="0.25">
      <c r="B120">
        <f>'MATRIZ DEFINICIÓN RIESGO'!B139</f>
        <v>0</v>
      </c>
    </row>
    <row r="121" spans="1:9" x14ac:dyDescent="0.25">
      <c r="A121" s="462" t="s">
        <v>288</v>
      </c>
      <c r="B121" s="461" t="s">
        <v>313</v>
      </c>
      <c r="C121" s="461"/>
      <c r="D121" s="461"/>
      <c r="E121" s="461"/>
    </row>
    <row r="122" spans="1:9" x14ac:dyDescent="0.25">
      <c r="A122" s="463"/>
      <c r="B122" s="95" t="s">
        <v>93</v>
      </c>
      <c r="C122" s="96"/>
      <c r="D122" s="457" t="s">
        <v>92</v>
      </c>
      <c r="E122" s="459"/>
    </row>
    <row r="123" spans="1:9" ht="17.25" customHeight="1" x14ac:dyDescent="0.25">
      <c r="A123" s="464"/>
      <c r="B123" s="97" t="s">
        <v>89</v>
      </c>
      <c r="C123" s="97"/>
      <c r="D123" s="111" t="s">
        <v>88</v>
      </c>
      <c r="E123" s="111" t="s">
        <v>87</v>
      </c>
    </row>
    <row r="124" spans="1:9" x14ac:dyDescent="0.25">
      <c r="A124" s="93">
        <v>1</v>
      </c>
      <c r="B124" s="451" t="s">
        <v>297</v>
      </c>
      <c r="C124" s="452"/>
      <c r="D124" s="108"/>
      <c r="E124" s="108"/>
    </row>
    <row r="125" spans="1:9" x14ac:dyDescent="0.25">
      <c r="A125" s="93">
        <v>2</v>
      </c>
      <c r="B125" s="451" t="s">
        <v>298</v>
      </c>
      <c r="C125" s="452"/>
      <c r="D125" s="108"/>
      <c r="E125" s="108"/>
    </row>
    <row r="126" spans="1:9" x14ac:dyDescent="0.25">
      <c r="A126" s="93">
        <v>3</v>
      </c>
      <c r="B126" s="451" t="s">
        <v>299</v>
      </c>
      <c r="C126" s="452"/>
      <c r="D126" s="108"/>
      <c r="E126" s="108"/>
    </row>
    <row r="127" spans="1:9" x14ac:dyDescent="0.25">
      <c r="A127" s="93">
        <v>4</v>
      </c>
      <c r="B127" s="451" t="s">
        <v>300</v>
      </c>
      <c r="C127" s="452"/>
      <c r="D127" s="108"/>
      <c r="E127" s="108"/>
    </row>
    <row r="128" spans="1:9" x14ac:dyDescent="0.25">
      <c r="A128" s="93">
        <v>5</v>
      </c>
      <c r="B128" s="451" t="s">
        <v>301</v>
      </c>
      <c r="C128" s="452"/>
      <c r="D128" s="108"/>
      <c r="E128" s="108"/>
    </row>
    <row r="129" spans="1:5" x14ac:dyDescent="0.25">
      <c r="A129" s="93">
        <v>6</v>
      </c>
      <c r="B129" s="451" t="s">
        <v>302</v>
      </c>
      <c r="C129" s="452"/>
      <c r="D129" s="108"/>
      <c r="E129" s="108"/>
    </row>
    <row r="130" spans="1:5" x14ac:dyDescent="0.25">
      <c r="A130" s="93">
        <v>7</v>
      </c>
      <c r="B130" s="451" t="s">
        <v>303</v>
      </c>
      <c r="C130" s="452"/>
      <c r="D130" s="108"/>
      <c r="E130" s="108"/>
    </row>
    <row r="131" spans="1:5" ht="15.75" customHeight="1" x14ac:dyDescent="0.25">
      <c r="A131" s="93">
        <v>8</v>
      </c>
      <c r="B131" s="451" t="s">
        <v>304</v>
      </c>
      <c r="C131" s="452"/>
      <c r="D131" s="109"/>
      <c r="E131" s="110"/>
    </row>
    <row r="132" spans="1:5" x14ac:dyDescent="0.25">
      <c r="A132" s="93">
        <v>9</v>
      </c>
      <c r="B132" s="451" t="s">
        <v>305</v>
      </c>
      <c r="C132" s="452"/>
      <c r="D132" s="108"/>
      <c r="E132" s="108"/>
    </row>
    <row r="133" spans="1:5" x14ac:dyDescent="0.25">
      <c r="A133" s="93">
        <v>10</v>
      </c>
      <c r="B133" s="451" t="s">
        <v>81</v>
      </c>
      <c r="C133" s="452"/>
      <c r="D133" s="108"/>
      <c r="E133" s="108"/>
    </row>
    <row r="134" spans="1:5" x14ac:dyDescent="0.25">
      <c r="A134" s="93">
        <v>11</v>
      </c>
      <c r="B134" s="451" t="s">
        <v>80</v>
      </c>
      <c r="C134" s="452"/>
      <c r="D134" s="108"/>
      <c r="E134" s="108"/>
    </row>
    <row r="135" spans="1:5" x14ac:dyDescent="0.25">
      <c r="A135" s="93">
        <v>12</v>
      </c>
      <c r="B135" s="451" t="s">
        <v>79</v>
      </c>
      <c r="C135" s="452"/>
      <c r="D135" s="108"/>
      <c r="E135" s="108"/>
    </row>
    <row r="136" spans="1:5" x14ac:dyDescent="0.25">
      <c r="A136" s="93">
        <v>13</v>
      </c>
      <c r="B136" s="451" t="s">
        <v>78</v>
      </c>
      <c r="C136" s="452"/>
      <c r="D136" s="108"/>
      <c r="E136" s="108"/>
    </row>
    <row r="137" spans="1:5" x14ac:dyDescent="0.25">
      <c r="A137" s="93">
        <v>14</v>
      </c>
      <c r="B137" s="451" t="s">
        <v>126</v>
      </c>
      <c r="C137" s="452"/>
      <c r="D137" s="108"/>
      <c r="E137" s="108"/>
    </row>
    <row r="138" spans="1:5" x14ac:dyDescent="0.25">
      <c r="A138" s="93">
        <v>15</v>
      </c>
      <c r="B138" s="451" t="s">
        <v>283</v>
      </c>
      <c r="C138" s="452"/>
      <c r="D138" s="108"/>
      <c r="E138" s="108"/>
    </row>
    <row r="139" spans="1:5" x14ac:dyDescent="0.25">
      <c r="A139" s="93">
        <v>16</v>
      </c>
      <c r="B139" s="451" t="s">
        <v>285</v>
      </c>
      <c r="C139" s="452"/>
      <c r="D139" s="108"/>
      <c r="E139" s="108"/>
    </row>
    <row r="140" spans="1:5" x14ac:dyDescent="0.25">
      <c r="A140" s="93">
        <v>17</v>
      </c>
      <c r="B140" s="451" t="s">
        <v>286</v>
      </c>
      <c r="C140" s="452"/>
      <c r="D140" s="108"/>
      <c r="E140" s="108"/>
    </row>
    <row r="141" spans="1:5" x14ac:dyDescent="0.25">
      <c r="A141" s="93">
        <v>18</v>
      </c>
      <c r="B141" s="451" t="s">
        <v>287</v>
      </c>
      <c r="C141" s="452"/>
      <c r="D141" s="108"/>
      <c r="E141" s="108"/>
    </row>
    <row r="142" spans="1:5" x14ac:dyDescent="0.25">
      <c r="A142" s="93">
        <v>19</v>
      </c>
      <c r="B142" s="451" t="s">
        <v>284</v>
      </c>
      <c r="C142" s="452"/>
      <c r="D142" s="108"/>
      <c r="E142" s="108"/>
    </row>
    <row r="143" spans="1:5" x14ac:dyDescent="0.25">
      <c r="A143" s="453" t="s">
        <v>289</v>
      </c>
      <c r="B143" s="454"/>
      <c r="C143" s="455"/>
      <c r="D143" s="460">
        <f>COUNTIF(D124:D142,"X")</f>
        <v>0</v>
      </c>
      <c r="E143" s="460">
        <f>COUNTIF(E124:E142,"X")</f>
        <v>0</v>
      </c>
    </row>
    <row r="144" spans="1:5" ht="13.5" customHeight="1" x14ac:dyDescent="0.25">
      <c r="A144" s="453" t="s">
        <v>290</v>
      </c>
      <c r="B144" s="454"/>
      <c r="C144" s="455"/>
      <c r="D144" s="460"/>
      <c r="E144" s="460"/>
    </row>
    <row r="145" spans="1:9" ht="29.25" customHeight="1" x14ac:dyDescent="0.25">
      <c r="A145" s="453" t="s">
        <v>291</v>
      </c>
      <c r="B145" s="454"/>
      <c r="C145" s="455"/>
      <c r="D145" s="460"/>
      <c r="E145" s="460"/>
    </row>
    <row r="146" spans="1:9" x14ac:dyDescent="0.25">
      <c r="A146" s="465" t="s">
        <v>292</v>
      </c>
      <c r="B146" s="465"/>
      <c r="C146" s="99" t="s">
        <v>294</v>
      </c>
      <c r="D146" s="94"/>
      <c r="E146" s="94"/>
    </row>
    <row r="147" spans="1:9" x14ac:dyDescent="0.25">
      <c r="A147" s="465" t="s">
        <v>293</v>
      </c>
      <c r="B147" s="465"/>
      <c r="C147" s="99" t="s">
        <v>295</v>
      </c>
      <c r="D147" s="94"/>
      <c r="E147" s="94"/>
    </row>
    <row r="148" spans="1:9" ht="20.25" customHeight="1" x14ac:dyDescent="0.25">
      <c r="A148" s="465" t="s">
        <v>314</v>
      </c>
      <c r="B148" s="465"/>
      <c r="C148" s="99" t="s">
        <v>296</v>
      </c>
      <c r="D148" s="94"/>
      <c r="E148" s="94"/>
    </row>
    <row r="151" spans="1:9" x14ac:dyDescent="0.25">
      <c r="G151" s="457" t="s">
        <v>94</v>
      </c>
      <c r="H151" s="458"/>
      <c r="I151" s="459"/>
    </row>
    <row r="152" spans="1:9" x14ac:dyDescent="0.25">
      <c r="G152" s="8" t="s">
        <v>91</v>
      </c>
      <c r="H152" s="8" t="s">
        <v>90</v>
      </c>
      <c r="I152" s="8" t="s">
        <v>77</v>
      </c>
    </row>
    <row r="153" spans="1:9" x14ac:dyDescent="0.25">
      <c r="G153" s="9" t="s">
        <v>86</v>
      </c>
      <c r="H153" s="8" t="s">
        <v>85</v>
      </c>
      <c r="I153" s="8">
        <v>5</v>
      </c>
    </row>
    <row r="154" spans="1:9" x14ac:dyDescent="0.25">
      <c r="G154" s="9" t="s">
        <v>109</v>
      </c>
      <c r="H154" s="8" t="s">
        <v>84</v>
      </c>
      <c r="I154" s="8">
        <v>10</v>
      </c>
    </row>
    <row r="155" spans="1:9" x14ac:dyDescent="0.25">
      <c r="G155" s="9" t="s">
        <v>83</v>
      </c>
      <c r="H155" s="8" t="s">
        <v>82</v>
      </c>
      <c r="I155" s="8">
        <v>20</v>
      </c>
    </row>
    <row r="157" spans="1:9" x14ac:dyDescent="0.25">
      <c r="B157" t="s">
        <v>124</v>
      </c>
    </row>
    <row r="158" spans="1:9" x14ac:dyDescent="0.25">
      <c r="B158">
        <f>'MATRIZ DEFINICIÓN RIESGO'!B177</f>
        <v>0</v>
      </c>
    </row>
    <row r="159" spans="1:9" x14ac:dyDescent="0.25">
      <c r="A159" s="462" t="s">
        <v>288</v>
      </c>
      <c r="B159" s="461" t="s">
        <v>313</v>
      </c>
      <c r="C159" s="461"/>
      <c r="D159" s="461"/>
      <c r="E159" s="461"/>
    </row>
    <row r="160" spans="1:9" x14ac:dyDescent="0.25">
      <c r="A160" s="463"/>
      <c r="B160" s="95" t="s">
        <v>93</v>
      </c>
      <c r="C160" s="96"/>
      <c r="D160" s="457" t="s">
        <v>92</v>
      </c>
      <c r="E160" s="459"/>
    </row>
    <row r="161" spans="1:5" ht="17.25" customHeight="1" x14ac:dyDescent="0.25">
      <c r="A161" s="464"/>
      <c r="B161" s="97" t="s">
        <v>89</v>
      </c>
      <c r="C161" s="97"/>
      <c r="D161" s="111" t="s">
        <v>88</v>
      </c>
      <c r="E161" s="111" t="s">
        <v>87</v>
      </c>
    </row>
    <row r="162" spans="1:5" x14ac:dyDescent="0.25">
      <c r="A162" s="93">
        <v>1</v>
      </c>
      <c r="B162" s="451" t="s">
        <v>297</v>
      </c>
      <c r="C162" s="452"/>
      <c r="D162" s="108"/>
      <c r="E162" s="108"/>
    </row>
    <row r="163" spans="1:5" x14ac:dyDescent="0.25">
      <c r="A163" s="93">
        <v>2</v>
      </c>
      <c r="B163" s="451" t="s">
        <v>298</v>
      </c>
      <c r="C163" s="452"/>
      <c r="D163" s="108"/>
      <c r="E163" s="108"/>
    </row>
    <row r="164" spans="1:5" x14ac:dyDescent="0.25">
      <c r="A164" s="93">
        <v>3</v>
      </c>
      <c r="B164" s="451" t="s">
        <v>299</v>
      </c>
      <c r="C164" s="452"/>
      <c r="D164" s="108"/>
      <c r="E164" s="108"/>
    </row>
    <row r="165" spans="1:5" x14ac:dyDescent="0.25">
      <c r="A165" s="93">
        <v>4</v>
      </c>
      <c r="B165" s="451" t="s">
        <v>300</v>
      </c>
      <c r="C165" s="452"/>
      <c r="D165" s="108"/>
      <c r="E165" s="108"/>
    </row>
    <row r="166" spans="1:5" x14ac:dyDescent="0.25">
      <c r="A166" s="93">
        <v>5</v>
      </c>
      <c r="B166" s="451" t="s">
        <v>301</v>
      </c>
      <c r="C166" s="452"/>
      <c r="D166" s="108"/>
      <c r="E166" s="108"/>
    </row>
    <row r="167" spans="1:5" x14ac:dyDescent="0.25">
      <c r="A167" s="93">
        <v>6</v>
      </c>
      <c r="B167" s="451" t="s">
        <v>302</v>
      </c>
      <c r="C167" s="452"/>
      <c r="D167" s="108"/>
      <c r="E167" s="108"/>
    </row>
    <row r="168" spans="1:5" x14ac:dyDescent="0.25">
      <c r="A168" s="93">
        <v>7</v>
      </c>
      <c r="B168" s="451" t="s">
        <v>303</v>
      </c>
      <c r="C168" s="452"/>
      <c r="D168" s="108"/>
      <c r="E168" s="108"/>
    </row>
    <row r="169" spans="1:5" ht="15.75" customHeight="1" x14ac:dyDescent="0.25">
      <c r="A169" s="93">
        <v>8</v>
      </c>
      <c r="B169" s="451" t="s">
        <v>304</v>
      </c>
      <c r="C169" s="452"/>
      <c r="D169" s="109"/>
      <c r="E169" s="110"/>
    </row>
    <row r="170" spans="1:5" x14ac:dyDescent="0.25">
      <c r="A170" s="93">
        <v>9</v>
      </c>
      <c r="B170" s="451" t="s">
        <v>305</v>
      </c>
      <c r="C170" s="452"/>
      <c r="D170" s="108"/>
      <c r="E170" s="108"/>
    </row>
    <row r="171" spans="1:5" x14ac:dyDescent="0.25">
      <c r="A171" s="93">
        <v>10</v>
      </c>
      <c r="B171" s="451" t="s">
        <v>81</v>
      </c>
      <c r="C171" s="452"/>
      <c r="D171" s="108"/>
      <c r="E171" s="108"/>
    </row>
    <row r="172" spans="1:5" x14ac:dyDescent="0.25">
      <c r="A172" s="93">
        <v>11</v>
      </c>
      <c r="B172" s="451" t="s">
        <v>80</v>
      </c>
      <c r="C172" s="452"/>
      <c r="D172" s="108"/>
      <c r="E172" s="108"/>
    </row>
    <row r="173" spans="1:5" x14ac:dyDescent="0.25">
      <c r="A173" s="93">
        <v>12</v>
      </c>
      <c r="B173" s="451" t="s">
        <v>79</v>
      </c>
      <c r="C173" s="452"/>
      <c r="D173" s="108"/>
      <c r="E173" s="108"/>
    </row>
    <row r="174" spans="1:5" x14ac:dyDescent="0.25">
      <c r="A174" s="93">
        <v>13</v>
      </c>
      <c r="B174" s="451" t="s">
        <v>78</v>
      </c>
      <c r="C174" s="452"/>
      <c r="D174" s="108"/>
      <c r="E174" s="108"/>
    </row>
    <row r="175" spans="1:5" x14ac:dyDescent="0.25">
      <c r="A175" s="93">
        <v>14</v>
      </c>
      <c r="B175" s="451" t="s">
        <v>126</v>
      </c>
      <c r="C175" s="452"/>
      <c r="D175" s="108"/>
      <c r="E175" s="108"/>
    </row>
    <row r="176" spans="1:5" x14ac:dyDescent="0.25">
      <c r="A176" s="93">
        <v>15</v>
      </c>
      <c r="B176" s="451" t="s">
        <v>283</v>
      </c>
      <c r="C176" s="452"/>
      <c r="D176" s="108"/>
      <c r="E176" s="108"/>
    </row>
    <row r="177" spans="1:9" x14ac:dyDescent="0.25">
      <c r="A177" s="93">
        <v>16</v>
      </c>
      <c r="B177" s="451" t="s">
        <v>285</v>
      </c>
      <c r="C177" s="452"/>
      <c r="D177" s="108"/>
      <c r="E177" s="108"/>
    </row>
    <row r="178" spans="1:9" x14ac:dyDescent="0.25">
      <c r="A178" s="93">
        <v>17</v>
      </c>
      <c r="B178" s="451" t="s">
        <v>286</v>
      </c>
      <c r="C178" s="452"/>
      <c r="D178" s="108"/>
      <c r="E178" s="108"/>
    </row>
    <row r="179" spans="1:9" x14ac:dyDescent="0.25">
      <c r="A179" s="93">
        <v>18</v>
      </c>
      <c r="B179" s="451" t="s">
        <v>287</v>
      </c>
      <c r="C179" s="452"/>
      <c r="D179" s="108"/>
      <c r="E179" s="108"/>
    </row>
    <row r="180" spans="1:9" x14ac:dyDescent="0.25">
      <c r="A180" s="93">
        <v>19</v>
      </c>
      <c r="B180" s="451" t="s">
        <v>284</v>
      </c>
      <c r="C180" s="452"/>
      <c r="D180" s="108"/>
      <c r="E180" s="108"/>
    </row>
    <row r="181" spans="1:9" x14ac:dyDescent="0.25">
      <c r="A181" s="453" t="s">
        <v>289</v>
      </c>
      <c r="B181" s="454"/>
      <c r="C181" s="455"/>
      <c r="D181" s="460">
        <f>COUNTIF(D162:D180,"X")</f>
        <v>0</v>
      </c>
      <c r="E181" s="460">
        <f>COUNTIF(E162:E180,"X")</f>
        <v>0</v>
      </c>
    </row>
    <row r="182" spans="1:9" ht="13.5" customHeight="1" x14ac:dyDescent="0.25">
      <c r="A182" s="453" t="s">
        <v>290</v>
      </c>
      <c r="B182" s="454"/>
      <c r="C182" s="455"/>
      <c r="D182" s="460"/>
      <c r="E182" s="460"/>
    </row>
    <row r="183" spans="1:9" ht="29.25" customHeight="1" x14ac:dyDescent="0.25">
      <c r="A183" s="453" t="s">
        <v>291</v>
      </c>
      <c r="B183" s="454"/>
      <c r="C183" s="455"/>
      <c r="D183" s="460"/>
      <c r="E183" s="460"/>
    </row>
    <row r="184" spans="1:9" x14ac:dyDescent="0.25">
      <c r="A184" s="465" t="s">
        <v>292</v>
      </c>
      <c r="B184" s="465"/>
      <c r="C184" s="99" t="s">
        <v>294</v>
      </c>
      <c r="D184" s="94"/>
      <c r="E184" s="94"/>
    </row>
    <row r="185" spans="1:9" x14ac:dyDescent="0.25">
      <c r="A185" s="465" t="s">
        <v>293</v>
      </c>
      <c r="B185" s="465"/>
      <c r="C185" s="99" t="s">
        <v>295</v>
      </c>
      <c r="D185" s="94"/>
      <c r="E185" s="94"/>
    </row>
    <row r="186" spans="1:9" ht="20.25" customHeight="1" x14ac:dyDescent="0.25">
      <c r="A186" s="465" t="s">
        <v>314</v>
      </c>
      <c r="B186" s="465"/>
      <c r="C186" s="99" t="s">
        <v>296</v>
      </c>
      <c r="D186" s="94"/>
      <c r="E186" s="94"/>
    </row>
    <row r="189" spans="1:9" x14ac:dyDescent="0.25">
      <c r="G189" s="457" t="s">
        <v>94</v>
      </c>
      <c r="H189" s="458"/>
      <c r="I189" s="459"/>
    </row>
    <row r="190" spans="1:9" x14ac:dyDescent="0.25">
      <c r="G190" s="8" t="s">
        <v>91</v>
      </c>
      <c r="H190" s="8" t="s">
        <v>90</v>
      </c>
      <c r="I190" s="8" t="s">
        <v>77</v>
      </c>
    </row>
    <row r="191" spans="1:9" x14ac:dyDescent="0.25">
      <c r="G191" s="9" t="s">
        <v>86</v>
      </c>
      <c r="H191" s="8" t="s">
        <v>85</v>
      </c>
      <c r="I191" s="8">
        <v>5</v>
      </c>
    </row>
    <row r="192" spans="1:9" x14ac:dyDescent="0.25">
      <c r="G192" s="9" t="s">
        <v>109</v>
      </c>
      <c r="H192" s="8" t="s">
        <v>84</v>
      </c>
      <c r="I192" s="8">
        <v>10</v>
      </c>
    </row>
    <row r="193" spans="1:9" x14ac:dyDescent="0.25">
      <c r="G193" s="9" t="s">
        <v>83</v>
      </c>
      <c r="H193" s="8" t="s">
        <v>82</v>
      </c>
      <c r="I193" s="8">
        <v>20</v>
      </c>
    </row>
    <row r="197" spans="1:9" x14ac:dyDescent="0.25">
      <c r="B197" t="s">
        <v>124</v>
      </c>
    </row>
    <row r="198" spans="1:9" x14ac:dyDescent="0.25">
      <c r="B198">
        <f>'MATRIZ DEFINICIÓN RIESGO'!B217</f>
        <v>0</v>
      </c>
    </row>
    <row r="199" spans="1:9" x14ac:dyDescent="0.25">
      <c r="A199" s="462" t="s">
        <v>288</v>
      </c>
      <c r="B199" s="461" t="s">
        <v>313</v>
      </c>
      <c r="C199" s="461"/>
      <c r="D199" s="461"/>
      <c r="E199" s="461"/>
    </row>
    <row r="200" spans="1:9" x14ac:dyDescent="0.25">
      <c r="A200" s="463"/>
      <c r="B200" s="95" t="s">
        <v>93</v>
      </c>
      <c r="C200" s="96"/>
      <c r="D200" s="457" t="s">
        <v>92</v>
      </c>
      <c r="E200" s="459"/>
    </row>
    <row r="201" spans="1:9" ht="17.25" customHeight="1" x14ac:dyDescent="0.25">
      <c r="A201" s="464"/>
      <c r="B201" s="97" t="s">
        <v>89</v>
      </c>
      <c r="C201" s="97"/>
      <c r="D201" s="111" t="s">
        <v>88</v>
      </c>
      <c r="E201" s="111" t="s">
        <v>87</v>
      </c>
    </row>
    <row r="202" spans="1:9" x14ac:dyDescent="0.25">
      <c r="A202" s="93">
        <v>1</v>
      </c>
      <c r="B202" s="451" t="s">
        <v>297</v>
      </c>
      <c r="C202" s="452"/>
      <c r="D202" s="108"/>
      <c r="E202" s="108"/>
    </row>
    <row r="203" spans="1:9" x14ac:dyDescent="0.25">
      <c r="A203" s="93">
        <v>2</v>
      </c>
      <c r="B203" s="451" t="s">
        <v>298</v>
      </c>
      <c r="C203" s="452"/>
      <c r="D203" s="108"/>
      <c r="E203" s="108"/>
    </row>
    <row r="204" spans="1:9" x14ac:dyDescent="0.25">
      <c r="A204" s="93">
        <v>3</v>
      </c>
      <c r="B204" s="451" t="s">
        <v>299</v>
      </c>
      <c r="C204" s="452"/>
      <c r="D204" s="108"/>
      <c r="E204" s="108"/>
    </row>
    <row r="205" spans="1:9" x14ac:dyDescent="0.25">
      <c r="A205" s="93">
        <v>4</v>
      </c>
      <c r="B205" s="451" t="s">
        <v>300</v>
      </c>
      <c r="C205" s="452"/>
      <c r="D205" s="108"/>
      <c r="E205" s="108"/>
    </row>
    <row r="206" spans="1:9" x14ac:dyDescent="0.25">
      <c r="A206" s="93">
        <v>5</v>
      </c>
      <c r="B206" s="451" t="s">
        <v>301</v>
      </c>
      <c r="C206" s="452"/>
      <c r="D206" s="108"/>
      <c r="E206" s="108"/>
    </row>
    <row r="207" spans="1:9" x14ac:dyDescent="0.25">
      <c r="A207" s="93">
        <v>6</v>
      </c>
      <c r="B207" s="451" t="s">
        <v>302</v>
      </c>
      <c r="C207" s="452"/>
      <c r="D207" s="108"/>
      <c r="E207" s="108"/>
    </row>
    <row r="208" spans="1:9" x14ac:dyDescent="0.25">
      <c r="A208" s="93">
        <v>7</v>
      </c>
      <c r="B208" s="451" t="s">
        <v>303</v>
      </c>
      <c r="C208" s="452"/>
      <c r="D208" s="108"/>
      <c r="E208" s="108"/>
    </row>
    <row r="209" spans="1:5" ht="15.75" customHeight="1" x14ac:dyDescent="0.25">
      <c r="A209" s="93">
        <v>8</v>
      </c>
      <c r="B209" s="451" t="s">
        <v>304</v>
      </c>
      <c r="C209" s="452"/>
      <c r="D209" s="109"/>
      <c r="E209" s="110"/>
    </row>
    <row r="210" spans="1:5" x14ac:dyDescent="0.25">
      <c r="A210" s="93">
        <v>9</v>
      </c>
      <c r="B210" s="451" t="s">
        <v>305</v>
      </c>
      <c r="C210" s="452"/>
      <c r="D210" s="108"/>
      <c r="E210" s="108"/>
    </row>
    <row r="211" spans="1:5" x14ac:dyDescent="0.25">
      <c r="A211" s="93">
        <v>10</v>
      </c>
      <c r="B211" s="451" t="s">
        <v>81</v>
      </c>
      <c r="C211" s="452"/>
      <c r="D211" s="108"/>
      <c r="E211" s="108"/>
    </row>
    <row r="212" spans="1:5" x14ac:dyDescent="0.25">
      <c r="A212" s="93">
        <v>11</v>
      </c>
      <c r="B212" s="451" t="s">
        <v>80</v>
      </c>
      <c r="C212" s="452"/>
      <c r="D212" s="108"/>
      <c r="E212" s="108"/>
    </row>
    <row r="213" spans="1:5" x14ac:dyDescent="0.25">
      <c r="A213" s="93">
        <v>12</v>
      </c>
      <c r="B213" s="451" t="s">
        <v>79</v>
      </c>
      <c r="C213" s="452"/>
      <c r="D213" s="108"/>
      <c r="E213" s="108"/>
    </row>
    <row r="214" spans="1:5" x14ac:dyDescent="0.25">
      <c r="A214" s="93">
        <v>13</v>
      </c>
      <c r="B214" s="451" t="s">
        <v>78</v>
      </c>
      <c r="C214" s="452"/>
      <c r="D214" s="108"/>
      <c r="E214" s="108"/>
    </row>
    <row r="215" spans="1:5" x14ac:dyDescent="0.25">
      <c r="A215" s="93">
        <v>14</v>
      </c>
      <c r="B215" s="451" t="s">
        <v>126</v>
      </c>
      <c r="C215" s="452"/>
      <c r="D215" s="108"/>
      <c r="E215" s="108"/>
    </row>
    <row r="216" spans="1:5" x14ac:dyDescent="0.25">
      <c r="A216" s="93">
        <v>15</v>
      </c>
      <c r="B216" s="451" t="s">
        <v>283</v>
      </c>
      <c r="C216" s="452"/>
      <c r="D216" s="108"/>
      <c r="E216" s="108"/>
    </row>
    <row r="217" spans="1:5" x14ac:dyDescent="0.25">
      <c r="A217" s="93">
        <v>16</v>
      </c>
      <c r="B217" s="451" t="s">
        <v>285</v>
      </c>
      <c r="C217" s="452"/>
      <c r="D217" s="108"/>
      <c r="E217" s="108"/>
    </row>
    <row r="218" spans="1:5" x14ac:dyDescent="0.25">
      <c r="A218" s="93">
        <v>17</v>
      </c>
      <c r="B218" s="451" t="s">
        <v>286</v>
      </c>
      <c r="C218" s="452"/>
      <c r="D218" s="108"/>
      <c r="E218" s="108"/>
    </row>
    <row r="219" spans="1:5" x14ac:dyDescent="0.25">
      <c r="A219" s="93">
        <v>18</v>
      </c>
      <c r="B219" s="451" t="s">
        <v>287</v>
      </c>
      <c r="C219" s="452"/>
      <c r="D219" s="108"/>
      <c r="E219" s="108"/>
    </row>
    <row r="220" spans="1:5" x14ac:dyDescent="0.25">
      <c r="A220" s="93">
        <v>19</v>
      </c>
      <c r="B220" s="451" t="s">
        <v>284</v>
      </c>
      <c r="C220" s="452"/>
      <c r="D220" s="108"/>
      <c r="E220" s="108"/>
    </row>
    <row r="221" spans="1:5" x14ac:dyDescent="0.25">
      <c r="A221" s="453" t="s">
        <v>289</v>
      </c>
      <c r="B221" s="454"/>
      <c r="C221" s="455"/>
      <c r="D221" s="460">
        <f>COUNTIF(D202:D220,"X")</f>
        <v>0</v>
      </c>
      <c r="E221" s="460">
        <f>COUNTIF(E202:E220,"X")</f>
        <v>0</v>
      </c>
    </row>
    <row r="222" spans="1:5" ht="13.5" customHeight="1" x14ac:dyDescent="0.25">
      <c r="A222" s="453" t="s">
        <v>290</v>
      </c>
      <c r="B222" s="454"/>
      <c r="C222" s="455"/>
      <c r="D222" s="460"/>
      <c r="E222" s="460"/>
    </row>
    <row r="223" spans="1:5" ht="29.25" customHeight="1" x14ac:dyDescent="0.25">
      <c r="A223" s="453" t="s">
        <v>291</v>
      </c>
      <c r="B223" s="454"/>
      <c r="C223" s="455"/>
      <c r="D223" s="460"/>
      <c r="E223" s="460"/>
    </row>
    <row r="224" spans="1:5" x14ac:dyDescent="0.25">
      <c r="A224" s="465" t="s">
        <v>292</v>
      </c>
      <c r="B224" s="465"/>
      <c r="C224" s="99" t="s">
        <v>294</v>
      </c>
      <c r="D224" s="94"/>
      <c r="E224" s="94"/>
    </row>
    <row r="225" spans="1:9" x14ac:dyDescent="0.25">
      <c r="A225" s="465" t="s">
        <v>293</v>
      </c>
      <c r="B225" s="465"/>
      <c r="C225" s="99" t="s">
        <v>295</v>
      </c>
      <c r="D225" s="94"/>
      <c r="E225" s="94"/>
    </row>
    <row r="226" spans="1:9" ht="20.25" customHeight="1" x14ac:dyDescent="0.25">
      <c r="A226" s="465" t="s">
        <v>314</v>
      </c>
      <c r="B226" s="465"/>
      <c r="C226" s="99" t="s">
        <v>296</v>
      </c>
      <c r="D226" s="94"/>
      <c r="E226" s="94"/>
    </row>
    <row r="229" spans="1:9" x14ac:dyDescent="0.25">
      <c r="G229" s="457" t="s">
        <v>94</v>
      </c>
      <c r="H229" s="458"/>
      <c r="I229" s="459"/>
    </row>
    <row r="230" spans="1:9" x14ac:dyDescent="0.25">
      <c r="G230" s="8" t="s">
        <v>91</v>
      </c>
      <c r="H230" s="8" t="s">
        <v>90</v>
      </c>
      <c r="I230" s="8" t="s">
        <v>77</v>
      </c>
    </row>
    <row r="231" spans="1:9" x14ac:dyDescent="0.25">
      <c r="G231" s="9" t="s">
        <v>86</v>
      </c>
      <c r="H231" s="8" t="s">
        <v>85</v>
      </c>
      <c r="I231" s="8">
        <v>5</v>
      </c>
    </row>
    <row r="232" spans="1:9" x14ac:dyDescent="0.25">
      <c r="G232" s="9" t="s">
        <v>109</v>
      </c>
      <c r="H232" s="8" t="s">
        <v>84</v>
      </c>
      <c r="I232" s="8">
        <v>10</v>
      </c>
    </row>
    <row r="233" spans="1:9" x14ac:dyDescent="0.25">
      <c r="G233" s="9" t="s">
        <v>83</v>
      </c>
      <c r="H233" s="8" t="s">
        <v>82</v>
      </c>
      <c r="I233" s="8">
        <v>20</v>
      </c>
    </row>
  </sheetData>
  <mergeCells count="186">
    <mergeCell ref="A225:B225"/>
    <mergeCell ref="A226:B226"/>
    <mergeCell ref="G229:I229"/>
    <mergeCell ref="D221:D223"/>
    <mergeCell ref="E221:E223"/>
    <mergeCell ref="A222:C222"/>
    <mergeCell ref="A223:C223"/>
    <mergeCell ref="A224:B224"/>
    <mergeCell ref="B217:C217"/>
    <mergeCell ref="B218:C218"/>
    <mergeCell ref="B219:C219"/>
    <mergeCell ref="B220:C220"/>
    <mergeCell ref="A221:C221"/>
    <mergeCell ref="B212:C212"/>
    <mergeCell ref="B213:C213"/>
    <mergeCell ref="B214:C214"/>
    <mergeCell ref="B215:C215"/>
    <mergeCell ref="B216:C216"/>
    <mergeCell ref="B207:C207"/>
    <mergeCell ref="B208:C208"/>
    <mergeCell ref="B209:C209"/>
    <mergeCell ref="B210:C210"/>
    <mergeCell ref="B211:C211"/>
    <mergeCell ref="B202:C202"/>
    <mergeCell ref="B203:C203"/>
    <mergeCell ref="B204:C204"/>
    <mergeCell ref="B205:C205"/>
    <mergeCell ref="B206:C206"/>
    <mergeCell ref="A185:B185"/>
    <mergeCell ref="A186:B186"/>
    <mergeCell ref="G189:I189"/>
    <mergeCell ref="A199:A201"/>
    <mergeCell ref="B199:E199"/>
    <mergeCell ref="D200:E200"/>
    <mergeCell ref="D181:D183"/>
    <mergeCell ref="E181:E183"/>
    <mergeCell ref="A182:C182"/>
    <mergeCell ref="A183:C183"/>
    <mergeCell ref="A184:B184"/>
    <mergeCell ref="B177:C177"/>
    <mergeCell ref="B178:C178"/>
    <mergeCell ref="B179:C179"/>
    <mergeCell ref="B180:C180"/>
    <mergeCell ref="A181:C181"/>
    <mergeCell ref="B172:C172"/>
    <mergeCell ref="B173:C173"/>
    <mergeCell ref="B174:C174"/>
    <mergeCell ref="B175:C175"/>
    <mergeCell ref="B176:C176"/>
    <mergeCell ref="B167:C167"/>
    <mergeCell ref="B168:C168"/>
    <mergeCell ref="B169:C169"/>
    <mergeCell ref="B170:C170"/>
    <mergeCell ref="B171:C171"/>
    <mergeCell ref="B162:C162"/>
    <mergeCell ref="B163:C163"/>
    <mergeCell ref="B164:C164"/>
    <mergeCell ref="B165:C165"/>
    <mergeCell ref="B166:C166"/>
    <mergeCell ref="A147:B147"/>
    <mergeCell ref="A148:B148"/>
    <mergeCell ref="G151:I151"/>
    <mergeCell ref="A159:A161"/>
    <mergeCell ref="B159:E159"/>
    <mergeCell ref="D160:E160"/>
    <mergeCell ref="D143:D145"/>
    <mergeCell ref="E143:E145"/>
    <mergeCell ref="A144:C144"/>
    <mergeCell ref="A145:C145"/>
    <mergeCell ref="A146:B146"/>
    <mergeCell ref="B139:C139"/>
    <mergeCell ref="B140:C140"/>
    <mergeCell ref="B141:C141"/>
    <mergeCell ref="B142:C142"/>
    <mergeCell ref="A143:C143"/>
    <mergeCell ref="B134:C134"/>
    <mergeCell ref="B135:C135"/>
    <mergeCell ref="B136:C136"/>
    <mergeCell ref="B137:C137"/>
    <mergeCell ref="B138:C138"/>
    <mergeCell ref="B129:C129"/>
    <mergeCell ref="B130:C130"/>
    <mergeCell ref="B131:C131"/>
    <mergeCell ref="B132:C132"/>
    <mergeCell ref="B133:C133"/>
    <mergeCell ref="B124:C124"/>
    <mergeCell ref="B125:C125"/>
    <mergeCell ref="B126:C126"/>
    <mergeCell ref="B127:C127"/>
    <mergeCell ref="B128:C128"/>
    <mergeCell ref="A107:B107"/>
    <mergeCell ref="A108:B108"/>
    <mergeCell ref="A109:B109"/>
    <mergeCell ref="G112:I112"/>
    <mergeCell ref="A121:A123"/>
    <mergeCell ref="B121:E121"/>
    <mergeCell ref="D122:E122"/>
    <mergeCell ref="B102:C102"/>
    <mergeCell ref="B103:C103"/>
    <mergeCell ref="A104:C104"/>
    <mergeCell ref="D104:D106"/>
    <mergeCell ref="E104:E106"/>
    <mergeCell ref="A105:C105"/>
    <mergeCell ref="A106:C106"/>
    <mergeCell ref="B97:C97"/>
    <mergeCell ref="B98:C98"/>
    <mergeCell ref="B99:C99"/>
    <mergeCell ref="B100:C100"/>
    <mergeCell ref="B101:C101"/>
    <mergeCell ref="B92:C92"/>
    <mergeCell ref="B93:C93"/>
    <mergeCell ref="B94:C94"/>
    <mergeCell ref="B95:C95"/>
    <mergeCell ref="B96:C96"/>
    <mergeCell ref="B87:C87"/>
    <mergeCell ref="B88:C88"/>
    <mergeCell ref="B89:C89"/>
    <mergeCell ref="B90:C90"/>
    <mergeCell ref="B91:C91"/>
    <mergeCell ref="A82:A84"/>
    <mergeCell ref="B82:E82"/>
    <mergeCell ref="D83:E83"/>
    <mergeCell ref="B85:C85"/>
    <mergeCell ref="B86:C86"/>
    <mergeCell ref="G34:I34"/>
    <mergeCell ref="D5:E5"/>
    <mergeCell ref="E26:E28"/>
    <mergeCell ref="A29:B29"/>
    <mergeCell ref="A30:B30"/>
    <mergeCell ref="A31:B31"/>
    <mergeCell ref="B14:C14"/>
    <mergeCell ref="B13:C13"/>
    <mergeCell ref="B12:C12"/>
    <mergeCell ref="A4:A6"/>
    <mergeCell ref="D26:D28"/>
    <mergeCell ref="B22:C22"/>
    <mergeCell ref="B25:C25"/>
    <mergeCell ref="B24:C24"/>
    <mergeCell ref="B23:C23"/>
    <mergeCell ref="B21:C21"/>
    <mergeCell ref="B15:C15"/>
    <mergeCell ref="B4:E4"/>
    <mergeCell ref="A27:C27"/>
    <mergeCell ref="B11:C11"/>
    <mergeCell ref="B10:C10"/>
    <mergeCell ref="B9:C9"/>
    <mergeCell ref="B8:C8"/>
    <mergeCell ref="B7:C7"/>
    <mergeCell ref="A26:C26"/>
    <mergeCell ref="B20:C20"/>
    <mergeCell ref="B19:C19"/>
    <mergeCell ref="B18:C18"/>
    <mergeCell ref="B17:C17"/>
    <mergeCell ref="B16:C16"/>
    <mergeCell ref="A28:C28"/>
    <mergeCell ref="A43:A45"/>
    <mergeCell ref="B43:E43"/>
    <mergeCell ref="D44:E44"/>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A65:C65"/>
    <mergeCell ref="A69:B69"/>
    <mergeCell ref="A70:B70"/>
    <mergeCell ref="G73:I73"/>
    <mergeCell ref="D65:D67"/>
    <mergeCell ref="E65:E67"/>
    <mergeCell ref="A66:C66"/>
    <mergeCell ref="A67:C67"/>
    <mergeCell ref="A68:B68"/>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G198"/>
  <sheetViews>
    <sheetView topLeftCell="B1" workbookViewId="0">
      <selection activeCell="C6" sqref="C6"/>
    </sheetView>
  </sheetViews>
  <sheetFormatPr baseColWidth="10" defaultRowHeight="15" x14ac:dyDescent="0.25"/>
  <cols>
    <col min="1" max="1" width="39.5703125" hidden="1" customWidth="1"/>
    <col min="2" max="2" width="37.7109375" customWidth="1"/>
    <col min="3" max="3" width="18" customWidth="1"/>
    <col min="4" max="4" width="22.7109375" customWidth="1"/>
    <col min="5" max="5" width="32" customWidth="1"/>
    <col min="6" max="6" width="27.140625" customWidth="1"/>
    <col min="7" max="7" width="29.28515625" customWidth="1"/>
    <col min="8" max="8" width="45" customWidth="1"/>
  </cols>
  <sheetData>
    <row r="1" spans="1:6" ht="44.25" customHeight="1" thickBot="1" x14ac:dyDescent="0.3">
      <c r="A1" s="482" t="s">
        <v>437</v>
      </c>
      <c r="B1" s="483"/>
      <c r="C1" s="483"/>
      <c r="D1" s="484"/>
    </row>
    <row r="2" spans="1:6" ht="17.25" customHeight="1" x14ac:dyDescent="0.25">
      <c r="A2" s="485" t="s">
        <v>386</v>
      </c>
      <c r="B2" s="486"/>
      <c r="C2" s="486"/>
      <c r="D2" s="487"/>
    </row>
    <row r="3" spans="1:6" ht="17.25" customHeight="1" x14ac:dyDescent="0.25">
      <c r="A3" s="488"/>
      <c r="B3" s="489"/>
      <c r="C3" s="489"/>
      <c r="D3" s="490"/>
    </row>
    <row r="4" spans="1:6" ht="42" customHeight="1" thickBot="1" x14ac:dyDescent="0.3">
      <c r="A4" s="491"/>
      <c r="B4" s="492"/>
      <c r="C4" s="492"/>
      <c r="D4" s="493"/>
    </row>
    <row r="5" spans="1:6" ht="47.25" x14ac:dyDescent="0.25">
      <c r="A5" s="154" t="s">
        <v>387</v>
      </c>
      <c r="B5" s="155" t="s">
        <v>388</v>
      </c>
      <c r="C5" s="155" t="s">
        <v>389</v>
      </c>
      <c r="D5" s="156" t="s">
        <v>390</v>
      </c>
    </row>
    <row r="6" spans="1:6" ht="30" x14ac:dyDescent="0.25">
      <c r="A6" s="494" t="s">
        <v>391</v>
      </c>
      <c r="B6" s="187" t="s">
        <v>392</v>
      </c>
      <c r="C6" s="13"/>
      <c r="D6" s="328" t="b">
        <f>IF(C6="Asignado",15,IF(C6="No ASignado",0))</f>
        <v>0</v>
      </c>
    </row>
    <row r="7" spans="1:6" ht="45" x14ac:dyDescent="0.25">
      <c r="A7" s="494"/>
      <c r="B7" s="187" t="s">
        <v>394</v>
      </c>
      <c r="C7" s="13"/>
      <c r="D7" s="328" t="b">
        <f>IF(C7="Adecuado",15,IF(C7="Inadecuado",0))</f>
        <v>0</v>
      </c>
    </row>
    <row r="8" spans="1:6" ht="60" x14ac:dyDescent="0.25">
      <c r="A8" s="157" t="s">
        <v>396</v>
      </c>
      <c r="B8" s="187" t="s">
        <v>397</v>
      </c>
      <c r="C8" s="13"/>
      <c r="D8" s="328" t="b">
        <f>IF(C8="OPORTUNA",15,IF(C8="INOPORTUNA",0))</f>
        <v>0</v>
      </c>
    </row>
    <row r="9" spans="1:6" ht="90" x14ac:dyDescent="0.25">
      <c r="A9" s="157" t="s">
        <v>399</v>
      </c>
      <c r="B9" s="187" t="s">
        <v>400</v>
      </c>
      <c r="C9" s="158"/>
      <c r="D9" s="328" t="b">
        <f>IF(C9="PREVENIR",15,IF(C9="DETECTAR",10,IF(C9="NO ES UN CONTROL",0)))</f>
        <v>0</v>
      </c>
    </row>
    <row r="10" spans="1:6" ht="60" customHeight="1" thickBot="1" x14ac:dyDescent="0.3">
      <c r="A10" s="157" t="s">
        <v>402</v>
      </c>
      <c r="B10" s="187" t="s">
        <v>403</v>
      </c>
      <c r="C10" s="159"/>
      <c r="D10" s="328" t="b">
        <f>IF(C10="CONFIABLE",15,IF(C10="NO CONFIABLE",0))</f>
        <v>0</v>
      </c>
    </row>
    <row r="11" spans="1:6" ht="75" x14ac:dyDescent="0.25">
      <c r="A11" s="160" t="s">
        <v>405</v>
      </c>
      <c r="B11" s="187" t="s">
        <v>406</v>
      </c>
      <c r="C11" s="117"/>
      <c r="D11" s="328" t="b">
        <f>IF(C11="SE INVESTIGAN Y RESUELVEN OPORTUNAMENTE",15,IF(C11="NO SE INVESTIGAN Y RESUELVEN OPORTUNAMENTE",0))</f>
        <v>0</v>
      </c>
      <c r="E11" s="495" t="s">
        <v>408</v>
      </c>
      <c r="F11" s="496"/>
    </row>
    <row r="12" spans="1:6" ht="60" x14ac:dyDescent="0.25">
      <c r="A12" s="157" t="s">
        <v>409</v>
      </c>
      <c r="B12" s="187" t="s">
        <v>410</v>
      </c>
      <c r="C12" s="13"/>
      <c r="D12" s="328" t="b">
        <f>IF(C12="COMPLETA",10,IF(C12="INCOMPLETA",5,IF(C12="NO EXISTE",0)))</f>
        <v>0</v>
      </c>
      <c r="E12" s="475" t="s">
        <v>412</v>
      </c>
      <c r="F12" s="477" t="str">
        <f>IF(D13&gt;=96,"FUERTE",IF(D13&gt;=86,"MODERADO",IF(D13&lt;=85,"DEBIL")))</f>
        <v>DEBIL</v>
      </c>
    </row>
    <row r="13" spans="1:6" ht="21" thickBot="1" x14ac:dyDescent="0.3">
      <c r="A13" s="499" t="s">
        <v>107</v>
      </c>
      <c r="B13" s="500"/>
      <c r="C13" s="500"/>
      <c r="D13" s="161">
        <f>SUM(D6:D12)</f>
        <v>0</v>
      </c>
      <c r="E13" s="476"/>
      <c r="F13" s="478"/>
    </row>
    <row r="14" spans="1:6" x14ac:dyDescent="0.25">
      <c r="E14" s="21"/>
    </row>
    <row r="15" spans="1:6" x14ac:dyDescent="0.25">
      <c r="E15" s="21"/>
    </row>
    <row r="16" spans="1:6" x14ac:dyDescent="0.25">
      <c r="A16" s="466" t="s">
        <v>413</v>
      </c>
      <c r="B16" s="466"/>
      <c r="C16" s="466"/>
      <c r="D16" s="466"/>
      <c r="E16" s="466"/>
    </row>
    <row r="17" spans="1:7" ht="45" customHeight="1" x14ac:dyDescent="0.25">
      <c r="A17" s="162" t="s">
        <v>414</v>
      </c>
      <c r="B17" s="467" t="s">
        <v>415</v>
      </c>
      <c r="C17" s="467"/>
      <c r="D17" s="467"/>
      <c r="E17" s="467"/>
    </row>
    <row r="18" spans="1:7" ht="57" customHeight="1" x14ac:dyDescent="0.25">
      <c r="A18" s="163"/>
      <c r="B18" s="468" t="b">
        <f>IF(A18="FUERTE","EL CONTROL SE EJECUTA DE MANERA CONSISTENTE POR PARTE DEL RESPONSABLE",IF(A18="MODERADO","EL CONTROL SE EJECUTA ALGUNAS VECES POR PARTE DEL RESPONSABLE",IF(A18="DEBIL","EL CONTROL NO SE EJECUTA POR PARTE DEL RESPONSABLE")))</f>
        <v>0</v>
      </c>
      <c r="C18" s="468"/>
      <c r="D18" s="468"/>
      <c r="E18" s="468"/>
      <c r="F18" s="164"/>
      <c r="G18" s="164"/>
    </row>
    <row r="21" spans="1:7" ht="15.75" thickBot="1" x14ac:dyDescent="0.3">
      <c r="A21" s="469" t="s">
        <v>416</v>
      </c>
      <c r="B21" s="469"/>
      <c r="C21" s="469"/>
      <c r="D21" s="469"/>
      <c r="E21" s="469"/>
    </row>
    <row r="22" spans="1:7" x14ac:dyDescent="0.25">
      <c r="A22" s="470" t="s">
        <v>417</v>
      </c>
      <c r="B22" s="472" t="s">
        <v>114</v>
      </c>
      <c r="C22" s="472"/>
      <c r="D22" s="473" t="s">
        <v>115</v>
      </c>
      <c r="E22" s="474"/>
    </row>
    <row r="23" spans="1:7" s="12" customFormat="1" ht="47.25" customHeight="1" x14ac:dyDescent="0.25">
      <c r="A23" s="471"/>
      <c r="B23" s="165" t="s">
        <v>418</v>
      </c>
      <c r="C23" s="165" t="s">
        <v>419</v>
      </c>
      <c r="D23" s="166" t="s">
        <v>418</v>
      </c>
      <c r="E23" s="167" t="s">
        <v>419</v>
      </c>
    </row>
    <row r="24" spans="1:7" s="12" customFormat="1" ht="50.25" customHeight="1" thickBot="1" x14ac:dyDescent="0.3">
      <c r="A24" s="168" t="str">
        <f>F12</f>
        <v>DEBIL</v>
      </c>
      <c r="B24" s="169"/>
      <c r="C24" s="170" t="b">
        <f>IF(B24="Directamente",2,IF(B24="Indirectamente",1,IF(B24="No disminuye",0)))</f>
        <v>0</v>
      </c>
      <c r="D24" s="171"/>
      <c r="E24" s="172" t="b">
        <f>IF(D24="Directamente",2,IF(D24="Indirectamente",1,IF(D24="No disminuye",0)))</f>
        <v>0</v>
      </c>
    </row>
    <row r="26" spans="1:7" ht="15.75" thickBot="1" x14ac:dyDescent="0.3"/>
    <row r="27" spans="1:7" ht="44.25" customHeight="1" thickBot="1" x14ac:dyDescent="0.3">
      <c r="A27" s="482" t="s">
        <v>438</v>
      </c>
      <c r="B27" s="483"/>
      <c r="C27" s="483"/>
      <c r="D27" s="484"/>
    </row>
    <row r="28" spans="1:7" ht="17.25" customHeight="1" x14ac:dyDescent="0.25">
      <c r="A28" s="485" t="s">
        <v>386</v>
      </c>
      <c r="B28" s="486"/>
      <c r="C28" s="486"/>
      <c r="D28" s="487"/>
    </row>
    <row r="29" spans="1:7" ht="17.25" customHeight="1" x14ac:dyDescent="0.25">
      <c r="A29" s="488"/>
      <c r="B29" s="489"/>
      <c r="C29" s="489"/>
      <c r="D29" s="490"/>
    </row>
    <row r="30" spans="1:7" ht="66.75" customHeight="1" thickBot="1" x14ac:dyDescent="0.3">
      <c r="A30" s="491"/>
      <c r="B30" s="492"/>
      <c r="C30" s="492"/>
      <c r="D30" s="493"/>
    </row>
    <row r="31" spans="1:7" ht="47.25" x14ac:dyDescent="0.25">
      <c r="A31" s="154" t="s">
        <v>387</v>
      </c>
      <c r="B31" s="155" t="s">
        <v>388</v>
      </c>
      <c r="C31" s="155" t="s">
        <v>389</v>
      </c>
      <c r="D31" s="156" t="s">
        <v>390</v>
      </c>
    </row>
    <row r="32" spans="1:7" ht="30" x14ac:dyDescent="0.25">
      <c r="A32" s="494" t="s">
        <v>391</v>
      </c>
      <c r="B32" s="187" t="s">
        <v>392</v>
      </c>
      <c r="C32" s="13"/>
      <c r="D32" s="328" t="b">
        <f>IF(C32="Asignado",15,IF(C32="No ASignado",0))</f>
        <v>0</v>
      </c>
    </row>
    <row r="33" spans="1:7" ht="45" x14ac:dyDescent="0.25">
      <c r="A33" s="494"/>
      <c r="B33" s="187" t="s">
        <v>394</v>
      </c>
      <c r="C33" s="13"/>
      <c r="D33" s="328" t="b">
        <f>IF(C33="Adecuado",15,IF(C33="Inadecuado",0))</f>
        <v>0</v>
      </c>
    </row>
    <row r="34" spans="1:7" ht="60" x14ac:dyDescent="0.25">
      <c r="A34" s="157" t="s">
        <v>396</v>
      </c>
      <c r="B34" s="187" t="s">
        <v>397</v>
      </c>
      <c r="C34" s="13"/>
      <c r="D34" s="328" t="b">
        <f>IF(C34="OPORTUNA",15,IF(C34="INOPORTUNA",0))</f>
        <v>0</v>
      </c>
    </row>
    <row r="35" spans="1:7" ht="90" x14ac:dyDescent="0.25">
      <c r="A35" s="157" t="s">
        <v>399</v>
      </c>
      <c r="B35" s="187" t="s">
        <v>400</v>
      </c>
      <c r="C35" s="158"/>
      <c r="D35" s="328" t="b">
        <f>IF(C35="PREVENIR",15,IF(C35="DETECTAR",10,IF(C35="NO ES UN CONTROL",0)))</f>
        <v>0</v>
      </c>
    </row>
    <row r="36" spans="1:7" ht="60" customHeight="1" thickBot="1" x14ac:dyDescent="0.3">
      <c r="A36" s="157" t="s">
        <v>402</v>
      </c>
      <c r="B36" s="187" t="s">
        <v>403</v>
      </c>
      <c r="C36" s="159"/>
      <c r="D36" s="328" t="b">
        <f>IF(C36="CONFIABLE",15,IF(C36="NO CONFIABLE",0))</f>
        <v>0</v>
      </c>
    </row>
    <row r="37" spans="1:7" ht="75" x14ac:dyDescent="0.25">
      <c r="A37" s="160" t="s">
        <v>405</v>
      </c>
      <c r="B37" s="187" t="s">
        <v>406</v>
      </c>
      <c r="C37" s="117"/>
      <c r="D37" s="328" t="b">
        <f>IF(C37="SE INVESTIGAN Y RESUELVEN OPORTUNAMENTE",15,IF(C37="NO SE INVESTIGAN Y RESUELVEN OPORTUNAMENTE",0))</f>
        <v>0</v>
      </c>
      <c r="E37" s="495" t="s">
        <v>408</v>
      </c>
      <c r="F37" s="496"/>
    </row>
    <row r="38" spans="1:7" ht="60" x14ac:dyDescent="0.25">
      <c r="A38" s="157" t="s">
        <v>409</v>
      </c>
      <c r="B38" s="187" t="s">
        <v>410</v>
      </c>
      <c r="C38" s="13"/>
      <c r="D38" s="328" t="b">
        <f>IF(C38="COMPLETA",10,IF(C38="INCOMPLETA",5,IF(C38="NO EXISTE",0)))</f>
        <v>0</v>
      </c>
      <c r="E38" s="475" t="s">
        <v>412</v>
      </c>
      <c r="F38" s="477" t="str">
        <f>IF(D39&gt;=96,"FUERTE",IF(D39&gt;=86,"MODERADO",IF(D39&lt;=85,"DEBIL")))</f>
        <v>DEBIL</v>
      </c>
    </row>
    <row r="39" spans="1:7" ht="21" thickBot="1" x14ac:dyDescent="0.3">
      <c r="A39" s="499" t="s">
        <v>107</v>
      </c>
      <c r="B39" s="500"/>
      <c r="C39" s="500"/>
      <c r="D39" s="161">
        <f>SUM(D32:D38)</f>
        <v>0</v>
      </c>
      <c r="E39" s="476"/>
      <c r="F39" s="478"/>
    </row>
    <row r="40" spans="1:7" x14ac:dyDescent="0.25">
      <c r="E40" s="21"/>
    </row>
    <row r="41" spans="1:7" x14ac:dyDescent="0.25">
      <c r="E41" s="21"/>
    </row>
    <row r="42" spans="1:7" x14ac:dyDescent="0.25">
      <c r="A42" s="466" t="s">
        <v>413</v>
      </c>
      <c r="B42" s="466"/>
      <c r="C42" s="466"/>
      <c r="D42" s="466"/>
      <c r="E42" s="466"/>
    </row>
    <row r="43" spans="1:7" ht="45" customHeight="1" x14ac:dyDescent="0.25">
      <c r="A43" s="162" t="s">
        <v>414</v>
      </c>
      <c r="B43" s="467" t="s">
        <v>415</v>
      </c>
      <c r="C43" s="467"/>
      <c r="D43" s="467"/>
      <c r="E43" s="467"/>
    </row>
    <row r="44" spans="1:7" ht="57" customHeight="1" x14ac:dyDescent="0.25">
      <c r="A44" s="163"/>
      <c r="B44" s="468" t="b">
        <f>IF(A44="FUERTE","EL CONTROL SE EJECUTA DE MANERA CONSISTENTE POR PARTE DEL RESPONSABLE",IF(A44="MODERADO","EL CONTROL SE EJECUTA ALGUNAS VECES POR PARTE DEL RESPONSABLE",IF(A44="DEBIL","EL CONTROL NO SE EJECUTA POR PARTE DEL RESPONSABLE")))</f>
        <v>0</v>
      </c>
      <c r="C44" s="468"/>
      <c r="D44" s="468"/>
      <c r="E44" s="468"/>
      <c r="F44" s="164"/>
      <c r="G44" s="164"/>
    </row>
    <row r="47" spans="1:7" ht="15.75" thickBot="1" x14ac:dyDescent="0.3">
      <c r="A47" s="469" t="s">
        <v>416</v>
      </c>
      <c r="B47" s="469"/>
      <c r="C47" s="469"/>
      <c r="D47" s="469"/>
      <c r="E47" s="469"/>
    </row>
    <row r="48" spans="1:7" x14ac:dyDescent="0.25">
      <c r="A48" s="470" t="s">
        <v>417</v>
      </c>
      <c r="B48" s="472" t="s">
        <v>114</v>
      </c>
      <c r="C48" s="472"/>
      <c r="D48" s="473" t="s">
        <v>115</v>
      </c>
      <c r="E48" s="474"/>
    </row>
    <row r="49" spans="1:5" s="12" customFormat="1" ht="47.25" customHeight="1" x14ac:dyDescent="0.25">
      <c r="A49" s="471"/>
      <c r="B49" s="165" t="s">
        <v>418</v>
      </c>
      <c r="C49" s="165" t="s">
        <v>419</v>
      </c>
      <c r="D49" s="166" t="s">
        <v>418</v>
      </c>
      <c r="E49" s="167" t="s">
        <v>419</v>
      </c>
    </row>
    <row r="50" spans="1:5" s="12" customFormat="1" ht="50.25" customHeight="1" thickBot="1" x14ac:dyDescent="0.3">
      <c r="A50" s="168" t="str">
        <f>F38</f>
        <v>DEBIL</v>
      </c>
      <c r="B50" s="169"/>
      <c r="C50" s="170" t="b">
        <f>IF(B50="Directamente",2,IF(B50="Indirectamente",1,IF(B50="No disminuye",0)))</f>
        <v>0</v>
      </c>
      <c r="D50" s="171" t="s">
        <v>436</v>
      </c>
      <c r="E50" s="172">
        <f>IF(D50="Directamente",2,IF(D50="Indirectamente",1,IF(D50="No disminuye",0)))</f>
        <v>0</v>
      </c>
    </row>
    <row r="58" spans="1:5" ht="15.75" thickBot="1" x14ac:dyDescent="0.3"/>
    <row r="59" spans="1:5" ht="44.25" customHeight="1" thickBot="1" x14ac:dyDescent="0.3">
      <c r="A59" s="482" t="s">
        <v>438</v>
      </c>
      <c r="B59" s="483"/>
      <c r="C59" s="483"/>
      <c r="D59" s="484"/>
    </row>
    <row r="60" spans="1:5" ht="17.25" customHeight="1" x14ac:dyDescent="0.25">
      <c r="A60" s="485" t="s">
        <v>386</v>
      </c>
      <c r="B60" s="486"/>
      <c r="C60" s="486"/>
      <c r="D60" s="487"/>
    </row>
    <row r="61" spans="1:5" ht="17.25" customHeight="1" x14ac:dyDescent="0.25">
      <c r="A61" s="488"/>
      <c r="B61" s="489"/>
      <c r="C61" s="489"/>
      <c r="D61" s="490"/>
    </row>
    <row r="62" spans="1:5" ht="66.75" customHeight="1" thickBot="1" x14ac:dyDescent="0.3">
      <c r="A62" s="491"/>
      <c r="B62" s="492"/>
      <c r="C62" s="492"/>
      <c r="D62" s="493"/>
    </row>
    <row r="63" spans="1:5" ht="47.25" x14ac:dyDescent="0.25">
      <c r="A63" s="154" t="s">
        <v>387</v>
      </c>
      <c r="B63" s="155" t="s">
        <v>388</v>
      </c>
      <c r="C63" s="155" t="s">
        <v>389</v>
      </c>
      <c r="D63" s="156" t="s">
        <v>390</v>
      </c>
    </row>
    <row r="64" spans="1:5" ht="30" x14ac:dyDescent="0.25">
      <c r="A64" s="494" t="s">
        <v>391</v>
      </c>
      <c r="B64" s="187" t="s">
        <v>392</v>
      </c>
      <c r="C64" s="13"/>
      <c r="D64" s="328" t="b">
        <f>IF(C64="Asignado",15,IF(C64="No ASignado",0))</f>
        <v>0</v>
      </c>
    </row>
    <row r="65" spans="1:7" ht="45" x14ac:dyDescent="0.25">
      <c r="A65" s="494"/>
      <c r="B65" s="187" t="s">
        <v>394</v>
      </c>
      <c r="C65" s="13"/>
      <c r="D65" s="328" t="b">
        <f>IF(C65="Adecuado",15,IF(C65="Inadecuado",0))</f>
        <v>0</v>
      </c>
    </row>
    <row r="66" spans="1:7" ht="60" x14ac:dyDescent="0.25">
      <c r="A66" s="157" t="s">
        <v>396</v>
      </c>
      <c r="B66" s="187" t="s">
        <v>397</v>
      </c>
      <c r="C66" s="13"/>
      <c r="D66" s="328" t="b">
        <f>IF(C66="OPORTUNA",15,IF(C66="INOPORTUNA",0))</f>
        <v>0</v>
      </c>
    </row>
    <row r="67" spans="1:7" ht="90" x14ac:dyDescent="0.25">
      <c r="A67" s="157" t="s">
        <v>399</v>
      </c>
      <c r="B67" s="187" t="s">
        <v>400</v>
      </c>
      <c r="C67" s="158"/>
      <c r="D67" s="328" t="b">
        <f>IF(C67="PREVENIR",15,IF(C67="DETECTAR",10,IF(C67="NO ES UN CONTROL",0)))</f>
        <v>0</v>
      </c>
    </row>
    <row r="68" spans="1:7" ht="60" customHeight="1" thickBot="1" x14ac:dyDescent="0.3">
      <c r="A68" s="157" t="s">
        <v>402</v>
      </c>
      <c r="B68" s="187" t="s">
        <v>403</v>
      </c>
      <c r="C68" s="159"/>
      <c r="D68" s="328" t="b">
        <f>IF(C68="CONFIABLE",15,IF(C68="NO CONFIABLE",0))</f>
        <v>0</v>
      </c>
    </row>
    <row r="69" spans="1:7" ht="75" x14ac:dyDescent="0.25">
      <c r="A69" s="160" t="s">
        <v>405</v>
      </c>
      <c r="B69" s="187" t="s">
        <v>406</v>
      </c>
      <c r="C69" s="117"/>
      <c r="D69" s="328" t="b">
        <f>IF(C69="SE INVESTIGAN Y RESUELVEN OPORTUNAMENTE",15,IF(C69="NO SE INVESTIGAN Y RESUELVEN OPORTUNAMENTE",0))</f>
        <v>0</v>
      </c>
      <c r="E69" s="495" t="s">
        <v>408</v>
      </c>
      <c r="F69" s="496"/>
    </row>
    <row r="70" spans="1:7" ht="60" x14ac:dyDescent="0.25">
      <c r="A70" s="157" t="s">
        <v>409</v>
      </c>
      <c r="B70" s="187" t="s">
        <v>410</v>
      </c>
      <c r="C70" s="13"/>
      <c r="D70" s="328" t="b">
        <f>IF(C70="COMPLETA",10,IF(C70="INCOMPLETA",5,IF(C70="NO EXISTE",0)))</f>
        <v>0</v>
      </c>
      <c r="E70" s="475" t="s">
        <v>412</v>
      </c>
      <c r="F70" s="477" t="str">
        <f>IF(D71&gt;=96,"FUERTE",IF(D71&gt;=86,"MODERADO",IF(D71&lt;=85,"DEBIL")))</f>
        <v>DEBIL</v>
      </c>
    </row>
    <row r="71" spans="1:7" ht="21" thickBot="1" x14ac:dyDescent="0.3">
      <c r="A71" s="499" t="s">
        <v>107</v>
      </c>
      <c r="B71" s="500"/>
      <c r="C71" s="500"/>
      <c r="D71" s="161">
        <f>SUM(D64:D70)</f>
        <v>0</v>
      </c>
      <c r="E71" s="476"/>
      <c r="F71" s="478"/>
    </row>
    <row r="72" spans="1:7" x14ac:dyDescent="0.25">
      <c r="E72" s="21"/>
    </row>
    <row r="73" spans="1:7" x14ac:dyDescent="0.25">
      <c r="E73" s="21"/>
    </row>
    <row r="74" spans="1:7" x14ac:dyDescent="0.25">
      <c r="A74" s="466" t="s">
        <v>413</v>
      </c>
      <c r="B74" s="466"/>
      <c r="C74" s="466"/>
      <c r="D74" s="466"/>
      <c r="E74" s="466"/>
    </row>
    <row r="75" spans="1:7" ht="45" customHeight="1" x14ac:dyDescent="0.25">
      <c r="A75" s="162" t="s">
        <v>414</v>
      </c>
      <c r="B75" s="467" t="s">
        <v>415</v>
      </c>
      <c r="C75" s="467"/>
      <c r="D75" s="467"/>
      <c r="E75" s="467"/>
    </row>
    <row r="76" spans="1:7" ht="57" customHeight="1" x14ac:dyDescent="0.25">
      <c r="A76" s="163"/>
      <c r="B76" s="468" t="b">
        <f>IF(A76="FUERTE","EL CONTROL SE EJECUTA DE MANERA CONSISTENTE POR PARTE DEL RESPONSABLE",IF(A76="MODERADO","EL CONTROL SE EJECUTA ALGUNAS VECES POR PARTE DEL RESPONSABLE",IF(A76="DEBIL","EL CONTROL NO SE EJECUTA POR PARTE DEL RESPONSABLE")))</f>
        <v>0</v>
      </c>
      <c r="C76" s="468"/>
      <c r="D76" s="468"/>
      <c r="E76" s="468"/>
      <c r="F76" s="164"/>
      <c r="G76" s="164"/>
    </row>
    <row r="79" spans="1:7" ht="15.75" thickBot="1" x14ac:dyDescent="0.3">
      <c r="A79" s="469" t="s">
        <v>416</v>
      </c>
      <c r="B79" s="469"/>
      <c r="C79" s="469"/>
      <c r="D79" s="469"/>
      <c r="E79" s="469"/>
    </row>
    <row r="80" spans="1:7" x14ac:dyDescent="0.25">
      <c r="A80" s="470" t="s">
        <v>417</v>
      </c>
      <c r="B80" s="472" t="s">
        <v>114</v>
      </c>
      <c r="C80" s="472"/>
      <c r="D80" s="473" t="s">
        <v>115</v>
      </c>
      <c r="E80" s="474"/>
    </row>
    <row r="81" spans="1:6" s="12" customFormat="1" ht="47.25" customHeight="1" x14ac:dyDescent="0.25">
      <c r="A81" s="471"/>
      <c r="B81" s="165" t="s">
        <v>418</v>
      </c>
      <c r="C81" s="165" t="s">
        <v>419</v>
      </c>
      <c r="D81" s="166" t="s">
        <v>418</v>
      </c>
      <c r="E81" s="167" t="s">
        <v>419</v>
      </c>
    </row>
    <row r="82" spans="1:6" s="12" customFormat="1" ht="50.25" customHeight="1" thickBot="1" x14ac:dyDescent="0.3">
      <c r="A82" s="168" t="str">
        <f>F70</f>
        <v>DEBIL</v>
      </c>
      <c r="B82" s="169"/>
      <c r="C82" s="170" t="b">
        <f>IF(B82="Directamente",2,IF(B82="Indirectamente",1,IF(B82="No disminuye",0)))</f>
        <v>0</v>
      </c>
      <c r="D82" s="171"/>
      <c r="E82" s="172" t="b">
        <f>IF(D82="Directamente",2,IF(D82="Indirectamente",1,IF(D82="No disminuye",0)))</f>
        <v>0</v>
      </c>
    </row>
    <row r="84" spans="1:6" ht="15.75" thickBot="1" x14ac:dyDescent="0.3"/>
    <row r="85" spans="1:6" ht="44.25" customHeight="1" thickBot="1" x14ac:dyDescent="0.3">
      <c r="A85" s="482" t="s">
        <v>437</v>
      </c>
      <c r="B85" s="483"/>
      <c r="C85" s="483"/>
      <c r="D85" s="484"/>
    </row>
    <row r="86" spans="1:6" ht="17.25" customHeight="1" x14ac:dyDescent="0.25">
      <c r="A86" s="485" t="s">
        <v>386</v>
      </c>
      <c r="B86" s="486"/>
      <c r="C86" s="486"/>
      <c r="D86" s="487"/>
    </row>
    <row r="87" spans="1:6" ht="17.25" customHeight="1" x14ac:dyDescent="0.25">
      <c r="A87" s="488"/>
      <c r="B87" s="489"/>
      <c r="C87" s="489"/>
      <c r="D87" s="490"/>
    </row>
    <row r="88" spans="1:6" ht="66.75" customHeight="1" thickBot="1" x14ac:dyDescent="0.3">
      <c r="A88" s="491"/>
      <c r="B88" s="492"/>
      <c r="C88" s="492"/>
      <c r="D88" s="493"/>
    </row>
    <row r="89" spans="1:6" ht="47.25" x14ac:dyDescent="0.25">
      <c r="A89" s="154" t="s">
        <v>387</v>
      </c>
      <c r="B89" s="155" t="s">
        <v>388</v>
      </c>
      <c r="C89" s="155" t="s">
        <v>389</v>
      </c>
      <c r="D89" s="156" t="s">
        <v>390</v>
      </c>
    </row>
    <row r="90" spans="1:6" ht="30" x14ac:dyDescent="0.25">
      <c r="A90" s="494" t="s">
        <v>391</v>
      </c>
      <c r="B90" s="187" t="s">
        <v>392</v>
      </c>
      <c r="C90" s="13"/>
      <c r="D90" s="328" t="b">
        <f>IF(C90="Asignado",15,IF(C90="No ASignado",0))</f>
        <v>0</v>
      </c>
    </row>
    <row r="91" spans="1:6" ht="45" x14ac:dyDescent="0.25">
      <c r="A91" s="494"/>
      <c r="B91" s="187" t="s">
        <v>394</v>
      </c>
      <c r="C91" s="13"/>
      <c r="D91" s="328" t="b">
        <f>IF(C91="Adecuado",15,IF(C91="Inadecuado",0))</f>
        <v>0</v>
      </c>
    </row>
    <row r="92" spans="1:6" ht="60" x14ac:dyDescent="0.25">
      <c r="A92" s="157" t="s">
        <v>396</v>
      </c>
      <c r="B92" s="187" t="s">
        <v>397</v>
      </c>
      <c r="C92" s="13"/>
      <c r="D92" s="328" t="b">
        <f>IF(C92="OPORTUNA",15,IF(C92="INOPORTUNA",0))</f>
        <v>0</v>
      </c>
    </row>
    <row r="93" spans="1:6" ht="90" x14ac:dyDescent="0.25">
      <c r="A93" s="157" t="s">
        <v>399</v>
      </c>
      <c r="B93" s="187" t="s">
        <v>400</v>
      </c>
      <c r="C93" s="158"/>
      <c r="D93" s="328" t="b">
        <f>IF(C93="PREVENIR",15,IF(C93="DETECTAR",10,IF(C93="NO ES UN CONTROL",0)))</f>
        <v>0</v>
      </c>
    </row>
    <row r="94" spans="1:6" ht="60" customHeight="1" thickBot="1" x14ac:dyDescent="0.3">
      <c r="A94" s="157" t="s">
        <v>402</v>
      </c>
      <c r="B94" s="187" t="s">
        <v>403</v>
      </c>
      <c r="C94" s="159"/>
      <c r="D94" s="328" t="b">
        <f>IF(C94="CONFIABLE",15,IF(C94="NO CONFIABLE",0))</f>
        <v>0</v>
      </c>
    </row>
    <row r="95" spans="1:6" ht="75" x14ac:dyDescent="0.25">
      <c r="A95" s="160" t="s">
        <v>405</v>
      </c>
      <c r="B95" s="187" t="s">
        <v>406</v>
      </c>
      <c r="C95" s="117"/>
      <c r="D95" s="328" t="b">
        <f>IF(C95="SE INVESTIGAN Y RESUELVEN OPORTUNAMENTE",15,IF(C95="NO SE INVESTIGAN Y RESUELVEN OPORTUNAMENTE",0))</f>
        <v>0</v>
      </c>
      <c r="E95" s="495" t="s">
        <v>408</v>
      </c>
      <c r="F95" s="496"/>
    </row>
    <row r="96" spans="1:6" ht="60" x14ac:dyDescent="0.25">
      <c r="A96" s="157" t="s">
        <v>409</v>
      </c>
      <c r="B96" s="187" t="s">
        <v>410</v>
      </c>
      <c r="C96" s="13"/>
      <c r="D96" s="328" t="b">
        <f>IF(C96="COMPLETA",10,IF(C96="INCOMPLETA",5,IF(C96="NO EXISTE",0)))</f>
        <v>0</v>
      </c>
      <c r="E96" s="475" t="s">
        <v>412</v>
      </c>
      <c r="F96" s="477" t="str">
        <f>IF(D97&gt;=96,"FUERTE",IF(D97&gt;=86,"MODERADO",IF(D97&lt;=85,"DEBIL")))</f>
        <v>DEBIL</v>
      </c>
    </row>
    <row r="97" spans="1:7" ht="21" thickBot="1" x14ac:dyDescent="0.3">
      <c r="A97" s="193" t="s">
        <v>107</v>
      </c>
      <c r="B97" s="497" t="s">
        <v>107</v>
      </c>
      <c r="C97" s="498"/>
      <c r="D97" s="161">
        <f>SUM(D90:D96)</f>
        <v>0</v>
      </c>
      <c r="E97" s="476"/>
      <c r="F97" s="478"/>
    </row>
    <row r="98" spans="1:7" x14ac:dyDescent="0.25">
      <c r="E98" s="21"/>
    </row>
    <row r="99" spans="1:7" x14ac:dyDescent="0.25">
      <c r="E99" s="21"/>
    </row>
    <row r="100" spans="1:7" x14ac:dyDescent="0.25">
      <c r="A100" s="466" t="s">
        <v>413</v>
      </c>
      <c r="B100" s="466"/>
      <c r="C100" s="466"/>
      <c r="D100" s="466"/>
      <c r="E100" s="466"/>
    </row>
    <row r="101" spans="1:7" ht="45" customHeight="1" x14ac:dyDescent="0.25">
      <c r="A101" s="162" t="s">
        <v>414</v>
      </c>
      <c r="B101" s="467" t="s">
        <v>415</v>
      </c>
      <c r="C101" s="467"/>
      <c r="D101" s="467"/>
      <c r="E101" s="467"/>
    </row>
    <row r="102" spans="1:7" ht="57" customHeight="1" x14ac:dyDescent="0.25">
      <c r="A102" s="163"/>
      <c r="B102" s="468" t="b">
        <f>IF(A102="FUERTE","EL CONTROL SE EJECUTA DE MANERA CONSISTENTE POR PARTE DEL RESPONSABLE",IF(A102="MODERADO","EL CONTROL SE EJECUTA ALGUNAS VECES POR PARTE DEL RESPONSABLE",IF(A102="DEBIL","EL CONTROL NO SE EJECUTA POR PARTE DEL RESPONSABLE")))</f>
        <v>0</v>
      </c>
      <c r="C102" s="468"/>
      <c r="D102" s="468"/>
      <c r="E102" s="468"/>
      <c r="F102" s="164"/>
      <c r="G102" s="164"/>
    </row>
    <row r="105" spans="1:7" ht="15.75" thickBot="1" x14ac:dyDescent="0.3">
      <c r="A105" s="469" t="s">
        <v>416</v>
      </c>
      <c r="B105" s="469"/>
      <c r="C105" s="469"/>
      <c r="D105" s="469"/>
      <c r="E105" s="469"/>
    </row>
    <row r="106" spans="1:7" x14ac:dyDescent="0.25">
      <c r="A106" s="470" t="s">
        <v>417</v>
      </c>
      <c r="B106" s="472" t="s">
        <v>114</v>
      </c>
      <c r="C106" s="472"/>
      <c r="D106" s="473" t="s">
        <v>115</v>
      </c>
      <c r="E106" s="474"/>
    </row>
    <row r="107" spans="1:7" s="12" customFormat="1" ht="47.25" customHeight="1" x14ac:dyDescent="0.25">
      <c r="A107" s="471"/>
      <c r="B107" s="165" t="s">
        <v>418</v>
      </c>
      <c r="C107" s="165" t="s">
        <v>419</v>
      </c>
      <c r="D107" s="166" t="s">
        <v>418</v>
      </c>
      <c r="E107" s="167" t="s">
        <v>419</v>
      </c>
    </row>
    <row r="108" spans="1:7" s="12" customFormat="1" ht="50.25" customHeight="1" thickBot="1" x14ac:dyDescent="0.3">
      <c r="A108" s="168" t="str">
        <f>F96</f>
        <v>DEBIL</v>
      </c>
      <c r="B108" s="169"/>
      <c r="C108" s="170" t="b">
        <f>IF(B108="Directamente",2,IF(B108="Indirectamente",1,IF(B108="No disminuye",0)))</f>
        <v>0</v>
      </c>
      <c r="D108" s="171"/>
      <c r="E108" s="172" t="b">
        <f>IF(D108="Directamente",2,IF(D108="Indirectamente",1,IF(D108="No disminuye",0)))</f>
        <v>0</v>
      </c>
    </row>
    <row r="111" spans="1:7" ht="15.75" thickBot="1" x14ac:dyDescent="0.3"/>
    <row r="112" spans="1:7" ht="44.25" customHeight="1" thickBot="1" x14ac:dyDescent="0.3">
      <c r="A112" s="482" t="s">
        <v>438</v>
      </c>
      <c r="B112" s="483"/>
      <c r="C112" s="483"/>
      <c r="D112" s="484"/>
    </row>
    <row r="113" spans="1:6" ht="17.25" customHeight="1" x14ac:dyDescent="0.25">
      <c r="A113" s="485" t="s">
        <v>386</v>
      </c>
      <c r="B113" s="486"/>
      <c r="C113" s="486"/>
      <c r="D113" s="487"/>
    </row>
    <row r="114" spans="1:6" ht="17.25" customHeight="1" x14ac:dyDescent="0.25">
      <c r="A114" s="488"/>
      <c r="B114" s="489"/>
      <c r="C114" s="489"/>
      <c r="D114" s="490"/>
    </row>
    <row r="115" spans="1:6" ht="66.75" customHeight="1" thickBot="1" x14ac:dyDescent="0.3">
      <c r="A115" s="491"/>
      <c r="B115" s="492"/>
      <c r="C115" s="492"/>
      <c r="D115" s="493"/>
    </row>
    <row r="116" spans="1:6" ht="47.25" x14ac:dyDescent="0.25">
      <c r="A116" s="154" t="s">
        <v>387</v>
      </c>
      <c r="B116" s="155" t="s">
        <v>388</v>
      </c>
      <c r="C116" s="155" t="s">
        <v>389</v>
      </c>
      <c r="D116" s="156" t="s">
        <v>390</v>
      </c>
    </row>
    <row r="117" spans="1:6" ht="30" x14ac:dyDescent="0.25">
      <c r="A117" s="494" t="s">
        <v>391</v>
      </c>
      <c r="B117" s="187" t="s">
        <v>392</v>
      </c>
      <c r="C117" s="13"/>
      <c r="D117" s="328" t="b">
        <f>IF(C117="Asignado",15,IF(C117="No ASignado",0))</f>
        <v>0</v>
      </c>
    </row>
    <row r="118" spans="1:6" ht="45" x14ac:dyDescent="0.25">
      <c r="A118" s="494"/>
      <c r="B118" s="187" t="s">
        <v>394</v>
      </c>
      <c r="C118" s="13"/>
      <c r="D118" s="328" t="b">
        <f>IF(C118="Adecuado",15,IF(C118="Inadecuado",0))</f>
        <v>0</v>
      </c>
    </row>
    <row r="119" spans="1:6" ht="60" x14ac:dyDescent="0.25">
      <c r="A119" s="157" t="s">
        <v>396</v>
      </c>
      <c r="B119" s="187" t="s">
        <v>397</v>
      </c>
      <c r="C119" s="13"/>
      <c r="D119" s="328" t="b">
        <f>IF(C119="OPORTUNA",15,IF(C119="INOPORTUNA",0))</f>
        <v>0</v>
      </c>
    </row>
    <row r="120" spans="1:6" ht="90" x14ac:dyDescent="0.25">
      <c r="A120" s="157" t="s">
        <v>399</v>
      </c>
      <c r="B120" s="187" t="s">
        <v>400</v>
      </c>
      <c r="C120" s="158"/>
      <c r="D120" s="328" t="b">
        <f>IF(C120="PREVENIR",15,IF(C120="DETECTAR",10,IF(C120="NO ES UN CONTROL",0)))</f>
        <v>0</v>
      </c>
    </row>
    <row r="121" spans="1:6" ht="60" customHeight="1" thickBot="1" x14ac:dyDescent="0.3">
      <c r="A121" s="157" t="s">
        <v>402</v>
      </c>
      <c r="B121" s="187" t="s">
        <v>403</v>
      </c>
      <c r="C121" s="159"/>
      <c r="D121" s="328" t="b">
        <f>IF(C121="CONFIABLE",15,IF(C121="NO CONFIABLE",0))</f>
        <v>0</v>
      </c>
    </row>
    <row r="122" spans="1:6" ht="75" x14ac:dyDescent="0.25">
      <c r="A122" s="160" t="s">
        <v>405</v>
      </c>
      <c r="B122" s="187" t="s">
        <v>406</v>
      </c>
      <c r="C122" s="117"/>
      <c r="D122" s="328" t="b">
        <f>IF(C122="SE INVESTIGAN Y RESUELVEN OPORTUNAMENTE",15,IF(C122="NO SE INVESTIGAN Y RESUELVEN OPORTUNAMENTE",0))</f>
        <v>0</v>
      </c>
      <c r="E122" s="495" t="s">
        <v>408</v>
      </c>
      <c r="F122" s="496"/>
    </row>
    <row r="123" spans="1:6" ht="60" x14ac:dyDescent="0.25">
      <c r="A123" s="157" t="s">
        <v>409</v>
      </c>
      <c r="B123" s="187" t="s">
        <v>410</v>
      </c>
      <c r="C123" s="13"/>
      <c r="D123" s="328" t="b">
        <f>IF(C123="COMPLETA",10,IF(C123="INCOMPLETA",5,IF(C123="NO EXISTE",0)))</f>
        <v>0</v>
      </c>
      <c r="E123" s="475" t="s">
        <v>412</v>
      </c>
      <c r="F123" s="477" t="str">
        <f>IF(D124&gt;=96,"FUERTE",IF(D124&gt;=86,"MODERADO",IF(D124&lt;=85,"DEBIL")))</f>
        <v>DEBIL</v>
      </c>
    </row>
    <row r="124" spans="1:6" ht="21" thickBot="1" x14ac:dyDescent="0.3">
      <c r="A124" s="479" t="s">
        <v>107</v>
      </c>
      <c r="B124" s="480"/>
      <c r="C124" s="481"/>
      <c r="D124" s="161">
        <f>SUM(D117:D123)</f>
        <v>0</v>
      </c>
      <c r="E124" s="476"/>
      <c r="F124" s="478"/>
    </row>
    <row r="125" spans="1:6" x14ac:dyDescent="0.25">
      <c r="E125" s="21"/>
    </row>
    <row r="126" spans="1:6" x14ac:dyDescent="0.25">
      <c r="E126" s="21"/>
    </row>
    <row r="127" spans="1:6" x14ac:dyDescent="0.25">
      <c r="A127" s="466" t="s">
        <v>413</v>
      </c>
      <c r="B127" s="466"/>
      <c r="C127" s="466"/>
      <c r="D127" s="466"/>
      <c r="E127" s="466"/>
    </row>
    <row r="128" spans="1:6" ht="45" customHeight="1" x14ac:dyDescent="0.25">
      <c r="A128" s="162" t="s">
        <v>414</v>
      </c>
      <c r="B128" s="467" t="s">
        <v>415</v>
      </c>
      <c r="C128" s="467"/>
      <c r="D128" s="467"/>
      <c r="E128" s="467"/>
    </row>
    <row r="129" spans="1:7" ht="57" customHeight="1" x14ac:dyDescent="0.25">
      <c r="A129" s="163"/>
      <c r="B129" s="468" t="b">
        <f>IF(A129="FUERTE","EL CONTROL SE EJECUTA DE MANERA CONSISTENTE POR PARTE DEL RESPONSABLE",IF(A129="MODERADO","EL CONTROL SE EJECUTA ALGUNAS VECES POR PARTE DEL RESPONSABLE",IF(A129="DEBIL","EL CONTROL NO SE EJECUTA POR PARTE DEL RESPONSABLE")))</f>
        <v>0</v>
      </c>
      <c r="C129" s="468"/>
      <c r="D129" s="468"/>
      <c r="E129" s="468"/>
      <c r="F129" s="164"/>
      <c r="G129" s="164"/>
    </row>
    <row r="132" spans="1:7" ht="15.75" thickBot="1" x14ac:dyDescent="0.3">
      <c r="A132" s="469" t="s">
        <v>416</v>
      </c>
      <c r="B132" s="469"/>
      <c r="C132" s="469"/>
      <c r="D132" s="469"/>
      <c r="E132" s="469"/>
    </row>
    <row r="133" spans="1:7" x14ac:dyDescent="0.25">
      <c r="A133" s="470" t="s">
        <v>417</v>
      </c>
      <c r="B133" s="472" t="s">
        <v>114</v>
      </c>
      <c r="C133" s="472"/>
      <c r="D133" s="473" t="s">
        <v>115</v>
      </c>
      <c r="E133" s="474"/>
    </row>
    <row r="134" spans="1:7" s="12" customFormat="1" ht="47.25" customHeight="1" x14ac:dyDescent="0.25">
      <c r="A134" s="471"/>
      <c r="B134" s="165" t="s">
        <v>418</v>
      </c>
      <c r="C134" s="165" t="s">
        <v>419</v>
      </c>
      <c r="D134" s="166" t="s">
        <v>418</v>
      </c>
      <c r="E134" s="167" t="s">
        <v>419</v>
      </c>
    </row>
    <row r="135" spans="1:7" s="12" customFormat="1" ht="50.25" customHeight="1" thickBot="1" x14ac:dyDescent="0.3">
      <c r="A135" s="168" t="str">
        <f>F123</f>
        <v>DEBIL</v>
      </c>
      <c r="B135" s="169"/>
      <c r="C135" s="170" t="b">
        <f>IF(B135="Directamente",2,IF(B135="Indirectamente",1,IF(B135="No disminuye",0)))</f>
        <v>0</v>
      </c>
      <c r="D135" s="171"/>
      <c r="E135" s="172" t="b">
        <f>IF(D135="Directamente",2,IF(D135="Indirectamente",1,IF(D135="No disminuye",0)))</f>
        <v>0</v>
      </c>
    </row>
    <row r="162" spans="2:7" x14ac:dyDescent="0.25">
      <c r="B162" s="16"/>
      <c r="C162" s="16"/>
      <c r="D162" s="16"/>
      <c r="E162" s="16"/>
      <c r="F162" s="16"/>
      <c r="G162" s="16"/>
    </row>
    <row r="163" spans="2:7" hidden="1" x14ac:dyDescent="0.25"/>
    <row r="164" spans="2:7" hidden="1" x14ac:dyDescent="0.25">
      <c r="B164" t="s">
        <v>1</v>
      </c>
      <c r="C164" t="s">
        <v>393</v>
      </c>
      <c r="F164" t="s">
        <v>423</v>
      </c>
      <c r="G164" t="s">
        <v>424</v>
      </c>
    </row>
    <row r="165" spans="2:7" hidden="1" x14ac:dyDescent="0.25">
      <c r="C165" t="s">
        <v>425</v>
      </c>
      <c r="F165" t="s">
        <v>292</v>
      </c>
      <c r="G165" t="s">
        <v>426</v>
      </c>
    </row>
    <row r="166" spans="2:7" hidden="1" x14ac:dyDescent="0.25">
      <c r="F166" t="s">
        <v>427</v>
      </c>
      <c r="G166" t="s">
        <v>428</v>
      </c>
    </row>
    <row r="167" spans="2:7" hidden="1" x14ac:dyDescent="0.25">
      <c r="B167" t="s">
        <v>2</v>
      </c>
      <c r="C167" t="s">
        <v>395</v>
      </c>
    </row>
    <row r="168" spans="2:7" hidden="1" x14ac:dyDescent="0.25">
      <c r="C168" t="s">
        <v>429</v>
      </c>
    </row>
    <row r="169" spans="2:7" hidden="1" x14ac:dyDescent="0.25"/>
    <row r="170" spans="2:7" hidden="1" x14ac:dyDescent="0.25">
      <c r="B170">
        <v>2</v>
      </c>
      <c r="C170" t="s">
        <v>422</v>
      </c>
    </row>
    <row r="171" spans="2:7" hidden="1" x14ac:dyDescent="0.25">
      <c r="C171" t="s">
        <v>398</v>
      </c>
    </row>
    <row r="172" spans="2:7" hidden="1" x14ac:dyDescent="0.25"/>
    <row r="173" spans="2:7" hidden="1" x14ac:dyDescent="0.25">
      <c r="B173">
        <v>3</v>
      </c>
      <c r="C173" t="s">
        <v>401</v>
      </c>
    </row>
    <row r="174" spans="2:7" hidden="1" x14ac:dyDescent="0.25">
      <c r="C174" t="s">
        <v>430</v>
      </c>
    </row>
    <row r="175" spans="2:7" hidden="1" x14ac:dyDescent="0.25">
      <c r="C175" t="s">
        <v>431</v>
      </c>
    </row>
    <row r="176" spans="2:7" hidden="1" x14ac:dyDescent="0.25"/>
    <row r="177" spans="2:3" hidden="1" x14ac:dyDescent="0.25">
      <c r="B177">
        <v>4</v>
      </c>
      <c r="C177" t="s">
        <v>404</v>
      </c>
    </row>
    <row r="178" spans="2:3" hidden="1" x14ac:dyDescent="0.25">
      <c r="C178" t="s">
        <v>432</v>
      </c>
    </row>
    <row r="179" spans="2:3" hidden="1" x14ac:dyDescent="0.25"/>
    <row r="180" spans="2:3" hidden="1" x14ac:dyDescent="0.25">
      <c r="B180">
        <v>5</v>
      </c>
      <c r="C180" t="s">
        <v>407</v>
      </c>
    </row>
    <row r="181" spans="2:3" hidden="1" x14ac:dyDescent="0.25">
      <c r="C181" t="s">
        <v>433</v>
      </c>
    </row>
    <row r="182" spans="2:3" hidden="1" x14ac:dyDescent="0.25"/>
    <row r="183" spans="2:3" hidden="1" x14ac:dyDescent="0.25">
      <c r="B183">
        <v>6</v>
      </c>
      <c r="C183" t="s">
        <v>411</v>
      </c>
    </row>
    <row r="184" spans="2:3" hidden="1" x14ac:dyDescent="0.25">
      <c r="C184" t="s">
        <v>434</v>
      </c>
    </row>
    <row r="185" spans="2:3" hidden="1" x14ac:dyDescent="0.25">
      <c r="C185" t="s">
        <v>435</v>
      </c>
    </row>
    <row r="186" spans="2:3" hidden="1" x14ac:dyDescent="0.25"/>
    <row r="187" spans="2:3" hidden="1" x14ac:dyDescent="0.25"/>
    <row r="188" spans="2:3" hidden="1" x14ac:dyDescent="0.25"/>
    <row r="189" spans="2:3" hidden="1" x14ac:dyDescent="0.25">
      <c r="B189" t="s">
        <v>114</v>
      </c>
      <c r="C189" t="s">
        <v>420</v>
      </c>
    </row>
    <row r="190" spans="2:3" hidden="1" x14ac:dyDescent="0.25">
      <c r="C190" t="s">
        <v>421</v>
      </c>
    </row>
    <row r="191" spans="2:3" hidden="1" x14ac:dyDescent="0.25">
      <c r="C191" t="s">
        <v>436</v>
      </c>
    </row>
    <row r="192" spans="2:3" hidden="1" x14ac:dyDescent="0.25"/>
    <row r="193" spans="1:3" hidden="1" x14ac:dyDescent="0.25">
      <c r="B193" t="s">
        <v>115</v>
      </c>
      <c r="C193" t="s">
        <v>420</v>
      </c>
    </row>
    <row r="194" spans="1:3" hidden="1" x14ac:dyDescent="0.25">
      <c r="C194" t="s">
        <v>421</v>
      </c>
    </row>
    <row r="195" spans="1:3" hidden="1" x14ac:dyDescent="0.25">
      <c r="C195" t="s">
        <v>436</v>
      </c>
    </row>
    <row r="196" spans="1:3" x14ac:dyDescent="0.25">
      <c r="A196" t="s">
        <v>427</v>
      </c>
    </row>
    <row r="197" spans="1:3" x14ac:dyDescent="0.25">
      <c r="A197" t="s">
        <v>292</v>
      </c>
    </row>
    <row r="198" spans="1:3" x14ac:dyDescent="0.25">
      <c r="A198" t="s">
        <v>423</v>
      </c>
    </row>
  </sheetData>
  <mergeCells count="75">
    <mergeCell ref="E12:E13"/>
    <mergeCell ref="F12:F13"/>
    <mergeCell ref="A13:C13"/>
    <mergeCell ref="A1:D1"/>
    <mergeCell ref="A2:D3"/>
    <mergeCell ref="A4:D4"/>
    <mergeCell ref="A6:A7"/>
    <mergeCell ref="E11:F11"/>
    <mergeCell ref="E38:E39"/>
    <mergeCell ref="F38:F39"/>
    <mergeCell ref="A39:C39"/>
    <mergeCell ref="A16:E16"/>
    <mergeCell ref="B17:E17"/>
    <mergeCell ref="B18:E18"/>
    <mergeCell ref="A21:E21"/>
    <mergeCell ref="A22:A23"/>
    <mergeCell ref="B22:C22"/>
    <mergeCell ref="D22:E22"/>
    <mergeCell ref="A27:D27"/>
    <mergeCell ref="A28:D29"/>
    <mergeCell ref="A30:D30"/>
    <mergeCell ref="A32:A33"/>
    <mergeCell ref="E37:F37"/>
    <mergeCell ref="E70:E71"/>
    <mergeCell ref="F70:F71"/>
    <mergeCell ref="A71:C71"/>
    <mergeCell ref="A42:E42"/>
    <mergeCell ref="B43:E43"/>
    <mergeCell ref="B44:E44"/>
    <mergeCell ref="A47:E47"/>
    <mergeCell ref="A48:A49"/>
    <mergeCell ref="B48:C48"/>
    <mergeCell ref="D48:E48"/>
    <mergeCell ref="A59:D59"/>
    <mergeCell ref="A60:D61"/>
    <mergeCell ref="A62:D62"/>
    <mergeCell ref="A64:A65"/>
    <mergeCell ref="E69:F69"/>
    <mergeCell ref="E96:E97"/>
    <mergeCell ref="F96:F97"/>
    <mergeCell ref="A74:E74"/>
    <mergeCell ref="B75:E75"/>
    <mergeCell ref="B76:E76"/>
    <mergeCell ref="A79:E79"/>
    <mergeCell ref="A80:A81"/>
    <mergeCell ref="B80:C80"/>
    <mergeCell ref="D80:E80"/>
    <mergeCell ref="A85:D85"/>
    <mergeCell ref="A86:D87"/>
    <mergeCell ref="A88:D88"/>
    <mergeCell ref="A90:A91"/>
    <mergeCell ref="E95:F95"/>
    <mergeCell ref="B97:C97"/>
    <mergeCell ref="E123:E124"/>
    <mergeCell ref="F123:F124"/>
    <mergeCell ref="A124:C124"/>
    <mergeCell ref="A100:E100"/>
    <mergeCell ref="B101:E101"/>
    <mergeCell ref="B102:E102"/>
    <mergeCell ref="A105:E105"/>
    <mergeCell ref="A106:A107"/>
    <mergeCell ref="B106:C106"/>
    <mergeCell ref="D106:E106"/>
    <mergeCell ref="A112:D112"/>
    <mergeCell ref="A113:D114"/>
    <mergeCell ref="A115:D115"/>
    <mergeCell ref="A117:A118"/>
    <mergeCell ref="E122:F122"/>
    <mergeCell ref="A127:E127"/>
    <mergeCell ref="B128:E128"/>
    <mergeCell ref="B129:E129"/>
    <mergeCell ref="A132:E132"/>
    <mergeCell ref="A133:A134"/>
    <mergeCell ref="B133:C133"/>
    <mergeCell ref="D133:E133"/>
  </mergeCells>
  <conditionalFormatting sqref="D13">
    <cfRule type="cellIs" dxfId="416" priority="29" operator="between">
      <formula>96</formula>
      <formula>100</formula>
    </cfRule>
    <cfRule type="cellIs" dxfId="415" priority="30" operator="between">
      <formula>86</formula>
      <formula>95</formula>
    </cfRule>
    <cfRule type="cellIs" dxfId="414" priority="31" operator="between">
      <formula>0</formula>
      <formula>85</formula>
    </cfRule>
  </conditionalFormatting>
  <conditionalFormatting sqref="F12:F13">
    <cfRule type="colorScale" priority="32">
      <colorScale>
        <cfvo type="num" val="$F$164"/>
        <cfvo type="num" val="$F$165"/>
        <cfvo type="num" val="$F$166"/>
        <color rgb="FFF8696B"/>
        <color rgb="FFFFEB84"/>
        <color rgb="FF63BE7B"/>
      </colorScale>
    </cfRule>
    <cfRule type="colorScale" priority="33">
      <colorScale>
        <cfvo type="formula" val="$F$164"/>
        <cfvo type="formula" val="$F$165"/>
        <cfvo type="formula" val="$F$166"/>
        <color rgb="FFF8696B"/>
        <color rgb="FFFFEB84"/>
        <color rgb="FF63BE7B"/>
      </colorScale>
    </cfRule>
    <cfRule type="colorScale" priority="34">
      <colorScale>
        <cfvo type="min"/>
        <cfvo type="percentile" val="50"/>
        <cfvo type="max"/>
        <color rgb="FFF8696B"/>
        <color rgb="FFFFEB84"/>
        <color rgb="FF63BE7B"/>
      </colorScale>
    </cfRule>
    <cfRule type="colorScale" priority="35">
      <colorScale>
        <cfvo type="num" val="$F$164"/>
        <cfvo type="percentile" val="50"/>
        <cfvo type="max"/>
        <color rgb="FFF8696B"/>
        <color rgb="FFFFEB84"/>
        <color rgb="FF63BE7B"/>
      </colorScale>
    </cfRule>
  </conditionalFormatting>
  <conditionalFormatting sqref="D39">
    <cfRule type="cellIs" dxfId="413" priority="22" operator="between">
      <formula>96</formula>
      <formula>100</formula>
    </cfRule>
    <cfRule type="cellIs" dxfId="412" priority="23" operator="between">
      <formula>86</formula>
      <formula>95</formula>
    </cfRule>
    <cfRule type="cellIs" dxfId="411" priority="24" operator="between">
      <formula>0</formula>
      <formula>85</formula>
    </cfRule>
  </conditionalFormatting>
  <conditionalFormatting sqref="F38:F39">
    <cfRule type="colorScale" priority="25">
      <colorScale>
        <cfvo type="num" val="$F$164"/>
        <cfvo type="num" val="$F$165"/>
        <cfvo type="num" val="$F$166"/>
        <color rgb="FFF8696B"/>
        <color rgb="FFFFEB84"/>
        <color rgb="FF63BE7B"/>
      </colorScale>
    </cfRule>
    <cfRule type="colorScale" priority="26">
      <colorScale>
        <cfvo type="formula" val="$F$164"/>
        <cfvo type="formula" val="$F$165"/>
        <cfvo type="formula" val="$F$166"/>
        <color rgb="FFF8696B"/>
        <color rgb="FFFFEB84"/>
        <color rgb="FF63BE7B"/>
      </colorScale>
    </cfRule>
    <cfRule type="colorScale" priority="27">
      <colorScale>
        <cfvo type="min"/>
        <cfvo type="percentile" val="50"/>
        <cfvo type="max"/>
        <color rgb="FFF8696B"/>
        <color rgb="FFFFEB84"/>
        <color rgb="FF63BE7B"/>
      </colorScale>
    </cfRule>
    <cfRule type="colorScale" priority="28">
      <colorScale>
        <cfvo type="num" val="$F$164"/>
        <cfvo type="percentile" val="50"/>
        <cfvo type="max"/>
        <color rgb="FFF8696B"/>
        <color rgb="FFFFEB84"/>
        <color rgb="FF63BE7B"/>
      </colorScale>
    </cfRule>
  </conditionalFormatting>
  <conditionalFormatting sqref="D71">
    <cfRule type="cellIs" dxfId="410" priority="15" operator="between">
      <formula>96</formula>
      <formula>100</formula>
    </cfRule>
    <cfRule type="cellIs" dxfId="409" priority="16" operator="between">
      <formula>86</formula>
      <formula>95</formula>
    </cfRule>
    <cfRule type="cellIs" dxfId="408" priority="17" operator="between">
      <formula>0</formula>
      <formula>85</formula>
    </cfRule>
  </conditionalFormatting>
  <conditionalFormatting sqref="F70:F71">
    <cfRule type="colorScale" priority="18">
      <colorScale>
        <cfvo type="num" val="$F$164"/>
        <cfvo type="num" val="$F$165"/>
        <cfvo type="num" val="$F$166"/>
        <color rgb="FFF8696B"/>
        <color rgb="FFFFEB84"/>
        <color rgb="FF63BE7B"/>
      </colorScale>
    </cfRule>
    <cfRule type="colorScale" priority="19">
      <colorScale>
        <cfvo type="formula" val="$F$164"/>
        <cfvo type="formula" val="$F$165"/>
        <cfvo type="formula" val="$F$166"/>
        <color rgb="FFF8696B"/>
        <color rgb="FFFFEB84"/>
        <color rgb="FF63BE7B"/>
      </colorScale>
    </cfRule>
    <cfRule type="colorScale" priority="20">
      <colorScale>
        <cfvo type="min"/>
        <cfvo type="percentile" val="50"/>
        <cfvo type="max"/>
        <color rgb="FFF8696B"/>
        <color rgb="FFFFEB84"/>
        <color rgb="FF63BE7B"/>
      </colorScale>
    </cfRule>
    <cfRule type="colorScale" priority="21">
      <colorScale>
        <cfvo type="num" val="$F$164"/>
        <cfvo type="percentile" val="50"/>
        <cfvo type="max"/>
        <color rgb="FFF8696B"/>
        <color rgb="FFFFEB84"/>
        <color rgb="FF63BE7B"/>
      </colorScale>
    </cfRule>
  </conditionalFormatting>
  <conditionalFormatting sqref="D97">
    <cfRule type="cellIs" dxfId="407" priority="8" operator="between">
      <formula>96</formula>
      <formula>100</formula>
    </cfRule>
    <cfRule type="cellIs" dxfId="406" priority="9" operator="between">
      <formula>86</formula>
      <formula>95</formula>
    </cfRule>
    <cfRule type="cellIs" dxfId="405" priority="10" operator="between">
      <formula>0</formula>
      <formula>85</formula>
    </cfRule>
  </conditionalFormatting>
  <conditionalFormatting sqref="F96:F97">
    <cfRule type="colorScale" priority="11">
      <colorScale>
        <cfvo type="num" val="$F$164"/>
        <cfvo type="num" val="$F$165"/>
        <cfvo type="num" val="$F$166"/>
        <color rgb="FFF8696B"/>
        <color rgb="FFFFEB84"/>
        <color rgb="FF63BE7B"/>
      </colorScale>
    </cfRule>
    <cfRule type="colorScale" priority="12">
      <colorScale>
        <cfvo type="formula" val="$F$164"/>
        <cfvo type="formula" val="$F$165"/>
        <cfvo type="formula" val="$F$166"/>
        <color rgb="FFF8696B"/>
        <color rgb="FFFFEB84"/>
        <color rgb="FF63BE7B"/>
      </colorScale>
    </cfRule>
    <cfRule type="colorScale" priority="13">
      <colorScale>
        <cfvo type="min"/>
        <cfvo type="percentile" val="50"/>
        <cfvo type="max"/>
        <color rgb="FFF8696B"/>
        <color rgb="FFFFEB84"/>
        <color rgb="FF63BE7B"/>
      </colorScale>
    </cfRule>
    <cfRule type="colorScale" priority="14">
      <colorScale>
        <cfvo type="num" val="$F$164"/>
        <cfvo type="percentile" val="50"/>
        <cfvo type="max"/>
        <color rgb="FFF8696B"/>
        <color rgb="FFFFEB84"/>
        <color rgb="FF63BE7B"/>
      </colorScale>
    </cfRule>
  </conditionalFormatting>
  <conditionalFormatting sqref="D124">
    <cfRule type="cellIs" dxfId="404" priority="1" operator="between">
      <formula>96</formula>
      <formula>100</formula>
    </cfRule>
    <cfRule type="cellIs" dxfId="403" priority="2" operator="between">
      <formula>86</formula>
      <formula>95</formula>
    </cfRule>
    <cfRule type="cellIs" dxfId="402" priority="3" operator="between">
      <formula>0</formula>
      <formula>85</formula>
    </cfRule>
  </conditionalFormatting>
  <conditionalFormatting sqref="F123:F124">
    <cfRule type="colorScale" priority="4">
      <colorScale>
        <cfvo type="num" val="$F$164"/>
        <cfvo type="num" val="$F$165"/>
        <cfvo type="num" val="$F$166"/>
        <color rgb="FFF8696B"/>
        <color rgb="FFFFEB84"/>
        <color rgb="FF63BE7B"/>
      </colorScale>
    </cfRule>
    <cfRule type="colorScale" priority="5">
      <colorScale>
        <cfvo type="formula" val="$F$164"/>
        <cfvo type="formula" val="$F$165"/>
        <cfvo type="formula" val="$F$166"/>
        <color rgb="FFF8696B"/>
        <color rgb="FFFFEB84"/>
        <color rgb="FF63BE7B"/>
      </colorScale>
    </cfRule>
    <cfRule type="colorScale" priority="6">
      <colorScale>
        <cfvo type="min"/>
        <cfvo type="percentile" val="50"/>
        <cfvo type="max"/>
        <color rgb="FFF8696B"/>
        <color rgb="FFFFEB84"/>
        <color rgb="FF63BE7B"/>
      </colorScale>
    </cfRule>
    <cfRule type="colorScale" priority="7">
      <colorScale>
        <cfvo type="num" val="$F$164"/>
        <cfvo type="percentile" val="50"/>
        <cfvo type="max"/>
        <color rgb="FFF8696B"/>
        <color rgb="FFFFEB84"/>
        <color rgb="FF63BE7B"/>
      </colorScale>
    </cfRule>
  </conditionalFormatting>
  <dataValidations count="10">
    <dataValidation type="list" allowBlank="1" showInputMessage="1" showErrorMessage="1" sqref="A18 A129 A76 A44 A102" xr:uid="{00000000-0002-0000-0400-000000000000}">
      <formula1>$A$196:$A$198</formula1>
    </dataValidation>
    <dataValidation type="list" allowBlank="1" showInputMessage="1" showErrorMessage="1" sqref="D24 D135 D82 D50 D108" xr:uid="{00000000-0002-0000-0400-000001000000}">
      <formula1>$C$193:$C$195</formula1>
    </dataValidation>
    <dataValidation type="list" allowBlank="1" showInputMessage="1" showErrorMessage="1" sqref="B24 B108 B50 B82 B135" xr:uid="{00000000-0002-0000-0400-000002000000}">
      <formula1>$C$189:$C$191</formula1>
    </dataValidation>
    <dataValidation type="list" allowBlank="1" showInputMessage="1" showErrorMessage="1" sqref="C12 C96 C38 C70 C123" xr:uid="{00000000-0002-0000-0400-000003000000}">
      <formula1>$C$183:$C$185</formula1>
    </dataValidation>
    <dataValidation type="list" allowBlank="1" showInputMessage="1" showErrorMessage="1" sqref="C11 C95 C37 C69 C122" xr:uid="{00000000-0002-0000-0400-000004000000}">
      <formula1>$C$180:$C$181</formula1>
    </dataValidation>
    <dataValidation type="list" allowBlank="1" showInputMessage="1" showErrorMessage="1" sqref="C10 C94 C36 C68 C121" xr:uid="{00000000-0002-0000-0400-000005000000}">
      <formula1>$C$177:$C$178</formula1>
    </dataValidation>
    <dataValidation type="list" allowBlank="1" showInputMessage="1" showErrorMessage="1" sqref="C9 C93 C35 C67 C120" xr:uid="{00000000-0002-0000-0400-000006000000}">
      <formula1>$C$173:$C$175</formula1>
    </dataValidation>
    <dataValidation type="list" allowBlank="1" showInputMessage="1" showErrorMessage="1" sqref="C8 C92 C34 C66 C119" xr:uid="{00000000-0002-0000-0400-000007000000}">
      <formula1>$C$170:$C$171</formula1>
    </dataValidation>
    <dataValidation type="list" allowBlank="1" showInputMessage="1" showErrorMessage="1" sqref="C7 C91 C33 C65 C118" xr:uid="{00000000-0002-0000-0400-000008000000}">
      <formula1>$C$167:$C$168</formula1>
    </dataValidation>
    <dataValidation type="list" allowBlank="1" showInputMessage="1" showErrorMessage="1" sqref="C6 C90 C32 C64 C117" xr:uid="{00000000-0002-0000-0400-000009000000}">
      <formula1>$C$164:$C$165</formula1>
    </dataValidation>
  </dataValidations>
  <pageMargins left="0.7" right="0.7" top="0.75" bottom="0.75" header="0.3" footer="0.3"/>
  <pageSetup paperSize="151"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U89"/>
  <sheetViews>
    <sheetView tabSelected="1" zoomScaleNormal="100" workbookViewId="0">
      <pane xSplit="1" ySplit="8" topLeftCell="B53" activePane="bottomRight" state="frozen"/>
      <selection pane="topRight" activeCell="B1" sqref="B1"/>
      <selection pane="bottomLeft" activeCell="A9" sqref="A9"/>
      <selection pane="bottomRight" activeCell="A57" sqref="A57"/>
    </sheetView>
  </sheetViews>
  <sheetFormatPr baseColWidth="10" defaultRowHeight="15" x14ac:dyDescent="0.25"/>
  <cols>
    <col min="1" max="1" width="13.7109375" customWidth="1"/>
    <col min="2" max="2" width="22" customWidth="1"/>
    <col min="3" max="3" width="22.42578125" customWidth="1"/>
    <col min="4" max="4" width="21.140625" customWidth="1"/>
    <col min="5" max="5" width="11.140625" customWidth="1"/>
    <col min="6" max="6" width="13.28515625" customWidth="1"/>
    <col min="7" max="7" width="11.7109375" customWidth="1"/>
    <col min="8" max="8" width="24.7109375" customWidth="1"/>
    <col min="9" max="9" width="14.85546875" customWidth="1"/>
    <col min="10" max="10" width="14.28515625" customWidth="1"/>
    <col min="11" max="11" width="14" customWidth="1"/>
    <col min="12" max="12" width="13.28515625" customWidth="1"/>
    <col min="13" max="13" width="11.42578125" customWidth="1"/>
    <col min="14" max="14" width="16.28515625" customWidth="1"/>
    <col min="15" max="15" width="16.140625" customWidth="1"/>
    <col min="16" max="16" width="22.7109375" customWidth="1"/>
    <col min="17" max="17" width="21.28515625" customWidth="1"/>
    <col min="18" max="18" width="15.7109375" hidden="1" customWidth="1"/>
    <col min="19" max="19" width="48.140625" hidden="1" customWidth="1"/>
    <col min="20" max="20" width="23.28515625" hidden="1" customWidth="1"/>
    <col min="21" max="21" width="28.85546875" hidden="1" customWidth="1"/>
  </cols>
  <sheetData>
    <row r="1" spans="1:21" ht="39.75" customHeight="1" x14ac:dyDescent="0.25">
      <c r="A1" s="527" t="s">
        <v>680</v>
      </c>
      <c r="B1" s="528"/>
      <c r="C1" s="528"/>
      <c r="D1" s="528"/>
      <c r="E1" s="528"/>
      <c r="F1" s="528"/>
      <c r="G1" s="528"/>
      <c r="H1" s="528"/>
      <c r="I1" s="528"/>
      <c r="J1" s="528"/>
      <c r="K1" s="528"/>
      <c r="L1" s="528"/>
      <c r="M1" s="528"/>
      <c r="N1" s="528"/>
      <c r="O1" s="528"/>
      <c r="P1" s="528"/>
      <c r="Q1" s="528"/>
      <c r="R1" s="528"/>
      <c r="S1" s="528"/>
      <c r="T1" s="528"/>
      <c r="U1" s="529"/>
    </row>
    <row r="2" spans="1:21" ht="39.75" customHeight="1" thickBot="1" x14ac:dyDescent="0.3">
      <c r="A2" s="530"/>
      <c r="B2" s="531"/>
      <c r="C2" s="531"/>
      <c r="D2" s="531"/>
      <c r="E2" s="531"/>
      <c r="F2" s="531"/>
      <c r="G2" s="531"/>
      <c r="H2" s="531"/>
      <c r="I2" s="531"/>
      <c r="J2" s="531"/>
      <c r="K2" s="531"/>
      <c r="L2" s="531"/>
      <c r="M2" s="531"/>
      <c r="N2" s="531"/>
      <c r="O2" s="531"/>
      <c r="P2" s="531"/>
      <c r="Q2" s="531"/>
      <c r="R2" s="531"/>
      <c r="S2" s="531"/>
      <c r="T2" s="531"/>
      <c r="U2" s="532"/>
    </row>
    <row r="3" spans="1:21" ht="23.25" customHeight="1" thickBot="1" x14ac:dyDescent="0.3">
      <c r="A3" s="533" t="s">
        <v>133</v>
      </c>
      <c r="B3" s="534"/>
      <c r="C3" s="534"/>
      <c r="D3" s="534"/>
      <c r="E3" s="534"/>
      <c r="F3" s="534"/>
      <c r="G3" s="534"/>
      <c r="H3" s="534"/>
      <c r="I3" s="534"/>
      <c r="J3" s="534"/>
      <c r="K3" s="534"/>
      <c r="L3" s="534"/>
      <c r="M3" s="534"/>
      <c r="N3" s="534"/>
      <c r="O3" s="534"/>
      <c r="P3" s="534"/>
      <c r="Q3" s="534"/>
      <c r="R3" s="534"/>
      <c r="S3" s="534"/>
      <c r="T3" s="534"/>
      <c r="U3" s="535"/>
    </row>
    <row r="4" spans="1:21" ht="36.75" customHeight="1" thickBot="1" x14ac:dyDescent="0.3">
      <c r="A4" s="536" t="s">
        <v>72</v>
      </c>
      <c r="B4" s="537"/>
      <c r="C4" s="537"/>
      <c r="D4" s="538"/>
      <c r="E4" s="539" t="s">
        <v>719</v>
      </c>
      <c r="F4" s="540"/>
      <c r="G4" s="540"/>
      <c r="H4" s="540"/>
      <c r="I4" s="540"/>
      <c r="J4" s="540"/>
      <c r="K4" s="540"/>
      <c r="L4" s="540"/>
      <c r="M4" s="540"/>
      <c r="N4" s="540"/>
      <c r="O4" s="540"/>
      <c r="P4" s="540"/>
      <c r="Q4" s="541"/>
      <c r="R4" s="542" t="s">
        <v>567</v>
      </c>
      <c r="S4" s="543"/>
      <c r="T4" s="543"/>
      <c r="U4" s="544"/>
    </row>
    <row r="5" spans="1:21" ht="25.5" customHeight="1" thickBot="1" x14ac:dyDescent="0.3">
      <c r="A5" s="545" t="s">
        <v>317</v>
      </c>
      <c r="B5" s="548" t="s">
        <v>316</v>
      </c>
      <c r="C5" s="613" t="s">
        <v>559</v>
      </c>
      <c r="D5" s="548" t="s">
        <v>385</v>
      </c>
      <c r="E5" s="552" t="s">
        <v>560</v>
      </c>
      <c r="F5" s="553"/>
      <c r="G5" s="554"/>
      <c r="H5" s="552" t="s">
        <v>315</v>
      </c>
      <c r="I5" s="553"/>
      <c r="J5" s="553"/>
      <c r="K5" s="553"/>
      <c r="L5" s="553"/>
      <c r="M5" s="553"/>
      <c r="N5" s="553"/>
      <c r="O5" s="553"/>
      <c r="P5" s="553"/>
      <c r="Q5" s="616"/>
      <c r="R5" s="555" t="s">
        <v>568</v>
      </c>
      <c r="S5" s="558" t="s">
        <v>564</v>
      </c>
      <c r="T5" s="558" t="s">
        <v>565</v>
      </c>
      <c r="U5" s="561" t="s">
        <v>566</v>
      </c>
    </row>
    <row r="6" spans="1:21" ht="24" customHeight="1" thickBot="1" x14ac:dyDescent="0.3">
      <c r="A6" s="546"/>
      <c r="B6" s="549"/>
      <c r="C6" s="614"/>
      <c r="D6" s="549"/>
      <c r="E6" s="564" t="s">
        <v>277</v>
      </c>
      <c r="F6" s="565"/>
      <c r="G6" s="566"/>
      <c r="H6" s="567" t="s">
        <v>453</v>
      </c>
      <c r="I6" s="570" t="s">
        <v>441</v>
      </c>
      <c r="J6" s="571"/>
      <c r="K6" s="606" t="s">
        <v>278</v>
      </c>
      <c r="L6" s="553"/>
      <c r="M6" s="554"/>
      <c r="N6" s="558" t="s">
        <v>570</v>
      </c>
      <c r="O6" s="573" t="s">
        <v>101</v>
      </c>
      <c r="P6" s="574"/>
      <c r="Q6" s="575"/>
      <c r="R6" s="556"/>
      <c r="S6" s="559"/>
      <c r="T6" s="559"/>
      <c r="U6" s="562"/>
    </row>
    <row r="7" spans="1:21" ht="33.75" customHeight="1" thickBot="1" x14ac:dyDescent="0.3">
      <c r="A7" s="546"/>
      <c r="B7" s="549"/>
      <c r="C7" s="614"/>
      <c r="D7" s="549"/>
      <c r="E7" s="579" t="s">
        <v>114</v>
      </c>
      <c r="F7" s="581" t="s">
        <v>115</v>
      </c>
      <c r="G7" s="583" t="s">
        <v>461</v>
      </c>
      <c r="H7" s="568"/>
      <c r="I7" s="585" t="s">
        <v>439</v>
      </c>
      <c r="J7" s="587" t="s">
        <v>440</v>
      </c>
      <c r="K7" s="589" t="s">
        <v>100</v>
      </c>
      <c r="L7" s="589" t="s">
        <v>63</v>
      </c>
      <c r="M7" s="591" t="s">
        <v>457</v>
      </c>
      <c r="N7" s="559"/>
      <c r="O7" s="576"/>
      <c r="P7" s="577"/>
      <c r="Q7" s="578"/>
      <c r="R7" s="556"/>
      <c r="S7" s="559"/>
      <c r="T7" s="559"/>
      <c r="U7" s="562"/>
    </row>
    <row r="8" spans="1:21" ht="36.75" customHeight="1" thickBot="1" x14ac:dyDescent="0.3">
      <c r="A8" s="547"/>
      <c r="B8" s="550"/>
      <c r="C8" s="615"/>
      <c r="D8" s="551"/>
      <c r="E8" s="580"/>
      <c r="F8" s="582"/>
      <c r="G8" s="584"/>
      <c r="H8" s="569"/>
      <c r="I8" s="586"/>
      <c r="J8" s="588"/>
      <c r="K8" s="590"/>
      <c r="L8" s="590"/>
      <c r="M8" s="592"/>
      <c r="N8" s="572"/>
      <c r="O8" s="387" t="s">
        <v>572</v>
      </c>
      <c r="P8" s="388" t="s">
        <v>470</v>
      </c>
      <c r="Q8" s="387" t="s">
        <v>471</v>
      </c>
      <c r="R8" s="557"/>
      <c r="S8" s="560"/>
      <c r="T8" s="560"/>
      <c r="U8" s="563"/>
    </row>
    <row r="9" spans="1:21" s="29" customFormat="1" ht="73.5" customHeight="1" x14ac:dyDescent="0.2">
      <c r="A9" s="598" t="s">
        <v>469</v>
      </c>
      <c r="B9" s="601" t="s">
        <v>308</v>
      </c>
      <c r="C9" s="601" t="s">
        <v>307</v>
      </c>
      <c r="D9" s="601" t="s">
        <v>309</v>
      </c>
      <c r="E9" s="604" t="s">
        <v>463</v>
      </c>
      <c r="F9" s="604" t="s">
        <v>293</v>
      </c>
      <c r="G9" s="604" t="s">
        <v>459</v>
      </c>
      <c r="H9" s="344" t="s">
        <v>562</v>
      </c>
      <c r="I9" s="344" t="s">
        <v>444</v>
      </c>
      <c r="J9" s="344" t="s">
        <v>445</v>
      </c>
      <c r="K9" s="521" t="s">
        <v>463</v>
      </c>
      <c r="L9" s="521" t="s">
        <v>293</v>
      </c>
      <c r="M9" s="595" t="s">
        <v>459</v>
      </c>
      <c r="N9" s="522" t="s">
        <v>554</v>
      </c>
      <c r="O9" s="329" t="s">
        <v>718</v>
      </c>
      <c r="P9" s="329" t="s">
        <v>474</v>
      </c>
      <c r="Q9" s="522" t="s">
        <v>136</v>
      </c>
      <c r="R9" s="503" t="s">
        <v>569</v>
      </c>
      <c r="S9" s="501" t="s">
        <v>586</v>
      </c>
      <c r="T9" s="505" t="s">
        <v>578</v>
      </c>
      <c r="U9" s="507" t="s">
        <v>579</v>
      </c>
    </row>
    <row r="10" spans="1:21" s="29" customFormat="1" ht="81.75" customHeight="1" x14ac:dyDescent="0.2">
      <c r="A10" s="599"/>
      <c r="B10" s="602"/>
      <c r="C10" s="602"/>
      <c r="D10" s="602"/>
      <c r="E10" s="522"/>
      <c r="F10" s="522"/>
      <c r="G10" s="522"/>
      <c r="H10" s="329" t="s">
        <v>561</v>
      </c>
      <c r="I10" s="344" t="s">
        <v>444</v>
      </c>
      <c r="J10" s="350" t="s">
        <v>445</v>
      </c>
      <c r="K10" s="593"/>
      <c r="L10" s="593"/>
      <c r="M10" s="596"/>
      <c r="N10" s="522"/>
      <c r="O10" s="337" t="s">
        <v>718</v>
      </c>
      <c r="P10" s="337" t="s">
        <v>474</v>
      </c>
      <c r="Q10" s="522"/>
      <c r="R10" s="503"/>
      <c r="S10" s="501"/>
      <c r="T10" s="505"/>
      <c r="U10" s="507"/>
    </row>
    <row r="11" spans="1:21" s="29" customFormat="1" ht="38.25" customHeight="1" thickBot="1" x14ac:dyDescent="0.25">
      <c r="A11" s="600"/>
      <c r="B11" s="603"/>
      <c r="C11" s="603"/>
      <c r="D11" s="603"/>
      <c r="E11" s="605"/>
      <c r="F11" s="605"/>
      <c r="G11" s="605"/>
      <c r="H11" s="367" t="s">
        <v>472</v>
      </c>
      <c r="I11" s="323" t="s">
        <v>444</v>
      </c>
      <c r="J11" s="323" t="s">
        <v>445</v>
      </c>
      <c r="K11" s="594"/>
      <c r="L11" s="594"/>
      <c r="M11" s="597"/>
      <c r="N11" s="605"/>
      <c r="O11" s="338" t="s">
        <v>718</v>
      </c>
      <c r="P11" s="338" t="s">
        <v>717</v>
      </c>
      <c r="Q11" s="605"/>
      <c r="R11" s="504"/>
      <c r="S11" s="502"/>
      <c r="T11" s="506"/>
      <c r="U11" s="508"/>
    </row>
    <row r="12" spans="1:21" s="27" customFormat="1" ht="108" customHeight="1" thickBot="1" x14ac:dyDescent="0.25">
      <c r="A12" s="386" t="s">
        <v>196</v>
      </c>
      <c r="B12" s="367" t="s">
        <v>658</v>
      </c>
      <c r="C12" s="349" t="s">
        <v>659</v>
      </c>
      <c r="D12" s="349" t="s">
        <v>660</v>
      </c>
      <c r="E12" s="340" t="s">
        <v>464</v>
      </c>
      <c r="F12" s="340" t="s">
        <v>292</v>
      </c>
      <c r="G12" s="340" t="s">
        <v>292</v>
      </c>
      <c r="H12" s="372" t="s">
        <v>661</v>
      </c>
      <c r="I12" s="373" t="s">
        <v>446</v>
      </c>
      <c r="J12" s="373" t="s">
        <v>445</v>
      </c>
      <c r="K12" s="373" t="s">
        <v>463</v>
      </c>
      <c r="L12" s="373" t="s">
        <v>292</v>
      </c>
      <c r="M12" s="373" t="s">
        <v>292</v>
      </c>
      <c r="N12" s="373" t="s">
        <v>554</v>
      </c>
      <c r="O12" s="400" t="s">
        <v>718</v>
      </c>
      <c r="P12" s="349" t="s">
        <v>662</v>
      </c>
      <c r="Q12" s="368" t="s">
        <v>663</v>
      </c>
      <c r="R12" s="341" t="s">
        <v>569</v>
      </c>
      <c r="S12" s="342" t="s">
        <v>651</v>
      </c>
      <c r="T12" s="79" t="s">
        <v>558</v>
      </c>
      <c r="U12" s="81" t="s">
        <v>563</v>
      </c>
    </row>
    <row r="13" spans="1:21" s="27" customFormat="1" ht="70.5" customHeight="1" x14ac:dyDescent="0.2">
      <c r="A13" s="525" t="s">
        <v>546</v>
      </c>
      <c r="B13" s="505" t="s">
        <v>665</v>
      </c>
      <c r="C13" s="209" t="s">
        <v>666</v>
      </c>
      <c r="D13" s="209" t="s">
        <v>548</v>
      </c>
      <c r="E13" s="522" t="s">
        <v>463</v>
      </c>
      <c r="F13" s="522" t="s">
        <v>292</v>
      </c>
      <c r="G13" s="526" t="s">
        <v>292</v>
      </c>
      <c r="H13" s="371" t="s">
        <v>669</v>
      </c>
      <c r="I13" s="344" t="s">
        <v>444</v>
      </c>
      <c r="J13" s="344" t="s">
        <v>452</v>
      </c>
      <c r="K13" s="522" t="s">
        <v>463</v>
      </c>
      <c r="L13" s="522" t="s">
        <v>292</v>
      </c>
      <c r="M13" s="522" t="s">
        <v>292</v>
      </c>
      <c r="N13" s="344" t="s">
        <v>554</v>
      </c>
      <c r="O13" s="329" t="s">
        <v>718</v>
      </c>
      <c r="P13" s="79" t="s">
        <v>550</v>
      </c>
      <c r="Q13" s="79" t="s">
        <v>671</v>
      </c>
      <c r="R13" s="65" t="s">
        <v>454</v>
      </c>
      <c r="S13" s="79" t="s">
        <v>571</v>
      </c>
      <c r="T13" s="79" t="s">
        <v>558</v>
      </c>
      <c r="U13" s="258" t="s">
        <v>582</v>
      </c>
    </row>
    <row r="14" spans="1:21" s="27" customFormat="1" ht="54" customHeight="1" x14ac:dyDescent="0.2">
      <c r="A14" s="525"/>
      <c r="B14" s="505"/>
      <c r="C14" s="334" t="s">
        <v>667</v>
      </c>
      <c r="D14" s="334" t="s">
        <v>668</v>
      </c>
      <c r="E14" s="522"/>
      <c r="F14" s="522"/>
      <c r="G14" s="522"/>
      <c r="H14" s="334" t="s">
        <v>670</v>
      </c>
      <c r="I14" s="344" t="s">
        <v>444</v>
      </c>
      <c r="J14" s="341" t="s">
        <v>447</v>
      </c>
      <c r="K14" s="522"/>
      <c r="L14" s="522"/>
      <c r="M14" s="522"/>
      <c r="N14" s="339" t="s">
        <v>554</v>
      </c>
      <c r="O14" s="337" t="s">
        <v>718</v>
      </c>
      <c r="P14" s="342" t="s">
        <v>672</v>
      </c>
      <c r="Q14" s="342" t="s">
        <v>673</v>
      </c>
      <c r="R14" s="65" t="s">
        <v>454</v>
      </c>
      <c r="S14" s="79" t="s">
        <v>571</v>
      </c>
      <c r="T14" s="79" t="s">
        <v>558</v>
      </c>
      <c r="U14" s="258" t="s">
        <v>582</v>
      </c>
    </row>
    <row r="15" spans="1:21" s="27" customFormat="1" ht="55.5" customHeight="1" x14ac:dyDescent="0.2">
      <c r="A15" s="657" t="s">
        <v>546</v>
      </c>
      <c r="B15" s="659" t="s">
        <v>664</v>
      </c>
      <c r="C15" s="209" t="s">
        <v>547</v>
      </c>
      <c r="D15" s="209" t="s">
        <v>548</v>
      </c>
      <c r="E15" s="593" t="s">
        <v>463</v>
      </c>
      <c r="F15" s="593" t="s">
        <v>292</v>
      </c>
      <c r="G15" s="593" t="s">
        <v>292</v>
      </c>
      <c r="H15" s="209" t="s">
        <v>675</v>
      </c>
      <c r="I15" s="344" t="s">
        <v>444</v>
      </c>
      <c r="J15" s="350" t="s">
        <v>447</v>
      </c>
      <c r="K15" s="593" t="s">
        <v>463</v>
      </c>
      <c r="L15" s="593" t="s">
        <v>292</v>
      </c>
      <c r="M15" s="593" t="s">
        <v>292</v>
      </c>
      <c r="N15" s="350" t="s">
        <v>554</v>
      </c>
      <c r="O15" s="337" t="s">
        <v>718</v>
      </c>
      <c r="P15" s="79" t="s">
        <v>550</v>
      </c>
      <c r="Q15" s="79" t="s">
        <v>677</v>
      </c>
      <c r="R15" s="345"/>
      <c r="S15" s="79"/>
      <c r="T15" s="342"/>
      <c r="U15" s="258"/>
    </row>
    <row r="16" spans="1:21" s="27" customFormat="1" ht="54" customHeight="1" thickBot="1" x14ac:dyDescent="0.25">
      <c r="A16" s="658"/>
      <c r="B16" s="660"/>
      <c r="C16" s="254" t="s">
        <v>674</v>
      </c>
      <c r="D16" s="254" t="s">
        <v>549</v>
      </c>
      <c r="E16" s="594"/>
      <c r="F16" s="594"/>
      <c r="G16" s="594"/>
      <c r="H16" s="254" t="s">
        <v>676</v>
      </c>
      <c r="I16" s="323" t="s">
        <v>444</v>
      </c>
      <c r="J16" s="323" t="s">
        <v>447</v>
      </c>
      <c r="K16" s="594"/>
      <c r="L16" s="594"/>
      <c r="M16" s="594"/>
      <c r="N16" s="323" t="s">
        <v>554</v>
      </c>
      <c r="O16" s="338" t="s">
        <v>718</v>
      </c>
      <c r="P16" s="253" t="s">
        <v>678</v>
      </c>
      <c r="Q16" s="253" t="s">
        <v>679</v>
      </c>
      <c r="R16" s="345"/>
      <c r="S16" s="79"/>
      <c r="T16" s="342"/>
      <c r="U16" s="258"/>
    </row>
    <row r="17" spans="1:21" s="27" customFormat="1" ht="61.5" customHeight="1" x14ac:dyDescent="0.2">
      <c r="A17" s="599" t="s">
        <v>125</v>
      </c>
      <c r="B17" s="513" t="s">
        <v>686</v>
      </c>
      <c r="C17" s="374" t="s">
        <v>687</v>
      </c>
      <c r="D17" s="374" t="s">
        <v>688</v>
      </c>
      <c r="E17" s="521" t="s">
        <v>463</v>
      </c>
      <c r="F17" s="522" t="s">
        <v>293</v>
      </c>
      <c r="G17" s="522" t="s">
        <v>459</v>
      </c>
      <c r="H17" s="329" t="s">
        <v>473</v>
      </c>
      <c r="I17" s="344" t="s">
        <v>444</v>
      </c>
      <c r="J17" s="344" t="s">
        <v>452</v>
      </c>
      <c r="K17" s="522" t="s">
        <v>463</v>
      </c>
      <c r="L17" s="522" t="s">
        <v>293</v>
      </c>
      <c r="M17" s="522" t="s">
        <v>459</v>
      </c>
      <c r="N17" s="344" t="s">
        <v>554</v>
      </c>
      <c r="O17" s="336" t="s">
        <v>702</v>
      </c>
      <c r="P17" s="329" t="s">
        <v>533</v>
      </c>
      <c r="Q17" s="336" t="s">
        <v>128</v>
      </c>
      <c r="R17" s="518" t="s">
        <v>454</v>
      </c>
      <c r="S17" s="337" t="s">
        <v>575</v>
      </c>
      <c r="T17" s="520" t="s">
        <v>581</v>
      </c>
      <c r="U17" s="258" t="s">
        <v>582</v>
      </c>
    </row>
    <row r="18" spans="1:21" s="27" customFormat="1" ht="50.25" customHeight="1" x14ac:dyDescent="0.2">
      <c r="A18" s="599"/>
      <c r="B18" s="513"/>
      <c r="C18" s="357" t="s">
        <v>689</v>
      </c>
      <c r="D18" s="358" t="s">
        <v>690</v>
      </c>
      <c r="E18" s="593"/>
      <c r="F18" s="522"/>
      <c r="G18" s="522"/>
      <c r="H18" s="337" t="s">
        <v>531</v>
      </c>
      <c r="I18" s="344" t="s">
        <v>444</v>
      </c>
      <c r="J18" s="350" t="s">
        <v>452</v>
      </c>
      <c r="K18" s="522"/>
      <c r="L18" s="522"/>
      <c r="M18" s="522"/>
      <c r="N18" s="344" t="s">
        <v>554</v>
      </c>
      <c r="O18" s="64" t="s">
        <v>702</v>
      </c>
      <c r="P18" s="337" t="s">
        <v>534</v>
      </c>
      <c r="Q18" s="64" t="s">
        <v>536</v>
      </c>
      <c r="R18" s="503"/>
      <c r="S18" s="337" t="s">
        <v>576</v>
      </c>
      <c r="T18" s="522"/>
      <c r="U18" s="258" t="s">
        <v>582</v>
      </c>
    </row>
    <row r="19" spans="1:21" s="27" customFormat="1" ht="63.75" customHeight="1" thickBot="1" x14ac:dyDescent="0.25">
      <c r="A19" s="661"/>
      <c r="B19" s="514"/>
      <c r="C19" s="357" t="s">
        <v>691</v>
      </c>
      <c r="D19" s="358" t="s">
        <v>692</v>
      </c>
      <c r="E19" s="593"/>
      <c r="F19" s="522"/>
      <c r="G19" s="521"/>
      <c r="H19" s="337" t="s">
        <v>532</v>
      </c>
      <c r="I19" s="344" t="s">
        <v>444</v>
      </c>
      <c r="J19" s="350" t="s">
        <v>452</v>
      </c>
      <c r="K19" s="521"/>
      <c r="L19" s="521"/>
      <c r="M19" s="521"/>
      <c r="N19" s="344" t="s">
        <v>554</v>
      </c>
      <c r="O19" s="64" t="s">
        <v>702</v>
      </c>
      <c r="P19" s="337" t="s">
        <v>535</v>
      </c>
      <c r="Q19" s="80" t="s">
        <v>682</v>
      </c>
      <c r="R19" s="504"/>
      <c r="S19" s="337" t="s">
        <v>576</v>
      </c>
      <c r="T19" s="521"/>
      <c r="U19" s="258" t="s">
        <v>582</v>
      </c>
    </row>
    <row r="20" spans="1:21" s="27" customFormat="1" ht="64.5" customHeight="1" x14ac:dyDescent="0.2">
      <c r="A20" s="644" t="s">
        <v>125</v>
      </c>
      <c r="B20" s="645" t="s">
        <v>693</v>
      </c>
      <c r="C20" s="356" t="s">
        <v>694</v>
      </c>
      <c r="D20" s="375" t="s">
        <v>695</v>
      </c>
      <c r="E20" s="593" t="s">
        <v>463</v>
      </c>
      <c r="F20" s="593" t="s">
        <v>462</v>
      </c>
      <c r="G20" s="593" t="s">
        <v>460</v>
      </c>
      <c r="H20" s="64" t="s">
        <v>476</v>
      </c>
      <c r="I20" s="344" t="s">
        <v>446</v>
      </c>
      <c r="J20" s="350" t="s">
        <v>450</v>
      </c>
      <c r="K20" s="520" t="s">
        <v>463</v>
      </c>
      <c r="L20" s="604" t="s">
        <v>462</v>
      </c>
      <c r="M20" s="520" t="s">
        <v>460</v>
      </c>
      <c r="N20" s="344" t="s">
        <v>555</v>
      </c>
      <c r="O20" s="64" t="s">
        <v>702</v>
      </c>
      <c r="P20" s="79" t="s">
        <v>538</v>
      </c>
      <c r="Q20" s="80" t="s">
        <v>132</v>
      </c>
      <c r="R20" s="518" t="s">
        <v>454</v>
      </c>
      <c r="S20" s="64" t="s">
        <v>577</v>
      </c>
      <c r="T20" s="520" t="s">
        <v>581</v>
      </c>
      <c r="U20" s="258" t="s">
        <v>582</v>
      </c>
    </row>
    <row r="21" spans="1:21" s="27" customFormat="1" ht="59.25" customHeight="1" x14ac:dyDescent="0.2">
      <c r="A21" s="644"/>
      <c r="B21" s="645"/>
      <c r="C21" s="356" t="s">
        <v>696</v>
      </c>
      <c r="D21" s="375" t="s">
        <v>697</v>
      </c>
      <c r="E21" s="593"/>
      <c r="F21" s="593"/>
      <c r="G21" s="593"/>
      <c r="H21" s="341" t="s">
        <v>537</v>
      </c>
      <c r="I21" s="344" t="s">
        <v>446</v>
      </c>
      <c r="J21" s="341" t="s">
        <v>448</v>
      </c>
      <c r="K21" s="522"/>
      <c r="L21" s="522"/>
      <c r="M21" s="522"/>
      <c r="N21" s="341" t="s">
        <v>555</v>
      </c>
      <c r="O21" s="64" t="s">
        <v>702</v>
      </c>
      <c r="P21" s="330" t="s">
        <v>539</v>
      </c>
      <c r="Q21" s="346" t="s">
        <v>540</v>
      </c>
      <c r="R21" s="503"/>
      <c r="S21" s="330" t="s">
        <v>580</v>
      </c>
      <c r="T21" s="522"/>
      <c r="U21" s="331" t="s">
        <v>582</v>
      </c>
    </row>
    <row r="22" spans="1:21" s="27" customFormat="1" ht="75.75" customHeight="1" thickBot="1" x14ac:dyDescent="0.25">
      <c r="A22" s="406" t="s">
        <v>125</v>
      </c>
      <c r="B22" s="338" t="s">
        <v>541</v>
      </c>
      <c r="C22" s="338" t="s">
        <v>542</v>
      </c>
      <c r="D22" s="338" t="s">
        <v>681</v>
      </c>
      <c r="E22" s="340" t="s">
        <v>465</v>
      </c>
      <c r="F22" s="340" t="s">
        <v>462</v>
      </c>
      <c r="G22" s="340" t="s">
        <v>460</v>
      </c>
      <c r="H22" s="338" t="s">
        <v>543</v>
      </c>
      <c r="I22" s="323" t="s">
        <v>446</v>
      </c>
      <c r="J22" s="323" t="s">
        <v>447</v>
      </c>
      <c r="K22" s="359" t="s">
        <v>464</v>
      </c>
      <c r="L22" s="340" t="s">
        <v>462</v>
      </c>
      <c r="M22" s="340" t="s">
        <v>460</v>
      </c>
      <c r="N22" s="340" t="s">
        <v>554</v>
      </c>
      <c r="O22" s="324" t="s">
        <v>702</v>
      </c>
      <c r="P22" s="338" t="s">
        <v>544</v>
      </c>
      <c r="Q22" s="259" t="s">
        <v>545</v>
      </c>
      <c r="R22" s="65" t="s">
        <v>454</v>
      </c>
      <c r="S22" s="64" t="s">
        <v>573</v>
      </c>
      <c r="T22" s="337" t="s">
        <v>574</v>
      </c>
      <c r="U22" s="258" t="s">
        <v>582</v>
      </c>
    </row>
    <row r="23" spans="1:21" s="27" customFormat="1" ht="96" customHeight="1" x14ac:dyDescent="0.2">
      <c r="A23" s="642" t="s">
        <v>142</v>
      </c>
      <c r="B23" s="646" t="s">
        <v>137</v>
      </c>
      <c r="C23" s="646" t="s">
        <v>143</v>
      </c>
      <c r="D23" s="646" t="s">
        <v>583</v>
      </c>
      <c r="E23" s="522" t="s">
        <v>108</v>
      </c>
      <c r="F23" s="522" t="s">
        <v>292</v>
      </c>
      <c r="G23" s="522" t="s">
        <v>292</v>
      </c>
      <c r="H23" s="343" t="s">
        <v>683</v>
      </c>
      <c r="I23" s="344" t="s">
        <v>444</v>
      </c>
      <c r="J23" s="344" t="s">
        <v>445</v>
      </c>
      <c r="K23" s="522" t="s">
        <v>463</v>
      </c>
      <c r="L23" s="522" t="s">
        <v>292</v>
      </c>
      <c r="M23" s="522" t="s">
        <v>292</v>
      </c>
      <c r="N23" s="344" t="s">
        <v>554</v>
      </c>
      <c r="O23" s="336" t="s">
        <v>702</v>
      </c>
      <c r="P23" s="343" t="s">
        <v>698</v>
      </c>
      <c r="Q23" s="333" t="s">
        <v>699</v>
      </c>
      <c r="R23" s="65" t="s">
        <v>569</v>
      </c>
      <c r="S23" s="519" t="s">
        <v>642</v>
      </c>
      <c r="T23" s="520" t="s">
        <v>574</v>
      </c>
      <c r="U23" s="523" t="s">
        <v>582</v>
      </c>
    </row>
    <row r="24" spans="1:21" s="27" customFormat="1" ht="82.5" customHeight="1" x14ac:dyDescent="0.2">
      <c r="A24" s="643"/>
      <c r="B24" s="506"/>
      <c r="C24" s="506"/>
      <c r="D24" s="506"/>
      <c r="E24" s="522"/>
      <c r="F24" s="522"/>
      <c r="G24" s="522"/>
      <c r="H24" s="79" t="s">
        <v>475</v>
      </c>
      <c r="I24" s="344" t="s">
        <v>444</v>
      </c>
      <c r="J24" s="350" t="s">
        <v>445</v>
      </c>
      <c r="K24" s="521"/>
      <c r="L24" s="521"/>
      <c r="M24" s="521"/>
      <c r="N24" s="344" t="s">
        <v>554</v>
      </c>
      <c r="O24" s="64" t="s">
        <v>702</v>
      </c>
      <c r="P24" s="343" t="s">
        <v>698</v>
      </c>
      <c r="Q24" s="333" t="s">
        <v>699</v>
      </c>
      <c r="R24" s="65">
        <v>43585</v>
      </c>
      <c r="S24" s="506"/>
      <c r="T24" s="521"/>
      <c r="U24" s="524"/>
    </row>
    <row r="25" spans="1:21" s="27" customFormat="1" ht="57.75" customHeight="1" x14ac:dyDescent="0.2">
      <c r="A25" s="641" t="s">
        <v>142</v>
      </c>
      <c r="B25" s="519" t="s">
        <v>139</v>
      </c>
      <c r="C25" s="519" t="s">
        <v>267</v>
      </c>
      <c r="D25" s="519" t="s">
        <v>584</v>
      </c>
      <c r="E25" s="593" t="s">
        <v>108</v>
      </c>
      <c r="F25" s="593" t="s">
        <v>292</v>
      </c>
      <c r="G25" s="593" t="s">
        <v>292</v>
      </c>
      <c r="H25" s="79" t="s">
        <v>684</v>
      </c>
      <c r="I25" s="344" t="s">
        <v>444</v>
      </c>
      <c r="J25" s="350" t="s">
        <v>447</v>
      </c>
      <c r="K25" s="520" t="s">
        <v>463</v>
      </c>
      <c r="L25" s="520" t="s">
        <v>292</v>
      </c>
      <c r="M25" s="520" t="s">
        <v>292</v>
      </c>
      <c r="N25" s="344" t="s">
        <v>554</v>
      </c>
      <c r="O25" s="64" t="s">
        <v>702</v>
      </c>
      <c r="P25" s="79" t="s">
        <v>634</v>
      </c>
      <c r="Q25" s="80" t="s">
        <v>639</v>
      </c>
      <c r="R25" s="65" t="s">
        <v>569</v>
      </c>
      <c r="S25" s="519" t="s">
        <v>643</v>
      </c>
      <c r="T25" s="520" t="s">
        <v>574</v>
      </c>
      <c r="U25" s="523" t="s">
        <v>582</v>
      </c>
    </row>
    <row r="26" spans="1:21" s="27" customFormat="1" ht="54.75" customHeight="1" x14ac:dyDescent="0.2">
      <c r="A26" s="642"/>
      <c r="B26" s="505"/>
      <c r="C26" s="505"/>
      <c r="D26" s="505"/>
      <c r="E26" s="593"/>
      <c r="F26" s="593"/>
      <c r="G26" s="593"/>
      <c r="H26" s="79" t="s">
        <v>685</v>
      </c>
      <c r="I26" s="344" t="s">
        <v>444</v>
      </c>
      <c r="J26" s="350" t="s">
        <v>452</v>
      </c>
      <c r="K26" s="522"/>
      <c r="L26" s="522"/>
      <c r="M26" s="522"/>
      <c r="N26" s="344" t="s">
        <v>554</v>
      </c>
      <c r="O26" s="64" t="s">
        <v>702</v>
      </c>
      <c r="P26" s="79" t="s">
        <v>635</v>
      </c>
      <c r="Q26" s="80" t="s">
        <v>639</v>
      </c>
      <c r="R26" s="65" t="s">
        <v>569</v>
      </c>
      <c r="S26" s="506"/>
      <c r="T26" s="522"/>
      <c r="U26" s="524"/>
    </row>
    <row r="27" spans="1:21" s="27" customFormat="1" ht="60.75" customHeight="1" x14ac:dyDescent="0.2">
      <c r="A27" s="643"/>
      <c r="B27" s="506"/>
      <c r="C27" s="506"/>
      <c r="D27" s="506"/>
      <c r="E27" s="593"/>
      <c r="F27" s="593"/>
      <c r="G27" s="593"/>
      <c r="H27" s="79" t="s">
        <v>477</v>
      </c>
      <c r="I27" s="344" t="s">
        <v>444</v>
      </c>
      <c r="J27" s="350" t="s">
        <v>449</v>
      </c>
      <c r="K27" s="521"/>
      <c r="L27" s="521"/>
      <c r="M27" s="521"/>
      <c r="N27" s="344" t="s">
        <v>554</v>
      </c>
      <c r="O27" s="64" t="s">
        <v>702</v>
      </c>
      <c r="P27" s="79" t="s">
        <v>636</v>
      </c>
      <c r="Q27" s="80" t="s">
        <v>639</v>
      </c>
      <c r="R27" s="65" t="s">
        <v>569</v>
      </c>
      <c r="S27" s="79" t="s">
        <v>644</v>
      </c>
      <c r="T27" s="521"/>
      <c r="U27" s="208" t="s">
        <v>582</v>
      </c>
    </row>
    <row r="28" spans="1:21" s="27" customFormat="1" ht="137.25" customHeight="1" x14ac:dyDescent="0.2">
      <c r="A28" s="363" t="s">
        <v>142</v>
      </c>
      <c r="B28" s="79" t="s">
        <v>140</v>
      </c>
      <c r="C28" s="79" t="s">
        <v>268</v>
      </c>
      <c r="D28" s="79" t="s">
        <v>584</v>
      </c>
      <c r="E28" s="350" t="s">
        <v>108</v>
      </c>
      <c r="F28" s="350" t="s">
        <v>293</v>
      </c>
      <c r="G28" s="350" t="s">
        <v>459</v>
      </c>
      <c r="H28" s="79" t="s">
        <v>149</v>
      </c>
      <c r="I28" s="344" t="s">
        <v>444</v>
      </c>
      <c r="J28" s="350" t="s">
        <v>452</v>
      </c>
      <c r="K28" s="64" t="s">
        <v>463</v>
      </c>
      <c r="L28" s="344" t="s">
        <v>293</v>
      </c>
      <c r="M28" s="344" t="s">
        <v>459</v>
      </c>
      <c r="N28" s="344" t="s">
        <v>554</v>
      </c>
      <c r="O28" s="64" t="s">
        <v>702</v>
      </c>
      <c r="P28" s="79" t="s">
        <v>637</v>
      </c>
      <c r="Q28" s="80" t="s">
        <v>640</v>
      </c>
      <c r="R28" s="65" t="s">
        <v>569</v>
      </c>
      <c r="S28" s="79" t="s">
        <v>645</v>
      </c>
      <c r="T28" s="337" t="s">
        <v>574</v>
      </c>
      <c r="U28" s="208" t="s">
        <v>582</v>
      </c>
    </row>
    <row r="29" spans="1:21" s="27" customFormat="1" ht="142.5" customHeight="1" thickBot="1" x14ac:dyDescent="0.25">
      <c r="A29" s="364" t="s">
        <v>142</v>
      </c>
      <c r="B29" s="253" t="s">
        <v>141</v>
      </c>
      <c r="C29" s="253" t="s">
        <v>143</v>
      </c>
      <c r="D29" s="253" t="s">
        <v>585</v>
      </c>
      <c r="E29" s="340" t="s">
        <v>108</v>
      </c>
      <c r="F29" s="340" t="s">
        <v>293</v>
      </c>
      <c r="G29" s="340" t="s">
        <v>459</v>
      </c>
      <c r="H29" s="253" t="s">
        <v>269</v>
      </c>
      <c r="I29" s="344" t="s">
        <v>444</v>
      </c>
      <c r="J29" s="323" t="s">
        <v>452</v>
      </c>
      <c r="K29" s="324" t="s">
        <v>463</v>
      </c>
      <c r="L29" s="340" t="s">
        <v>293</v>
      </c>
      <c r="M29" s="340" t="s">
        <v>459</v>
      </c>
      <c r="N29" s="340" t="s">
        <v>554</v>
      </c>
      <c r="O29" s="324" t="s">
        <v>702</v>
      </c>
      <c r="P29" s="253" t="s">
        <v>638</v>
      </c>
      <c r="Q29" s="259" t="s">
        <v>641</v>
      </c>
      <c r="R29" s="65" t="s">
        <v>569</v>
      </c>
      <c r="S29" s="79" t="s">
        <v>646</v>
      </c>
      <c r="T29" s="337" t="s">
        <v>574</v>
      </c>
      <c r="U29" s="208" t="s">
        <v>582</v>
      </c>
    </row>
    <row r="30" spans="1:21" s="27" customFormat="1" ht="45.75" customHeight="1" x14ac:dyDescent="0.2">
      <c r="A30" s="618" t="s">
        <v>150</v>
      </c>
      <c r="B30" s="505" t="s">
        <v>588</v>
      </c>
      <c r="C30" s="505" t="s">
        <v>152</v>
      </c>
      <c r="D30" s="505" t="s">
        <v>154</v>
      </c>
      <c r="E30" s="522" t="s">
        <v>108</v>
      </c>
      <c r="F30" s="522" t="s">
        <v>292</v>
      </c>
      <c r="G30" s="522" t="s">
        <v>292</v>
      </c>
      <c r="H30" s="343" t="s">
        <v>610</v>
      </c>
      <c r="I30" s="344" t="s">
        <v>444</v>
      </c>
      <c r="J30" s="344" t="s">
        <v>450</v>
      </c>
      <c r="K30" s="522" t="s">
        <v>463</v>
      </c>
      <c r="L30" s="522" t="s">
        <v>292</v>
      </c>
      <c r="M30" s="522" t="s">
        <v>292</v>
      </c>
      <c r="N30" s="344" t="s">
        <v>554</v>
      </c>
      <c r="O30" s="336" t="s">
        <v>702</v>
      </c>
      <c r="P30" s="343" t="s">
        <v>594</v>
      </c>
      <c r="Q30" s="343" t="s">
        <v>591</v>
      </c>
      <c r="R30" s="65" t="s">
        <v>454</v>
      </c>
      <c r="S30" s="79" t="s">
        <v>611</v>
      </c>
      <c r="T30" s="509" t="s">
        <v>609</v>
      </c>
      <c r="U30" s="208" t="s">
        <v>582</v>
      </c>
    </row>
    <row r="31" spans="1:21" s="27" customFormat="1" ht="54" customHeight="1" x14ac:dyDescent="0.2">
      <c r="A31" s="633"/>
      <c r="B31" s="506"/>
      <c r="C31" s="506"/>
      <c r="D31" s="506"/>
      <c r="E31" s="521"/>
      <c r="F31" s="522"/>
      <c r="G31" s="521"/>
      <c r="H31" s="79" t="s">
        <v>589</v>
      </c>
      <c r="I31" s="344" t="s">
        <v>444</v>
      </c>
      <c r="J31" s="350" t="s">
        <v>450</v>
      </c>
      <c r="K31" s="521"/>
      <c r="L31" s="521"/>
      <c r="M31" s="521"/>
      <c r="N31" s="344" t="s">
        <v>554</v>
      </c>
      <c r="O31" s="64" t="s">
        <v>702</v>
      </c>
      <c r="P31" s="79" t="s">
        <v>590</v>
      </c>
      <c r="Q31" s="79" t="s">
        <v>592</v>
      </c>
      <c r="R31" s="65" t="s">
        <v>454</v>
      </c>
      <c r="S31" s="79" t="s">
        <v>612</v>
      </c>
      <c r="T31" s="511"/>
      <c r="U31" s="208" t="s">
        <v>582</v>
      </c>
    </row>
    <row r="32" spans="1:21" s="27" customFormat="1" ht="57.75" customHeight="1" x14ac:dyDescent="0.2">
      <c r="A32" s="365" t="s">
        <v>150</v>
      </c>
      <c r="B32" s="342" t="s">
        <v>153</v>
      </c>
      <c r="C32" s="342" t="s">
        <v>151</v>
      </c>
      <c r="D32" s="342" t="s">
        <v>158</v>
      </c>
      <c r="E32" s="344" t="s">
        <v>108</v>
      </c>
      <c r="F32" s="350" t="s">
        <v>292</v>
      </c>
      <c r="G32" s="344" t="s">
        <v>292</v>
      </c>
      <c r="H32" s="79" t="s">
        <v>593</v>
      </c>
      <c r="I32" s="344" t="s">
        <v>444</v>
      </c>
      <c r="J32" s="350" t="s">
        <v>450</v>
      </c>
      <c r="K32" s="64" t="s">
        <v>463</v>
      </c>
      <c r="L32" s="344" t="s">
        <v>292</v>
      </c>
      <c r="M32" s="344" t="s">
        <v>292</v>
      </c>
      <c r="N32" s="344" t="s">
        <v>554</v>
      </c>
      <c r="O32" s="64" t="s">
        <v>702</v>
      </c>
      <c r="P32" s="79" t="s">
        <v>590</v>
      </c>
      <c r="Q32" s="79" t="s">
        <v>592</v>
      </c>
      <c r="R32" s="65" t="s">
        <v>454</v>
      </c>
      <c r="S32" s="79" t="s">
        <v>604</v>
      </c>
      <c r="T32" s="80" t="s">
        <v>609</v>
      </c>
      <c r="U32" s="208" t="s">
        <v>582</v>
      </c>
    </row>
    <row r="33" spans="1:21" s="27" customFormat="1" ht="51.75" customHeight="1" x14ac:dyDescent="0.2">
      <c r="A33" s="366" t="s">
        <v>150</v>
      </c>
      <c r="B33" s="79" t="s">
        <v>157</v>
      </c>
      <c r="C33" s="79" t="s">
        <v>151</v>
      </c>
      <c r="D33" s="79" t="s">
        <v>158</v>
      </c>
      <c r="E33" s="344" t="s">
        <v>108</v>
      </c>
      <c r="F33" s="350" t="s">
        <v>292</v>
      </c>
      <c r="G33" s="344" t="s">
        <v>292</v>
      </c>
      <c r="H33" s="79" t="s">
        <v>593</v>
      </c>
      <c r="I33" s="344" t="s">
        <v>444</v>
      </c>
      <c r="J33" s="350" t="s">
        <v>450</v>
      </c>
      <c r="K33" s="64" t="s">
        <v>463</v>
      </c>
      <c r="L33" s="344" t="s">
        <v>292</v>
      </c>
      <c r="M33" s="344" t="s">
        <v>292</v>
      </c>
      <c r="N33" s="344" t="s">
        <v>554</v>
      </c>
      <c r="O33" s="64" t="s">
        <v>702</v>
      </c>
      <c r="P33" s="79" t="s">
        <v>656</v>
      </c>
      <c r="Q33" s="79" t="s">
        <v>657</v>
      </c>
      <c r="R33" s="65" t="s">
        <v>454</v>
      </c>
      <c r="S33" s="79" t="s">
        <v>605</v>
      </c>
      <c r="T33" s="80" t="s">
        <v>609</v>
      </c>
      <c r="U33" s="208" t="s">
        <v>582</v>
      </c>
    </row>
    <row r="34" spans="1:21" s="27" customFormat="1" ht="39" customHeight="1" x14ac:dyDescent="0.2">
      <c r="A34" s="617" t="s">
        <v>150</v>
      </c>
      <c r="B34" s="519" t="s">
        <v>162</v>
      </c>
      <c r="C34" s="519" t="s">
        <v>161</v>
      </c>
      <c r="D34" s="519" t="s">
        <v>158</v>
      </c>
      <c r="E34" s="520" t="s">
        <v>108</v>
      </c>
      <c r="F34" s="520" t="s">
        <v>292</v>
      </c>
      <c r="G34" s="520" t="s">
        <v>292</v>
      </c>
      <c r="H34" s="79" t="s">
        <v>700</v>
      </c>
      <c r="I34" s="344" t="s">
        <v>446</v>
      </c>
      <c r="J34" s="350" t="s">
        <v>447</v>
      </c>
      <c r="K34" s="520" t="s">
        <v>463</v>
      </c>
      <c r="L34" s="520" t="s">
        <v>292</v>
      </c>
      <c r="M34" s="520" t="s">
        <v>292</v>
      </c>
      <c r="N34" s="350" t="s">
        <v>554</v>
      </c>
      <c r="O34" s="64" t="s">
        <v>702</v>
      </c>
      <c r="P34" s="79" t="s">
        <v>480</v>
      </c>
      <c r="Q34" s="79" t="s">
        <v>596</v>
      </c>
      <c r="R34" s="518" t="s">
        <v>454</v>
      </c>
      <c r="S34" s="355" t="s">
        <v>606</v>
      </c>
      <c r="T34" s="509" t="s">
        <v>609</v>
      </c>
      <c r="U34" s="208" t="s">
        <v>582</v>
      </c>
    </row>
    <row r="35" spans="1:21" s="27" customFormat="1" ht="48" customHeight="1" x14ac:dyDescent="0.2">
      <c r="A35" s="618"/>
      <c r="B35" s="505"/>
      <c r="C35" s="505"/>
      <c r="D35" s="505"/>
      <c r="E35" s="522"/>
      <c r="F35" s="522"/>
      <c r="G35" s="522"/>
      <c r="H35" s="79" t="s">
        <v>478</v>
      </c>
      <c r="I35" s="344" t="s">
        <v>446</v>
      </c>
      <c r="J35" s="350" t="s">
        <v>445</v>
      </c>
      <c r="K35" s="522"/>
      <c r="L35" s="522"/>
      <c r="M35" s="522"/>
      <c r="N35" s="344" t="s">
        <v>554</v>
      </c>
      <c r="O35" s="64" t="s">
        <v>702</v>
      </c>
      <c r="P35" s="79" t="s">
        <v>481</v>
      </c>
      <c r="Q35" s="79" t="s">
        <v>482</v>
      </c>
      <c r="R35" s="503"/>
      <c r="S35" s="355" t="s">
        <v>608</v>
      </c>
      <c r="T35" s="510"/>
      <c r="U35" s="208" t="s">
        <v>582</v>
      </c>
    </row>
    <row r="36" spans="1:21" s="27" customFormat="1" ht="82.5" customHeight="1" thickBot="1" x14ac:dyDescent="0.25">
      <c r="A36" s="619"/>
      <c r="B36" s="620"/>
      <c r="C36" s="620"/>
      <c r="D36" s="620"/>
      <c r="E36" s="605"/>
      <c r="F36" s="605"/>
      <c r="G36" s="605"/>
      <c r="H36" s="253" t="s">
        <v>479</v>
      </c>
      <c r="I36" s="323" t="s">
        <v>444</v>
      </c>
      <c r="J36" s="323" t="s">
        <v>450</v>
      </c>
      <c r="K36" s="605"/>
      <c r="L36" s="605"/>
      <c r="M36" s="605"/>
      <c r="N36" s="340" t="s">
        <v>554</v>
      </c>
      <c r="O36" s="324" t="s">
        <v>702</v>
      </c>
      <c r="P36" s="253" t="s">
        <v>595</v>
      </c>
      <c r="Q36" s="253" t="s">
        <v>597</v>
      </c>
      <c r="R36" s="504"/>
      <c r="S36" s="355" t="s">
        <v>607</v>
      </c>
      <c r="T36" s="511"/>
      <c r="U36" s="208" t="s">
        <v>582</v>
      </c>
    </row>
    <row r="37" spans="1:21" s="27" customFormat="1" ht="65.25" customHeight="1" x14ac:dyDescent="0.2">
      <c r="A37" s="618" t="s">
        <v>165</v>
      </c>
      <c r="B37" s="505" t="s">
        <v>167</v>
      </c>
      <c r="C37" s="505" t="s">
        <v>166</v>
      </c>
      <c r="D37" s="505" t="s">
        <v>158</v>
      </c>
      <c r="E37" s="521" t="s">
        <v>108</v>
      </c>
      <c r="F37" s="521" t="s">
        <v>292</v>
      </c>
      <c r="G37" s="521" t="s">
        <v>292</v>
      </c>
      <c r="H37" s="361" t="s">
        <v>701</v>
      </c>
      <c r="I37" s="344" t="s">
        <v>446</v>
      </c>
      <c r="J37" s="347" t="s">
        <v>450</v>
      </c>
      <c r="K37" s="510" t="s">
        <v>463</v>
      </c>
      <c r="L37" s="510" t="s">
        <v>292</v>
      </c>
      <c r="M37" s="510" t="s">
        <v>292</v>
      </c>
      <c r="N37" s="347" t="s">
        <v>554</v>
      </c>
      <c r="O37" s="80" t="s">
        <v>705</v>
      </c>
      <c r="P37" s="343" t="s">
        <v>599</v>
      </c>
      <c r="Q37" s="343" t="s">
        <v>654</v>
      </c>
      <c r="R37" s="65" t="s">
        <v>454</v>
      </c>
      <c r="S37" s="79" t="s">
        <v>648</v>
      </c>
      <c r="T37" s="80" t="s">
        <v>647</v>
      </c>
      <c r="U37" s="208" t="s">
        <v>582</v>
      </c>
    </row>
    <row r="38" spans="1:21" s="27" customFormat="1" ht="38.25" customHeight="1" x14ac:dyDescent="0.2">
      <c r="A38" s="633"/>
      <c r="B38" s="506"/>
      <c r="C38" s="506"/>
      <c r="D38" s="506"/>
      <c r="E38" s="593"/>
      <c r="F38" s="593"/>
      <c r="G38" s="593"/>
      <c r="H38" s="360" t="s">
        <v>598</v>
      </c>
      <c r="I38" s="344" t="s">
        <v>444</v>
      </c>
      <c r="J38" s="332" t="s">
        <v>445</v>
      </c>
      <c r="K38" s="511"/>
      <c r="L38" s="511"/>
      <c r="M38" s="511"/>
      <c r="N38" s="347" t="s">
        <v>554</v>
      </c>
      <c r="O38" s="80" t="s">
        <v>705</v>
      </c>
      <c r="P38" s="79" t="s">
        <v>655</v>
      </c>
      <c r="Q38" s="79" t="s">
        <v>600</v>
      </c>
      <c r="R38" s="65" t="s">
        <v>454</v>
      </c>
      <c r="S38" s="79" t="s">
        <v>649</v>
      </c>
      <c r="T38" s="80" t="s">
        <v>647</v>
      </c>
      <c r="U38" s="208" t="s">
        <v>582</v>
      </c>
    </row>
    <row r="39" spans="1:21" s="27" customFormat="1" ht="41.25" customHeight="1" x14ac:dyDescent="0.2">
      <c r="A39" s="617" t="s">
        <v>165</v>
      </c>
      <c r="B39" s="519" t="s">
        <v>587</v>
      </c>
      <c r="C39" s="519" t="s">
        <v>171</v>
      </c>
      <c r="D39" s="519" t="s">
        <v>158</v>
      </c>
      <c r="E39" s="522" t="s">
        <v>108</v>
      </c>
      <c r="F39" s="522" t="s">
        <v>292</v>
      </c>
      <c r="G39" s="522" t="s">
        <v>292</v>
      </c>
      <c r="H39" s="79" t="s">
        <v>652</v>
      </c>
      <c r="I39" s="344" t="s">
        <v>446</v>
      </c>
      <c r="J39" s="332" t="s">
        <v>450</v>
      </c>
      <c r="K39" s="509" t="s">
        <v>463</v>
      </c>
      <c r="L39" s="509" t="s">
        <v>292</v>
      </c>
      <c r="M39" s="509" t="s">
        <v>292</v>
      </c>
      <c r="N39" s="347" t="s">
        <v>554</v>
      </c>
      <c r="O39" s="80" t="s">
        <v>705</v>
      </c>
      <c r="P39" s="79" t="s">
        <v>601</v>
      </c>
      <c r="Q39" s="79" t="s">
        <v>483</v>
      </c>
      <c r="R39" s="65" t="s">
        <v>454</v>
      </c>
      <c r="S39" s="79" t="s">
        <v>648</v>
      </c>
      <c r="T39" s="80" t="s">
        <v>647</v>
      </c>
      <c r="U39" s="208" t="s">
        <v>582</v>
      </c>
    </row>
    <row r="40" spans="1:21" s="27" customFormat="1" ht="50.25" customHeight="1" thickBot="1" x14ac:dyDescent="0.25">
      <c r="A40" s="619"/>
      <c r="B40" s="620"/>
      <c r="C40" s="620"/>
      <c r="D40" s="620"/>
      <c r="E40" s="605"/>
      <c r="F40" s="605"/>
      <c r="G40" s="605"/>
      <c r="H40" s="253" t="s">
        <v>653</v>
      </c>
      <c r="I40" s="344" t="s">
        <v>444</v>
      </c>
      <c r="J40" s="335" t="s">
        <v>450</v>
      </c>
      <c r="K40" s="612"/>
      <c r="L40" s="612"/>
      <c r="M40" s="612"/>
      <c r="N40" s="359" t="s">
        <v>554</v>
      </c>
      <c r="O40" s="259" t="s">
        <v>705</v>
      </c>
      <c r="P40" s="253" t="s">
        <v>602</v>
      </c>
      <c r="Q40" s="253" t="s">
        <v>603</v>
      </c>
      <c r="R40" s="65" t="s">
        <v>454</v>
      </c>
      <c r="S40" s="79" t="s">
        <v>650</v>
      </c>
      <c r="T40" s="80" t="s">
        <v>647</v>
      </c>
      <c r="U40" s="208" t="s">
        <v>582</v>
      </c>
    </row>
    <row r="41" spans="1:21" s="27" customFormat="1" ht="57.75" customHeight="1" x14ac:dyDescent="0.2">
      <c r="A41" s="618" t="s">
        <v>216</v>
      </c>
      <c r="B41" s="513" t="s">
        <v>221</v>
      </c>
      <c r="C41" s="351" t="s">
        <v>524</v>
      </c>
      <c r="D41" s="351" t="s">
        <v>704</v>
      </c>
      <c r="E41" s="522" t="s">
        <v>108</v>
      </c>
      <c r="F41" s="522" t="s">
        <v>293</v>
      </c>
      <c r="G41" s="522" t="s">
        <v>459</v>
      </c>
      <c r="H41" s="343" t="s">
        <v>503</v>
      </c>
      <c r="I41" s="344" t="s">
        <v>444</v>
      </c>
      <c r="J41" s="347" t="s">
        <v>452</v>
      </c>
      <c r="K41" s="510" t="s">
        <v>463</v>
      </c>
      <c r="L41" s="640" t="s">
        <v>293</v>
      </c>
      <c r="M41" s="510" t="s">
        <v>459</v>
      </c>
      <c r="N41" s="347" t="s">
        <v>456</v>
      </c>
      <c r="O41" s="333" t="s">
        <v>705</v>
      </c>
      <c r="P41" s="343" t="s">
        <v>504</v>
      </c>
      <c r="Q41" s="343" t="s">
        <v>505</v>
      </c>
      <c r="R41" s="65" t="s">
        <v>454</v>
      </c>
      <c r="S41" s="79" t="s">
        <v>506</v>
      </c>
      <c r="T41" s="80" t="s">
        <v>507</v>
      </c>
      <c r="U41" s="208" t="s">
        <v>508</v>
      </c>
    </row>
    <row r="42" spans="1:21" s="27" customFormat="1" ht="51" customHeight="1" thickBot="1" x14ac:dyDescent="0.25">
      <c r="A42" s="633"/>
      <c r="B42" s="514"/>
      <c r="C42" s="355" t="s">
        <v>525</v>
      </c>
      <c r="D42" s="355" t="s">
        <v>526</v>
      </c>
      <c r="E42" s="521"/>
      <c r="F42" s="634"/>
      <c r="G42" s="521"/>
      <c r="H42" s="79" t="s">
        <v>509</v>
      </c>
      <c r="I42" s="344" t="s">
        <v>444</v>
      </c>
      <c r="J42" s="332" t="s">
        <v>450</v>
      </c>
      <c r="K42" s="511"/>
      <c r="L42" s="511"/>
      <c r="M42" s="511"/>
      <c r="N42" s="347" t="s">
        <v>456</v>
      </c>
      <c r="O42" s="333" t="s">
        <v>705</v>
      </c>
      <c r="P42" s="79" t="s">
        <v>510</v>
      </c>
      <c r="Q42" s="79" t="s">
        <v>511</v>
      </c>
      <c r="R42" s="65" t="s">
        <v>454</v>
      </c>
      <c r="S42" s="79" t="s">
        <v>512</v>
      </c>
      <c r="T42" s="79" t="s">
        <v>513</v>
      </c>
      <c r="U42" s="208" t="s">
        <v>508</v>
      </c>
    </row>
    <row r="43" spans="1:21" s="27" customFormat="1" ht="61.5" customHeight="1" x14ac:dyDescent="0.2">
      <c r="A43" s="618" t="s">
        <v>216</v>
      </c>
      <c r="B43" s="513" t="s">
        <v>527</v>
      </c>
      <c r="C43" s="513" t="s">
        <v>528</v>
      </c>
      <c r="D43" s="513" t="s">
        <v>529</v>
      </c>
      <c r="E43" s="520" t="s">
        <v>466</v>
      </c>
      <c r="F43" s="604" t="s">
        <v>293</v>
      </c>
      <c r="G43" s="520" t="s">
        <v>460</v>
      </c>
      <c r="H43" s="79" t="s">
        <v>703</v>
      </c>
      <c r="I43" s="344" t="s">
        <v>444</v>
      </c>
      <c r="J43" s="332" t="s">
        <v>452</v>
      </c>
      <c r="K43" s="509" t="s">
        <v>465</v>
      </c>
      <c r="L43" s="510" t="s">
        <v>293</v>
      </c>
      <c r="M43" s="509" t="s">
        <v>460</v>
      </c>
      <c r="N43" s="347" t="s">
        <v>456</v>
      </c>
      <c r="O43" s="333" t="s">
        <v>705</v>
      </c>
      <c r="P43" s="79" t="s">
        <v>504</v>
      </c>
      <c r="Q43" s="79" t="s">
        <v>707</v>
      </c>
      <c r="R43" s="65" t="s">
        <v>454</v>
      </c>
      <c r="S43" s="79" t="s">
        <v>506</v>
      </c>
      <c r="T43" s="79" t="s">
        <v>507</v>
      </c>
      <c r="U43" s="208" t="s">
        <v>508</v>
      </c>
    </row>
    <row r="44" spans="1:21" s="27" customFormat="1" ht="45.75" customHeight="1" x14ac:dyDescent="0.2">
      <c r="A44" s="618"/>
      <c r="B44" s="513"/>
      <c r="C44" s="513"/>
      <c r="D44" s="513"/>
      <c r="E44" s="522"/>
      <c r="F44" s="522"/>
      <c r="G44" s="522"/>
      <c r="H44" s="79" t="s">
        <v>514</v>
      </c>
      <c r="I44" s="344" t="s">
        <v>446</v>
      </c>
      <c r="J44" s="332" t="s">
        <v>450</v>
      </c>
      <c r="K44" s="510"/>
      <c r="L44" s="510"/>
      <c r="M44" s="510"/>
      <c r="N44" s="347" t="s">
        <v>456</v>
      </c>
      <c r="O44" s="333" t="s">
        <v>705</v>
      </c>
      <c r="P44" s="79" t="s">
        <v>706</v>
      </c>
      <c r="Q44" s="79" t="s">
        <v>515</v>
      </c>
      <c r="R44" s="65" t="s">
        <v>454</v>
      </c>
      <c r="S44" s="79" t="s">
        <v>516</v>
      </c>
      <c r="T44" s="79" t="s">
        <v>513</v>
      </c>
      <c r="U44" s="208" t="s">
        <v>508</v>
      </c>
    </row>
    <row r="45" spans="1:21" s="27" customFormat="1" ht="40.5" customHeight="1" thickBot="1" x14ac:dyDescent="0.25">
      <c r="A45" s="619"/>
      <c r="B45" s="621"/>
      <c r="C45" s="621"/>
      <c r="D45" s="621"/>
      <c r="E45" s="605"/>
      <c r="F45" s="605"/>
      <c r="G45" s="605"/>
      <c r="H45" s="253" t="s">
        <v>517</v>
      </c>
      <c r="I45" s="323" t="s">
        <v>444</v>
      </c>
      <c r="J45" s="335" t="s">
        <v>518</v>
      </c>
      <c r="K45" s="612"/>
      <c r="L45" s="612"/>
      <c r="M45" s="612"/>
      <c r="N45" s="359" t="s">
        <v>456</v>
      </c>
      <c r="O45" s="362" t="s">
        <v>705</v>
      </c>
      <c r="P45" s="253" t="s">
        <v>519</v>
      </c>
      <c r="Q45" s="253" t="s">
        <v>520</v>
      </c>
      <c r="R45" s="65" t="s">
        <v>454</v>
      </c>
      <c r="S45" s="79" t="s">
        <v>521</v>
      </c>
      <c r="T45" s="79" t="s">
        <v>522</v>
      </c>
      <c r="U45" s="354" t="s">
        <v>523</v>
      </c>
    </row>
    <row r="46" spans="1:21" s="27" customFormat="1" ht="95.25" customHeight="1" x14ac:dyDescent="0.2">
      <c r="A46" s="378" t="s">
        <v>173</v>
      </c>
      <c r="B46" s="343" t="s">
        <v>175</v>
      </c>
      <c r="C46" s="343" t="s">
        <v>174</v>
      </c>
      <c r="D46" s="79" t="s">
        <v>176</v>
      </c>
      <c r="E46" s="336" t="s">
        <v>463</v>
      </c>
      <c r="F46" s="339" t="s">
        <v>292</v>
      </c>
      <c r="G46" s="344" t="s">
        <v>292</v>
      </c>
      <c r="H46" s="343" t="s">
        <v>227</v>
      </c>
      <c r="I46" s="344" t="s">
        <v>444</v>
      </c>
      <c r="J46" s="347" t="s">
        <v>451</v>
      </c>
      <c r="K46" s="333" t="s">
        <v>463</v>
      </c>
      <c r="L46" s="347" t="s">
        <v>292</v>
      </c>
      <c r="M46" s="347" t="s">
        <v>292</v>
      </c>
      <c r="N46" s="347" t="s">
        <v>554</v>
      </c>
      <c r="O46" s="333" t="s">
        <v>705</v>
      </c>
      <c r="P46" s="343" t="s">
        <v>177</v>
      </c>
      <c r="Q46" s="343" t="s">
        <v>178</v>
      </c>
      <c r="R46" s="65" t="s">
        <v>454</v>
      </c>
      <c r="S46" s="352" t="s">
        <v>613</v>
      </c>
      <c r="T46" s="352" t="s">
        <v>614</v>
      </c>
      <c r="U46" s="353" t="s">
        <v>615</v>
      </c>
    </row>
    <row r="47" spans="1:21" s="27" customFormat="1" ht="91.5" customHeight="1" x14ac:dyDescent="0.2">
      <c r="A47" s="366" t="s">
        <v>173</v>
      </c>
      <c r="B47" s="79" t="s">
        <v>180</v>
      </c>
      <c r="C47" s="79" t="s">
        <v>179</v>
      </c>
      <c r="D47" s="79" t="s">
        <v>272</v>
      </c>
      <c r="E47" s="64" t="s">
        <v>463</v>
      </c>
      <c r="F47" s="350" t="s">
        <v>292</v>
      </c>
      <c r="G47" s="344" t="s">
        <v>292</v>
      </c>
      <c r="H47" s="79" t="s">
        <v>228</v>
      </c>
      <c r="I47" s="344" t="s">
        <v>444</v>
      </c>
      <c r="J47" s="332" t="s">
        <v>450</v>
      </c>
      <c r="K47" s="80" t="s">
        <v>463</v>
      </c>
      <c r="L47" s="347" t="s">
        <v>292</v>
      </c>
      <c r="M47" s="347" t="s">
        <v>459</v>
      </c>
      <c r="N47" s="347" t="s">
        <v>554</v>
      </c>
      <c r="O47" s="333" t="s">
        <v>705</v>
      </c>
      <c r="P47" s="79" t="s">
        <v>182</v>
      </c>
      <c r="Q47" s="79" t="s">
        <v>183</v>
      </c>
      <c r="R47" s="65" t="s">
        <v>454</v>
      </c>
      <c r="S47" s="355" t="s">
        <v>616</v>
      </c>
      <c r="T47" s="355" t="s">
        <v>614</v>
      </c>
      <c r="U47" s="30" t="s">
        <v>617</v>
      </c>
    </row>
    <row r="48" spans="1:21" s="27" customFormat="1" ht="41.25" customHeight="1" x14ac:dyDescent="0.2">
      <c r="A48" s="617" t="s">
        <v>173</v>
      </c>
      <c r="B48" s="519" t="s">
        <v>271</v>
      </c>
      <c r="C48" s="519" t="s">
        <v>270</v>
      </c>
      <c r="D48" s="519" t="s">
        <v>272</v>
      </c>
      <c r="E48" s="520" t="s">
        <v>463</v>
      </c>
      <c r="F48" s="520" t="s">
        <v>292</v>
      </c>
      <c r="G48" s="520" t="s">
        <v>292</v>
      </c>
      <c r="H48" s="79" t="s">
        <v>708</v>
      </c>
      <c r="I48" s="344" t="s">
        <v>444</v>
      </c>
      <c r="J48" s="332" t="s">
        <v>445</v>
      </c>
      <c r="K48" s="509" t="s">
        <v>463</v>
      </c>
      <c r="L48" s="509" t="s">
        <v>292</v>
      </c>
      <c r="M48" s="509" t="s">
        <v>459</v>
      </c>
      <c r="N48" s="332" t="s">
        <v>554</v>
      </c>
      <c r="O48" s="80" t="s">
        <v>705</v>
      </c>
      <c r="P48" s="79" t="s">
        <v>182</v>
      </c>
      <c r="Q48" s="79" t="s">
        <v>486</v>
      </c>
      <c r="R48" s="65" t="s">
        <v>454</v>
      </c>
      <c r="S48" s="512" t="s">
        <v>618</v>
      </c>
      <c r="T48" s="512" t="s">
        <v>614</v>
      </c>
      <c r="U48" s="515" t="s">
        <v>619</v>
      </c>
    </row>
    <row r="49" spans="1:21" s="27" customFormat="1" ht="46.5" customHeight="1" x14ac:dyDescent="0.2">
      <c r="A49" s="618"/>
      <c r="B49" s="505"/>
      <c r="C49" s="505"/>
      <c r="D49" s="505"/>
      <c r="E49" s="522"/>
      <c r="F49" s="522"/>
      <c r="G49" s="522"/>
      <c r="H49" s="79" t="s">
        <v>484</v>
      </c>
      <c r="I49" s="344" t="s">
        <v>444</v>
      </c>
      <c r="J49" s="332" t="s">
        <v>445</v>
      </c>
      <c r="K49" s="510"/>
      <c r="L49" s="510"/>
      <c r="M49" s="510"/>
      <c r="N49" s="347" t="s">
        <v>554</v>
      </c>
      <c r="O49" s="333" t="s">
        <v>705</v>
      </c>
      <c r="P49" s="79" t="s">
        <v>713</v>
      </c>
      <c r="Q49" s="79" t="s">
        <v>620</v>
      </c>
      <c r="R49" s="65"/>
      <c r="S49" s="513"/>
      <c r="T49" s="513"/>
      <c r="U49" s="516"/>
    </row>
    <row r="50" spans="1:21" s="27" customFormat="1" ht="46.5" customHeight="1" thickBot="1" x14ac:dyDescent="0.25">
      <c r="A50" s="619"/>
      <c r="B50" s="620"/>
      <c r="C50" s="620"/>
      <c r="D50" s="620"/>
      <c r="E50" s="605"/>
      <c r="F50" s="605"/>
      <c r="G50" s="605"/>
      <c r="H50" s="253" t="s">
        <v>485</v>
      </c>
      <c r="I50" s="323" t="s">
        <v>446</v>
      </c>
      <c r="J50" s="335" t="s">
        <v>450</v>
      </c>
      <c r="K50" s="612"/>
      <c r="L50" s="612"/>
      <c r="M50" s="612"/>
      <c r="N50" s="359" t="s">
        <v>554</v>
      </c>
      <c r="O50" s="362" t="s">
        <v>705</v>
      </c>
      <c r="P50" s="325" t="s">
        <v>714</v>
      </c>
      <c r="Q50" s="325" t="s">
        <v>715</v>
      </c>
      <c r="R50" s="65"/>
      <c r="S50" s="514"/>
      <c r="T50" s="514"/>
      <c r="U50" s="517"/>
    </row>
    <row r="51" spans="1:21" s="27" customFormat="1" ht="75.75" customHeight="1" x14ac:dyDescent="0.2">
      <c r="A51" s="635" t="s">
        <v>189</v>
      </c>
      <c r="B51" s="636" t="s">
        <v>191</v>
      </c>
      <c r="C51" s="379" t="s">
        <v>489</v>
      </c>
      <c r="D51" s="379" t="s">
        <v>192</v>
      </c>
      <c r="E51" s="639" t="s">
        <v>465</v>
      </c>
      <c r="F51" s="639" t="s">
        <v>462</v>
      </c>
      <c r="G51" s="639" t="s">
        <v>460</v>
      </c>
      <c r="H51" s="380" t="s">
        <v>490</v>
      </c>
      <c r="I51" s="344" t="s">
        <v>444</v>
      </c>
      <c r="J51" s="381" t="s">
        <v>450</v>
      </c>
      <c r="K51" s="640" t="s">
        <v>463</v>
      </c>
      <c r="L51" s="640" t="s">
        <v>462</v>
      </c>
      <c r="M51" s="640" t="s">
        <v>460</v>
      </c>
      <c r="N51" s="640" t="s">
        <v>456</v>
      </c>
      <c r="O51" s="640" t="s">
        <v>705</v>
      </c>
      <c r="P51" s="380" t="s">
        <v>491</v>
      </c>
      <c r="Q51" s="380" t="s">
        <v>492</v>
      </c>
      <c r="R51" s="518" t="s">
        <v>454</v>
      </c>
      <c r="S51" s="79" t="s">
        <v>621</v>
      </c>
      <c r="T51" s="512" t="s">
        <v>623</v>
      </c>
      <c r="U51" s="322" t="s">
        <v>186</v>
      </c>
    </row>
    <row r="52" spans="1:21" s="27" customFormat="1" ht="44.25" customHeight="1" x14ac:dyDescent="0.2">
      <c r="A52" s="618"/>
      <c r="B52" s="637"/>
      <c r="C52" s="209" t="s">
        <v>493</v>
      </c>
      <c r="D52" s="209" t="s">
        <v>494</v>
      </c>
      <c r="E52" s="522"/>
      <c r="F52" s="522"/>
      <c r="G52" s="522"/>
      <c r="H52" s="79" t="s">
        <v>495</v>
      </c>
      <c r="I52" s="350" t="s">
        <v>446</v>
      </c>
      <c r="J52" s="332" t="s">
        <v>450</v>
      </c>
      <c r="K52" s="510"/>
      <c r="L52" s="510"/>
      <c r="M52" s="510"/>
      <c r="N52" s="510"/>
      <c r="O52" s="510"/>
      <c r="P52" s="79" t="s">
        <v>496</v>
      </c>
      <c r="Q52" s="79" t="s">
        <v>497</v>
      </c>
      <c r="R52" s="503"/>
      <c r="S52" s="519" t="s">
        <v>622</v>
      </c>
      <c r="T52" s="513"/>
      <c r="U52" s="627" t="s">
        <v>188</v>
      </c>
    </row>
    <row r="53" spans="1:21" s="27" customFormat="1" ht="48" customHeight="1" thickBot="1" x14ac:dyDescent="0.25">
      <c r="A53" s="619"/>
      <c r="B53" s="638"/>
      <c r="C53" s="254" t="s">
        <v>498</v>
      </c>
      <c r="D53" s="254" t="s">
        <v>499</v>
      </c>
      <c r="E53" s="605"/>
      <c r="F53" s="605"/>
      <c r="G53" s="605"/>
      <c r="H53" s="253" t="s">
        <v>500</v>
      </c>
      <c r="I53" s="323" t="s">
        <v>444</v>
      </c>
      <c r="J53" s="335" t="s">
        <v>450</v>
      </c>
      <c r="K53" s="612"/>
      <c r="L53" s="612"/>
      <c r="M53" s="612"/>
      <c r="N53" s="612"/>
      <c r="O53" s="612"/>
      <c r="P53" s="253" t="s">
        <v>501</v>
      </c>
      <c r="Q53" s="253" t="s">
        <v>502</v>
      </c>
      <c r="R53" s="504"/>
      <c r="S53" s="506"/>
      <c r="T53" s="514"/>
      <c r="U53" s="627"/>
    </row>
    <row r="54" spans="1:21" s="27" customFormat="1" ht="68.25" customHeight="1" thickBot="1" x14ac:dyDescent="0.25">
      <c r="A54" s="635" t="s">
        <v>203</v>
      </c>
      <c r="B54" s="664" t="s">
        <v>204</v>
      </c>
      <c r="C54" s="664" t="s">
        <v>174</v>
      </c>
      <c r="D54" s="664" t="s">
        <v>273</v>
      </c>
      <c r="E54" s="639" t="s">
        <v>463</v>
      </c>
      <c r="F54" s="639" t="s">
        <v>293</v>
      </c>
      <c r="G54" s="662" t="s">
        <v>292</v>
      </c>
      <c r="H54" s="776" t="s">
        <v>720</v>
      </c>
      <c r="I54" s="344" t="s">
        <v>444</v>
      </c>
      <c r="J54" s="347" t="s">
        <v>449</v>
      </c>
      <c r="K54" s="640" t="s">
        <v>463</v>
      </c>
      <c r="L54" s="640" t="s">
        <v>293</v>
      </c>
      <c r="M54" s="640" t="s">
        <v>292</v>
      </c>
      <c r="N54" s="640" t="s">
        <v>554</v>
      </c>
      <c r="O54" s="640" t="s">
        <v>455</v>
      </c>
      <c r="P54" s="780" t="s">
        <v>721</v>
      </c>
      <c r="Q54" s="778" t="s">
        <v>722</v>
      </c>
      <c r="R54" s="65" t="s">
        <v>454</v>
      </c>
      <c r="S54" s="79" t="s">
        <v>624</v>
      </c>
      <c r="T54" s="80" t="s">
        <v>625</v>
      </c>
      <c r="U54" s="82" t="s">
        <v>626</v>
      </c>
    </row>
    <row r="55" spans="1:21" s="27" customFormat="1" ht="51" customHeight="1" thickBot="1" x14ac:dyDescent="0.25">
      <c r="A55" s="633"/>
      <c r="B55" s="665"/>
      <c r="C55" s="665"/>
      <c r="D55" s="665"/>
      <c r="E55" s="521"/>
      <c r="F55" s="634"/>
      <c r="G55" s="663"/>
      <c r="H55" s="776" t="s">
        <v>716</v>
      </c>
      <c r="I55" s="344" t="s">
        <v>444</v>
      </c>
      <c r="J55" s="347" t="s">
        <v>449</v>
      </c>
      <c r="K55" s="511"/>
      <c r="L55" s="511"/>
      <c r="M55" s="511"/>
      <c r="N55" s="511"/>
      <c r="O55" s="777"/>
      <c r="P55" s="781"/>
      <c r="Q55" s="779"/>
      <c r="R55" s="65"/>
      <c r="S55" s="342"/>
      <c r="T55" s="348"/>
      <c r="U55" s="382"/>
    </row>
    <row r="56" spans="1:21" s="27" customFormat="1" ht="79.5" customHeight="1" thickBot="1" x14ac:dyDescent="0.25">
      <c r="A56" s="407" t="s">
        <v>203</v>
      </c>
      <c r="B56" s="253" t="s">
        <v>207</v>
      </c>
      <c r="C56" s="253" t="s">
        <v>274</v>
      </c>
      <c r="D56" s="253" t="s">
        <v>208</v>
      </c>
      <c r="E56" s="340" t="s">
        <v>463</v>
      </c>
      <c r="F56" s="326" t="s">
        <v>462</v>
      </c>
      <c r="G56" s="340" t="s">
        <v>460</v>
      </c>
      <c r="H56" s="776" t="s">
        <v>209</v>
      </c>
      <c r="I56" s="340" t="s">
        <v>446</v>
      </c>
      <c r="J56" s="335" t="s">
        <v>449</v>
      </c>
      <c r="K56" s="259" t="s">
        <v>463</v>
      </c>
      <c r="L56" s="359" t="s">
        <v>462</v>
      </c>
      <c r="M56" s="359" t="s">
        <v>460</v>
      </c>
      <c r="N56" s="359" t="s">
        <v>554</v>
      </c>
      <c r="O56" s="253" t="s">
        <v>455</v>
      </c>
      <c r="P56" s="776" t="s">
        <v>210</v>
      </c>
      <c r="Q56" s="776" t="s">
        <v>211</v>
      </c>
      <c r="R56" s="408" t="s">
        <v>454</v>
      </c>
      <c r="S56" s="253" t="s">
        <v>627</v>
      </c>
      <c r="T56" s="259" t="s">
        <v>625</v>
      </c>
      <c r="U56" s="260" t="s">
        <v>628</v>
      </c>
    </row>
    <row r="57" spans="1:21" s="27" customFormat="1" ht="26.25" customHeight="1" thickBot="1" x14ac:dyDescent="0.25">
      <c r="A57" s="401"/>
      <c r="B57" s="402"/>
      <c r="C57" s="402"/>
      <c r="D57" s="402"/>
      <c r="E57" s="340"/>
      <c r="F57" s="340"/>
      <c r="G57" s="340"/>
      <c r="H57" s="402"/>
      <c r="I57" s="340"/>
      <c r="J57" s="340"/>
      <c r="K57" s="403"/>
      <c r="L57" s="402"/>
      <c r="M57" s="340"/>
      <c r="N57" s="340"/>
      <c r="O57" s="404"/>
      <c r="P57" s="402"/>
      <c r="Q57" s="402"/>
      <c r="R57" s="402"/>
      <c r="S57" s="402"/>
      <c r="T57" s="402"/>
      <c r="U57" s="405"/>
    </row>
    <row r="58" spans="1:21" x14ac:dyDescent="0.25">
      <c r="A58" s="83"/>
      <c r="B58" s="84"/>
      <c r="C58" s="84"/>
      <c r="D58" s="84"/>
      <c r="E58" s="84"/>
      <c r="F58" s="84"/>
      <c r="G58" s="84"/>
      <c r="H58" s="84"/>
      <c r="I58" s="84"/>
      <c r="J58" s="84"/>
      <c r="K58" s="84"/>
      <c r="L58" s="84"/>
      <c r="M58" s="84"/>
      <c r="N58" s="84"/>
      <c r="O58" s="84"/>
      <c r="P58" s="84"/>
      <c r="Q58" s="84"/>
      <c r="R58" s="84"/>
      <c r="S58" s="84"/>
      <c r="T58" s="84"/>
      <c r="U58" s="84"/>
    </row>
    <row r="59" spans="1:21" x14ac:dyDescent="0.25">
      <c r="A59" s="83"/>
      <c r="B59" s="84"/>
      <c r="C59" s="84"/>
      <c r="D59" s="84"/>
      <c r="E59" s="84"/>
      <c r="F59" s="84"/>
      <c r="G59" s="84"/>
      <c r="H59" s="84"/>
      <c r="I59" s="84"/>
      <c r="J59" s="84"/>
      <c r="K59" s="84"/>
      <c r="L59" s="84"/>
      <c r="M59" s="84"/>
      <c r="N59" s="84"/>
      <c r="O59" s="84"/>
      <c r="P59" s="84"/>
      <c r="Q59" s="84"/>
      <c r="R59" s="84"/>
      <c r="S59" s="84"/>
      <c r="T59" s="84"/>
      <c r="U59" s="84"/>
    </row>
    <row r="60" spans="1:21" ht="15.75" customHeight="1" x14ac:dyDescent="0.25">
      <c r="A60" s="654" t="s">
        <v>97</v>
      </c>
      <c r="B60" s="655"/>
      <c r="C60" s="655"/>
      <c r="D60" s="655"/>
      <c r="E60" s="655"/>
      <c r="F60" s="655"/>
      <c r="G60" s="655"/>
      <c r="H60" s="655"/>
      <c r="I60" s="655"/>
      <c r="J60" s="655"/>
      <c r="K60" s="655"/>
      <c r="L60" s="655"/>
      <c r="M60" s="655"/>
      <c r="N60" s="655"/>
      <c r="O60" s="655"/>
      <c r="P60" s="655"/>
      <c r="Q60" s="655"/>
      <c r="R60" s="655"/>
      <c r="S60" s="655"/>
      <c r="T60" s="655"/>
      <c r="U60" s="656"/>
    </row>
    <row r="61" spans="1:21" ht="15.75" thickBot="1" x14ac:dyDescent="0.3">
      <c r="A61" s="651"/>
      <c r="B61" s="652"/>
      <c r="C61" s="652"/>
      <c r="D61" s="652"/>
      <c r="E61" s="652"/>
      <c r="F61" s="652"/>
      <c r="G61" s="652"/>
      <c r="H61" s="652"/>
      <c r="I61" s="652"/>
      <c r="J61" s="652"/>
      <c r="K61" s="652"/>
      <c r="L61" s="652"/>
      <c r="M61" s="652"/>
      <c r="N61" s="652"/>
      <c r="O61" s="652"/>
      <c r="P61" s="652"/>
      <c r="Q61" s="652"/>
      <c r="R61" s="652"/>
      <c r="S61" s="652"/>
      <c r="T61" s="652"/>
      <c r="U61" s="653"/>
    </row>
    <row r="62" spans="1:21" x14ac:dyDescent="0.25">
      <c r="A62" s="628"/>
      <c r="B62" s="629"/>
      <c r="C62" s="629"/>
      <c r="D62" s="629"/>
      <c r="E62" s="629"/>
      <c r="F62" s="629"/>
      <c r="G62" s="629"/>
      <c r="H62" s="630"/>
      <c r="I62" s="631"/>
      <c r="J62" s="631"/>
      <c r="K62" s="631"/>
      <c r="L62" s="631"/>
      <c r="M62" s="631"/>
      <c r="N62" s="631"/>
      <c r="O62" s="631"/>
      <c r="P62" s="631"/>
      <c r="Q62" s="631"/>
      <c r="R62" s="631"/>
      <c r="S62" s="631"/>
      <c r="T62" s="631"/>
      <c r="U62" s="632"/>
    </row>
    <row r="63" spans="1:21" x14ac:dyDescent="0.25">
      <c r="A63" s="622"/>
      <c r="B63" s="623"/>
      <c r="C63" s="623"/>
      <c r="D63" s="623"/>
      <c r="E63" s="623"/>
      <c r="F63" s="623"/>
      <c r="G63" s="623"/>
      <c r="H63" s="624"/>
      <c r="I63" s="625"/>
      <c r="J63" s="625"/>
      <c r="K63" s="625"/>
      <c r="L63" s="625"/>
      <c r="M63" s="625"/>
      <c r="N63" s="625"/>
      <c r="O63" s="625"/>
      <c r="P63" s="625"/>
      <c r="Q63" s="625"/>
      <c r="R63" s="625"/>
      <c r="S63" s="625"/>
      <c r="T63" s="625"/>
      <c r="U63" s="626"/>
    </row>
    <row r="64" spans="1:21" ht="15.75" thickBot="1" x14ac:dyDescent="0.3">
      <c r="A64" s="607"/>
      <c r="B64" s="608"/>
      <c r="C64" s="608"/>
      <c r="D64" s="608"/>
      <c r="E64" s="608"/>
      <c r="F64" s="608"/>
      <c r="G64" s="608"/>
      <c r="H64" s="609"/>
      <c r="I64" s="610"/>
      <c r="J64" s="610"/>
      <c r="K64" s="610"/>
      <c r="L64" s="610"/>
      <c r="M64" s="610"/>
      <c r="N64" s="610"/>
      <c r="O64" s="610"/>
      <c r="P64" s="610"/>
      <c r="Q64" s="610"/>
      <c r="R64" s="610"/>
      <c r="S64" s="610"/>
      <c r="T64" s="610"/>
      <c r="U64" s="611"/>
    </row>
    <row r="65" spans="1:21" x14ac:dyDescent="0.25">
      <c r="A65" s="647" t="s">
        <v>96</v>
      </c>
      <c r="B65" s="648"/>
      <c r="C65" s="648"/>
      <c r="D65" s="648"/>
      <c r="E65" s="648"/>
      <c r="F65" s="648"/>
      <c r="G65" s="648"/>
      <c r="H65" s="648"/>
      <c r="I65" s="648"/>
      <c r="J65" s="648"/>
      <c r="K65" s="648"/>
      <c r="L65" s="648"/>
      <c r="M65" s="648"/>
      <c r="N65" s="648"/>
      <c r="O65" s="648"/>
      <c r="P65" s="648"/>
      <c r="Q65" s="648"/>
      <c r="R65" s="648"/>
      <c r="S65" s="648"/>
      <c r="T65" s="648"/>
      <c r="U65" s="648"/>
    </row>
    <row r="66" spans="1:21" x14ac:dyDescent="0.25">
      <c r="A66" s="649"/>
      <c r="B66" s="650"/>
      <c r="C66" s="650"/>
      <c r="D66" s="650"/>
      <c r="E66" s="650"/>
      <c r="F66" s="650"/>
      <c r="G66" s="650"/>
      <c r="H66" s="650"/>
      <c r="I66" s="650"/>
      <c r="J66" s="650"/>
      <c r="K66" s="650"/>
      <c r="L66" s="650"/>
      <c r="M66" s="650"/>
      <c r="N66" s="650"/>
      <c r="O66" s="650"/>
      <c r="P66" s="650"/>
      <c r="Q66" s="650"/>
      <c r="R66" s="650"/>
      <c r="S66" s="650"/>
      <c r="T66" s="650"/>
      <c r="U66" s="650"/>
    </row>
    <row r="67" spans="1:21" x14ac:dyDescent="0.25">
      <c r="A67" s="649"/>
      <c r="B67" s="650"/>
      <c r="C67" s="650"/>
      <c r="D67" s="650"/>
      <c r="E67" s="650"/>
      <c r="F67" s="650"/>
      <c r="G67" s="650"/>
      <c r="H67" s="650"/>
      <c r="I67" s="650"/>
      <c r="J67" s="650"/>
      <c r="K67" s="650"/>
      <c r="L67" s="650"/>
      <c r="M67" s="650"/>
      <c r="N67" s="650"/>
      <c r="O67" s="650"/>
      <c r="P67" s="650"/>
      <c r="Q67" s="650"/>
      <c r="R67" s="650"/>
      <c r="S67" s="650"/>
      <c r="T67" s="650"/>
      <c r="U67" s="650"/>
    </row>
    <row r="69" spans="1:21" x14ac:dyDescent="0.25">
      <c r="A69" s="16"/>
      <c r="B69" s="16"/>
      <c r="C69" s="16"/>
      <c r="D69" s="16"/>
      <c r="E69" s="16"/>
      <c r="F69" s="16"/>
      <c r="G69" s="16"/>
      <c r="H69" s="16"/>
      <c r="I69" s="16"/>
      <c r="J69" s="16"/>
      <c r="K69" s="16"/>
      <c r="L69" s="16"/>
      <c r="M69" s="16"/>
      <c r="N69" s="16"/>
      <c r="O69" s="16"/>
      <c r="P69" s="16"/>
      <c r="Q69" s="16"/>
    </row>
    <row r="71" spans="1:21" ht="30.75" hidden="1" thickBot="1" x14ac:dyDescent="0.3">
      <c r="B71" s="179" t="s">
        <v>114</v>
      </c>
      <c r="C71" s="179"/>
      <c r="D71" s="176" t="s">
        <v>461</v>
      </c>
      <c r="I71" s="173" t="s">
        <v>442</v>
      </c>
      <c r="J71" s="173" t="s">
        <v>443</v>
      </c>
      <c r="N71" s="255" t="s">
        <v>557</v>
      </c>
    </row>
    <row r="72" spans="1:21" ht="30" hidden="1" customHeight="1" thickBot="1" x14ac:dyDescent="0.3">
      <c r="B72" s="180" t="s">
        <v>463</v>
      </c>
      <c r="C72" s="180"/>
      <c r="D72" s="180" t="s">
        <v>458</v>
      </c>
      <c r="I72" s="376" t="s">
        <v>444</v>
      </c>
      <c r="J72" s="370" t="s">
        <v>445</v>
      </c>
      <c r="L72" s="54"/>
      <c r="N72" s="257" t="s">
        <v>553</v>
      </c>
    </row>
    <row r="73" spans="1:21" ht="26.25" hidden="1" customHeight="1" thickBot="1" x14ac:dyDescent="0.3">
      <c r="B73" s="186" t="s">
        <v>464</v>
      </c>
      <c r="C73" s="186"/>
      <c r="D73" s="181" t="s">
        <v>292</v>
      </c>
      <c r="I73" s="369" t="s">
        <v>711</v>
      </c>
      <c r="J73" s="370" t="s">
        <v>447</v>
      </c>
      <c r="N73" s="256" t="s">
        <v>554</v>
      </c>
    </row>
    <row r="74" spans="1:21" ht="27" hidden="1" customHeight="1" thickBot="1" x14ac:dyDescent="0.3">
      <c r="B74" s="181" t="s">
        <v>465</v>
      </c>
      <c r="C74" s="181"/>
      <c r="D74" s="182" t="s">
        <v>459</v>
      </c>
      <c r="I74" s="369" t="s">
        <v>710</v>
      </c>
      <c r="J74" s="370" t="s">
        <v>448</v>
      </c>
      <c r="N74" s="256" t="s">
        <v>555</v>
      </c>
    </row>
    <row r="75" spans="1:21" ht="23.25" hidden="1" customHeight="1" thickBot="1" x14ac:dyDescent="0.3">
      <c r="B75" s="181"/>
      <c r="C75" s="181"/>
      <c r="D75" s="182"/>
      <c r="I75" s="383" t="s">
        <v>446</v>
      </c>
      <c r="J75" s="370" t="s">
        <v>449</v>
      </c>
      <c r="N75" s="256" t="s">
        <v>556</v>
      </c>
    </row>
    <row r="76" spans="1:21" ht="38.25" hidden="1" customHeight="1" thickBot="1" x14ac:dyDescent="0.3">
      <c r="B76" s="182" t="s">
        <v>466</v>
      </c>
      <c r="C76" s="182"/>
      <c r="D76" s="183" t="s">
        <v>460</v>
      </c>
      <c r="I76" s="384" t="s">
        <v>468</v>
      </c>
      <c r="J76" s="370" t="s">
        <v>450</v>
      </c>
    </row>
    <row r="77" spans="1:21" ht="33.75" hidden="1" customHeight="1" thickBot="1" x14ac:dyDescent="0.3">
      <c r="B77" s="183" t="s">
        <v>467</v>
      </c>
      <c r="C77" s="185"/>
      <c r="D77" s="184"/>
      <c r="I77" s="385" t="s">
        <v>712</v>
      </c>
      <c r="J77" s="370" t="s">
        <v>518</v>
      </c>
    </row>
    <row r="78" spans="1:21" ht="23.25" hidden="1" customHeight="1" x14ac:dyDescent="0.25">
      <c r="I78" s="377" t="s">
        <v>709</v>
      </c>
      <c r="J78" s="370" t="s">
        <v>451</v>
      </c>
    </row>
    <row r="79" spans="1:21" ht="23.25" hidden="1" customHeight="1" x14ac:dyDescent="0.25">
      <c r="J79" s="369" t="s">
        <v>452</v>
      </c>
    </row>
    <row r="80" spans="1:21" ht="23.25" hidden="1" customHeight="1" x14ac:dyDescent="0.25"/>
    <row r="81" spans="5:12" hidden="1" x14ac:dyDescent="0.25"/>
    <row r="82" spans="5:12" hidden="1" x14ac:dyDescent="0.25"/>
    <row r="83" spans="5:12" ht="15.75" hidden="1" thickBot="1" x14ac:dyDescent="0.3"/>
    <row r="84" spans="5:12" s="54" customFormat="1" ht="30.75" hidden="1" thickBot="1" x14ac:dyDescent="0.3">
      <c r="E84" s="394" t="s">
        <v>100</v>
      </c>
      <c r="F84" s="179" t="s">
        <v>63</v>
      </c>
      <c r="G84" s="389" t="s">
        <v>457</v>
      </c>
      <c r="L84"/>
    </row>
    <row r="85" spans="5:12" ht="15.75" hidden="1" thickBot="1" x14ac:dyDescent="0.3">
      <c r="E85" s="395" t="s">
        <v>463</v>
      </c>
      <c r="F85" s="390" t="s">
        <v>462</v>
      </c>
      <c r="G85" s="177" t="s">
        <v>460</v>
      </c>
    </row>
    <row r="86" spans="5:12" ht="15.75" hidden="1" thickBot="1" x14ac:dyDescent="0.3">
      <c r="E86" s="396" t="s">
        <v>464</v>
      </c>
      <c r="F86" s="391" t="s">
        <v>293</v>
      </c>
      <c r="G86" s="178" t="s">
        <v>459</v>
      </c>
    </row>
    <row r="87" spans="5:12" ht="15.75" hidden="1" thickBot="1" x14ac:dyDescent="0.3">
      <c r="E87" s="397" t="s">
        <v>465</v>
      </c>
      <c r="F87" s="392" t="s">
        <v>292</v>
      </c>
      <c r="G87" s="175" t="s">
        <v>292</v>
      </c>
    </row>
    <row r="88" spans="5:12" ht="15.75" hidden="1" thickBot="1" x14ac:dyDescent="0.3">
      <c r="E88" s="398" t="s">
        <v>466</v>
      </c>
      <c r="F88" s="393"/>
      <c r="G88" s="174"/>
    </row>
    <row r="89" spans="5:12" ht="26.25" hidden="1" thickBot="1" x14ac:dyDescent="0.3">
      <c r="E89" s="399" t="s">
        <v>467</v>
      </c>
      <c r="F89" s="393"/>
      <c r="G89" s="174"/>
    </row>
  </sheetData>
  <autoFilter ref="A1:U56" xr:uid="{785FA331-A557-4C77-A9B6-82B0B7905167}">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autoFilter>
  <dataConsolidate/>
  <mergeCells count="218">
    <mergeCell ref="P54:P55"/>
    <mergeCell ref="Q54:Q55"/>
    <mergeCell ref="L54:L55"/>
    <mergeCell ref="M54:M55"/>
    <mergeCell ref="N54:N55"/>
    <mergeCell ref="O54:O55"/>
    <mergeCell ref="E54:E55"/>
    <mergeCell ref="F54:F55"/>
    <mergeCell ref="G54:G55"/>
    <mergeCell ref="A54:A55"/>
    <mergeCell ref="B54:B55"/>
    <mergeCell ref="C54:C55"/>
    <mergeCell ref="D54:D55"/>
    <mergeCell ref="K54:K55"/>
    <mergeCell ref="A15:A16"/>
    <mergeCell ref="B15:B16"/>
    <mergeCell ref="E15:E16"/>
    <mergeCell ref="F15:F16"/>
    <mergeCell ref="G15:G16"/>
    <mergeCell ref="K15:K16"/>
    <mergeCell ref="L15:L16"/>
    <mergeCell ref="M15:M16"/>
    <mergeCell ref="A17:A19"/>
    <mergeCell ref="B17:B19"/>
    <mergeCell ref="E17:E19"/>
    <mergeCell ref="F17:F19"/>
    <mergeCell ref="G17:G19"/>
    <mergeCell ref="K17:K19"/>
    <mergeCell ref="L17:L19"/>
    <mergeCell ref="A65:U67"/>
    <mergeCell ref="A61:U61"/>
    <mergeCell ref="A60:U60"/>
    <mergeCell ref="E37:E38"/>
    <mergeCell ref="F37:F38"/>
    <mergeCell ref="G37:G38"/>
    <mergeCell ref="K37:K38"/>
    <mergeCell ref="L37:L38"/>
    <mergeCell ref="M37:M38"/>
    <mergeCell ref="A37:A38"/>
    <mergeCell ref="B37:B38"/>
    <mergeCell ref="C37:C38"/>
    <mergeCell ref="D37:D38"/>
    <mergeCell ref="N51:N53"/>
    <mergeCell ref="O51:O53"/>
    <mergeCell ref="R51:R53"/>
    <mergeCell ref="L39:L40"/>
    <mergeCell ref="K48:K50"/>
    <mergeCell ref="M48:M50"/>
    <mergeCell ref="G51:G53"/>
    <mergeCell ref="K51:K53"/>
    <mergeCell ref="L51:L53"/>
    <mergeCell ref="M51:M53"/>
    <mergeCell ref="M43:M45"/>
    <mergeCell ref="F30:F31"/>
    <mergeCell ref="G30:G31"/>
    <mergeCell ref="K39:K40"/>
    <mergeCell ref="K34:K36"/>
    <mergeCell ref="L34:L36"/>
    <mergeCell ref="M34:M36"/>
    <mergeCell ref="L25:L27"/>
    <mergeCell ref="M25:M27"/>
    <mergeCell ref="M20:M21"/>
    <mergeCell ref="K20:K21"/>
    <mergeCell ref="L20:L21"/>
    <mergeCell ref="K30:K31"/>
    <mergeCell ref="L30:L31"/>
    <mergeCell ref="M30:M31"/>
    <mergeCell ref="D48:D50"/>
    <mergeCell ref="C48:C50"/>
    <mergeCell ref="E48:E50"/>
    <mergeCell ref="F48:F50"/>
    <mergeCell ref="G48:G50"/>
    <mergeCell ref="B48:B50"/>
    <mergeCell ref="G34:G36"/>
    <mergeCell ref="A39:A40"/>
    <mergeCell ref="B39:B40"/>
    <mergeCell ref="C39:C40"/>
    <mergeCell ref="D39:D40"/>
    <mergeCell ref="E39:E40"/>
    <mergeCell ref="F39:F40"/>
    <mergeCell ref="G39:G40"/>
    <mergeCell ref="C34:C36"/>
    <mergeCell ref="E34:E36"/>
    <mergeCell ref="F34:F36"/>
    <mergeCell ref="D30:D31"/>
    <mergeCell ref="C30:C31"/>
    <mergeCell ref="A30:A31"/>
    <mergeCell ref="B30:B31"/>
    <mergeCell ref="G20:G21"/>
    <mergeCell ref="G25:G27"/>
    <mergeCell ref="K25:K27"/>
    <mergeCell ref="A25:A27"/>
    <mergeCell ref="B25:B27"/>
    <mergeCell ref="C25:C27"/>
    <mergeCell ref="D25:D27"/>
    <mergeCell ref="E25:E27"/>
    <mergeCell ref="F25:F27"/>
    <mergeCell ref="A20:A21"/>
    <mergeCell ref="B20:B21"/>
    <mergeCell ref="E20:E21"/>
    <mergeCell ref="F20:F21"/>
    <mergeCell ref="A23:A24"/>
    <mergeCell ref="B23:B24"/>
    <mergeCell ref="C23:C24"/>
    <mergeCell ref="D23:D24"/>
    <mergeCell ref="E23:E24"/>
    <mergeCell ref="F23:F24"/>
    <mergeCell ref="E30:E31"/>
    <mergeCell ref="S52:S53"/>
    <mergeCell ref="T51:T53"/>
    <mergeCell ref="A63:G63"/>
    <mergeCell ref="H63:U63"/>
    <mergeCell ref="U52:U53"/>
    <mergeCell ref="A62:G62"/>
    <mergeCell ref="H62:U62"/>
    <mergeCell ref="M23:M24"/>
    <mergeCell ref="A41:A42"/>
    <mergeCell ref="B41:B42"/>
    <mergeCell ref="E41:E42"/>
    <mergeCell ref="F41:F42"/>
    <mergeCell ref="G41:G42"/>
    <mergeCell ref="K41:K42"/>
    <mergeCell ref="A51:A53"/>
    <mergeCell ref="B51:B53"/>
    <mergeCell ref="E51:E53"/>
    <mergeCell ref="F51:F53"/>
    <mergeCell ref="M39:M40"/>
    <mergeCell ref="L41:L42"/>
    <mergeCell ref="M41:M42"/>
    <mergeCell ref="C43:C45"/>
    <mergeCell ref="A34:A36"/>
    <mergeCell ref="B34:B36"/>
    <mergeCell ref="A64:G64"/>
    <mergeCell ref="H64:U64"/>
    <mergeCell ref="G43:G45"/>
    <mergeCell ref="K43:K45"/>
    <mergeCell ref="L43:L45"/>
    <mergeCell ref="C5:C8"/>
    <mergeCell ref="C9:C11"/>
    <mergeCell ref="H5:Q5"/>
    <mergeCell ref="Q9:Q11"/>
    <mergeCell ref="A48:A50"/>
    <mergeCell ref="L48:L50"/>
    <mergeCell ref="A43:A45"/>
    <mergeCell ref="D34:D36"/>
    <mergeCell ref="D43:D45"/>
    <mergeCell ref="E43:E45"/>
    <mergeCell ref="F43:F45"/>
    <mergeCell ref="M17:M19"/>
    <mergeCell ref="B43:B45"/>
    <mergeCell ref="G23:G24"/>
    <mergeCell ref="K23:K24"/>
    <mergeCell ref="L23:L24"/>
    <mergeCell ref="N9:N11"/>
    <mergeCell ref="G9:G11"/>
    <mergeCell ref="T17:T19"/>
    <mergeCell ref="K9:K11"/>
    <mergeCell ref="L9:L11"/>
    <mergeCell ref="M9:M11"/>
    <mergeCell ref="A9:A11"/>
    <mergeCell ref="B9:B11"/>
    <mergeCell ref="D9:D11"/>
    <mergeCell ref="E9:E11"/>
    <mergeCell ref="F9:F11"/>
    <mergeCell ref="K6:M6"/>
    <mergeCell ref="N6:N8"/>
    <mergeCell ref="O6:Q7"/>
    <mergeCell ref="E7:E8"/>
    <mergeCell ref="F7:F8"/>
    <mergeCell ref="G7:G8"/>
    <mergeCell ref="I7:I8"/>
    <mergeCell ref="J7:J8"/>
    <mergeCell ref="K7:K8"/>
    <mergeCell ref="L7:L8"/>
    <mergeCell ref="M7:M8"/>
    <mergeCell ref="A13:A14"/>
    <mergeCell ref="B13:B14"/>
    <mergeCell ref="E13:E14"/>
    <mergeCell ref="F13:F14"/>
    <mergeCell ref="G13:G14"/>
    <mergeCell ref="K13:K14"/>
    <mergeCell ref="L13:L14"/>
    <mergeCell ref="M13:M14"/>
    <mergeCell ref="A1:U2"/>
    <mergeCell ref="A3:U3"/>
    <mergeCell ref="A4:D4"/>
    <mergeCell ref="E4:Q4"/>
    <mergeCell ref="R4:U4"/>
    <mergeCell ref="A5:A8"/>
    <mergeCell ref="B5:B8"/>
    <mergeCell ref="D5:D8"/>
    <mergeCell ref="E5:G5"/>
    <mergeCell ref="R5:R8"/>
    <mergeCell ref="S5:S8"/>
    <mergeCell ref="T5:T8"/>
    <mergeCell ref="U5:U8"/>
    <mergeCell ref="E6:G6"/>
    <mergeCell ref="H6:H8"/>
    <mergeCell ref="I6:J6"/>
    <mergeCell ref="S9:S11"/>
    <mergeCell ref="R9:R11"/>
    <mergeCell ref="T9:T11"/>
    <mergeCell ref="U9:U11"/>
    <mergeCell ref="T34:T36"/>
    <mergeCell ref="T30:T31"/>
    <mergeCell ref="S48:S50"/>
    <mergeCell ref="T48:T50"/>
    <mergeCell ref="U48:U50"/>
    <mergeCell ref="R17:R19"/>
    <mergeCell ref="R34:R36"/>
    <mergeCell ref="S25:S26"/>
    <mergeCell ref="T23:T24"/>
    <mergeCell ref="T25:T27"/>
    <mergeCell ref="U23:U24"/>
    <mergeCell ref="U25:U26"/>
    <mergeCell ref="T20:T21"/>
    <mergeCell ref="S23:S24"/>
    <mergeCell ref="R20:R21"/>
  </mergeCells>
  <conditionalFormatting sqref="I10:I11">
    <cfRule type="cellIs" dxfId="401" priority="174" operator="equal">
      <formula>$I$72</formula>
    </cfRule>
  </conditionalFormatting>
  <conditionalFormatting sqref="I12">
    <cfRule type="cellIs" dxfId="400" priority="172" operator="equal">
      <formula>$I$72</formula>
    </cfRule>
  </conditionalFormatting>
  <conditionalFormatting sqref="I13:I19">
    <cfRule type="cellIs" dxfId="399" priority="170" operator="equal">
      <formula>$I$72</formula>
    </cfRule>
  </conditionalFormatting>
  <conditionalFormatting sqref="I23:I33">
    <cfRule type="cellIs" dxfId="398" priority="168" operator="equal">
      <formula>$I$72</formula>
    </cfRule>
  </conditionalFormatting>
  <conditionalFormatting sqref="I36">
    <cfRule type="cellIs" dxfId="397" priority="166" operator="equal">
      <formula>$I$72</formula>
    </cfRule>
  </conditionalFormatting>
  <conditionalFormatting sqref="I38">
    <cfRule type="cellIs" dxfId="396" priority="164" operator="equal">
      <formula>$I$72</formula>
    </cfRule>
  </conditionalFormatting>
  <conditionalFormatting sqref="I40">
    <cfRule type="cellIs" dxfId="395" priority="162" operator="equal">
      <formula>$I$72</formula>
    </cfRule>
  </conditionalFormatting>
  <conditionalFormatting sqref="I12">
    <cfRule type="cellIs" dxfId="394" priority="148" operator="equal">
      <formula>$I$72</formula>
    </cfRule>
  </conditionalFormatting>
  <conditionalFormatting sqref="I13:I19">
    <cfRule type="cellIs" dxfId="393" priority="144" operator="equal">
      <formula>$I$72</formula>
    </cfRule>
  </conditionalFormatting>
  <conditionalFormatting sqref="I20:I22">
    <cfRule type="cellIs" dxfId="392" priority="140" operator="equal">
      <formula>$I$72</formula>
    </cfRule>
  </conditionalFormatting>
  <conditionalFormatting sqref="I20:I22">
    <cfRule type="cellIs" dxfId="391" priority="138" operator="equal">
      <formula>$I$72</formula>
    </cfRule>
  </conditionalFormatting>
  <conditionalFormatting sqref="I23:I34">
    <cfRule type="cellIs" dxfId="390" priority="134" operator="equal">
      <formula>$I$72</formula>
    </cfRule>
  </conditionalFormatting>
  <conditionalFormatting sqref="I23:I34">
    <cfRule type="cellIs" dxfId="389" priority="132" operator="equal">
      <formula>$I$72</formula>
    </cfRule>
  </conditionalFormatting>
  <conditionalFormatting sqref="I35">
    <cfRule type="cellIs" dxfId="388" priority="128" operator="equal">
      <formula>$I$72</formula>
    </cfRule>
  </conditionalFormatting>
  <conditionalFormatting sqref="I35">
    <cfRule type="cellIs" dxfId="387" priority="126" operator="equal">
      <formula>$I$72</formula>
    </cfRule>
  </conditionalFormatting>
  <conditionalFormatting sqref="I37">
    <cfRule type="cellIs" dxfId="386" priority="122" operator="equal">
      <formula>$I$72</formula>
    </cfRule>
  </conditionalFormatting>
  <conditionalFormatting sqref="I37">
    <cfRule type="cellIs" dxfId="385" priority="120" operator="equal">
      <formula>$I$72</formula>
    </cfRule>
  </conditionalFormatting>
  <conditionalFormatting sqref="I37">
    <cfRule type="cellIs" dxfId="384" priority="118" operator="equal">
      <formula>$I$72</formula>
    </cfRule>
  </conditionalFormatting>
  <conditionalFormatting sqref="I39">
    <cfRule type="cellIs" dxfId="383" priority="114" operator="equal">
      <formula>$I$72</formula>
    </cfRule>
  </conditionalFormatting>
  <conditionalFormatting sqref="I39">
    <cfRule type="cellIs" dxfId="382" priority="112" operator="equal">
      <formula>$I$72</formula>
    </cfRule>
  </conditionalFormatting>
  <conditionalFormatting sqref="I39">
    <cfRule type="cellIs" dxfId="381" priority="110" operator="equal">
      <formula>$I$72</formula>
    </cfRule>
  </conditionalFormatting>
  <conditionalFormatting sqref="I38">
    <cfRule type="cellIs" dxfId="380" priority="106" operator="equal">
      <formula>$I$72</formula>
    </cfRule>
  </conditionalFormatting>
  <conditionalFormatting sqref="I38">
    <cfRule type="cellIs" dxfId="379" priority="104" operator="equal">
      <formula>$I$72</formula>
    </cfRule>
  </conditionalFormatting>
  <conditionalFormatting sqref="I38">
    <cfRule type="cellIs" dxfId="378" priority="102" operator="equal">
      <formula>$I$72</formula>
    </cfRule>
  </conditionalFormatting>
  <conditionalFormatting sqref="I40">
    <cfRule type="cellIs" dxfId="377" priority="98" operator="equal">
      <formula>$I$72</formula>
    </cfRule>
  </conditionalFormatting>
  <conditionalFormatting sqref="I40">
    <cfRule type="cellIs" dxfId="376" priority="96" operator="equal">
      <formula>$I$72</formula>
    </cfRule>
  </conditionalFormatting>
  <conditionalFormatting sqref="I40">
    <cfRule type="cellIs" dxfId="375" priority="94" operator="equal">
      <formula>$I$72</formula>
    </cfRule>
  </conditionalFormatting>
  <conditionalFormatting sqref="I41:I43">
    <cfRule type="cellIs" dxfId="374" priority="88" operator="equal">
      <formula>$I$72</formula>
    </cfRule>
  </conditionalFormatting>
  <conditionalFormatting sqref="I41:I43">
    <cfRule type="cellIs" dxfId="373" priority="86" operator="equal">
      <formula>$I$72</formula>
    </cfRule>
  </conditionalFormatting>
  <conditionalFormatting sqref="I41:I43">
    <cfRule type="cellIs" dxfId="372" priority="84" operator="equal">
      <formula>$I$72</formula>
    </cfRule>
  </conditionalFormatting>
  <conditionalFormatting sqref="I44">
    <cfRule type="cellIs" dxfId="371" priority="78" operator="equal">
      <formula>$I$72</formula>
    </cfRule>
  </conditionalFormatting>
  <conditionalFormatting sqref="I44">
    <cfRule type="cellIs" dxfId="370" priority="76" operator="equal">
      <formula>$I$72</formula>
    </cfRule>
  </conditionalFormatting>
  <conditionalFormatting sqref="I44">
    <cfRule type="cellIs" dxfId="369" priority="74" operator="equal">
      <formula>$I$72</formula>
    </cfRule>
  </conditionalFormatting>
  <conditionalFormatting sqref="I45">
    <cfRule type="cellIs" dxfId="368" priority="68" operator="equal">
      <formula>$I$72</formula>
    </cfRule>
  </conditionalFormatting>
  <conditionalFormatting sqref="I45">
    <cfRule type="cellIs" dxfId="367" priority="66" operator="equal">
      <formula>$I$72</formula>
    </cfRule>
  </conditionalFormatting>
  <conditionalFormatting sqref="I45">
    <cfRule type="cellIs" dxfId="366" priority="64" operator="equal">
      <formula>$I$72</formula>
    </cfRule>
  </conditionalFormatting>
  <conditionalFormatting sqref="I46:I49">
    <cfRule type="cellIs" dxfId="365" priority="58" operator="equal">
      <formula>$I$72</formula>
    </cfRule>
  </conditionalFormatting>
  <conditionalFormatting sqref="I46:I49">
    <cfRule type="cellIs" dxfId="364" priority="56" operator="equal">
      <formula>$I$72</formula>
    </cfRule>
  </conditionalFormatting>
  <conditionalFormatting sqref="I46:I49">
    <cfRule type="cellIs" dxfId="363" priority="54" operator="equal">
      <formula>$I$72</formula>
    </cfRule>
  </conditionalFormatting>
  <conditionalFormatting sqref="I50">
    <cfRule type="cellIs" dxfId="362" priority="48" operator="equal">
      <formula>$I$72</formula>
    </cfRule>
  </conditionalFormatting>
  <conditionalFormatting sqref="I50">
    <cfRule type="cellIs" dxfId="361" priority="46" operator="equal">
      <formula>$I$72</formula>
    </cfRule>
  </conditionalFormatting>
  <conditionalFormatting sqref="I50">
    <cfRule type="cellIs" dxfId="360" priority="44" operator="equal">
      <formula>$I$72</formula>
    </cfRule>
  </conditionalFormatting>
  <conditionalFormatting sqref="I51">
    <cfRule type="cellIs" dxfId="359" priority="38" operator="equal">
      <formula>$I$72</formula>
    </cfRule>
  </conditionalFormatting>
  <conditionalFormatting sqref="I51">
    <cfRule type="cellIs" dxfId="358" priority="36" operator="equal">
      <formula>$I$72</formula>
    </cfRule>
  </conditionalFormatting>
  <conditionalFormatting sqref="I51">
    <cfRule type="cellIs" dxfId="357" priority="34" operator="equal">
      <formula>$I$72</formula>
    </cfRule>
  </conditionalFormatting>
  <conditionalFormatting sqref="I52">
    <cfRule type="cellIs" dxfId="356" priority="28" operator="equal">
      <formula>$I$72</formula>
    </cfRule>
  </conditionalFormatting>
  <conditionalFormatting sqref="I52">
    <cfRule type="cellIs" dxfId="355" priority="26" operator="equal">
      <formula>$I$72</formula>
    </cfRule>
  </conditionalFormatting>
  <conditionalFormatting sqref="I52">
    <cfRule type="cellIs" dxfId="354" priority="24" operator="equal">
      <formula>$I$72</formula>
    </cfRule>
  </conditionalFormatting>
  <conditionalFormatting sqref="I53">
    <cfRule type="cellIs" dxfId="353" priority="18" operator="equal">
      <formula>$I$72</formula>
    </cfRule>
  </conditionalFormatting>
  <conditionalFormatting sqref="I53">
    <cfRule type="cellIs" dxfId="352" priority="16" operator="equal">
      <formula>$I$72</formula>
    </cfRule>
  </conditionalFormatting>
  <conditionalFormatting sqref="I53">
    <cfRule type="cellIs" dxfId="351" priority="14" operator="equal">
      <formula>$I$72</formula>
    </cfRule>
  </conditionalFormatting>
  <conditionalFormatting sqref="I54:I56">
    <cfRule type="cellIs" dxfId="350" priority="8" operator="equal">
      <formula>$I$72</formula>
    </cfRule>
  </conditionalFormatting>
  <conditionalFormatting sqref="I54:I56">
    <cfRule type="cellIs" dxfId="349" priority="6" operator="equal">
      <formula>$I$72</formula>
    </cfRule>
  </conditionalFormatting>
  <conditionalFormatting sqref="I54:I56">
    <cfRule type="cellIs" dxfId="348" priority="4" operator="equal">
      <formula>$I$72</formula>
    </cfRule>
  </conditionalFormatting>
  <dataValidations count="12">
    <dataValidation type="list" allowBlank="1" showInputMessage="1" showErrorMessage="1" sqref="E39 K56:K57 K54 E54 E15 K39 K37 E37 K28:K30 E28:E30 K17 E12:E13 K51 E56:E57 K46:K48 K15 E32:E34 K12:K13 K25 E25 E51 E17 K43 E46:E48 E9:E10 K9 E20:E23 K32:K34 E41 K41 E43 K20:K23" xr:uid="{00000000-0002-0000-0500-000000000000}">
      <formula1>$B$72:$B$77</formula1>
    </dataValidation>
    <dataValidation type="list" allowBlank="1" showInputMessage="1" showErrorMessage="1" sqref="F39 L56:L57 L54 F54 F15 L39 L37 F37 L28:L30 F28:F30 L12:L13 F12:F13 F51 F56:F57 L46:L48 L15 F32:F34 L17 L25 F25 F17 L51 F46:F48 F9:F10 L9 L20:L23 F20:F23 L32:L34 F41 L41 F43 L43" xr:uid="{00000000-0002-0000-0500-000001000000}">
      <formula1>$F$85:$F$87</formula1>
    </dataValidation>
    <dataValidation type="list" allowBlank="1" showInputMessage="1" showErrorMessage="1" sqref="G39 M56:M57 M54 G54 G15 M39 M37 G37 M28:M30 G28:G30 M12:M13 G12:G13 G51 G56:G57 M46:M48 M15 G32:G34 M17 M25 G25 G17 M51 G46:G48 G9:G10 M9 M20:M23 G20:G23 M32:M34 G41 M41 G43 M43" xr:uid="{00000000-0002-0000-0500-000002000000}">
      <formula1>$G$85:$G$87</formula1>
    </dataValidation>
    <dataValidation type="list" allowBlank="1" showInputMessage="1" showErrorMessage="1" sqref="J9:J21 J23:J40 J54:J57 J46:J50" xr:uid="{00000000-0002-0000-0500-000008000000}">
      <formula1>$J$72:$J$79</formula1>
    </dataValidation>
    <dataValidation type="list" allowBlank="1" showInputMessage="1" showErrorMessage="1" sqref="J51:J53" xr:uid="{00000000-0002-0000-0500-000009000000}">
      <formula1>$J$71:$J$78</formula1>
    </dataValidation>
    <dataValidation type="list" allowBlank="1" showInputMessage="1" showErrorMessage="1" sqref="J22" xr:uid="{00000000-0002-0000-0500-00000A000000}">
      <formula1>$J$73:$J$80</formula1>
    </dataValidation>
    <dataValidation type="list" allowBlank="1" showInputMessage="1" showErrorMessage="1" sqref="N46:N50 N56:N57 N54 N9 N12:N40" xr:uid="{00000000-0002-0000-0500-00000B000000}">
      <formula1>$N$72:$N$75</formula1>
    </dataValidation>
    <dataValidation type="list" allowBlank="1" showInputMessage="1" showErrorMessage="1" sqref="N51" xr:uid="{00000000-0002-0000-0500-00000C000000}">
      <formula1>$I$75:$I$76</formula1>
    </dataValidation>
    <dataValidation type="list" allowBlank="1" showInputMessage="1" showErrorMessage="1" sqref="I9:I57" xr:uid="{00000000-0002-0000-0500-000003000000}">
      <formula1>$I$72:$I$78</formula1>
    </dataValidation>
    <dataValidation type="list" allowBlank="1" showInputMessage="1" showErrorMessage="1" sqref="J41 J45" xr:uid="{00000000-0002-0000-0500-000004000000}">
      <formula1>$J$63:$J$69</formula1>
    </dataValidation>
    <dataValidation type="list" allowBlank="1" showInputMessage="1" showErrorMessage="1" sqref="J42:J44" xr:uid="{00000000-0002-0000-0500-000006000000}">
      <formula1>$J$63:$J$68</formula1>
    </dataValidation>
    <dataValidation type="list" allowBlank="1" showInputMessage="1" showErrorMessage="1" sqref="N41:N45" xr:uid="{00000000-0002-0000-0500-000007000000}">
      <formula1>$I$66:$I$67</formula1>
    </dataValidation>
  </dataValidations>
  <printOptions horizontalCentered="1"/>
  <pageMargins left="0.31496062992125984" right="0.31496062992125984" top="0.55118110236220474" bottom="0.55118110236220474" header="0.31496062992125984" footer="0.31496062992125984"/>
  <pageSetup paperSize="152" scale="60" orientation="landscape" horizontalDpi="4294967294" verticalDpi="4294967294"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65" operator="containsText" id="{A28B368D-7FAC-4340-8B3C-862AAC027474}">
            <xm:f>NOT(ISERROR(SEARCH($E$89,E9)))</xm:f>
            <xm:f>$E$89</xm:f>
            <x14:dxf>
              <fill>
                <patternFill>
                  <bgColor rgb="FFFF0000"/>
                </patternFill>
              </fill>
            </x14:dxf>
          </x14:cfRule>
          <x14:cfRule type="containsText" priority="566" operator="containsText" id="{0D47181A-B196-42B1-B017-A6C899170141}">
            <xm:f>NOT(ISERROR(SEARCH($E$85,E9)))</xm:f>
            <xm:f>$E$85</xm:f>
            <x14:dxf>
              <fill>
                <patternFill>
                  <bgColor rgb="FF00B050"/>
                </patternFill>
              </fill>
            </x14:dxf>
          </x14:cfRule>
          <x14:cfRule type="containsText" priority="567" operator="containsText" id="{A11D0395-0112-49F7-8ACE-461699A765BD}">
            <xm:f>NOT(ISERROR(SEARCH($E$86,E9)))</xm:f>
            <xm:f>$E$86</xm:f>
            <x14:dxf>
              <fill>
                <patternFill>
                  <bgColor rgb="FF92D050"/>
                </patternFill>
              </fill>
            </x14:dxf>
          </x14:cfRule>
          <x14:cfRule type="containsText" priority="568" operator="containsText" id="{82618714-B64F-4960-AD30-F8885722E2A7}">
            <xm:f>NOT(ISERROR(SEARCH($E$87,E9)))</xm:f>
            <xm:f>$E$87</xm:f>
            <x14:dxf>
              <fill>
                <patternFill>
                  <bgColor rgb="FFFFFF00"/>
                </patternFill>
              </fill>
            </x14:dxf>
          </x14:cfRule>
          <x14:cfRule type="containsText" priority="569" operator="containsText" id="{C715C56F-3532-4BE7-94FC-A160D84391F1}">
            <xm:f>NOT(ISERROR(SEARCH($E$88,E9)))</xm:f>
            <xm:f>$E$88</xm:f>
            <x14:dxf>
              <fill>
                <patternFill>
                  <bgColor rgb="FFFFC000"/>
                </patternFill>
              </fill>
            </x14:dxf>
          </x14:cfRule>
          <xm:sqref>E9:E10 E20:E21 E25 E23 E28:E30 E37 E54 E12:E13 E17 E33:E34 E39 E56:E57</xm:sqref>
        </x14:conditionalFormatting>
        <x14:conditionalFormatting xmlns:xm="http://schemas.microsoft.com/office/excel/2006/main">
          <x14:cfRule type="containsText" priority="557" operator="containsText" id="{A9DD03A5-1562-4A54-8BB3-610ACD9A2268}">
            <xm:f>NOT(ISERROR(SEARCH($F$87,F9)))</xm:f>
            <xm:f>$F$87</xm:f>
            <x14:dxf>
              <fill>
                <patternFill>
                  <bgColor rgb="FFFFFF00"/>
                </patternFill>
              </fill>
            </x14:dxf>
          </x14:cfRule>
          <x14:cfRule type="containsText" priority="558" operator="containsText" id="{5DAC0315-BA04-4088-B6F8-F7DC2B68DC5B}">
            <xm:f>NOT(ISERROR(SEARCH($F$86,F9)))</xm:f>
            <xm:f>$F$86</xm:f>
            <x14:dxf>
              <fill>
                <patternFill>
                  <bgColor rgb="FFFFC000"/>
                </patternFill>
              </fill>
            </x14:dxf>
          </x14:cfRule>
          <x14:cfRule type="containsText" priority="559" operator="containsText" id="{3AAEE862-BB36-4405-8600-450499001811}">
            <xm:f>NOT(ISERROR(SEARCH($F$85,F9)))</xm:f>
            <xm:f>$F$85</xm:f>
            <x14:dxf>
              <fill>
                <patternFill>
                  <bgColor rgb="FFFF0000"/>
                </patternFill>
              </fill>
            </x14:dxf>
          </x14:cfRule>
          <xm:sqref>F9:F10 F46:F48 F28 F54 F12:F13 F39 F56</xm:sqref>
        </x14:conditionalFormatting>
        <x14:conditionalFormatting xmlns:xm="http://schemas.microsoft.com/office/excel/2006/main">
          <x14:cfRule type="containsText" priority="545" operator="containsText" id="{3CB9E3E7-3068-4E93-9DF3-FAAA9D3D84FE}">
            <xm:f>NOT(ISERROR(SEARCH($F$87,F17)))</xm:f>
            <xm:f>$F$87</xm:f>
            <x14:dxf>
              <fill>
                <patternFill>
                  <bgColor rgb="FFFFFF00"/>
                </patternFill>
              </fill>
            </x14:dxf>
          </x14:cfRule>
          <x14:cfRule type="containsText" priority="546" operator="containsText" id="{B3337BF4-3866-496C-B1AC-0AF1830C2844}">
            <xm:f>NOT(ISERROR(SEARCH($F$86,F17)))</xm:f>
            <xm:f>$F$86</xm:f>
            <x14:dxf>
              <fill>
                <patternFill>
                  <bgColor rgb="FFFFC000"/>
                </patternFill>
              </fill>
            </x14:dxf>
          </x14:cfRule>
          <x14:cfRule type="containsText" priority="547" operator="containsText" id="{407B73DB-4A3B-46FD-9F54-82083BE42AD1}">
            <xm:f>NOT(ISERROR(SEARCH($F$85,F17)))</xm:f>
            <xm:f>$F$85</xm:f>
            <x14:dxf>
              <fill>
                <patternFill>
                  <bgColor rgb="FFFF0000"/>
                </patternFill>
              </fill>
            </x14:dxf>
          </x14:cfRule>
          <xm:sqref>F17</xm:sqref>
        </x14:conditionalFormatting>
        <x14:conditionalFormatting xmlns:xm="http://schemas.microsoft.com/office/excel/2006/main">
          <x14:cfRule type="containsText" priority="542" operator="containsText" id="{FD6D22C6-53D6-46D6-B8C4-A32F31E98527}">
            <xm:f>NOT(ISERROR(SEARCH($F$87,F20)))</xm:f>
            <xm:f>$F$87</xm:f>
            <x14:dxf>
              <fill>
                <patternFill>
                  <bgColor rgb="FFFFFF00"/>
                </patternFill>
              </fill>
            </x14:dxf>
          </x14:cfRule>
          <x14:cfRule type="containsText" priority="543" operator="containsText" id="{CBD7FD55-9CC5-4441-A18A-C385080124C5}">
            <xm:f>NOT(ISERROR(SEARCH($F$86,F20)))</xm:f>
            <xm:f>$F$86</xm:f>
            <x14:dxf>
              <fill>
                <patternFill>
                  <bgColor rgb="FFFFC000"/>
                </patternFill>
              </fill>
            </x14:dxf>
          </x14:cfRule>
          <x14:cfRule type="containsText" priority="544" operator="containsText" id="{0C574CDD-8016-4A60-A4FF-FCA2FCE466F4}">
            <xm:f>NOT(ISERROR(SEARCH($F$85,F20)))</xm:f>
            <xm:f>$F$85</xm:f>
            <x14:dxf>
              <fill>
                <patternFill>
                  <bgColor rgb="FFFF0000"/>
                </patternFill>
              </fill>
            </x14:dxf>
          </x14:cfRule>
          <xm:sqref>F20:F21</xm:sqref>
        </x14:conditionalFormatting>
        <x14:conditionalFormatting xmlns:xm="http://schemas.microsoft.com/office/excel/2006/main">
          <x14:cfRule type="containsText" priority="539" operator="containsText" id="{4F4E448C-C407-4556-9298-BCD74B48B4F7}">
            <xm:f>NOT(ISERROR(SEARCH($F$87,F23)))</xm:f>
            <xm:f>$F$87</xm:f>
            <x14:dxf>
              <fill>
                <patternFill>
                  <bgColor rgb="FFFFFF00"/>
                </patternFill>
              </fill>
            </x14:dxf>
          </x14:cfRule>
          <x14:cfRule type="containsText" priority="540" operator="containsText" id="{14D4A6C0-207D-4D6D-A239-5D8559D6A609}">
            <xm:f>NOT(ISERROR(SEARCH($F$86,F23)))</xm:f>
            <xm:f>$F$86</xm:f>
            <x14:dxf>
              <fill>
                <patternFill>
                  <bgColor rgb="FFFFC000"/>
                </patternFill>
              </fill>
            </x14:dxf>
          </x14:cfRule>
          <x14:cfRule type="containsText" priority="541" operator="containsText" id="{E98860F9-386F-452C-B7D7-243484AF62C3}">
            <xm:f>NOT(ISERROR(SEARCH($F$85,F23)))</xm:f>
            <xm:f>$F$85</xm:f>
            <x14:dxf>
              <fill>
                <patternFill>
                  <bgColor rgb="FFFF0000"/>
                </patternFill>
              </fill>
            </x14:dxf>
          </x14:cfRule>
          <xm:sqref>F23</xm:sqref>
        </x14:conditionalFormatting>
        <x14:conditionalFormatting xmlns:xm="http://schemas.microsoft.com/office/excel/2006/main">
          <x14:cfRule type="containsText" priority="536" operator="containsText" id="{97AE33B5-8B4D-4857-B1F6-C9B10B6664CD}">
            <xm:f>NOT(ISERROR(SEARCH($F$87,F25)))</xm:f>
            <xm:f>$F$87</xm:f>
            <x14:dxf>
              <fill>
                <patternFill>
                  <bgColor rgb="FFFFFF00"/>
                </patternFill>
              </fill>
            </x14:dxf>
          </x14:cfRule>
          <x14:cfRule type="containsText" priority="537" operator="containsText" id="{FA383446-1D6A-498B-AB92-FAD9F8789459}">
            <xm:f>NOT(ISERROR(SEARCH($F$86,F25)))</xm:f>
            <xm:f>$F$86</xm:f>
            <x14:dxf>
              <fill>
                <patternFill>
                  <bgColor rgb="FFFFC000"/>
                </patternFill>
              </fill>
            </x14:dxf>
          </x14:cfRule>
          <x14:cfRule type="containsText" priority="538" operator="containsText" id="{86F32325-A608-4DC5-A602-1ABE983180A7}">
            <xm:f>NOT(ISERROR(SEARCH($F$85,F25)))</xm:f>
            <xm:f>$F$85</xm:f>
            <x14:dxf>
              <fill>
                <patternFill>
                  <bgColor rgb="FFFF0000"/>
                </patternFill>
              </fill>
            </x14:dxf>
          </x14:cfRule>
          <xm:sqref>F25</xm:sqref>
        </x14:conditionalFormatting>
        <x14:conditionalFormatting xmlns:xm="http://schemas.microsoft.com/office/excel/2006/main">
          <x14:cfRule type="containsText" priority="533" operator="containsText" id="{10EAEC63-F664-4F12-973B-58CEFCF075FB}">
            <xm:f>NOT(ISERROR(SEARCH($F$87,F29)))</xm:f>
            <xm:f>$F$87</xm:f>
            <x14:dxf>
              <fill>
                <patternFill>
                  <bgColor rgb="FFFFFF00"/>
                </patternFill>
              </fill>
            </x14:dxf>
          </x14:cfRule>
          <x14:cfRule type="containsText" priority="534" operator="containsText" id="{E0ACA8FF-280D-4DBF-8A4E-B100D6182A2E}">
            <xm:f>NOT(ISERROR(SEARCH($F$86,F29)))</xm:f>
            <xm:f>$F$86</xm:f>
            <x14:dxf>
              <fill>
                <patternFill>
                  <bgColor rgb="FFFFC000"/>
                </patternFill>
              </fill>
            </x14:dxf>
          </x14:cfRule>
          <x14:cfRule type="containsText" priority="535" operator="containsText" id="{16C8CB2D-A350-4DA2-9D3D-BA1AD682E191}">
            <xm:f>NOT(ISERROR(SEARCH($F$85,F29)))</xm:f>
            <xm:f>$F$85</xm:f>
            <x14:dxf>
              <fill>
                <patternFill>
                  <bgColor rgb="FFFF0000"/>
                </patternFill>
              </fill>
            </x14:dxf>
          </x14:cfRule>
          <xm:sqref>F29:F30</xm:sqref>
        </x14:conditionalFormatting>
        <x14:conditionalFormatting xmlns:xm="http://schemas.microsoft.com/office/excel/2006/main">
          <x14:cfRule type="containsText" priority="530" operator="containsText" id="{81C2B00F-65DB-4174-9741-3898A47A7BCE}">
            <xm:f>NOT(ISERROR(SEARCH($F$87,F33)))</xm:f>
            <xm:f>$F$87</xm:f>
            <x14:dxf>
              <fill>
                <patternFill>
                  <bgColor rgb="FFFFFF00"/>
                </patternFill>
              </fill>
            </x14:dxf>
          </x14:cfRule>
          <x14:cfRule type="containsText" priority="531" operator="containsText" id="{2FCC7827-245F-466C-8F6F-1DBF238EF795}">
            <xm:f>NOT(ISERROR(SEARCH($F$86,F33)))</xm:f>
            <xm:f>$F$86</xm:f>
            <x14:dxf>
              <fill>
                <patternFill>
                  <bgColor rgb="FFFFC000"/>
                </patternFill>
              </fill>
            </x14:dxf>
          </x14:cfRule>
          <x14:cfRule type="containsText" priority="532" operator="containsText" id="{D101A5D3-3DBA-44EB-9749-AAF330576F5A}">
            <xm:f>NOT(ISERROR(SEARCH($F$85,F33)))</xm:f>
            <xm:f>$F$85</xm:f>
            <x14:dxf>
              <fill>
                <patternFill>
                  <bgColor rgb="FFFF0000"/>
                </patternFill>
              </fill>
            </x14:dxf>
          </x14:cfRule>
          <xm:sqref>F33:F34</xm:sqref>
        </x14:conditionalFormatting>
        <x14:conditionalFormatting xmlns:xm="http://schemas.microsoft.com/office/excel/2006/main">
          <x14:cfRule type="containsText" priority="527" operator="containsText" id="{3FF9EFB9-7FD9-43D5-827B-235E1383B59A}">
            <xm:f>NOT(ISERROR(SEARCH($F$87,F37)))</xm:f>
            <xm:f>$F$87</xm:f>
            <x14:dxf>
              <fill>
                <patternFill>
                  <bgColor rgb="FFFFFF00"/>
                </patternFill>
              </fill>
            </x14:dxf>
          </x14:cfRule>
          <x14:cfRule type="containsText" priority="528" operator="containsText" id="{32F1201A-A1B6-428F-8831-8FF0D7D725C5}">
            <xm:f>NOT(ISERROR(SEARCH($F$86,F37)))</xm:f>
            <xm:f>$F$86</xm:f>
            <x14:dxf>
              <fill>
                <patternFill>
                  <bgColor rgb="FFFFC000"/>
                </patternFill>
              </fill>
            </x14:dxf>
          </x14:cfRule>
          <x14:cfRule type="containsText" priority="529" operator="containsText" id="{231EFAEB-9EF3-43B9-8AD3-B1DFD85A85B5}">
            <xm:f>NOT(ISERROR(SEARCH($F$85,F37)))</xm:f>
            <xm:f>$F$85</xm:f>
            <x14:dxf>
              <fill>
                <patternFill>
                  <bgColor rgb="FFFF0000"/>
                </patternFill>
              </fill>
            </x14:dxf>
          </x14:cfRule>
          <xm:sqref>F37</xm:sqref>
        </x14:conditionalFormatting>
        <x14:conditionalFormatting xmlns:xm="http://schemas.microsoft.com/office/excel/2006/main">
          <x14:cfRule type="containsText" priority="521" operator="containsText" id="{200B81EE-EF5E-42A0-8E0B-E644AC175AD9}">
            <xm:f>NOT(ISERROR(SEARCH($G$85,G9)))</xm:f>
            <xm:f>$G$85</xm:f>
            <x14:dxf>
              <fill>
                <patternFill>
                  <bgColor rgb="FFFF0000"/>
                </patternFill>
              </fill>
            </x14:dxf>
          </x14:cfRule>
          <x14:cfRule type="containsText" priority="522" operator="containsText" id="{AE5BF6A6-50FE-494D-8685-57C0195A83BF}">
            <xm:f>NOT(ISERROR(SEARCH($G$86,G9)))</xm:f>
            <xm:f>$G$86</xm:f>
            <x14:dxf>
              <fill>
                <patternFill>
                  <bgColor rgb="FFFFC000"/>
                </patternFill>
              </fill>
            </x14:dxf>
          </x14:cfRule>
          <x14:cfRule type="containsText" priority="523" operator="containsText" id="{0AD26F5E-2662-4041-812E-FE6418C20792}">
            <xm:f>NOT(ISERROR(SEARCH($G$87,G9)))</xm:f>
            <xm:f>$G$87</xm:f>
            <x14:dxf>
              <fill>
                <patternFill>
                  <bgColor rgb="FFFFFF00"/>
                </patternFill>
              </fill>
            </x14:dxf>
          </x14:cfRule>
          <xm:sqref>G9:G10 G12:G13 G46:G48 M46:M48 G20:G21 M20:M21 G25 M25 G23 M23 G28:G30 M28:M30 G37 M37 G54 M54 M12 G17 M17 G33:G34 M33:M34 G39 G56:G57 M56:M57</xm:sqref>
        </x14:conditionalFormatting>
        <x14:conditionalFormatting xmlns:xm="http://schemas.microsoft.com/office/excel/2006/main">
          <x14:cfRule type="containsText" priority="515" operator="containsText" id="{197FB385-8336-4A57-BB7F-5B8D4F9B0F94}">
            <xm:f>NOT(ISERROR(SEARCH($G$85,M9)))</xm:f>
            <xm:f>$G$85</xm:f>
            <x14:dxf>
              <fill>
                <patternFill>
                  <bgColor rgb="FFFF0000"/>
                </patternFill>
              </fill>
            </x14:dxf>
          </x14:cfRule>
          <x14:cfRule type="containsText" priority="516" operator="containsText" id="{FA2EF7A7-948E-485B-9949-E48B06C2E00C}">
            <xm:f>NOT(ISERROR(SEARCH($G$86,M9)))</xm:f>
            <xm:f>$G$86</xm:f>
            <x14:dxf>
              <fill>
                <patternFill>
                  <bgColor rgb="FFFFC000"/>
                </patternFill>
              </fill>
            </x14:dxf>
          </x14:cfRule>
          <x14:cfRule type="containsText" priority="517" operator="containsText" id="{0D1661B9-A5B3-49BE-9E4D-C0DBCA34C3BC}">
            <xm:f>NOT(ISERROR(SEARCH($G$87,M9)))</xm:f>
            <xm:f>$G$87</xm:f>
            <x14:dxf>
              <fill>
                <patternFill>
                  <bgColor rgb="FFFFFF00"/>
                </patternFill>
              </fill>
            </x14:dxf>
          </x14:cfRule>
          <xm:sqref>M9</xm:sqref>
        </x14:conditionalFormatting>
        <x14:conditionalFormatting xmlns:xm="http://schemas.microsoft.com/office/excel/2006/main">
          <x14:cfRule type="containsText" priority="503" operator="containsText" id="{CB20BC56-E117-4AEE-A815-9C58998345F5}">
            <xm:f>NOT(ISERROR(SEARCH($G$85,M39)))</xm:f>
            <xm:f>$G$85</xm:f>
            <x14:dxf>
              <fill>
                <patternFill>
                  <bgColor rgb="FFFF0000"/>
                </patternFill>
              </fill>
            </x14:dxf>
          </x14:cfRule>
          <x14:cfRule type="containsText" priority="504" operator="containsText" id="{5221E12F-9D67-459F-A285-44B6BB87D69E}">
            <xm:f>NOT(ISERROR(SEARCH($G$86,M39)))</xm:f>
            <xm:f>$G$86</xm:f>
            <x14:dxf>
              <fill>
                <patternFill>
                  <bgColor rgb="FFFFC000"/>
                </patternFill>
              </fill>
            </x14:dxf>
          </x14:cfRule>
          <x14:cfRule type="containsText" priority="505" operator="containsText" id="{8E7B6960-FC1D-4B0C-BF02-636C7DF3F3A0}">
            <xm:f>NOT(ISERROR(SEARCH($G$87,M39)))</xm:f>
            <xm:f>$G$87</xm:f>
            <x14:dxf>
              <fill>
                <patternFill>
                  <bgColor rgb="FFFFFF00"/>
                </patternFill>
              </fill>
            </x14:dxf>
          </x14:cfRule>
          <xm:sqref>M39</xm:sqref>
        </x14:conditionalFormatting>
        <x14:conditionalFormatting xmlns:xm="http://schemas.microsoft.com/office/excel/2006/main">
          <x14:cfRule type="containsText" priority="498" operator="containsText" id="{734560DF-1340-4F1C-AC8F-DA7DABE67BD8}">
            <xm:f>NOT(ISERROR(SEARCH($E$89,K9)))</xm:f>
            <xm:f>$E$89</xm:f>
            <x14:dxf>
              <fill>
                <patternFill>
                  <bgColor rgb="FFFF0000"/>
                </patternFill>
              </fill>
            </x14:dxf>
          </x14:cfRule>
          <x14:cfRule type="containsText" priority="499" operator="containsText" id="{75C5DE7B-B026-44C0-8BCE-47AA07B42C1C}">
            <xm:f>NOT(ISERROR(SEARCH($E$85,K9)))</xm:f>
            <xm:f>$E$85</xm:f>
            <x14:dxf>
              <fill>
                <patternFill>
                  <bgColor rgb="FF00B050"/>
                </patternFill>
              </fill>
            </x14:dxf>
          </x14:cfRule>
          <x14:cfRule type="containsText" priority="500" operator="containsText" id="{4578FA68-645E-414C-B907-676AF719B2E4}">
            <xm:f>NOT(ISERROR(SEARCH($E$86,K9)))</xm:f>
            <xm:f>$E$86</xm:f>
            <x14:dxf>
              <fill>
                <patternFill>
                  <bgColor rgb="FF92D050"/>
                </patternFill>
              </fill>
            </x14:dxf>
          </x14:cfRule>
          <x14:cfRule type="containsText" priority="501" operator="containsText" id="{A2DD01A9-E71B-49CE-94F8-2CEDE3AE2B2D}">
            <xm:f>NOT(ISERROR(SEARCH($E$87,K9)))</xm:f>
            <xm:f>$E$87</xm:f>
            <x14:dxf>
              <fill>
                <patternFill>
                  <bgColor rgb="FFFFFF00"/>
                </patternFill>
              </fill>
            </x14:dxf>
          </x14:cfRule>
          <x14:cfRule type="containsText" priority="502" operator="containsText" id="{4C36309D-9FDA-4614-929A-B8EE97B3A61E}">
            <xm:f>NOT(ISERROR(SEARCH($E$88,K9)))</xm:f>
            <xm:f>$E$88</xm:f>
            <x14:dxf>
              <fill>
                <patternFill>
                  <bgColor rgb="FFFFC000"/>
                </patternFill>
              </fill>
            </x14:dxf>
          </x14:cfRule>
          <xm:sqref>K9</xm:sqref>
        </x14:conditionalFormatting>
        <x14:conditionalFormatting xmlns:xm="http://schemas.microsoft.com/office/excel/2006/main">
          <x14:cfRule type="containsText" priority="493" operator="containsText" id="{7386E269-A28C-4C5B-834B-B38204B68B23}">
            <xm:f>NOT(ISERROR(SEARCH($E$89,K12)))</xm:f>
            <xm:f>$E$89</xm:f>
            <x14:dxf>
              <fill>
                <patternFill>
                  <bgColor rgb="FFFF0000"/>
                </patternFill>
              </fill>
            </x14:dxf>
          </x14:cfRule>
          <x14:cfRule type="containsText" priority="494" operator="containsText" id="{FCD487A8-0F1A-4EA4-B31C-84788FC0316E}">
            <xm:f>NOT(ISERROR(SEARCH($E$88,K12)))</xm:f>
            <xm:f>$E$88</xm:f>
            <x14:dxf>
              <fill>
                <patternFill>
                  <bgColor rgb="FFFFC000"/>
                </patternFill>
              </fill>
            </x14:dxf>
          </x14:cfRule>
          <x14:cfRule type="containsText" priority="495" operator="containsText" id="{2BEAD163-73CB-472E-BD99-1EAFB746B128}">
            <xm:f>NOT(ISERROR(SEARCH($E$87,K12)))</xm:f>
            <xm:f>$E$87</xm:f>
            <x14:dxf>
              <fill>
                <patternFill>
                  <bgColor rgb="FFFFFF00"/>
                </patternFill>
              </fill>
            </x14:dxf>
          </x14:cfRule>
          <x14:cfRule type="containsText" priority="496" operator="containsText" id="{439C077C-BA29-4BA2-81BE-EC47F53D5EC4}">
            <xm:f>NOT(ISERROR(SEARCH($E$86,K12)))</xm:f>
            <xm:f>$E$86</xm:f>
            <x14:dxf>
              <fill>
                <patternFill>
                  <bgColor rgb="FF92D050"/>
                </patternFill>
              </fill>
            </x14:dxf>
          </x14:cfRule>
          <x14:cfRule type="containsText" priority="497" operator="containsText" id="{C08F2B1E-9F01-49A2-B201-9A0550BE1AA8}">
            <xm:f>NOT(ISERROR(SEARCH($E$85,K12)))</xm:f>
            <xm:f>$E$85</xm:f>
            <x14:dxf>
              <fill>
                <patternFill>
                  <bgColor rgb="FF00B050"/>
                </patternFill>
              </fill>
            </x14:dxf>
          </x14:cfRule>
          <xm:sqref>K46:K48 K23 K25 K28:K30 K37 K54 K12 K17 K33:K34 K39 K56</xm:sqref>
        </x14:conditionalFormatting>
        <x14:conditionalFormatting xmlns:xm="http://schemas.microsoft.com/office/excel/2006/main">
          <x14:cfRule type="containsText" priority="488" operator="containsText" id="{2A1B23E6-544D-42DB-A80F-C60612F172B1}">
            <xm:f>NOT(ISERROR(SEARCH($E$89,K57)))</xm:f>
            <xm:f>$E$89</xm:f>
            <x14:dxf>
              <fill>
                <patternFill>
                  <bgColor rgb="FFFF0000"/>
                </patternFill>
              </fill>
            </x14:dxf>
          </x14:cfRule>
          <x14:cfRule type="containsText" priority="489" operator="containsText" id="{01E3A73F-E6AF-4BAF-8C81-1DB25AFDBCC7}">
            <xm:f>NOT(ISERROR(SEARCH($E$88,K57)))</xm:f>
            <xm:f>$E$88</xm:f>
            <x14:dxf>
              <fill>
                <patternFill>
                  <bgColor rgb="FFFFC000"/>
                </patternFill>
              </fill>
            </x14:dxf>
          </x14:cfRule>
          <x14:cfRule type="containsText" priority="490" operator="containsText" id="{60F7EDF5-8AC0-4A11-8359-DF375311A182}">
            <xm:f>NOT(ISERROR(SEARCH($E$87,K57)))</xm:f>
            <xm:f>$E$87</xm:f>
            <x14:dxf>
              <fill>
                <patternFill>
                  <bgColor rgb="FFFFFF00"/>
                </patternFill>
              </fill>
            </x14:dxf>
          </x14:cfRule>
          <x14:cfRule type="containsText" priority="491" operator="containsText" id="{555D8E4F-A8B2-4E75-8745-2C7975032C51}">
            <xm:f>NOT(ISERROR(SEARCH($E$86,K57)))</xm:f>
            <xm:f>$E$86</xm:f>
            <x14:dxf>
              <fill>
                <patternFill>
                  <bgColor rgb="FF92D050"/>
                </patternFill>
              </fill>
            </x14:dxf>
          </x14:cfRule>
          <x14:cfRule type="containsText" priority="492" operator="containsText" id="{C7B9A6FF-BA76-4E96-B4F9-C2F68EAD592F}">
            <xm:f>NOT(ISERROR(SEARCH($E$85,K57)))</xm:f>
            <xm:f>$E$85</xm:f>
            <x14:dxf>
              <fill>
                <patternFill>
                  <bgColor rgb="FF00B050"/>
                </patternFill>
              </fill>
            </x14:dxf>
          </x14:cfRule>
          <xm:sqref>K57</xm:sqref>
        </x14:conditionalFormatting>
        <x14:conditionalFormatting xmlns:xm="http://schemas.microsoft.com/office/excel/2006/main">
          <x14:cfRule type="containsText" priority="485" operator="containsText" id="{B250F748-5787-4EF9-9027-720818348F9C}">
            <xm:f>NOT(ISERROR(SEARCH($F$85,L9)))</xm:f>
            <xm:f>$F$85</xm:f>
            <x14:dxf>
              <fill>
                <patternFill>
                  <bgColor rgb="FFFF0000"/>
                </patternFill>
              </fill>
            </x14:dxf>
          </x14:cfRule>
          <x14:cfRule type="containsText" priority="486" operator="containsText" id="{EDBEE339-0DDE-4246-8A05-FB6629CD31E3}">
            <xm:f>NOT(ISERROR(SEARCH($F$86,L9)))</xm:f>
            <xm:f>$F$86</xm:f>
            <x14:dxf>
              <fill>
                <patternFill>
                  <bgColor rgb="FFFFC000"/>
                </patternFill>
              </fill>
            </x14:dxf>
          </x14:cfRule>
          <x14:cfRule type="containsText" priority="487" operator="containsText" id="{1D6399EB-67CD-4FF8-9FF2-F30901975312}">
            <xm:f>NOT(ISERROR(SEARCH($F$87,L9)))</xm:f>
            <xm:f>$F$87</xm:f>
            <x14:dxf>
              <fill>
                <patternFill>
                  <bgColor rgb="FFFFFF00"/>
                </patternFill>
              </fill>
            </x14:dxf>
          </x14:cfRule>
          <xm:sqref>L9 L46:L48 L28:L30 L37 L54 L12 L33:L34 L39 L56</xm:sqref>
        </x14:conditionalFormatting>
        <x14:conditionalFormatting xmlns:xm="http://schemas.microsoft.com/office/excel/2006/main">
          <x14:cfRule type="containsText" priority="473" operator="containsText" id="{A238CCC9-06E7-4F41-AF6F-CF0B83B61F56}">
            <xm:f>NOT(ISERROR(SEARCH($F$85,L17)))</xm:f>
            <xm:f>$F$85</xm:f>
            <x14:dxf>
              <fill>
                <patternFill>
                  <bgColor rgb="FFFF0000"/>
                </patternFill>
              </fill>
            </x14:dxf>
          </x14:cfRule>
          <x14:cfRule type="containsText" priority="474" operator="containsText" id="{FD8D76CF-DC5B-4BD4-AD97-CF66068ACD52}">
            <xm:f>NOT(ISERROR(SEARCH($F$86,L17)))</xm:f>
            <xm:f>$F$86</xm:f>
            <x14:dxf>
              <fill>
                <patternFill>
                  <bgColor rgb="FFFFC000"/>
                </patternFill>
              </fill>
            </x14:dxf>
          </x14:cfRule>
          <x14:cfRule type="containsText" priority="475" operator="containsText" id="{34B28DCE-E90F-4CEB-9B19-1C406D7311A4}">
            <xm:f>NOT(ISERROR(SEARCH($F$87,L17)))</xm:f>
            <xm:f>$F$87</xm:f>
            <x14:dxf>
              <fill>
                <patternFill>
                  <bgColor rgb="FFFFFF00"/>
                </patternFill>
              </fill>
            </x14:dxf>
          </x14:cfRule>
          <xm:sqref>L17</xm:sqref>
        </x14:conditionalFormatting>
        <x14:conditionalFormatting xmlns:xm="http://schemas.microsoft.com/office/excel/2006/main">
          <x14:cfRule type="containsText" priority="467" operator="containsText" id="{8E0A6154-71C3-48AF-9A2E-00F3A9F45399}">
            <xm:f>NOT(ISERROR(SEARCH($F$85,L23)))</xm:f>
            <xm:f>$F$85</xm:f>
            <x14:dxf>
              <fill>
                <patternFill>
                  <bgColor rgb="FFFF0000"/>
                </patternFill>
              </fill>
            </x14:dxf>
          </x14:cfRule>
          <x14:cfRule type="containsText" priority="468" operator="containsText" id="{BBC8E800-7FF9-4775-A0C3-CD75443CAFA3}">
            <xm:f>NOT(ISERROR(SEARCH($F$86,L23)))</xm:f>
            <xm:f>$F$86</xm:f>
            <x14:dxf>
              <fill>
                <patternFill>
                  <bgColor rgb="FFFFC000"/>
                </patternFill>
              </fill>
            </x14:dxf>
          </x14:cfRule>
          <x14:cfRule type="containsText" priority="469" operator="containsText" id="{6B2D8C98-5041-4923-8703-7BE69AFC149F}">
            <xm:f>NOT(ISERROR(SEARCH($F$87,L23)))</xm:f>
            <xm:f>$F$87</xm:f>
            <x14:dxf>
              <fill>
                <patternFill>
                  <bgColor rgb="FFFFFF00"/>
                </patternFill>
              </fill>
            </x14:dxf>
          </x14:cfRule>
          <xm:sqref>L23</xm:sqref>
        </x14:conditionalFormatting>
        <x14:conditionalFormatting xmlns:xm="http://schemas.microsoft.com/office/excel/2006/main">
          <x14:cfRule type="containsText" priority="464" operator="containsText" id="{3946A463-1DB3-47BD-A525-BCCA7E59A475}">
            <xm:f>NOT(ISERROR(SEARCH($F$85,L25)))</xm:f>
            <xm:f>$F$85</xm:f>
            <x14:dxf>
              <fill>
                <patternFill>
                  <bgColor rgb="FFFF0000"/>
                </patternFill>
              </fill>
            </x14:dxf>
          </x14:cfRule>
          <x14:cfRule type="containsText" priority="465" operator="containsText" id="{67493644-DF29-4ECC-8959-FFBBB4E9F886}">
            <xm:f>NOT(ISERROR(SEARCH($F$86,L25)))</xm:f>
            <xm:f>$F$86</xm:f>
            <x14:dxf>
              <fill>
                <patternFill>
                  <bgColor rgb="FFFFC000"/>
                </patternFill>
              </fill>
            </x14:dxf>
          </x14:cfRule>
          <x14:cfRule type="containsText" priority="466" operator="containsText" id="{D99A7ECF-5468-40F5-9FB2-3B417D27A36C}">
            <xm:f>NOT(ISERROR(SEARCH($F$87,L25)))</xm:f>
            <xm:f>$F$87</xm:f>
            <x14:dxf>
              <fill>
                <patternFill>
                  <bgColor rgb="FFFFFF00"/>
                </patternFill>
              </fill>
            </x14:dxf>
          </x14:cfRule>
          <xm:sqref>L25</xm:sqref>
        </x14:conditionalFormatting>
        <x14:conditionalFormatting xmlns:xm="http://schemas.microsoft.com/office/excel/2006/main">
          <x14:cfRule type="containsText" priority="437" operator="containsText" id="{44C64E44-D19D-4F25-8B17-27F1F35DB1F6}">
            <xm:f>NOT(ISERROR(SEARCH($E$89,K20)))</xm:f>
            <xm:f>$E$89</xm:f>
            <x14:dxf>
              <fill>
                <patternFill>
                  <bgColor rgb="FFFF0000"/>
                </patternFill>
              </fill>
            </x14:dxf>
          </x14:cfRule>
          <x14:cfRule type="containsText" priority="438" operator="containsText" id="{83441C0A-1C33-40D1-A907-5699D4110D39}">
            <xm:f>NOT(ISERROR(SEARCH($E$85,K20)))</xm:f>
            <xm:f>$E$85</xm:f>
            <x14:dxf>
              <fill>
                <patternFill>
                  <bgColor rgb="FF00B050"/>
                </patternFill>
              </fill>
            </x14:dxf>
          </x14:cfRule>
          <x14:cfRule type="containsText" priority="439" operator="containsText" id="{BC5E9BA6-D5AF-412B-B69E-DAB3A49FF8DD}">
            <xm:f>NOT(ISERROR(SEARCH($E$86,K20)))</xm:f>
            <xm:f>$E$86</xm:f>
            <x14:dxf>
              <fill>
                <patternFill>
                  <bgColor rgb="FF92D050"/>
                </patternFill>
              </fill>
            </x14:dxf>
          </x14:cfRule>
          <x14:cfRule type="containsText" priority="440" operator="containsText" id="{0EEDF54D-33A8-4C67-8390-72850FBDF97C}">
            <xm:f>NOT(ISERROR(SEARCH($E$87,K20)))</xm:f>
            <xm:f>$E$87</xm:f>
            <x14:dxf>
              <fill>
                <patternFill>
                  <bgColor rgb="FFFFFF00"/>
                </patternFill>
              </fill>
            </x14:dxf>
          </x14:cfRule>
          <x14:cfRule type="containsText" priority="441" operator="containsText" id="{1B850B37-25DE-4CD1-B3F8-6EC1049381AE}">
            <xm:f>NOT(ISERROR(SEARCH($E$88,K20)))</xm:f>
            <xm:f>$E$88</xm:f>
            <x14:dxf>
              <fill>
                <patternFill>
                  <bgColor rgb="FFFFC000"/>
                </patternFill>
              </fill>
            </x14:dxf>
          </x14:cfRule>
          <xm:sqref>K20:K21</xm:sqref>
        </x14:conditionalFormatting>
        <x14:conditionalFormatting xmlns:xm="http://schemas.microsoft.com/office/excel/2006/main">
          <x14:cfRule type="containsText" priority="434" operator="containsText" id="{A81C03DB-304C-481A-A934-EBB9C2414818}">
            <xm:f>NOT(ISERROR(SEARCH($F$87,L20)))</xm:f>
            <xm:f>$F$87</xm:f>
            <x14:dxf>
              <fill>
                <patternFill>
                  <bgColor rgb="FFFFFF00"/>
                </patternFill>
              </fill>
            </x14:dxf>
          </x14:cfRule>
          <x14:cfRule type="containsText" priority="435" operator="containsText" id="{2029CCE3-DA15-4ADF-A725-D5A53FEAC8B9}">
            <xm:f>NOT(ISERROR(SEARCH($F$86,L20)))</xm:f>
            <xm:f>$F$86</xm:f>
            <x14:dxf>
              <fill>
                <patternFill>
                  <bgColor rgb="FFFFC000"/>
                </patternFill>
              </fill>
            </x14:dxf>
          </x14:cfRule>
          <x14:cfRule type="containsText" priority="436" operator="containsText" id="{398586C3-FA7F-46AB-8846-59E95FDE9308}">
            <xm:f>NOT(ISERROR(SEARCH($F$85,L20)))</xm:f>
            <xm:f>$F$85</xm:f>
            <x14:dxf>
              <fill>
                <patternFill>
                  <bgColor rgb="FFFF0000"/>
                </patternFill>
              </fill>
            </x14:dxf>
          </x14:cfRule>
          <xm:sqref>L20:L21</xm:sqref>
        </x14:conditionalFormatting>
        <x14:conditionalFormatting xmlns:xm="http://schemas.microsoft.com/office/excel/2006/main">
          <x14:cfRule type="containsText" priority="429" operator="containsText" id="{6FC42CF6-17EF-4DEC-AEEB-D26F74CCFEE2}">
            <xm:f>NOT(ISERROR(SEARCH($E$89,E48)))</xm:f>
            <xm:f>$E$89</xm:f>
            <x14:dxf>
              <fill>
                <patternFill>
                  <bgColor rgb="FFFF0000"/>
                </patternFill>
              </fill>
            </x14:dxf>
          </x14:cfRule>
          <x14:cfRule type="containsText" priority="430" operator="containsText" id="{FAF4CF39-352F-4573-B151-41A270DF8B6F}">
            <xm:f>NOT(ISERROR(SEARCH($E$88,E48)))</xm:f>
            <xm:f>$E$88</xm:f>
            <x14:dxf>
              <fill>
                <patternFill>
                  <bgColor rgb="FFFFC000"/>
                </patternFill>
              </fill>
            </x14:dxf>
          </x14:cfRule>
          <x14:cfRule type="containsText" priority="431" operator="containsText" id="{D87B2250-2E33-4554-B749-A2F29C4E7D2C}">
            <xm:f>NOT(ISERROR(SEARCH($E$87,E48)))</xm:f>
            <xm:f>$E$87</xm:f>
            <x14:dxf>
              <fill>
                <patternFill>
                  <bgColor rgb="FFFFFF00"/>
                </patternFill>
              </fill>
            </x14:dxf>
          </x14:cfRule>
          <x14:cfRule type="containsText" priority="432" operator="containsText" id="{CC604CC6-1D20-496B-9E8E-692FCCE1C261}">
            <xm:f>NOT(ISERROR(SEARCH($E$86,E48)))</xm:f>
            <xm:f>$E$86</xm:f>
            <x14:dxf>
              <fill>
                <patternFill>
                  <bgColor rgb="FF92D050"/>
                </patternFill>
              </fill>
            </x14:dxf>
          </x14:cfRule>
          <x14:cfRule type="containsText" priority="433" operator="containsText" id="{8FADB894-AE9B-4002-A8BA-C766438243CD}">
            <xm:f>NOT(ISERROR(SEARCH($E$85,E48)))</xm:f>
            <xm:f>$E$85</xm:f>
            <x14:dxf>
              <fill>
                <patternFill>
                  <bgColor rgb="FF00B050"/>
                </patternFill>
              </fill>
            </x14:dxf>
          </x14:cfRule>
          <xm:sqref>E48</xm:sqref>
        </x14:conditionalFormatting>
        <x14:conditionalFormatting xmlns:xm="http://schemas.microsoft.com/office/excel/2006/main">
          <x14:cfRule type="containsText" priority="424" operator="containsText" id="{E6E5902C-45FC-406B-96B9-F49F8C87DFEF}">
            <xm:f>NOT(ISERROR(SEARCH($E$89,E46)))</xm:f>
            <xm:f>$E$89</xm:f>
            <x14:dxf>
              <fill>
                <patternFill>
                  <bgColor rgb="FFFF0000"/>
                </patternFill>
              </fill>
            </x14:dxf>
          </x14:cfRule>
          <x14:cfRule type="containsText" priority="425" operator="containsText" id="{0AE52BDA-9A81-4162-A4FD-558A12E23D4E}">
            <xm:f>NOT(ISERROR(SEARCH($E$88,E46)))</xm:f>
            <xm:f>$E$88</xm:f>
            <x14:dxf>
              <fill>
                <patternFill>
                  <bgColor rgb="FFFFC000"/>
                </patternFill>
              </fill>
            </x14:dxf>
          </x14:cfRule>
          <x14:cfRule type="containsText" priority="426" operator="containsText" id="{DF9DB7C0-8395-40C2-9663-7AA094B370FC}">
            <xm:f>NOT(ISERROR(SEARCH($E$87,E46)))</xm:f>
            <xm:f>$E$87</xm:f>
            <x14:dxf>
              <fill>
                <patternFill>
                  <bgColor rgb="FFFFFF00"/>
                </patternFill>
              </fill>
            </x14:dxf>
          </x14:cfRule>
          <x14:cfRule type="containsText" priority="427" operator="containsText" id="{4AC6FAA0-DC11-412D-AD07-C0C54B8A51BE}">
            <xm:f>NOT(ISERROR(SEARCH($E$86,E46)))</xm:f>
            <xm:f>$E$86</xm:f>
            <x14:dxf>
              <fill>
                <patternFill>
                  <bgColor rgb="FF92D050"/>
                </patternFill>
              </fill>
            </x14:dxf>
          </x14:cfRule>
          <x14:cfRule type="containsText" priority="428" operator="containsText" id="{90A58131-5CF4-4ACC-8E23-3D1C18AB9ACD}">
            <xm:f>NOT(ISERROR(SEARCH($E$85,E46)))</xm:f>
            <xm:f>$E$85</xm:f>
            <x14:dxf>
              <fill>
                <patternFill>
                  <bgColor rgb="FF00B050"/>
                </patternFill>
              </fill>
            </x14:dxf>
          </x14:cfRule>
          <xm:sqref>E46:E47</xm:sqref>
        </x14:conditionalFormatting>
        <x14:conditionalFormatting xmlns:xm="http://schemas.microsoft.com/office/excel/2006/main">
          <x14:cfRule type="containsText" priority="393" operator="containsText" id="{FE95EA90-EADB-4CAA-A231-9F994C3FE57C}">
            <xm:f>NOT(ISERROR(SEARCH($E$89,K51)))</xm:f>
            <xm:f>$E$89</xm:f>
            <x14:dxf>
              <fill>
                <patternFill>
                  <bgColor rgb="FFFF0000"/>
                </patternFill>
              </fill>
            </x14:dxf>
          </x14:cfRule>
          <x14:cfRule type="containsText" priority="394" operator="containsText" id="{DE14DE8E-8E99-485E-AEFC-449C3EB74B59}">
            <xm:f>NOT(ISERROR(SEARCH($E$88,K51)))</xm:f>
            <xm:f>$E$88</xm:f>
            <x14:dxf>
              <fill>
                <patternFill>
                  <bgColor rgb="FFFFC000"/>
                </patternFill>
              </fill>
            </x14:dxf>
          </x14:cfRule>
          <x14:cfRule type="containsText" priority="395" operator="containsText" id="{CFC26E48-C4E4-4D6C-A02A-214EAB854BC5}">
            <xm:f>NOT(ISERROR(SEARCH($E$87,K51)))</xm:f>
            <xm:f>$E$87</xm:f>
            <x14:dxf>
              <fill>
                <patternFill>
                  <bgColor rgb="FFFFFF00"/>
                </patternFill>
              </fill>
            </x14:dxf>
          </x14:cfRule>
          <x14:cfRule type="containsText" priority="396" operator="containsText" id="{74C257BD-779C-4B67-9F51-072A1614CC46}">
            <xm:f>NOT(ISERROR(SEARCH($E$86,K51)))</xm:f>
            <xm:f>$E$86</xm:f>
            <x14:dxf>
              <fill>
                <patternFill>
                  <bgColor rgb="FF92D050"/>
                </patternFill>
              </fill>
            </x14:dxf>
          </x14:cfRule>
          <x14:cfRule type="containsText" priority="397" operator="containsText" id="{2E826EB7-D28C-4683-B81B-131CD9CFAC22}">
            <xm:f>NOT(ISERROR(SEARCH($E$85,K51)))</xm:f>
            <xm:f>$E$85</xm:f>
            <x14:dxf>
              <fill>
                <patternFill>
                  <bgColor rgb="FF00B050"/>
                </patternFill>
              </fill>
            </x14:dxf>
          </x14:cfRule>
          <xm:sqref>K51</xm:sqref>
        </x14:conditionalFormatting>
        <x14:conditionalFormatting xmlns:xm="http://schemas.microsoft.com/office/excel/2006/main">
          <x14:cfRule type="containsText" priority="388" operator="containsText" id="{9D600122-AE31-4E24-AF2A-33CC934155AB}">
            <xm:f>NOT(ISERROR(SEARCH($E$89,E51)))</xm:f>
            <xm:f>$E$89</xm:f>
            <x14:dxf>
              <fill>
                <patternFill>
                  <bgColor rgb="FFFF0000"/>
                </patternFill>
              </fill>
            </x14:dxf>
          </x14:cfRule>
          <x14:cfRule type="containsText" priority="389" operator="containsText" id="{88336B0D-EE01-49CB-B771-CEFFD5B579CD}">
            <xm:f>NOT(ISERROR(SEARCH($E$88,E51)))</xm:f>
            <xm:f>$E$88</xm:f>
            <x14:dxf>
              <fill>
                <patternFill>
                  <bgColor rgb="FFFFC000"/>
                </patternFill>
              </fill>
            </x14:dxf>
          </x14:cfRule>
          <x14:cfRule type="containsText" priority="390" operator="containsText" id="{B06F86DF-ADE6-4117-BA68-D064047BA2B8}">
            <xm:f>NOT(ISERROR(SEARCH($E$87,E51)))</xm:f>
            <xm:f>$E$87</xm:f>
            <x14:dxf>
              <fill>
                <patternFill>
                  <bgColor rgb="FFFFFF00"/>
                </patternFill>
              </fill>
            </x14:dxf>
          </x14:cfRule>
          <x14:cfRule type="containsText" priority="391" operator="containsText" id="{227A829B-630A-427E-AD8C-61DEC49ECA00}">
            <xm:f>NOT(ISERROR(SEARCH($E$86,E51)))</xm:f>
            <xm:f>$E$86</xm:f>
            <x14:dxf>
              <fill>
                <patternFill>
                  <bgColor rgb="FF92D050"/>
                </patternFill>
              </fill>
            </x14:dxf>
          </x14:cfRule>
          <x14:cfRule type="containsText" priority="392" operator="containsText" id="{F34B794C-F40A-4E22-8595-E61A8988CE81}">
            <xm:f>NOT(ISERROR(SEARCH($E$85,E51)))</xm:f>
            <xm:f>$E$85</xm:f>
            <x14:dxf>
              <fill>
                <patternFill>
                  <bgColor rgb="FF00B050"/>
                </patternFill>
              </fill>
            </x14:dxf>
          </x14:cfRule>
          <xm:sqref>E51</xm:sqref>
        </x14:conditionalFormatting>
        <x14:conditionalFormatting xmlns:xm="http://schemas.microsoft.com/office/excel/2006/main">
          <x14:cfRule type="containsText" priority="385" operator="containsText" id="{8E349A79-B539-493F-BE04-10C2376A5B31}">
            <xm:f>NOT(ISERROR(SEARCH($F$87,F51)))</xm:f>
            <xm:f>$F$87</xm:f>
            <x14:dxf>
              <fill>
                <patternFill>
                  <bgColor rgb="FFFFFF00"/>
                </patternFill>
              </fill>
            </x14:dxf>
          </x14:cfRule>
          <x14:cfRule type="containsText" priority="386" operator="containsText" id="{E63C1E59-60F5-4AE2-9BE9-CEF211A6DCBC}">
            <xm:f>NOT(ISERROR(SEARCH($F$86,F51)))</xm:f>
            <xm:f>$F$86</xm:f>
            <x14:dxf>
              <fill>
                <patternFill>
                  <bgColor rgb="FFFFC000"/>
                </patternFill>
              </fill>
            </x14:dxf>
          </x14:cfRule>
          <x14:cfRule type="containsText" priority="387" operator="containsText" id="{186891A7-43BB-4E9F-9B12-6EAE9FFB9603}">
            <xm:f>NOT(ISERROR(SEARCH($F$85,F51)))</xm:f>
            <xm:f>$F$85</xm:f>
            <x14:dxf>
              <fill>
                <patternFill>
                  <bgColor rgb="FFFF0000"/>
                </patternFill>
              </fill>
            </x14:dxf>
          </x14:cfRule>
          <xm:sqref>F51</xm:sqref>
        </x14:conditionalFormatting>
        <x14:conditionalFormatting xmlns:xm="http://schemas.microsoft.com/office/excel/2006/main">
          <x14:cfRule type="containsText" priority="382" operator="containsText" id="{D100B2BD-3786-437C-91E0-68D9E4DDC4CB}">
            <xm:f>NOT(ISERROR(SEARCH($G$85,G51)))</xm:f>
            <xm:f>$G$85</xm:f>
            <x14:dxf>
              <fill>
                <patternFill>
                  <bgColor rgb="FFFF0000"/>
                </patternFill>
              </fill>
            </x14:dxf>
          </x14:cfRule>
          <x14:cfRule type="containsText" priority="383" operator="containsText" id="{440799AD-B226-4AB7-9A83-C2F996C909C9}">
            <xm:f>NOT(ISERROR(SEARCH($G$86,G51)))</xm:f>
            <xm:f>$G$86</xm:f>
            <x14:dxf>
              <fill>
                <patternFill>
                  <bgColor rgb="FFFFC000"/>
                </patternFill>
              </fill>
            </x14:dxf>
          </x14:cfRule>
          <x14:cfRule type="containsText" priority="384" operator="containsText" id="{D7EA61C5-E2C3-4508-90D7-B9834C527613}">
            <xm:f>NOT(ISERROR(SEARCH($G$87,G51)))</xm:f>
            <xm:f>$G$87</xm:f>
            <x14:dxf>
              <fill>
                <patternFill>
                  <bgColor rgb="FFFFFF00"/>
                </patternFill>
              </fill>
            </x14:dxf>
          </x14:cfRule>
          <xm:sqref>G51</xm:sqref>
        </x14:conditionalFormatting>
        <x14:conditionalFormatting xmlns:xm="http://schemas.microsoft.com/office/excel/2006/main">
          <x14:cfRule type="containsText" priority="379" operator="containsText" id="{EB8C4EBE-92B4-4677-BFBE-A05AADA064FC}">
            <xm:f>NOT(ISERROR(SEARCH($G$85,M51)))</xm:f>
            <xm:f>$G$85</xm:f>
            <x14:dxf>
              <fill>
                <patternFill>
                  <bgColor rgb="FFFF0000"/>
                </patternFill>
              </fill>
            </x14:dxf>
          </x14:cfRule>
          <x14:cfRule type="containsText" priority="380" operator="containsText" id="{2F316322-49A9-4885-BC98-2C9D5D69CA22}">
            <xm:f>NOT(ISERROR(SEARCH($G$86,M51)))</xm:f>
            <xm:f>$G$86</xm:f>
            <x14:dxf>
              <fill>
                <patternFill>
                  <bgColor rgb="FFFFC000"/>
                </patternFill>
              </fill>
            </x14:dxf>
          </x14:cfRule>
          <x14:cfRule type="containsText" priority="381" operator="containsText" id="{511D4CA2-5008-41E7-8F10-37CBE44E2DFA}">
            <xm:f>NOT(ISERROR(SEARCH($G$87,M51)))</xm:f>
            <xm:f>$G$87</xm:f>
            <x14:dxf>
              <fill>
                <patternFill>
                  <bgColor rgb="FFFFFF00"/>
                </patternFill>
              </fill>
            </x14:dxf>
          </x14:cfRule>
          <xm:sqref>M51</xm:sqref>
        </x14:conditionalFormatting>
        <x14:conditionalFormatting xmlns:xm="http://schemas.microsoft.com/office/excel/2006/main">
          <x14:cfRule type="containsText" priority="376" operator="containsText" id="{A7EC8837-26D4-4A91-840B-2F05AEF07F06}">
            <xm:f>NOT(ISERROR(SEARCH($F$85,L51)))</xm:f>
            <xm:f>$F$85</xm:f>
            <x14:dxf>
              <fill>
                <patternFill>
                  <bgColor rgb="FFFF0000"/>
                </patternFill>
              </fill>
            </x14:dxf>
          </x14:cfRule>
          <x14:cfRule type="containsText" priority="377" operator="containsText" id="{0D19C943-8DAE-4C8B-9D4A-9A7E7F3EC0B1}">
            <xm:f>NOT(ISERROR(SEARCH($F$86,L51)))</xm:f>
            <xm:f>$F$86</xm:f>
            <x14:dxf>
              <fill>
                <patternFill>
                  <bgColor rgb="FFFFC000"/>
                </patternFill>
              </fill>
            </x14:dxf>
          </x14:cfRule>
          <x14:cfRule type="containsText" priority="378" operator="containsText" id="{9384EF1E-DB90-46E1-8621-443DF88BFBDE}">
            <xm:f>NOT(ISERROR(SEARCH($F$87,L51)))</xm:f>
            <xm:f>$F$87</xm:f>
            <x14:dxf>
              <fill>
                <patternFill>
                  <bgColor rgb="FFFFFF00"/>
                </patternFill>
              </fill>
            </x14:dxf>
          </x14:cfRule>
          <xm:sqref>L51</xm:sqref>
        </x14:conditionalFormatting>
        <x14:conditionalFormatting xmlns:xm="http://schemas.microsoft.com/office/excel/2006/main">
          <x14:cfRule type="containsText" priority="330" operator="containsText" id="{18E0AB97-A1CE-4A3E-9A34-1FB81E248E91}">
            <xm:f>NOT(ISERROR(SEARCH($E$89,E41)))</xm:f>
            <xm:f>$E$89</xm:f>
            <x14:dxf>
              <fill>
                <patternFill>
                  <bgColor rgb="FFFF0000"/>
                </patternFill>
              </fill>
            </x14:dxf>
          </x14:cfRule>
          <x14:cfRule type="containsText" priority="331" operator="containsText" id="{356064B0-D1B2-422A-8F98-1A5FD6F9BC64}">
            <xm:f>NOT(ISERROR(SEARCH($E$85,E41)))</xm:f>
            <xm:f>$E$85</xm:f>
            <x14:dxf>
              <fill>
                <patternFill>
                  <bgColor rgb="FF00B050"/>
                </patternFill>
              </fill>
            </x14:dxf>
          </x14:cfRule>
          <x14:cfRule type="containsText" priority="332" operator="containsText" id="{C3A4E902-4DFB-476D-B808-22EA021ED4BB}">
            <xm:f>NOT(ISERROR(SEARCH($E$86,E41)))</xm:f>
            <xm:f>$E$86</xm:f>
            <x14:dxf>
              <fill>
                <patternFill>
                  <bgColor rgb="FF92D050"/>
                </patternFill>
              </fill>
            </x14:dxf>
          </x14:cfRule>
          <x14:cfRule type="containsText" priority="333" operator="containsText" id="{71C5A242-CFC5-4355-8DFB-7D3B565D3F08}">
            <xm:f>NOT(ISERROR(SEARCH($E$87,E41)))</xm:f>
            <xm:f>$E$87</xm:f>
            <x14:dxf>
              <fill>
                <patternFill>
                  <bgColor rgb="FFFFFF00"/>
                </patternFill>
              </fill>
            </x14:dxf>
          </x14:cfRule>
          <x14:cfRule type="containsText" priority="334" operator="containsText" id="{833A67E7-D5DA-45F4-821A-711B6BDC0A7B}">
            <xm:f>NOT(ISERROR(SEARCH($E$88,E41)))</xm:f>
            <xm:f>$E$88</xm:f>
            <x14:dxf>
              <fill>
                <patternFill>
                  <bgColor rgb="FFFFC000"/>
                </patternFill>
              </fill>
            </x14:dxf>
          </x14:cfRule>
          <xm:sqref>E41</xm:sqref>
        </x14:conditionalFormatting>
        <x14:conditionalFormatting xmlns:xm="http://schemas.microsoft.com/office/excel/2006/main">
          <x14:cfRule type="containsText" priority="325" operator="containsText" id="{B92D51C2-EDF2-440A-8C75-E1EB123425F4}">
            <xm:f>NOT(ISERROR(SEARCH($E$89,K41)))</xm:f>
            <xm:f>$E$89</xm:f>
            <x14:dxf>
              <fill>
                <patternFill>
                  <bgColor rgb="FFFF0000"/>
                </patternFill>
              </fill>
            </x14:dxf>
          </x14:cfRule>
          <x14:cfRule type="containsText" priority="326" operator="containsText" id="{2D1922F6-CDB9-487B-BB40-57B7542860C2}">
            <xm:f>NOT(ISERROR(SEARCH($E$88,K41)))</xm:f>
            <xm:f>$E$88</xm:f>
            <x14:dxf>
              <fill>
                <patternFill>
                  <bgColor rgb="FFFFC000"/>
                </patternFill>
              </fill>
            </x14:dxf>
          </x14:cfRule>
          <x14:cfRule type="containsText" priority="327" operator="containsText" id="{5D729EE6-B91A-4932-AAE2-CB86A86C6312}">
            <xm:f>NOT(ISERROR(SEARCH($E$87,K41)))</xm:f>
            <xm:f>$E$87</xm:f>
            <x14:dxf>
              <fill>
                <patternFill>
                  <bgColor rgb="FFFFFF00"/>
                </patternFill>
              </fill>
            </x14:dxf>
          </x14:cfRule>
          <x14:cfRule type="containsText" priority="328" operator="containsText" id="{43019616-0E49-4E9F-9014-BFBE41D68EA4}">
            <xm:f>NOT(ISERROR(SEARCH($E$86,K41)))</xm:f>
            <xm:f>$E$86</xm:f>
            <x14:dxf>
              <fill>
                <patternFill>
                  <bgColor rgb="FF92D050"/>
                </patternFill>
              </fill>
            </x14:dxf>
          </x14:cfRule>
          <x14:cfRule type="containsText" priority="329" operator="containsText" id="{A0A69BC1-DD9D-4A49-A214-9C204EEFB155}">
            <xm:f>NOT(ISERROR(SEARCH($E$85,K41)))</xm:f>
            <xm:f>$E$85</xm:f>
            <x14:dxf>
              <fill>
                <patternFill>
                  <bgColor rgb="FF00B050"/>
                </patternFill>
              </fill>
            </x14:dxf>
          </x14:cfRule>
          <xm:sqref>K41</xm:sqref>
        </x14:conditionalFormatting>
        <x14:conditionalFormatting xmlns:xm="http://schemas.microsoft.com/office/excel/2006/main">
          <x14:cfRule type="containsText" priority="322" operator="containsText" id="{B1A30529-7E9F-4AF2-A265-A73F4221EFE4}">
            <xm:f>NOT(ISERROR(SEARCH($F$87,F41)))</xm:f>
            <xm:f>$F$87</xm:f>
            <x14:dxf>
              <fill>
                <patternFill>
                  <bgColor rgb="FFFFFF00"/>
                </patternFill>
              </fill>
            </x14:dxf>
          </x14:cfRule>
          <x14:cfRule type="containsText" priority="323" operator="containsText" id="{39C0BF3B-5EFF-4EFA-A758-B274993362CA}">
            <xm:f>NOT(ISERROR(SEARCH($F$86,F41)))</xm:f>
            <xm:f>$F$86</xm:f>
            <x14:dxf>
              <fill>
                <patternFill>
                  <bgColor rgb="FFFFC000"/>
                </patternFill>
              </fill>
            </x14:dxf>
          </x14:cfRule>
          <x14:cfRule type="containsText" priority="324" operator="containsText" id="{1F497238-190E-4488-9B20-7A3672E60ED4}">
            <xm:f>NOT(ISERROR(SEARCH($F$85,F41)))</xm:f>
            <xm:f>$F$85</xm:f>
            <x14:dxf>
              <fill>
                <patternFill>
                  <bgColor rgb="FFFF0000"/>
                </patternFill>
              </fill>
            </x14:dxf>
          </x14:cfRule>
          <xm:sqref>F41</xm:sqref>
        </x14:conditionalFormatting>
        <x14:conditionalFormatting xmlns:xm="http://schemas.microsoft.com/office/excel/2006/main">
          <x14:cfRule type="containsText" priority="319" operator="containsText" id="{8F06049B-408F-476B-B6CE-8FBD9E7DAFA1}">
            <xm:f>NOT(ISERROR(SEARCH($G$85,G41)))</xm:f>
            <xm:f>$G$85</xm:f>
            <x14:dxf>
              <fill>
                <patternFill>
                  <bgColor rgb="FFFF0000"/>
                </patternFill>
              </fill>
            </x14:dxf>
          </x14:cfRule>
          <x14:cfRule type="containsText" priority="320" operator="containsText" id="{CCC015F6-F4A1-437E-87EC-8F351CC21F98}">
            <xm:f>NOT(ISERROR(SEARCH($G$86,G41)))</xm:f>
            <xm:f>$G$86</xm:f>
            <x14:dxf>
              <fill>
                <patternFill>
                  <bgColor rgb="FFFFC000"/>
                </patternFill>
              </fill>
            </x14:dxf>
          </x14:cfRule>
          <x14:cfRule type="containsText" priority="321" operator="containsText" id="{2EA4F947-95D6-48AE-880C-E1C1581E9B1A}">
            <xm:f>NOT(ISERROR(SEARCH($G$87,G41)))</xm:f>
            <xm:f>$G$87</xm:f>
            <x14:dxf>
              <fill>
                <patternFill>
                  <bgColor rgb="FFFFFF00"/>
                </patternFill>
              </fill>
            </x14:dxf>
          </x14:cfRule>
          <xm:sqref>G41</xm:sqref>
        </x14:conditionalFormatting>
        <x14:conditionalFormatting xmlns:xm="http://schemas.microsoft.com/office/excel/2006/main">
          <x14:cfRule type="containsText" priority="316" operator="containsText" id="{846A1A7C-43C2-42DC-9BCF-5BCFD0683E58}">
            <xm:f>NOT(ISERROR(SEARCH($G$85,M41)))</xm:f>
            <xm:f>$G$85</xm:f>
            <x14:dxf>
              <fill>
                <patternFill>
                  <bgColor rgb="FFFF0000"/>
                </patternFill>
              </fill>
            </x14:dxf>
          </x14:cfRule>
          <x14:cfRule type="containsText" priority="317" operator="containsText" id="{13A5B5E0-2B9A-49D6-83F9-4498C1B62133}">
            <xm:f>NOT(ISERROR(SEARCH($G$86,M41)))</xm:f>
            <xm:f>$G$86</xm:f>
            <x14:dxf>
              <fill>
                <patternFill>
                  <bgColor rgb="FFFFC000"/>
                </patternFill>
              </fill>
            </x14:dxf>
          </x14:cfRule>
          <x14:cfRule type="containsText" priority="318" operator="containsText" id="{5F9E8B1B-CBBC-4692-992A-D48311D2B505}">
            <xm:f>NOT(ISERROR(SEARCH($G$87,M41)))</xm:f>
            <xm:f>$G$87</xm:f>
            <x14:dxf>
              <fill>
                <patternFill>
                  <bgColor rgb="FFFFFF00"/>
                </patternFill>
              </fill>
            </x14:dxf>
          </x14:cfRule>
          <xm:sqref>M41</xm:sqref>
        </x14:conditionalFormatting>
        <x14:conditionalFormatting xmlns:xm="http://schemas.microsoft.com/office/excel/2006/main">
          <x14:cfRule type="containsText" priority="313" operator="containsText" id="{B30B94E1-FD4E-4F67-BD10-5D62DAA9928A}">
            <xm:f>NOT(ISERROR(SEARCH($F$85,L41)))</xm:f>
            <xm:f>$F$85</xm:f>
            <x14:dxf>
              <fill>
                <patternFill>
                  <bgColor rgb="FFFF0000"/>
                </patternFill>
              </fill>
            </x14:dxf>
          </x14:cfRule>
          <x14:cfRule type="containsText" priority="314" operator="containsText" id="{4C303B43-B594-4064-9004-1B0A6F657221}">
            <xm:f>NOT(ISERROR(SEARCH($F$86,L41)))</xm:f>
            <xm:f>$F$86</xm:f>
            <x14:dxf>
              <fill>
                <patternFill>
                  <bgColor rgb="FFFFC000"/>
                </patternFill>
              </fill>
            </x14:dxf>
          </x14:cfRule>
          <x14:cfRule type="containsText" priority="315" operator="containsText" id="{9FF317EF-ABE1-4CC1-92C8-4F18FAF373BE}">
            <xm:f>NOT(ISERROR(SEARCH($F$87,L41)))</xm:f>
            <xm:f>$F$87</xm:f>
            <x14:dxf>
              <fill>
                <patternFill>
                  <bgColor rgb="FFFFFF00"/>
                </patternFill>
              </fill>
            </x14:dxf>
          </x14:cfRule>
          <xm:sqref>L41</xm:sqref>
        </x14:conditionalFormatting>
        <x14:conditionalFormatting xmlns:xm="http://schemas.microsoft.com/office/excel/2006/main">
          <x14:cfRule type="containsText" priority="308" operator="containsText" id="{3E251F69-DAD0-4ACB-BF1C-F292543B6414}">
            <xm:f>NOT(ISERROR(SEARCH($E$89,E43)))</xm:f>
            <xm:f>$E$89</xm:f>
            <x14:dxf>
              <fill>
                <patternFill>
                  <bgColor rgb="FFFF0000"/>
                </patternFill>
              </fill>
            </x14:dxf>
          </x14:cfRule>
          <x14:cfRule type="containsText" priority="309" operator="containsText" id="{551D7C5A-4066-47F9-A100-3B5AF71CFD58}">
            <xm:f>NOT(ISERROR(SEARCH($E$85,E43)))</xm:f>
            <xm:f>$E$85</xm:f>
            <x14:dxf>
              <fill>
                <patternFill>
                  <bgColor rgb="FF00B050"/>
                </patternFill>
              </fill>
            </x14:dxf>
          </x14:cfRule>
          <x14:cfRule type="containsText" priority="310" operator="containsText" id="{7CFE2ACE-F1D7-485E-B8FE-E9673920AE0C}">
            <xm:f>NOT(ISERROR(SEARCH($E$86,E43)))</xm:f>
            <xm:f>$E$86</xm:f>
            <x14:dxf>
              <fill>
                <patternFill>
                  <bgColor rgb="FF92D050"/>
                </patternFill>
              </fill>
            </x14:dxf>
          </x14:cfRule>
          <x14:cfRule type="containsText" priority="311" operator="containsText" id="{C65C91F5-47BB-49A0-9934-9CE750D22D41}">
            <xm:f>NOT(ISERROR(SEARCH($E$87,E43)))</xm:f>
            <xm:f>$E$87</xm:f>
            <x14:dxf>
              <fill>
                <patternFill>
                  <bgColor rgb="FFFFFF00"/>
                </patternFill>
              </fill>
            </x14:dxf>
          </x14:cfRule>
          <x14:cfRule type="containsText" priority="312" operator="containsText" id="{DAC78B71-92BE-4FDA-A853-B44E7DA9D71D}">
            <xm:f>NOT(ISERROR(SEARCH($E$88,E43)))</xm:f>
            <xm:f>$E$88</xm:f>
            <x14:dxf>
              <fill>
                <patternFill>
                  <bgColor rgb="FFFFC000"/>
                </patternFill>
              </fill>
            </x14:dxf>
          </x14:cfRule>
          <xm:sqref>E43</xm:sqref>
        </x14:conditionalFormatting>
        <x14:conditionalFormatting xmlns:xm="http://schemas.microsoft.com/office/excel/2006/main">
          <x14:cfRule type="containsText" priority="305" operator="containsText" id="{D3064DAC-834D-43D8-B602-6D4859BA1057}">
            <xm:f>NOT(ISERROR(SEARCH($F$87,F43)))</xm:f>
            <xm:f>$F$87</xm:f>
            <x14:dxf>
              <fill>
                <patternFill>
                  <bgColor rgb="FFFFFF00"/>
                </patternFill>
              </fill>
            </x14:dxf>
          </x14:cfRule>
          <x14:cfRule type="containsText" priority="306" operator="containsText" id="{8F5C6521-8CBB-43ED-A79C-E2DD6A48B3C4}">
            <xm:f>NOT(ISERROR(SEARCH($F$86,F43)))</xm:f>
            <xm:f>$F$86</xm:f>
            <x14:dxf>
              <fill>
                <patternFill>
                  <bgColor rgb="FFFFC000"/>
                </patternFill>
              </fill>
            </x14:dxf>
          </x14:cfRule>
          <x14:cfRule type="containsText" priority="307" operator="containsText" id="{FAC43656-C05D-4925-BF81-AC8024B67D99}">
            <xm:f>NOT(ISERROR(SEARCH($F$85,F43)))</xm:f>
            <xm:f>$F$85</xm:f>
            <x14:dxf>
              <fill>
                <patternFill>
                  <bgColor rgb="FFFF0000"/>
                </patternFill>
              </fill>
            </x14:dxf>
          </x14:cfRule>
          <xm:sqref>F43</xm:sqref>
        </x14:conditionalFormatting>
        <x14:conditionalFormatting xmlns:xm="http://schemas.microsoft.com/office/excel/2006/main">
          <x14:cfRule type="containsText" priority="302" operator="containsText" id="{94208698-94A5-4730-902A-6D866BAE759B}">
            <xm:f>NOT(ISERROR(SEARCH($G$85,G43)))</xm:f>
            <xm:f>$G$85</xm:f>
            <x14:dxf>
              <fill>
                <patternFill>
                  <bgColor rgb="FFFF0000"/>
                </patternFill>
              </fill>
            </x14:dxf>
          </x14:cfRule>
          <x14:cfRule type="containsText" priority="303" operator="containsText" id="{21BC85F6-807D-41FD-9208-2756D5D47F48}">
            <xm:f>NOT(ISERROR(SEARCH($G$86,G43)))</xm:f>
            <xm:f>$G$86</xm:f>
            <x14:dxf>
              <fill>
                <patternFill>
                  <bgColor rgb="FFFFC000"/>
                </patternFill>
              </fill>
            </x14:dxf>
          </x14:cfRule>
          <x14:cfRule type="containsText" priority="304" operator="containsText" id="{2C2FAF66-C1C3-4A6B-B6F5-66DF25C7388C}">
            <xm:f>NOT(ISERROR(SEARCH($G$87,G43)))</xm:f>
            <xm:f>$G$87</xm:f>
            <x14:dxf>
              <fill>
                <patternFill>
                  <bgColor rgb="FFFFFF00"/>
                </patternFill>
              </fill>
            </x14:dxf>
          </x14:cfRule>
          <xm:sqref>G43</xm:sqref>
        </x14:conditionalFormatting>
        <x14:conditionalFormatting xmlns:xm="http://schemas.microsoft.com/office/excel/2006/main">
          <x14:cfRule type="containsText" priority="297" operator="containsText" id="{EBD333E9-8114-4E58-87EF-4F35F37CA92B}">
            <xm:f>NOT(ISERROR(SEARCH($E$89,K43)))</xm:f>
            <xm:f>$E$89</xm:f>
            <x14:dxf>
              <fill>
                <patternFill>
                  <bgColor rgb="FFFF0000"/>
                </patternFill>
              </fill>
            </x14:dxf>
          </x14:cfRule>
          <x14:cfRule type="containsText" priority="298" operator="containsText" id="{E8089F71-B4C5-431C-BAA4-5FA079ECC846}">
            <xm:f>NOT(ISERROR(SEARCH($E$85,K43)))</xm:f>
            <xm:f>$E$85</xm:f>
            <x14:dxf>
              <fill>
                <patternFill>
                  <bgColor rgb="FF00B050"/>
                </patternFill>
              </fill>
            </x14:dxf>
          </x14:cfRule>
          <x14:cfRule type="containsText" priority="299" operator="containsText" id="{9D467CCF-2715-46DD-B41B-E03F10C7E825}">
            <xm:f>NOT(ISERROR(SEARCH($E$86,K43)))</xm:f>
            <xm:f>$E$86</xm:f>
            <x14:dxf>
              <fill>
                <patternFill>
                  <bgColor rgb="FF92D050"/>
                </patternFill>
              </fill>
            </x14:dxf>
          </x14:cfRule>
          <x14:cfRule type="containsText" priority="300" operator="containsText" id="{A7E4243B-5621-42B5-91EF-F461593724D3}">
            <xm:f>NOT(ISERROR(SEARCH($E$87,K43)))</xm:f>
            <xm:f>$E$87</xm:f>
            <x14:dxf>
              <fill>
                <patternFill>
                  <bgColor rgb="FFFFFF00"/>
                </patternFill>
              </fill>
            </x14:dxf>
          </x14:cfRule>
          <x14:cfRule type="containsText" priority="301" operator="containsText" id="{977B72B4-EF6B-434E-897C-E5288C162823}">
            <xm:f>NOT(ISERROR(SEARCH($E$88,K43)))</xm:f>
            <xm:f>$E$88</xm:f>
            <x14:dxf>
              <fill>
                <patternFill>
                  <bgColor rgb="FFFFC000"/>
                </patternFill>
              </fill>
            </x14:dxf>
          </x14:cfRule>
          <xm:sqref>K43</xm:sqref>
        </x14:conditionalFormatting>
        <x14:conditionalFormatting xmlns:xm="http://schemas.microsoft.com/office/excel/2006/main">
          <x14:cfRule type="containsText" priority="294" operator="containsText" id="{14C6F358-2B3A-4FE4-BAE5-3B201A3B04BA}">
            <xm:f>NOT(ISERROR(SEARCH($F$87,L43)))</xm:f>
            <xm:f>$F$87</xm:f>
            <x14:dxf>
              <fill>
                <patternFill>
                  <bgColor rgb="FFFFFF00"/>
                </patternFill>
              </fill>
            </x14:dxf>
          </x14:cfRule>
          <x14:cfRule type="containsText" priority="295" operator="containsText" id="{122837E0-3E2E-41D4-BDAF-E4796D4F6252}">
            <xm:f>NOT(ISERROR(SEARCH($F$86,L43)))</xm:f>
            <xm:f>$F$86</xm:f>
            <x14:dxf>
              <fill>
                <patternFill>
                  <bgColor rgb="FFFFC000"/>
                </patternFill>
              </fill>
            </x14:dxf>
          </x14:cfRule>
          <x14:cfRule type="containsText" priority="296" operator="containsText" id="{3C060847-B805-43EC-9D5F-AA60CE43CFBF}">
            <xm:f>NOT(ISERROR(SEARCH($F$85,L43)))</xm:f>
            <xm:f>$F$85</xm:f>
            <x14:dxf>
              <fill>
                <patternFill>
                  <bgColor rgb="FFFF0000"/>
                </patternFill>
              </fill>
            </x14:dxf>
          </x14:cfRule>
          <xm:sqref>L43</xm:sqref>
        </x14:conditionalFormatting>
        <x14:conditionalFormatting xmlns:xm="http://schemas.microsoft.com/office/excel/2006/main">
          <x14:cfRule type="containsText" priority="291" operator="containsText" id="{3794EC1B-50E8-4525-8530-3910C05175DF}">
            <xm:f>NOT(ISERROR(SEARCH($G$85,M43)))</xm:f>
            <xm:f>$G$85</xm:f>
            <x14:dxf>
              <fill>
                <patternFill>
                  <bgColor rgb="FFFF0000"/>
                </patternFill>
              </fill>
            </x14:dxf>
          </x14:cfRule>
          <x14:cfRule type="containsText" priority="292" operator="containsText" id="{502FE7BB-2C87-4A01-9DEB-64F95AE9E31E}">
            <xm:f>NOT(ISERROR(SEARCH($G$86,M43)))</xm:f>
            <xm:f>$G$86</xm:f>
            <x14:dxf>
              <fill>
                <patternFill>
                  <bgColor rgb="FFFFC000"/>
                </patternFill>
              </fill>
            </x14:dxf>
          </x14:cfRule>
          <x14:cfRule type="containsText" priority="293" operator="containsText" id="{673198BE-9798-4FA3-B968-32907A9894E0}">
            <xm:f>NOT(ISERROR(SEARCH($G$87,M43)))</xm:f>
            <xm:f>$G$87</xm:f>
            <x14:dxf>
              <fill>
                <patternFill>
                  <bgColor rgb="FFFFFF00"/>
                </patternFill>
              </fill>
            </x14:dxf>
          </x14:cfRule>
          <xm:sqref>M43</xm:sqref>
        </x14:conditionalFormatting>
        <x14:conditionalFormatting xmlns:xm="http://schemas.microsoft.com/office/excel/2006/main">
          <x14:cfRule type="containsText" priority="258" operator="containsText" id="{5723E6A6-5D9A-4505-A154-BF654CC7B361}">
            <xm:f>NOT(ISERROR(SEARCH($E$89,E22)))</xm:f>
            <xm:f>$E$89</xm:f>
            <x14:dxf>
              <fill>
                <patternFill>
                  <bgColor rgb="FFFF0000"/>
                </patternFill>
              </fill>
            </x14:dxf>
          </x14:cfRule>
          <x14:cfRule type="containsText" priority="259" operator="containsText" id="{A9DCC084-4EC3-49A9-81DC-365E8936A006}">
            <xm:f>NOT(ISERROR(SEARCH($E$85,E22)))</xm:f>
            <xm:f>$E$85</xm:f>
            <x14:dxf>
              <fill>
                <patternFill>
                  <bgColor rgb="FF00B050"/>
                </patternFill>
              </fill>
            </x14:dxf>
          </x14:cfRule>
          <x14:cfRule type="containsText" priority="260" operator="containsText" id="{AD904700-4EEF-4E86-AC5B-0977BBA36425}">
            <xm:f>NOT(ISERROR(SEARCH($E$86,E22)))</xm:f>
            <xm:f>$E$86</xm:f>
            <x14:dxf>
              <fill>
                <patternFill>
                  <bgColor rgb="FF92D050"/>
                </patternFill>
              </fill>
            </x14:dxf>
          </x14:cfRule>
          <x14:cfRule type="containsText" priority="261" operator="containsText" id="{41C32890-883D-473D-8DD1-EC3434E0FEC6}">
            <xm:f>NOT(ISERROR(SEARCH($E$87,E22)))</xm:f>
            <xm:f>$E$87</xm:f>
            <x14:dxf>
              <fill>
                <patternFill>
                  <bgColor rgb="FFFFFF00"/>
                </patternFill>
              </fill>
            </x14:dxf>
          </x14:cfRule>
          <x14:cfRule type="containsText" priority="262" operator="containsText" id="{768815A8-EB25-4A6B-911B-5CCD83AD0E6F}">
            <xm:f>NOT(ISERROR(SEARCH($E$88,E22)))</xm:f>
            <xm:f>$E$88</xm:f>
            <x14:dxf>
              <fill>
                <patternFill>
                  <bgColor rgb="FFFFC000"/>
                </patternFill>
              </fill>
            </x14:dxf>
          </x14:cfRule>
          <xm:sqref>E22</xm:sqref>
        </x14:conditionalFormatting>
        <x14:conditionalFormatting xmlns:xm="http://schemas.microsoft.com/office/excel/2006/main">
          <x14:cfRule type="containsText" priority="255" operator="containsText" id="{126655CA-3C54-4810-92D8-873954CFDBE6}">
            <xm:f>NOT(ISERROR(SEARCH($F$87,F22)))</xm:f>
            <xm:f>$F$87</xm:f>
            <x14:dxf>
              <fill>
                <patternFill>
                  <bgColor rgb="FFFFFF00"/>
                </patternFill>
              </fill>
            </x14:dxf>
          </x14:cfRule>
          <x14:cfRule type="containsText" priority="256" operator="containsText" id="{7C70E567-3E7B-49AE-A377-A909EADB0E53}">
            <xm:f>NOT(ISERROR(SEARCH($F$86,F22)))</xm:f>
            <xm:f>$F$86</xm:f>
            <x14:dxf>
              <fill>
                <patternFill>
                  <bgColor rgb="FFFFC000"/>
                </patternFill>
              </fill>
            </x14:dxf>
          </x14:cfRule>
          <x14:cfRule type="containsText" priority="257" operator="containsText" id="{7FDA7093-BEEE-4D43-AC4C-1F361035B32D}">
            <xm:f>NOT(ISERROR(SEARCH($F$85,F22)))</xm:f>
            <xm:f>$F$85</xm:f>
            <x14:dxf>
              <fill>
                <patternFill>
                  <bgColor rgb="FFFF0000"/>
                </patternFill>
              </fill>
            </x14:dxf>
          </x14:cfRule>
          <xm:sqref>F22</xm:sqref>
        </x14:conditionalFormatting>
        <x14:conditionalFormatting xmlns:xm="http://schemas.microsoft.com/office/excel/2006/main">
          <x14:cfRule type="containsText" priority="252" operator="containsText" id="{FC31360F-2A78-4AE3-9D59-A9765C971FBD}">
            <xm:f>NOT(ISERROR(SEARCH($G$85,G22)))</xm:f>
            <xm:f>$G$85</xm:f>
            <x14:dxf>
              <fill>
                <patternFill>
                  <bgColor rgb="FFFF0000"/>
                </patternFill>
              </fill>
            </x14:dxf>
          </x14:cfRule>
          <x14:cfRule type="containsText" priority="253" operator="containsText" id="{FB7B29ED-ABD9-49C6-ACFC-44EB62864872}">
            <xm:f>NOT(ISERROR(SEARCH($G$86,G22)))</xm:f>
            <xm:f>$G$86</xm:f>
            <x14:dxf>
              <fill>
                <patternFill>
                  <bgColor rgb="FFFFC000"/>
                </patternFill>
              </fill>
            </x14:dxf>
          </x14:cfRule>
          <x14:cfRule type="containsText" priority="254" operator="containsText" id="{5A26848E-CCB9-49BF-B740-BEFEFF78AE82}">
            <xm:f>NOT(ISERROR(SEARCH($G$87,G22)))</xm:f>
            <xm:f>$G$87</xm:f>
            <x14:dxf>
              <fill>
                <patternFill>
                  <bgColor rgb="FFFFFF00"/>
                </patternFill>
              </fill>
            </x14:dxf>
          </x14:cfRule>
          <xm:sqref>G22</xm:sqref>
        </x14:conditionalFormatting>
        <x14:conditionalFormatting xmlns:xm="http://schemas.microsoft.com/office/excel/2006/main">
          <x14:cfRule type="containsText" priority="249" operator="containsText" id="{7E8B55BA-E4E9-422B-B786-21EF65923D9E}">
            <xm:f>NOT(ISERROR(SEARCH($G$85,M22)))</xm:f>
            <xm:f>$G$85</xm:f>
            <x14:dxf>
              <fill>
                <patternFill>
                  <bgColor rgb="FFFF0000"/>
                </patternFill>
              </fill>
            </x14:dxf>
          </x14:cfRule>
          <x14:cfRule type="containsText" priority="250" operator="containsText" id="{AF9FF431-3DC0-4859-A9C7-169ECB1AB5F2}">
            <xm:f>NOT(ISERROR(SEARCH($G$86,M22)))</xm:f>
            <xm:f>$G$86</xm:f>
            <x14:dxf>
              <fill>
                <patternFill>
                  <bgColor rgb="FFFFC000"/>
                </patternFill>
              </fill>
            </x14:dxf>
          </x14:cfRule>
          <x14:cfRule type="containsText" priority="251" operator="containsText" id="{873B007C-57F9-4F88-B81E-57D3C70E61F1}">
            <xm:f>NOT(ISERROR(SEARCH($G$87,M22)))</xm:f>
            <xm:f>$G$87</xm:f>
            <x14:dxf>
              <fill>
                <patternFill>
                  <bgColor rgb="FFFFFF00"/>
                </patternFill>
              </fill>
            </x14:dxf>
          </x14:cfRule>
          <xm:sqref>M22</xm:sqref>
        </x14:conditionalFormatting>
        <x14:conditionalFormatting xmlns:xm="http://schemas.microsoft.com/office/excel/2006/main">
          <x14:cfRule type="containsText" priority="241" operator="containsText" id="{E9871E77-A828-499F-840F-6FB13B537F70}">
            <xm:f>NOT(ISERROR(SEARCH($F$85,L22)))</xm:f>
            <xm:f>$F$85</xm:f>
            <x14:dxf>
              <fill>
                <patternFill>
                  <bgColor rgb="FFFF0000"/>
                </patternFill>
              </fill>
            </x14:dxf>
          </x14:cfRule>
          <x14:cfRule type="containsText" priority="242" operator="containsText" id="{0A6097C7-00E3-44C9-8012-9F844FB2893B}">
            <xm:f>NOT(ISERROR(SEARCH($F$86,L22)))</xm:f>
            <xm:f>$F$86</xm:f>
            <x14:dxf>
              <fill>
                <patternFill>
                  <bgColor rgb="FFFFC000"/>
                </patternFill>
              </fill>
            </x14:dxf>
          </x14:cfRule>
          <x14:cfRule type="containsText" priority="243" operator="containsText" id="{048AE7C3-466D-4838-ADDA-1BC0F0B571E8}">
            <xm:f>NOT(ISERROR(SEARCH($F$87,L22)))</xm:f>
            <xm:f>$F$87</xm:f>
            <x14:dxf>
              <fill>
                <patternFill>
                  <bgColor rgb="FFFFFF00"/>
                </patternFill>
              </fill>
            </x14:dxf>
          </x14:cfRule>
          <xm:sqref>L22</xm:sqref>
        </x14:conditionalFormatting>
        <x14:conditionalFormatting xmlns:xm="http://schemas.microsoft.com/office/excel/2006/main">
          <x14:cfRule type="containsText" priority="236" operator="containsText" id="{20D9D3A3-024E-49F5-978E-22898A68028C}">
            <xm:f>NOT(ISERROR(SEARCH($E$89,K22)))</xm:f>
            <xm:f>$E$89</xm:f>
            <x14:dxf>
              <fill>
                <patternFill>
                  <bgColor rgb="FFFF0000"/>
                </patternFill>
              </fill>
            </x14:dxf>
          </x14:cfRule>
          <x14:cfRule type="containsText" priority="237" operator="containsText" id="{E74EED92-A9B6-446C-84D9-058945A09C41}">
            <xm:f>NOT(ISERROR(SEARCH($E$85,K22)))</xm:f>
            <xm:f>$E$85</xm:f>
            <x14:dxf>
              <fill>
                <patternFill>
                  <bgColor rgb="FF00B050"/>
                </patternFill>
              </fill>
            </x14:dxf>
          </x14:cfRule>
          <x14:cfRule type="containsText" priority="238" operator="containsText" id="{D8D27AA0-0994-4691-9111-F52EEA8BB408}">
            <xm:f>NOT(ISERROR(SEARCH($E$86,K22)))</xm:f>
            <xm:f>$E$86</xm:f>
            <x14:dxf>
              <fill>
                <patternFill>
                  <bgColor rgb="FF92D050"/>
                </patternFill>
              </fill>
            </x14:dxf>
          </x14:cfRule>
          <x14:cfRule type="containsText" priority="239" operator="containsText" id="{EE7D3C04-B516-4CB6-B64A-737B72A33663}">
            <xm:f>NOT(ISERROR(SEARCH($E$87,K22)))</xm:f>
            <xm:f>$E$87</xm:f>
            <x14:dxf>
              <fill>
                <patternFill>
                  <bgColor rgb="FFFFFF00"/>
                </patternFill>
              </fill>
            </x14:dxf>
          </x14:cfRule>
          <x14:cfRule type="containsText" priority="240" operator="containsText" id="{6551D425-03C7-4585-AC7B-E0D52A6A13E6}">
            <xm:f>NOT(ISERROR(SEARCH($E$88,K22)))</xm:f>
            <xm:f>$E$88</xm:f>
            <x14:dxf>
              <fill>
                <patternFill>
                  <bgColor rgb="FFFFC000"/>
                </patternFill>
              </fill>
            </x14:dxf>
          </x14:cfRule>
          <xm:sqref>K22</xm:sqref>
        </x14:conditionalFormatting>
        <x14:conditionalFormatting xmlns:xm="http://schemas.microsoft.com/office/excel/2006/main">
          <x14:cfRule type="containsText" priority="231" operator="containsText" id="{145FD4BC-9F97-4F83-83ED-880CA2A42BCA}">
            <xm:f>NOT(ISERROR(SEARCH($E$89,K13)))</xm:f>
            <xm:f>$E$89</xm:f>
            <x14:dxf>
              <fill>
                <patternFill>
                  <bgColor rgb="FFFF0000"/>
                </patternFill>
              </fill>
            </x14:dxf>
          </x14:cfRule>
          <x14:cfRule type="containsText" priority="232" operator="containsText" id="{94EDCE95-9E0C-4D0F-9579-AF23C42FB01F}">
            <xm:f>NOT(ISERROR(SEARCH($E$85,K13)))</xm:f>
            <xm:f>$E$85</xm:f>
            <x14:dxf>
              <fill>
                <patternFill>
                  <bgColor rgb="FF00B050"/>
                </patternFill>
              </fill>
            </x14:dxf>
          </x14:cfRule>
          <x14:cfRule type="containsText" priority="233" operator="containsText" id="{F706C634-679A-480C-9111-07217097DFB7}">
            <xm:f>NOT(ISERROR(SEARCH($E$86,K13)))</xm:f>
            <xm:f>$E$86</xm:f>
            <x14:dxf>
              <fill>
                <patternFill>
                  <bgColor rgb="FF92D050"/>
                </patternFill>
              </fill>
            </x14:dxf>
          </x14:cfRule>
          <x14:cfRule type="containsText" priority="234" operator="containsText" id="{7E166719-3E1E-43F1-9D17-9A0B0FAC4800}">
            <xm:f>NOT(ISERROR(SEARCH($E$87,K13)))</xm:f>
            <xm:f>$E$87</xm:f>
            <x14:dxf>
              <fill>
                <patternFill>
                  <bgColor rgb="FFFFFF00"/>
                </patternFill>
              </fill>
            </x14:dxf>
          </x14:cfRule>
          <x14:cfRule type="containsText" priority="235" operator="containsText" id="{537AA82F-EBE4-42F0-8056-6D8EC86A6AAA}">
            <xm:f>NOT(ISERROR(SEARCH($E$88,K13)))</xm:f>
            <xm:f>$E$88</xm:f>
            <x14:dxf>
              <fill>
                <patternFill>
                  <bgColor rgb="FFFFC000"/>
                </patternFill>
              </fill>
            </x14:dxf>
          </x14:cfRule>
          <xm:sqref>K13</xm:sqref>
        </x14:conditionalFormatting>
        <x14:conditionalFormatting xmlns:xm="http://schemas.microsoft.com/office/excel/2006/main">
          <x14:cfRule type="containsText" priority="228" operator="containsText" id="{E5DF10FB-823D-4695-81AB-D4F8C762DC4A}">
            <xm:f>NOT(ISERROR(SEARCH($F$87,L13)))</xm:f>
            <xm:f>$F$87</xm:f>
            <x14:dxf>
              <fill>
                <patternFill>
                  <bgColor rgb="FFFFFF00"/>
                </patternFill>
              </fill>
            </x14:dxf>
          </x14:cfRule>
          <x14:cfRule type="containsText" priority="229" operator="containsText" id="{E0CF062C-355D-45A8-91A0-118D27F707CA}">
            <xm:f>NOT(ISERROR(SEARCH($F$86,L13)))</xm:f>
            <xm:f>$F$86</xm:f>
            <x14:dxf>
              <fill>
                <patternFill>
                  <bgColor rgb="FFFFC000"/>
                </patternFill>
              </fill>
            </x14:dxf>
          </x14:cfRule>
          <x14:cfRule type="containsText" priority="230" operator="containsText" id="{57199E1F-7AEF-48AC-8091-25A285B76451}">
            <xm:f>NOT(ISERROR(SEARCH($F$85,L13)))</xm:f>
            <xm:f>$F$85</xm:f>
            <x14:dxf>
              <fill>
                <patternFill>
                  <bgColor rgb="FFFF0000"/>
                </patternFill>
              </fill>
            </x14:dxf>
          </x14:cfRule>
          <xm:sqref>L13</xm:sqref>
        </x14:conditionalFormatting>
        <x14:conditionalFormatting xmlns:xm="http://schemas.microsoft.com/office/excel/2006/main">
          <x14:cfRule type="containsText" priority="225" operator="containsText" id="{52C6D8E6-9F90-4DCA-9AF6-9069B9FFF9B0}">
            <xm:f>NOT(ISERROR(SEARCH($G$85,M13)))</xm:f>
            <xm:f>$G$85</xm:f>
            <x14:dxf>
              <fill>
                <patternFill>
                  <bgColor rgb="FFFF0000"/>
                </patternFill>
              </fill>
            </x14:dxf>
          </x14:cfRule>
          <x14:cfRule type="containsText" priority="226" operator="containsText" id="{C3765AAB-1ACC-4E04-8A56-D58D1C406D67}">
            <xm:f>NOT(ISERROR(SEARCH($G$86,M13)))</xm:f>
            <xm:f>$G$86</xm:f>
            <x14:dxf>
              <fill>
                <patternFill>
                  <bgColor rgb="FFFFC000"/>
                </patternFill>
              </fill>
            </x14:dxf>
          </x14:cfRule>
          <x14:cfRule type="containsText" priority="227" operator="containsText" id="{931D0B22-B035-4C3B-8B13-33DA06538CF7}">
            <xm:f>NOT(ISERROR(SEARCH($G$87,M13)))</xm:f>
            <xm:f>$G$87</xm:f>
            <x14:dxf>
              <fill>
                <patternFill>
                  <bgColor rgb="FFFFFF00"/>
                </patternFill>
              </fill>
            </x14:dxf>
          </x14:cfRule>
          <xm:sqref>M13</xm:sqref>
        </x14:conditionalFormatting>
        <x14:conditionalFormatting xmlns:xm="http://schemas.microsoft.com/office/excel/2006/main">
          <x14:cfRule type="containsText" priority="216" operator="containsText" id="{A6602E12-2DE9-4951-A676-AF02DB3EB6B2}">
            <xm:f>NOT(ISERROR(SEARCH($E$89,E32)))</xm:f>
            <xm:f>$E$89</xm:f>
            <x14:dxf>
              <fill>
                <patternFill>
                  <bgColor rgb="FFFF0000"/>
                </patternFill>
              </fill>
            </x14:dxf>
          </x14:cfRule>
          <x14:cfRule type="containsText" priority="217" operator="containsText" id="{619F5B32-3659-41F0-9AAE-696AE0E3791F}">
            <xm:f>NOT(ISERROR(SEARCH($E$85,E32)))</xm:f>
            <xm:f>$E$85</xm:f>
            <x14:dxf>
              <fill>
                <patternFill>
                  <bgColor rgb="FF00B050"/>
                </patternFill>
              </fill>
            </x14:dxf>
          </x14:cfRule>
          <x14:cfRule type="containsText" priority="218" operator="containsText" id="{27DF8D6D-A2AF-494E-B98A-EC173DD472DF}">
            <xm:f>NOT(ISERROR(SEARCH($E$86,E32)))</xm:f>
            <xm:f>$E$86</xm:f>
            <x14:dxf>
              <fill>
                <patternFill>
                  <bgColor rgb="FF92D050"/>
                </patternFill>
              </fill>
            </x14:dxf>
          </x14:cfRule>
          <x14:cfRule type="containsText" priority="219" operator="containsText" id="{5DC7D15D-8D57-4188-86E6-2F016DDE3C13}">
            <xm:f>NOT(ISERROR(SEARCH($E$87,E32)))</xm:f>
            <xm:f>$E$87</xm:f>
            <x14:dxf>
              <fill>
                <patternFill>
                  <bgColor rgb="FFFFFF00"/>
                </patternFill>
              </fill>
            </x14:dxf>
          </x14:cfRule>
          <x14:cfRule type="containsText" priority="220" operator="containsText" id="{597EDC88-D2AA-40B8-8834-1F331C91B705}">
            <xm:f>NOT(ISERROR(SEARCH($E$88,E32)))</xm:f>
            <xm:f>$E$88</xm:f>
            <x14:dxf>
              <fill>
                <patternFill>
                  <bgColor rgb="FFFFC000"/>
                </patternFill>
              </fill>
            </x14:dxf>
          </x14:cfRule>
          <xm:sqref>E32</xm:sqref>
        </x14:conditionalFormatting>
        <x14:conditionalFormatting xmlns:xm="http://schemas.microsoft.com/office/excel/2006/main">
          <x14:cfRule type="containsText" priority="213" operator="containsText" id="{D03E0030-E583-484D-B1BF-327F00AB0DA6}">
            <xm:f>NOT(ISERROR(SEARCH($F$87,F32)))</xm:f>
            <xm:f>$F$87</xm:f>
            <x14:dxf>
              <fill>
                <patternFill>
                  <bgColor rgb="FFFFFF00"/>
                </patternFill>
              </fill>
            </x14:dxf>
          </x14:cfRule>
          <x14:cfRule type="containsText" priority="214" operator="containsText" id="{E3604E06-80E9-47E4-9C09-44A0319425BE}">
            <xm:f>NOT(ISERROR(SEARCH($F$86,F32)))</xm:f>
            <xm:f>$F$86</xm:f>
            <x14:dxf>
              <fill>
                <patternFill>
                  <bgColor rgb="FFFFC000"/>
                </patternFill>
              </fill>
            </x14:dxf>
          </x14:cfRule>
          <x14:cfRule type="containsText" priority="215" operator="containsText" id="{17B73EED-9627-4ED7-A9C8-BEF05D476148}">
            <xm:f>NOT(ISERROR(SEARCH($F$85,F32)))</xm:f>
            <xm:f>$F$85</xm:f>
            <x14:dxf>
              <fill>
                <patternFill>
                  <bgColor rgb="FFFF0000"/>
                </patternFill>
              </fill>
            </x14:dxf>
          </x14:cfRule>
          <xm:sqref>F32</xm:sqref>
        </x14:conditionalFormatting>
        <x14:conditionalFormatting xmlns:xm="http://schemas.microsoft.com/office/excel/2006/main">
          <x14:cfRule type="containsText" priority="210" operator="containsText" id="{9473B650-8617-477C-BEBE-61D08544031A}">
            <xm:f>NOT(ISERROR(SEARCH($G$85,G32)))</xm:f>
            <xm:f>$G$85</xm:f>
            <x14:dxf>
              <fill>
                <patternFill>
                  <bgColor rgb="FFFF0000"/>
                </patternFill>
              </fill>
            </x14:dxf>
          </x14:cfRule>
          <x14:cfRule type="containsText" priority="211" operator="containsText" id="{4E91E817-C16B-436C-ADD8-88044922B235}">
            <xm:f>NOT(ISERROR(SEARCH($G$86,G32)))</xm:f>
            <xm:f>$G$86</xm:f>
            <x14:dxf>
              <fill>
                <patternFill>
                  <bgColor rgb="FFFFC000"/>
                </patternFill>
              </fill>
            </x14:dxf>
          </x14:cfRule>
          <x14:cfRule type="containsText" priority="212" operator="containsText" id="{F7C4F9F1-2269-4EB9-A29D-246C7CC618CC}">
            <xm:f>NOT(ISERROR(SEARCH($G$87,G32)))</xm:f>
            <xm:f>$G$87</xm:f>
            <x14:dxf>
              <fill>
                <patternFill>
                  <bgColor rgb="FFFFFF00"/>
                </patternFill>
              </fill>
            </x14:dxf>
          </x14:cfRule>
          <xm:sqref>G32</xm:sqref>
        </x14:conditionalFormatting>
        <x14:conditionalFormatting xmlns:xm="http://schemas.microsoft.com/office/excel/2006/main">
          <x14:cfRule type="containsText" priority="207" operator="containsText" id="{2C41D44F-6051-498D-BECE-B29F593CB0E3}">
            <xm:f>NOT(ISERROR(SEARCH($G$85,M32)))</xm:f>
            <xm:f>$G$85</xm:f>
            <x14:dxf>
              <fill>
                <patternFill>
                  <bgColor rgb="FFFF0000"/>
                </patternFill>
              </fill>
            </x14:dxf>
          </x14:cfRule>
          <x14:cfRule type="containsText" priority="208" operator="containsText" id="{1E1B0221-634D-44CA-850D-934F72F9E647}">
            <xm:f>NOT(ISERROR(SEARCH($G$86,M32)))</xm:f>
            <xm:f>$G$86</xm:f>
            <x14:dxf>
              <fill>
                <patternFill>
                  <bgColor rgb="FFFFC000"/>
                </patternFill>
              </fill>
            </x14:dxf>
          </x14:cfRule>
          <x14:cfRule type="containsText" priority="209" operator="containsText" id="{5565D727-D241-48BD-8A41-A1CC0C0FC899}">
            <xm:f>NOT(ISERROR(SEARCH($G$87,M32)))</xm:f>
            <xm:f>$G$87</xm:f>
            <x14:dxf>
              <fill>
                <patternFill>
                  <bgColor rgb="FFFFFF00"/>
                </patternFill>
              </fill>
            </x14:dxf>
          </x14:cfRule>
          <xm:sqref>M32</xm:sqref>
        </x14:conditionalFormatting>
        <x14:conditionalFormatting xmlns:xm="http://schemas.microsoft.com/office/excel/2006/main">
          <x14:cfRule type="containsText" priority="202" operator="containsText" id="{7D45D2C3-2AA2-452F-BB9D-EDFADB491A3A}">
            <xm:f>NOT(ISERROR(SEARCH($E$89,K32)))</xm:f>
            <xm:f>$E$89</xm:f>
            <x14:dxf>
              <fill>
                <patternFill>
                  <bgColor rgb="FFFF0000"/>
                </patternFill>
              </fill>
            </x14:dxf>
          </x14:cfRule>
          <x14:cfRule type="containsText" priority="203" operator="containsText" id="{C34FC658-91A8-4DC1-9C1D-0F20E90471D4}">
            <xm:f>NOT(ISERROR(SEARCH($E$88,K32)))</xm:f>
            <xm:f>$E$88</xm:f>
            <x14:dxf>
              <fill>
                <patternFill>
                  <bgColor rgb="FFFFC000"/>
                </patternFill>
              </fill>
            </x14:dxf>
          </x14:cfRule>
          <x14:cfRule type="containsText" priority="204" operator="containsText" id="{E3A75EC2-BA5B-4F14-BF33-74A838683CE0}">
            <xm:f>NOT(ISERROR(SEARCH($E$87,K32)))</xm:f>
            <xm:f>$E$87</xm:f>
            <x14:dxf>
              <fill>
                <patternFill>
                  <bgColor rgb="FFFFFF00"/>
                </patternFill>
              </fill>
            </x14:dxf>
          </x14:cfRule>
          <x14:cfRule type="containsText" priority="205" operator="containsText" id="{B45FBD7E-B75B-4DA7-915A-74092BA28011}">
            <xm:f>NOT(ISERROR(SEARCH($E$86,K32)))</xm:f>
            <xm:f>$E$86</xm:f>
            <x14:dxf>
              <fill>
                <patternFill>
                  <bgColor rgb="FF92D050"/>
                </patternFill>
              </fill>
            </x14:dxf>
          </x14:cfRule>
          <x14:cfRule type="containsText" priority="206" operator="containsText" id="{CF50F70E-132F-4FFE-AD8E-03298168D684}">
            <xm:f>NOT(ISERROR(SEARCH($E$85,K32)))</xm:f>
            <xm:f>$E$85</xm:f>
            <x14:dxf>
              <fill>
                <patternFill>
                  <bgColor rgb="FF00B050"/>
                </patternFill>
              </fill>
            </x14:dxf>
          </x14:cfRule>
          <xm:sqref>K32</xm:sqref>
        </x14:conditionalFormatting>
        <x14:conditionalFormatting xmlns:xm="http://schemas.microsoft.com/office/excel/2006/main">
          <x14:cfRule type="containsText" priority="199" operator="containsText" id="{56551077-164B-4866-9903-968B5A683C40}">
            <xm:f>NOT(ISERROR(SEARCH($F$85,L32)))</xm:f>
            <xm:f>$F$85</xm:f>
            <x14:dxf>
              <fill>
                <patternFill>
                  <bgColor rgb="FFFF0000"/>
                </patternFill>
              </fill>
            </x14:dxf>
          </x14:cfRule>
          <x14:cfRule type="containsText" priority="200" operator="containsText" id="{02F5FA20-CFA1-441D-8395-9AF4C6794BAC}">
            <xm:f>NOT(ISERROR(SEARCH($F$86,L32)))</xm:f>
            <xm:f>$F$86</xm:f>
            <x14:dxf>
              <fill>
                <patternFill>
                  <bgColor rgb="FFFFC000"/>
                </patternFill>
              </fill>
            </x14:dxf>
          </x14:cfRule>
          <x14:cfRule type="containsText" priority="201" operator="containsText" id="{C09BCF42-DADD-4267-A041-B7C9038C8FAC}">
            <xm:f>NOT(ISERROR(SEARCH($F$87,L32)))</xm:f>
            <xm:f>$F$87</xm:f>
            <x14:dxf>
              <fill>
                <patternFill>
                  <bgColor rgb="FFFFFF00"/>
                </patternFill>
              </fill>
            </x14:dxf>
          </x14:cfRule>
          <xm:sqref>L32</xm:sqref>
        </x14:conditionalFormatting>
        <x14:conditionalFormatting xmlns:xm="http://schemas.microsoft.com/office/excel/2006/main">
          <x14:cfRule type="containsText" priority="194" operator="containsText" id="{8E23DE14-8102-4539-B067-16CBC91F7325}">
            <xm:f>NOT(ISERROR(SEARCH($E$89,E15)))</xm:f>
            <xm:f>$E$89</xm:f>
            <x14:dxf>
              <fill>
                <patternFill>
                  <bgColor rgb="FFFF0000"/>
                </patternFill>
              </fill>
            </x14:dxf>
          </x14:cfRule>
          <x14:cfRule type="containsText" priority="195" operator="containsText" id="{67698DBE-08CA-41CA-A1D2-718EF9C86A4D}">
            <xm:f>NOT(ISERROR(SEARCH($E$85,E15)))</xm:f>
            <xm:f>$E$85</xm:f>
            <x14:dxf>
              <fill>
                <patternFill>
                  <bgColor rgb="FF00B050"/>
                </patternFill>
              </fill>
            </x14:dxf>
          </x14:cfRule>
          <x14:cfRule type="containsText" priority="196" operator="containsText" id="{D5BA6E24-7D6D-4916-B001-FEC83BC23CDD}">
            <xm:f>NOT(ISERROR(SEARCH($E$86,E15)))</xm:f>
            <xm:f>$E$86</xm:f>
            <x14:dxf>
              <fill>
                <patternFill>
                  <bgColor rgb="FF92D050"/>
                </patternFill>
              </fill>
            </x14:dxf>
          </x14:cfRule>
          <x14:cfRule type="containsText" priority="197" operator="containsText" id="{98ED9963-D30E-424B-8630-52070B6A8D03}">
            <xm:f>NOT(ISERROR(SEARCH($E$87,E15)))</xm:f>
            <xm:f>$E$87</xm:f>
            <x14:dxf>
              <fill>
                <patternFill>
                  <bgColor rgb="FFFFFF00"/>
                </patternFill>
              </fill>
            </x14:dxf>
          </x14:cfRule>
          <x14:cfRule type="containsText" priority="198" operator="containsText" id="{1F98A4E2-65D9-4F6C-94A8-7726340D0723}">
            <xm:f>NOT(ISERROR(SEARCH($E$88,E15)))</xm:f>
            <xm:f>$E$88</xm:f>
            <x14:dxf>
              <fill>
                <patternFill>
                  <bgColor rgb="FFFFC000"/>
                </patternFill>
              </fill>
            </x14:dxf>
          </x14:cfRule>
          <xm:sqref>E15</xm:sqref>
        </x14:conditionalFormatting>
        <x14:conditionalFormatting xmlns:xm="http://schemas.microsoft.com/office/excel/2006/main">
          <x14:cfRule type="containsText" priority="191" operator="containsText" id="{07C810F2-A669-4D30-9ED1-86CCFAA484FF}">
            <xm:f>NOT(ISERROR(SEARCH($F$87,F15)))</xm:f>
            <xm:f>$F$87</xm:f>
            <x14:dxf>
              <fill>
                <patternFill>
                  <bgColor rgb="FFFFFF00"/>
                </patternFill>
              </fill>
            </x14:dxf>
          </x14:cfRule>
          <x14:cfRule type="containsText" priority="192" operator="containsText" id="{971EA53A-E2F0-4EFB-B4A8-C7F69E854124}">
            <xm:f>NOT(ISERROR(SEARCH($F$86,F15)))</xm:f>
            <xm:f>$F$86</xm:f>
            <x14:dxf>
              <fill>
                <patternFill>
                  <bgColor rgb="FFFFC000"/>
                </patternFill>
              </fill>
            </x14:dxf>
          </x14:cfRule>
          <x14:cfRule type="containsText" priority="193" operator="containsText" id="{A64D3F23-1885-4808-89F4-B05BC9DB7E2E}">
            <xm:f>NOT(ISERROR(SEARCH($F$85,F15)))</xm:f>
            <xm:f>$F$85</xm:f>
            <x14:dxf>
              <fill>
                <patternFill>
                  <bgColor rgb="FFFF0000"/>
                </patternFill>
              </fill>
            </x14:dxf>
          </x14:cfRule>
          <xm:sqref>F15</xm:sqref>
        </x14:conditionalFormatting>
        <x14:conditionalFormatting xmlns:xm="http://schemas.microsoft.com/office/excel/2006/main">
          <x14:cfRule type="containsText" priority="188" operator="containsText" id="{33691A60-1C70-4810-AF83-9316CD0F48F4}">
            <xm:f>NOT(ISERROR(SEARCH($G$85,G15)))</xm:f>
            <xm:f>$G$85</xm:f>
            <x14:dxf>
              <fill>
                <patternFill>
                  <bgColor rgb="FFFF0000"/>
                </patternFill>
              </fill>
            </x14:dxf>
          </x14:cfRule>
          <x14:cfRule type="containsText" priority="189" operator="containsText" id="{E1397630-31F7-491E-B5E2-3E56ADBA09FE}">
            <xm:f>NOT(ISERROR(SEARCH($G$86,G15)))</xm:f>
            <xm:f>$G$86</xm:f>
            <x14:dxf>
              <fill>
                <patternFill>
                  <bgColor rgb="FFFFC000"/>
                </patternFill>
              </fill>
            </x14:dxf>
          </x14:cfRule>
          <x14:cfRule type="containsText" priority="190" operator="containsText" id="{B097AAC3-94F9-443B-82DF-83541AB5EB44}">
            <xm:f>NOT(ISERROR(SEARCH($G$87,G15)))</xm:f>
            <xm:f>$G$87</xm:f>
            <x14:dxf>
              <fill>
                <patternFill>
                  <bgColor rgb="FFFFFF00"/>
                </patternFill>
              </fill>
            </x14:dxf>
          </x14:cfRule>
          <xm:sqref>G15</xm:sqref>
        </x14:conditionalFormatting>
        <x14:conditionalFormatting xmlns:xm="http://schemas.microsoft.com/office/excel/2006/main">
          <x14:cfRule type="containsText" priority="183" operator="containsText" id="{0D0A0592-1B9F-4191-BD2C-A3B9C61EC6E1}">
            <xm:f>NOT(ISERROR(SEARCH($E$89,K15)))</xm:f>
            <xm:f>$E$89</xm:f>
            <x14:dxf>
              <fill>
                <patternFill>
                  <bgColor rgb="FFFF0000"/>
                </patternFill>
              </fill>
            </x14:dxf>
          </x14:cfRule>
          <x14:cfRule type="containsText" priority="184" operator="containsText" id="{E0EB2656-4109-4873-8D2F-36E566493E0B}">
            <xm:f>NOT(ISERROR(SEARCH($E$85,K15)))</xm:f>
            <xm:f>$E$85</xm:f>
            <x14:dxf>
              <fill>
                <patternFill>
                  <bgColor rgb="FF00B050"/>
                </patternFill>
              </fill>
            </x14:dxf>
          </x14:cfRule>
          <x14:cfRule type="containsText" priority="185" operator="containsText" id="{0DFDDC6E-DB32-4BDA-8E6D-9F2A3B2957C1}">
            <xm:f>NOT(ISERROR(SEARCH($E$86,K15)))</xm:f>
            <xm:f>$E$86</xm:f>
            <x14:dxf>
              <fill>
                <patternFill>
                  <bgColor rgb="FF92D050"/>
                </patternFill>
              </fill>
            </x14:dxf>
          </x14:cfRule>
          <x14:cfRule type="containsText" priority="186" operator="containsText" id="{EDC122CD-A027-4F82-ADDE-7DC012169A61}">
            <xm:f>NOT(ISERROR(SEARCH($E$87,K15)))</xm:f>
            <xm:f>$E$87</xm:f>
            <x14:dxf>
              <fill>
                <patternFill>
                  <bgColor rgb="FFFFFF00"/>
                </patternFill>
              </fill>
            </x14:dxf>
          </x14:cfRule>
          <x14:cfRule type="containsText" priority="187" operator="containsText" id="{092F1659-7CA1-4108-BDE2-48D48E7E8234}">
            <xm:f>NOT(ISERROR(SEARCH($E$88,K15)))</xm:f>
            <xm:f>$E$88</xm:f>
            <x14:dxf>
              <fill>
                <patternFill>
                  <bgColor rgb="FFFFC000"/>
                </patternFill>
              </fill>
            </x14:dxf>
          </x14:cfRule>
          <xm:sqref>K15</xm:sqref>
        </x14:conditionalFormatting>
        <x14:conditionalFormatting xmlns:xm="http://schemas.microsoft.com/office/excel/2006/main">
          <x14:cfRule type="containsText" priority="180" operator="containsText" id="{C0DC68EA-B034-42AE-B82D-0A0B90E05BEC}">
            <xm:f>NOT(ISERROR(SEARCH($F$87,L15)))</xm:f>
            <xm:f>$F$87</xm:f>
            <x14:dxf>
              <fill>
                <patternFill>
                  <bgColor rgb="FFFFFF00"/>
                </patternFill>
              </fill>
            </x14:dxf>
          </x14:cfRule>
          <x14:cfRule type="containsText" priority="181" operator="containsText" id="{4BBA0932-3E43-476E-AA90-EE778327B1FF}">
            <xm:f>NOT(ISERROR(SEARCH($F$86,L15)))</xm:f>
            <xm:f>$F$86</xm:f>
            <x14:dxf>
              <fill>
                <patternFill>
                  <bgColor rgb="FFFFC000"/>
                </patternFill>
              </fill>
            </x14:dxf>
          </x14:cfRule>
          <x14:cfRule type="containsText" priority="182" operator="containsText" id="{D2CBFF9C-009C-4D95-9D61-C2265B6A678F}">
            <xm:f>NOT(ISERROR(SEARCH($F$85,L15)))</xm:f>
            <xm:f>$F$85</xm:f>
            <x14:dxf>
              <fill>
                <patternFill>
                  <bgColor rgb="FFFF0000"/>
                </patternFill>
              </fill>
            </x14:dxf>
          </x14:cfRule>
          <xm:sqref>L15</xm:sqref>
        </x14:conditionalFormatting>
        <x14:conditionalFormatting xmlns:xm="http://schemas.microsoft.com/office/excel/2006/main">
          <x14:cfRule type="containsText" priority="177" operator="containsText" id="{227EAF50-7D0A-4580-A824-7E3EE248640E}">
            <xm:f>NOT(ISERROR(SEARCH($G$85,M15)))</xm:f>
            <xm:f>$G$85</xm:f>
            <x14:dxf>
              <fill>
                <patternFill>
                  <bgColor rgb="FFFF0000"/>
                </patternFill>
              </fill>
            </x14:dxf>
          </x14:cfRule>
          <x14:cfRule type="containsText" priority="178" operator="containsText" id="{92E49B6C-3D66-4A78-B35E-22B10403FAB9}">
            <xm:f>NOT(ISERROR(SEARCH($G$86,M15)))</xm:f>
            <xm:f>$G$86</xm:f>
            <x14:dxf>
              <fill>
                <patternFill>
                  <bgColor rgb="FFFFC000"/>
                </patternFill>
              </fill>
            </x14:dxf>
          </x14:cfRule>
          <x14:cfRule type="containsText" priority="179" operator="containsText" id="{3FDDBBEC-1DFA-45B7-9CA8-8C67652C0AC5}">
            <xm:f>NOT(ISERROR(SEARCH($G$87,M15)))</xm:f>
            <xm:f>$G$87</xm:f>
            <x14:dxf>
              <fill>
                <patternFill>
                  <bgColor rgb="FFFFFF00"/>
                </patternFill>
              </fill>
            </x14:dxf>
          </x14:cfRule>
          <xm:sqref>M15</xm:sqref>
        </x14:conditionalFormatting>
        <x14:conditionalFormatting xmlns:xm="http://schemas.microsoft.com/office/excel/2006/main">
          <x14:cfRule type="containsText" priority="576" operator="containsText" id="{BB3FD41E-954F-45C5-87CA-66D6ED51504C}">
            <xm:f>NOT(ISERROR(SEARCH($I$76,I9)))</xm:f>
            <xm:f>$I$76</xm:f>
            <x14:dxf>
              <fill>
                <patternFill>
                  <bgColor rgb="FF92D050"/>
                </patternFill>
              </fill>
            </x14:dxf>
          </x14:cfRule>
          <x14:cfRule type="containsText" priority="577" operator="containsText" id="{4E90FC74-CBDD-4E27-84DF-3AC5D55693ED}">
            <xm:f>NOT(ISERROR(SEARCH($I$77,I9)))</xm:f>
            <xm:f>$I$77</xm:f>
            <x14:dxf>
              <fill>
                <patternFill>
                  <bgColor theme="9" tint="0.39994506668294322"/>
                </patternFill>
              </fill>
            </x14:dxf>
          </x14:cfRule>
          <xm:sqref>I57 I9:I40</xm:sqref>
        </x14:conditionalFormatting>
        <x14:conditionalFormatting xmlns:xm="http://schemas.microsoft.com/office/excel/2006/main">
          <x14:cfRule type="containsText" priority="175" operator="containsText" id="{F2F609FD-45C1-4392-8127-2A139E2EC8F5}">
            <xm:f>NOT(ISERROR(SEARCH($I$72,I9)))</xm:f>
            <xm:f>$I$72</xm:f>
            <x14:dxf>
              <fill>
                <patternFill>
                  <bgColor rgb="FF00B0F0"/>
                </patternFill>
              </fill>
            </x14:dxf>
          </x14:cfRule>
          <x14:cfRule type="containsText" priority="176" operator="containsText" id="{9A30A201-1334-4CAA-A1D4-16A8703B2C61}">
            <xm:f>NOT(ISERROR(SEARCH($I$75,I9)))</xm:f>
            <xm:f>$I$75</xm:f>
            <x14:dxf>
              <fill>
                <patternFill>
                  <bgColor rgb="FFFFC000"/>
                </patternFill>
              </fill>
            </x14:dxf>
          </x14:cfRule>
          <xm:sqref>I9</xm:sqref>
        </x14:conditionalFormatting>
        <x14:conditionalFormatting xmlns:xm="http://schemas.microsoft.com/office/excel/2006/main">
          <x14:cfRule type="containsText" priority="173" operator="containsText" id="{D8AD957C-8FDB-478C-86BB-92A6DB526A99}">
            <xm:f>NOT(ISERROR(SEARCH($I$72,I10)))</xm:f>
            <xm:f>$I$72</xm:f>
            <x14:dxf>
              <fill>
                <patternFill>
                  <bgColor rgb="FF00B0F0"/>
                </patternFill>
              </fill>
            </x14:dxf>
          </x14:cfRule>
          <xm:sqref>I10:I11</xm:sqref>
        </x14:conditionalFormatting>
        <x14:conditionalFormatting xmlns:xm="http://schemas.microsoft.com/office/excel/2006/main">
          <x14:cfRule type="containsText" priority="171" operator="containsText" id="{BA4F8A0B-C607-4507-943E-53AD8E4D47A6}">
            <xm:f>NOT(ISERROR(SEARCH($I$72,I12)))</xm:f>
            <xm:f>$I$72</xm:f>
            <x14:dxf>
              <fill>
                <patternFill>
                  <bgColor rgb="FF00B0F0"/>
                </patternFill>
              </fill>
            </x14:dxf>
          </x14:cfRule>
          <xm:sqref>I12</xm:sqref>
        </x14:conditionalFormatting>
        <x14:conditionalFormatting xmlns:xm="http://schemas.microsoft.com/office/excel/2006/main">
          <x14:cfRule type="containsText" priority="169" operator="containsText" id="{7EB53685-F018-415A-B944-80A9801455CC}">
            <xm:f>NOT(ISERROR(SEARCH($I$72,I13)))</xm:f>
            <xm:f>$I$72</xm:f>
            <x14:dxf>
              <fill>
                <patternFill>
                  <bgColor rgb="FF00B0F0"/>
                </patternFill>
              </fill>
            </x14:dxf>
          </x14:cfRule>
          <xm:sqref>I13:I19</xm:sqref>
        </x14:conditionalFormatting>
        <x14:conditionalFormatting xmlns:xm="http://schemas.microsoft.com/office/excel/2006/main">
          <x14:cfRule type="containsText" priority="167" operator="containsText" id="{128B9C0E-AAD8-4544-9024-E29C9F48FFF7}">
            <xm:f>NOT(ISERROR(SEARCH($I$72,I23)))</xm:f>
            <xm:f>$I$72</xm:f>
            <x14:dxf>
              <fill>
                <patternFill>
                  <bgColor rgb="FF00B0F0"/>
                </patternFill>
              </fill>
            </x14:dxf>
          </x14:cfRule>
          <xm:sqref>I23:I33</xm:sqref>
        </x14:conditionalFormatting>
        <x14:conditionalFormatting xmlns:xm="http://schemas.microsoft.com/office/excel/2006/main">
          <x14:cfRule type="containsText" priority="165" operator="containsText" id="{73E63982-9359-41C5-B460-409EF612ED7B}">
            <xm:f>NOT(ISERROR(SEARCH($I$72,I36)))</xm:f>
            <xm:f>$I$72</xm:f>
            <x14:dxf>
              <fill>
                <patternFill>
                  <bgColor rgb="FF00B0F0"/>
                </patternFill>
              </fill>
            </x14:dxf>
          </x14:cfRule>
          <xm:sqref>I36</xm:sqref>
        </x14:conditionalFormatting>
        <x14:conditionalFormatting xmlns:xm="http://schemas.microsoft.com/office/excel/2006/main">
          <x14:cfRule type="containsText" priority="163" operator="containsText" id="{934F91F3-B64B-4095-AC50-97EA93F60DBD}">
            <xm:f>NOT(ISERROR(SEARCH($I$72,I38)))</xm:f>
            <xm:f>$I$72</xm:f>
            <x14:dxf>
              <fill>
                <patternFill>
                  <bgColor rgb="FF00B0F0"/>
                </patternFill>
              </fill>
            </x14:dxf>
          </x14:cfRule>
          <xm:sqref>I38</xm:sqref>
        </x14:conditionalFormatting>
        <x14:conditionalFormatting xmlns:xm="http://schemas.microsoft.com/office/excel/2006/main">
          <x14:cfRule type="containsText" priority="161" operator="containsText" id="{147293DC-7142-4E8D-9DA1-AD8CA97B0E83}">
            <xm:f>NOT(ISERROR(SEARCH($I$72,I40)))</xm:f>
            <xm:f>$I$72</xm:f>
            <x14:dxf>
              <fill>
                <patternFill>
                  <bgColor rgb="FF00B0F0"/>
                </patternFill>
              </fill>
            </x14:dxf>
          </x14:cfRule>
          <xm:sqref>I40</xm:sqref>
        </x14:conditionalFormatting>
        <x14:conditionalFormatting xmlns:xm="http://schemas.microsoft.com/office/excel/2006/main">
          <x14:cfRule type="containsText" priority="149" operator="containsText" id="{007AF3E6-D2D1-45B7-9637-9D037D462F46}">
            <xm:f>NOT(ISERROR(SEARCH($I$72,I10)))</xm:f>
            <xm:f>$I$72</xm:f>
            <x14:dxf>
              <fill>
                <patternFill>
                  <bgColor rgb="FF00B0F0"/>
                </patternFill>
              </fill>
            </x14:dxf>
          </x14:cfRule>
          <x14:cfRule type="containsText" priority="150" operator="containsText" id="{61A1DCDF-F677-4E61-8BD5-4CCE4CF74929}">
            <xm:f>NOT(ISERROR(SEARCH($I$75,I10)))</xm:f>
            <xm:f>$I$75</xm:f>
            <x14:dxf>
              <fill>
                <patternFill>
                  <bgColor rgb="FFFFC000"/>
                </patternFill>
              </fill>
            </x14:dxf>
          </x14:cfRule>
          <xm:sqref>I10:I11</xm:sqref>
        </x14:conditionalFormatting>
        <x14:conditionalFormatting xmlns:xm="http://schemas.microsoft.com/office/excel/2006/main">
          <x14:cfRule type="containsText" priority="147" operator="containsText" id="{3679A7B1-D636-4905-A3FB-E975CB47643D}">
            <xm:f>NOT(ISERROR(SEARCH($I$72,I12)))</xm:f>
            <xm:f>$I$72</xm:f>
            <x14:dxf>
              <fill>
                <patternFill>
                  <bgColor rgb="FF00B0F0"/>
                </patternFill>
              </fill>
            </x14:dxf>
          </x14:cfRule>
          <xm:sqref>I12</xm:sqref>
        </x14:conditionalFormatting>
        <x14:conditionalFormatting xmlns:xm="http://schemas.microsoft.com/office/excel/2006/main">
          <x14:cfRule type="containsText" priority="145" operator="containsText" id="{B36D58CD-C051-4756-A866-B8FA0CCC6B73}">
            <xm:f>NOT(ISERROR(SEARCH($I$72,I12)))</xm:f>
            <xm:f>$I$72</xm:f>
            <x14:dxf>
              <fill>
                <patternFill>
                  <bgColor rgb="FF00B0F0"/>
                </patternFill>
              </fill>
            </x14:dxf>
          </x14:cfRule>
          <x14:cfRule type="containsText" priority="146" operator="containsText" id="{BCD45B3D-7E17-4486-82DF-E2A3F026954D}">
            <xm:f>NOT(ISERROR(SEARCH($I$75,I12)))</xm:f>
            <xm:f>$I$75</xm:f>
            <x14:dxf>
              <fill>
                <patternFill>
                  <bgColor rgb="FFFFC000"/>
                </patternFill>
              </fill>
            </x14:dxf>
          </x14:cfRule>
          <xm:sqref>I12</xm:sqref>
        </x14:conditionalFormatting>
        <x14:conditionalFormatting xmlns:xm="http://schemas.microsoft.com/office/excel/2006/main">
          <x14:cfRule type="containsText" priority="143" operator="containsText" id="{8990061C-8D25-4CDD-B5A7-E33AA2283FED}">
            <xm:f>NOT(ISERROR(SEARCH($I$72,I13)))</xm:f>
            <xm:f>$I$72</xm:f>
            <x14:dxf>
              <fill>
                <patternFill>
                  <bgColor rgb="FF00B0F0"/>
                </patternFill>
              </fill>
            </x14:dxf>
          </x14:cfRule>
          <xm:sqref>I13:I19</xm:sqref>
        </x14:conditionalFormatting>
        <x14:conditionalFormatting xmlns:xm="http://schemas.microsoft.com/office/excel/2006/main">
          <x14:cfRule type="containsText" priority="141" operator="containsText" id="{132B93A0-B370-4C71-8E1D-D04204FC5088}">
            <xm:f>NOT(ISERROR(SEARCH($I$72,I13)))</xm:f>
            <xm:f>$I$72</xm:f>
            <x14:dxf>
              <fill>
                <patternFill>
                  <bgColor rgb="FF00B0F0"/>
                </patternFill>
              </fill>
            </x14:dxf>
          </x14:cfRule>
          <x14:cfRule type="containsText" priority="142" operator="containsText" id="{28BF97D4-866E-452C-921C-37BAF3D443E4}">
            <xm:f>NOT(ISERROR(SEARCH($I$75,I13)))</xm:f>
            <xm:f>$I$75</xm:f>
            <x14:dxf>
              <fill>
                <patternFill>
                  <bgColor rgb="FFFFC000"/>
                </patternFill>
              </fill>
            </x14:dxf>
          </x14:cfRule>
          <xm:sqref>I13:I19</xm:sqref>
        </x14:conditionalFormatting>
        <x14:conditionalFormatting xmlns:xm="http://schemas.microsoft.com/office/excel/2006/main">
          <x14:cfRule type="containsText" priority="139" operator="containsText" id="{368AA94C-667A-4716-A310-1CD882FFB29D}">
            <xm:f>NOT(ISERROR(SEARCH($I$72,I20)))</xm:f>
            <xm:f>$I$72</xm:f>
            <x14:dxf>
              <fill>
                <patternFill>
                  <bgColor rgb="FF00B0F0"/>
                </patternFill>
              </fill>
            </x14:dxf>
          </x14:cfRule>
          <xm:sqref>I20:I22</xm:sqref>
        </x14:conditionalFormatting>
        <x14:conditionalFormatting xmlns:xm="http://schemas.microsoft.com/office/excel/2006/main">
          <x14:cfRule type="containsText" priority="137" operator="containsText" id="{AED8E111-DB81-4332-93A8-F3A11D32FA34}">
            <xm:f>NOT(ISERROR(SEARCH($I$72,I20)))</xm:f>
            <xm:f>$I$72</xm:f>
            <x14:dxf>
              <fill>
                <patternFill>
                  <bgColor rgb="FF00B0F0"/>
                </patternFill>
              </fill>
            </x14:dxf>
          </x14:cfRule>
          <xm:sqref>I20:I22</xm:sqref>
        </x14:conditionalFormatting>
        <x14:conditionalFormatting xmlns:xm="http://schemas.microsoft.com/office/excel/2006/main">
          <x14:cfRule type="containsText" priority="135" operator="containsText" id="{89654D92-E6ED-47E1-9CB3-8AC22FACE50A}">
            <xm:f>NOT(ISERROR(SEARCH($I$72,I20)))</xm:f>
            <xm:f>$I$72</xm:f>
            <x14:dxf>
              <fill>
                <patternFill>
                  <bgColor rgb="FF00B0F0"/>
                </patternFill>
              </fill>
            </x14:dxf>
          </x14:cfRule>
          <x14:cfRule type="containsText" priority="136" operator="containsText" id="{20D8F539-33C3-4487-9BF6-32AFF231D01A}">
            <xm:f>NOT(ISERROR(SEARCH($I$75,I20)))</xm:f>
            <xm:f>$I$75</xm:f>
            <x14:dxf>
              <fill>
                <patternFill>
                  <bgColor rgb="FFFFC000"/>
                </patternFill>
              </fill>
            </x14:dxf>
          </x14:cfRule>
          <xm:sqref>I20:I22</xm:sqref>
        </x14:conditionalFormatting>
        <x14:conditionalFormatting xmlns:xm="http://schemas.microsoft.com/office/excel/2006/main">
          <x14:cfRule type="containsText" priority="133" operator="containsText" id="{3A65B199-25EA-4253-AD2D-E954A2CA6163}">
            <xm:f>NOT(ISERROR(SEARCH($I$72,I23)))</xm:f>
            <xm:f>$I$72</xm:f>
            <x14:dxf>
              <fill>
                <patternFill>
                  <bgColor rgb="FF00B0F0"/>
                </patternFill>
              </fill>
            </x14:dxf>
          </x14:cfRule>
          <xm:sqref>I23:I34</xm:sqref>
        </x14:conditionalFormatting>
        <x14:conditionalFormatting xmlns:xm="http://schemas.microsoft.com/office/excel/2006/main">
          <x14:cfRule type="containsText" priority="131" operator="containsText" id="{6C2AD2E9-0B09-470D-8CF4-EE586987FE6D}">
            <xm:f>NOT(ISERROR(SEARCH($I$72,I23)))</xm:f>
            <xm:f>$I$72</xm:f>
            <x14:dxf>
              <fill>
                <patternFill>
                  <bgColor rgb="FF00B0F0"/>
                </patternFill>
              </fill>
            </x14:dxf>
          </x14:cfRule>
          <xm:sqref>I23:I34</xm:sqref>
        </x14:conditionalFormatting>
        <x14:conditionalFormatting xmlns:xm="http://schemas.microsoft.com/office/excel/2006/main">
          <x14:cfRule type="containsText" priority="129" operator="containsText" id="{A52E8E53-F731-443B-8DC7-5D4E2CF88175}">
            <xm:f>NOT(ISERROR(SEARCH($I$72,I23)))</xm:f>
            <xm:f>$I$72</xm:f>
            <x14:dxf>
              <fill>
                <patternFill>
                  <bgColor rgb="FF00B0F0"/>
                </patternFill>
              </fill>
            </x14:dxf>
          </x14:cfRule>
          <x14:cfRule type="containsText" priority="130" operator="containsText" id="{F10A255A-A6EA-4778-A17C-23866E78E820}">
            <xm:f>NOT(ISERROR(SEARCH($I$75,I23)))</xm:f>
            <xm:f>$I$75</xm:f>
            <x14:dxf>
              <fill>
                <patternFill>
                  <bgColor rgb="FFFFC000"/>
                </patternFill>
              </fill>
            </x14:dxf>
          </x14:cfRule>
          <xm:sqref>I23:I34</xm:sqref>
        </x14:conditionalFormatting>
        <x14:conditionalFormatting xmlns:xm="http://schemas.microsoft.com/office/excel/2006/main">
          <x14:cfRule type="containsText" priority="127" operator="containsText" id="{28D45915-10D1-4D36-8A7E-0F968876962B}">
            <xm:f>NOT(ISERROR(SEARCH($I$72,I35)))</xm:f>
            <xm:f>$I$72</xm:f>
            <x14:dxf>
              <fill>
                <patternFill>
                  <bgColor rgb="FF00B0F0"/>
                </patternFill>
              </fill>
            </x14:dxf>
          </x14:cfRule>
          <xm:sqref>I35</xm:sqref>
        </x14:conditionalFormatting>
        <x14:conditionalFormatting xmlns:xm="http://schemas.microsoft.com/office/excel/2006/main">
          <x14:cfRule type="containsText" priority="125" operator="containsText" id="{7ACA3B55-A991-42CB-8AED-588BDA5DCBC2}">
            <xm:f>NOT(ISERROR(SEARCH($I$72,I35)))</xm:f>
            <xm:f>$I$72</xm:f>
            <x14:dxf>
              <fill>
                <patternFill>
                  <bgColor rgb="FF00B0F0"/>
                </patternFill>
              </fill>
            </x14:dxf>
          </x14:cfRule>
          <xm:sqref>I35</xm:sqref>
        </x14:conditionalFormatting>
        <x14:conditionalFormatting xmlns:xm="http://schemas.microsoft.com/office/excel/2006/main">
          <x14:cfRule type="containsText" priority="123" operator="containsText" id="{15C3C7CA-AC5E-4D97-90FE-A4BD612CA0E4}">
            <xm:f>NOT(ISERROR(SEARCH($I$72,I35)))</xm:f>
            <xm:f>$I$72</xm:f>
            <x14:dxf>
              <fill>
                <patternFill>
                  <bgColor rgb="FF00B0F0"/>
                </patternFill>
              </fill>
            </x14:dxf>
          </x14:cfRule>
          <x14:cfRule type="containsText" priority="124" operator="containsText" id="{5EE7C06B-3BB8-42E4-BF36-5A5D8D79C2F2}">
            <xm:f>NOT(ISERROR(SEARCH($I$75,I35)))</xm:f>
            <xm:f>$I$75</xm:f>
            <x14:dxf>
              <fill>
                <patternFill>
                  <bgColor rgb="FFFFC000"/>
                </patternFill>
              </fill>
            </x14:dxf>
          </x14:cfRule>
          <xm:sqref>I35</xm:sqref>
        </x14:conditionalFormatting>
        <x14:conditionalFormatting xmlns:xm="http://schemas.microsoft.com/office/excel/2006/main">
          <x14:cfRule type="containsText" priority="121" operator="containsText" id="{E870EFE8-058E-4841-91E0-220191483639}">
            <xm:f>NOT(ISERROR(SEARCH($I$72,I37)))</xm:f>
            <xm:f>$I$72</xm:f>
            <x14:dxf>
              <fill>
                <patternFill>
                  <bgColor rgb="FF00B0F0"/>
                </patternFill>
              </fill>
            </x14:dxf>
          </x14:cfRule>
          <xm:sqref>I37</xm:sqref>
        </x14:conditionalFormatting>
        <x14:conditionalFormatting xmlns:xm="http://schemas.microsoft.com/office/excel/2006/main">
          <x14:cfRule type="containsText" priority="119" operator="containsText" id="{756680DE-A5FA-441C-95D5-F44C51E86D7A}">
            <xm:f>NOT(ISERROR(SEARCH($I$72,I37)))</xm:f>
            <xm:f>$I$72</xm:f>
            <x14:dxf>
              <fill>
                <patternFill>
                  <bgColor rgb="FF00B0F0"/>
                </patternFill>
              </fill>
            </x14:dxf>
          </x14:cfRule>
          <xm:sqref>I37</xm:sqref>
        </x14:conditionalFormatting>
        <x14:conditionalFormatting xmlns:xm="http://schemas.microsoft.com/office/excel/2006/main">
          <x14:cfRule type="containsText" priority="117" operator="containsText" id="{FF4C02D3-767A-4ED9-B9F6-68D86B9F27E9}">
            <xm:f>NOT(ISERROR(SEARCH($I$72,I37)))</xm:f>
            <xm:f>$I$72</xm:f>
            <x14:dxf>
              <fill>
                <patternFill>
                  <bgColor rgb="FF00B0F0"/>
                </patternFill>
              </fill>
            </x14:dxf>
          </x14:cfRule>
          <xm:sqref>I37</xm:sqref>
        </x14:conditionalFormatting>
        <x14:conditionalFormatting xmlns:xm="http://schemas.microsoft.com/office/excel/2006/main">
          <x14:cfRule type="containsText" priority="115" operator="containsText" id="{4797D2E9-0359-4800-97EC-A89092416885}">
            <xm:f>NOT(ISERROR(SEARCH($I$72,I37)))</xm:f>
            <xm:f>$I$72</xm:f>
            <x14:dxf>
              <fill>
                <patternFill>
                  <bgColor rgb="FF00B0F0"/>
                </patternFill>
              </fill>
            </x14:dxf>
          </x14:cfRule>
          <x14:cfRule type="containsText" priority="116" operator="containsText" id="{40C94583-C53E-49AF-8B0B-9082A9950D71}">
            <xm:f>NOT(ISERROR(SEARCH($I$75,I37)))</xm:f>
            <xm:f>$I$75</xm:f>
            <x14:dxf>
              <fill>
                <patternFill>
                  <bgColor rgb="FFFFC000"/>
                </patternFill>
              </fill>
            </x14:dxf>
          </x14:cfRule>
          <xm:sqref>I37</xm:sqref>
        </x14:conditionalFormatting>
        <x14:conditionalFormatting xmlns:xm="http://schemas.microsoft.com/office/excel/2006/main">
          <x14:cfRule type="containsText" priority="113" operator="containsText" id="{180EFD3A-DD97-4CB8-86EC-86061E4CC12A}">
            <xm:f>NOT(ISERROR(SEARCH($I$72,I39)))</xm:f>
            <xm:f>$I$72</xm:f>
            <x14:dxf>
              <fill>
                <patternFill>
                  <bgColor rgb="FF00B0F0"/>
                </patternFill>
              </fill>
            </x14:dxf>
          </x14:cfRule>
          <xm:sqref>I39</xm:sqref>
        </x14:conditionalFormatting>
        <x14:conditionalFormatting xmlns:xm="http://schemas.microsoft.com/office/excel/2006/main">
          <x14:cfRule type="containsText" priority="111" operator="containsText" id="{F251B3EF-9D46-4FA5-ACD6-836754809558}">
            <xm:f>NOT(ISERROR(SEARCH($I$72,I39)))</xm:f>
            <xm:f>$I$72</xm:f>
            <x14:dxf>
              <fill>
                <patternFill>
                  <bgColor rgb="FF00B0F0"/>
                </patternFill>
              </fill>
            </x14:dxf>
          </x14:cfRule>
          <xm:sqref>I39</xm:sqref>
        </x14:conditionalFormatting>
        <x14:conditionalFormatting xmlns:xm="http://schemas.microsoft.com/office/excel/2006/main">
          <x14:cfRule type="containsText" priority="109" operator="containsText" id="{6F5D034E-5F9A-4E91-A13B-F0621D77552B}">
            <xm:f>NOT(ISERROR(SEARCH($I$72,I39)))</xm:f>
            <xm:f>$I$72</xm:f>
            <x14:dxf>
              <fill>
                <patternFill>
                  <bgColor rgb="FF00B0F0"/>
                </patternFill>
              </fill>
            </x14:dxf>
          </x14:cfRule>
          <xm:sqref>I39</xm:sqref>
        </x14:conditionalFormatting>
        <x14:conditionalFormatting xmlns:xm="http://schemas.microsoft.com/office/excel/2006/main">
          <x14:cfRule type="containsText" priority="107" operator="containsText" id="{FDFB84A6-1CC2-402A-8742-CBE7E7DA6955}">
            <xm:f>NOT(ISERROR(SEARCH($I$72,I39)))</xm:f>
            <xm:f>$I$72</xm:f>
            <x14:dxf>
              <fill>
                <patternFill>
                  <bgColor rgb="FF00B0F0"/>
                </patternFill>
              </fill>
            </x14:dxf>
          </x14:cfRule>
          <x14:cfRule type="containsText" priority="108" operator="containsText" id="{0106F7FA-8E22-4238-99D0-6A79DBF1855B}">
            <xm:f>NOT(ISERROR(SEARCH($I$75,I39)))</xm:f>
            <xm:f>$I$75</xm:f>
            <x14:dxf>
              <fill>
                <patternFill>
                  <bgColor rgb="FFFFC000"/>
                </patternFill>
              </fill>
            </x14:dxf>
          </x14:cfRule>
          <xm:sqref>I39</xm:sqref>
        </x14:conditionalFormatting>
        <x14:conditionalFormatting xmlns:xm="http://schemas.microsoft.com/office/excel/2006/main">
          <x14:cfRule type="containsText" priority="105" operator="containsText" id="{96D040D6-05F3-4C51-ABC5-FE5BF24F9D80}">
            <xm:f>NOT(ISERROR(SEARCH($I$72,I38)))</xm:f>
            <xm:f>$I$72</xm:f>
            <x14:dxf>
              <fill>
                <patternFill>
                  <bgColor rgb="FF00B0F0"/>
                </patternFill>
              </fill>
            </x14:dxf>
          </x14:cfRule>
          <xm:sqref>I38</xm:sqref>
        </x14:conditionalFormatting>
        <x14:conditionalFormatting xmlns:xm="http://schemas.microsoft.com/office/excel/2006/main">
          <x14:cfRule type="containsText" priority="103" operator="containsText" id="{B5C5BF1A-4379-4961-B863-D7BDC088DDBB}">
            <xm:f>NOT(ISERROR(SEARCH($I$72,I38)))</xm:f>
            <xm:f>$I$72</xm:f>
            <x14:dxf>
              <fill>
                <patternFill>
                  <bgColor rgb="FF00B0F0"/>
                </patternFill>
              </fill>
            </x14:dxf>
          </x14:cfRule>
          <xm:sqref>I38</xm:sqref>
        </x14:conditionalFormatting>
        <x14:conditionalFormatting xmlns:xm="http://schemas.microsoft.com/office/excel/2006/main">
          <x14:cfRule type="containsText" priority="101" operator="containsText" id="{35DDF150-5262-4A9F-9525-C94815D765B9}">
            <xm:f>NOT(ISERROR(SEARCH($I$72,I38)))</xm:f>
            <xm:f>$I$72</xm:f>
            <x14:dxf>
              <fill>
                <patternFill>
                  <bgColor rgb="FF00B0F0"/>
                </patternFill>
              </fill>
            </x14:dxf>
          </x14:cfRule>
          <xm:sqref>I38</xm:sqref>
        </x14:conditionalFormatting>
        <x14:conditionalFormatting xmlns:xm="http://schemas.microsoft.com/office/excel/2006/main">
          <x14:cfRule type="containsText" priority="99" operator="containsText" id="{757DEFAF-16F1-4D36-9EA2-8D9C5AF013E8}">
            <xm:f>NOT(ISERROR(SEARCH($I$72,I38)))</xm:f>
            <xm:f>$I$72</xm:f>
            <x14:dxf>
              <fill>
                <patternFill>
                  <bgColor rgb="FF00B0F0"/>
                </patternFill>
              </fill>
            </x14:dxf>
          </x14:cfRule>
          <x14:cfRule type="containsText" priority="100" operator="containsText" id="{E6DF848F-A059-4A82-B6AD-F81DC68EA493}">
            <xm:f>NOT(ISERROR(SEARCH($I$75,I38)))</xm:f>
            <xm:f>$I$75</xm:f>
            <x14:dxf>
              <fill>
                <patternFill>
                  <bgColor rgb="FFFFC000"/>
                </patternFill>
              </fill>
            </x14:dxf>
          </x14:cfRule>
          <xm:sqref>I38</xm:sqref>
        </x14:conditionalFormatting>
        <x14:conditionalFormatting xmlns:xm="http://schemas.microsoft.com/office/excel/2006/main">
          <x14:cfRule type="containsText" priority="97" operator="containsText" id="{6B10BAF5-4ECD-4957-BB5A-B1879F64A137}">
            <xm:f>NOT(ISERROR(SEARCH($I$72,I40)))</xm:f>
            <xm:f>$I$72</xm:f>
            <x14:dxf>
              <fill>
                <patternFill>
                  <bgColor rgb="FF00B0F0"/>
                </patternFill>
              </fill>
            </x14:dxf>
          </x14:cfRule>
          <xm:sqref>I40</xm:sqref>
        </x14:conditionalFormatting>
        <x14:conditionalFormatting xmlns:xm="http://schemas.microsoft.com/office/excel/2006/main">
          <x14:cfRule type="containsText" priority="95" operator="containsText" id="{18141CBE-38C1-49A4-9306-A858AE4C23EC}">
            <xm:f>NOT(ISERROR(SEARCH($I$72,I40)))</xm:f>
            <xm:f>$I$72</xm:f>
            <x14:dxf>
              <fill>
                <patternFill>
                  <bgColor rgb="FF00B0F0"/>
                </patternFill>
              </fill>
            </x14:dxf>
          </x14:cfRule>
          <xm:sqref>I40</xm:sqref>
        </x14:conditionalFormatting>
        <x14:conditionalFormatting xmlns:xm="http://schemas.microsoft.com/office/excel/2006/main">
          <x14:cfRule type="containsText" priority="93" operator="containsText" id="{9960C790-F738-4432-A34F-A6C26317A2A9}">
            <xm:f>NOT(ISERROR(SEARCH($I$72,I40)))</xm:f>
            <xm:f>$I$72</xm:f>
            <x14:dxf>
              <fill>
                <patternFill>
                  <bgColor rgb="FF00B0F0"/>
                </patternFill>
              </fill>
            </x14:dxf>
          </x14:cfRule>
          <xm:sqref>I40</xm:sqref>
        </x14:conditionalFormatting>
        <x14:conditionalFormatting xmlns:xm="http://schemas.microsoft.com/office/excel/2006/main">
          <x14:cfRule type="containsText" priority="91" operator="containsText" id="{678F5305-D2FE-457F-97FD-3DCB9C384AA1}">
            <xm:f>NOT(ISERROR(SEARCH($I$72,I40)))</xm:f>
            <xm:f>$I$72</xm:f>
            <x14:dxf>
              <fill>
                <patternFill>
                  <bgColor rgb="FF00B0F0"/>
                </patternFill>
              </fill>
            </x14:dxf>
          </x14:cfRule>
          <x14:cfRule type="containsText" priority="92" operator="containsText" id="{831D2D14-E459-4BAD-BE8C-EDAB9D2AF1A2}">
            <xm:f>NOT(ISERROR(SEARCH($I$75,I40)))</xm:f>
            <xm:f>$I$75</xm:f>
            <x14:dxf>
              <fill>
                <patternFill>
                  <bgColor rgb="FFFFC000"/>
                </patternFill>
              </fill>
            </x14:dxf>
          </x14:cfRule>
          <xm:sqref>I40</xm:sqref>
        </x14:conditionalFormatting>
        <x14:conditionalFormatting xmlns:xm="http://schemas.microsoft.com/office/excel/2006/main">
          <x14:cfRule type="containsText" priority="89" operator="containsText" id="{5AC4D123-CFFA-4189-AD2F-2404B5B44D8F}">
            <xm:f>NOT(ISERROR(SEARCH($I$76,I41)))</xm:f>
            <xm:f>$I$76</xm:f>
            <x14:dxf>
              <fill>
                <patternFill>
                  <bgColor rgb="FF92D050"/>
                </patternFill>
              </fill>
            </x14:dxf>
          </x14:cfRule>
          <x14:cfRule type="containsText" priority="90" operator="containsText" id="{9079D246-D4BC-4965-8134-51F7BB207B29}">
            <xm:f>NOT(ISERROR(SEARCH($I$77,I41)))</xm:f>
            <xm:f>$I$77</xm:f>
            <x14:dxf>
              <fill>
                <patternFill>
                  <bgColor theme="9" tint="0.39994506668294322"/>
                </patternFill>
              </fill>
            </x14:dxf>
          </x14:cfRule>
          <xm:sqref>I41:I43</xm:sqref>
        </x14:conditionalFormatting>
        <x14:conditionalFormatting xmlns:xm="http://schemas.microsoft.com/office/excel/2006/main">
          <x14:cfRule type="containsText" priority="87" operator="containsText" id="{C1BF73CF-9B60-47BC-B4D0-4F65AD6628F7}">
            <xm:f>NOT(ISERROR(SEARCH($I$72,I41)))</xm:f>
            <xm:f>$I$72</xm:f>
            <x14:dxf>
              <fill>
                <patternFill>
                  <bgColor rgb="FF00B0F0"/>
                </patternFill>
              </fill>
            </x14:dxf>
          </x14:cfRule>
          <xm:sqref>I41:I43</xm:sqref>
        </x14:conditionalFormatting>
        <x14:conditionalFormatting xmlns:xm="http://schemas.microsoft.com/office/excel/2006/main">
          <x14:cfRule type="containsText" priority="85" operator="containsText" id="{E3D503CE-A0DD-45B2-BB39-B9A9AB2E4BB6}">
            <xm:f>NOT(ISERROR(SEARCH($I$72,I41)))</xm:f>
            <xm:f>$I$72</xm:f>
            <x14:dxf>
              <fill>
                <patternFill>
                  <bgColor rgb="FF00B0F0"/>
                </patternFill>
              </fill>
            </x14:dxf>
          </x14:cfRule>
          <xm:sqref>I41:I43</xm:sqref>
        </x14:conditionalFormatting>
        <x14:conditionalFormatting xmlns:xm="http://schemas.microsoft.com/office/excel/2006/main">
          <x14:cfRule type="containsText" priority="83" operator="containsText" id="{FDA61D9A-C779-4E5A-AF62-EDA944422AEC}">
            <xm:f>NOT(ISERROR(SEARCH($I$72,I41)))</xm:f>
            <xm:f>$I$72</xm:f>
            <x14:dxf>
              <fill>
                <patternFill>
                  <bgColor rgb="FF00B0F0"/>
                </patternFill>
              </fill>
            </x14:dxf>
          </x14:cfRule>
          <xm:sqref>I41:I43</xm:sqref>
        </x14:conditionalFormatting>
        <x14:conditionalFormatting xmlns:xm="http://schemas.microsoft.com/office/excel/2006/main">
          <x14:cfRule type="containsText" priority="81" operator="containsText" id="{DE2F7825-C721-48EE-9B5D-5B342709C3C4}">
            <xm:f>NOT(ISERROR(SEARCH($I$72,I41)))</xm:f>
            <xm:f>$I$72</xm:f>
            <x14:dxf>
              <fill>
                <patternFill>
                  <bgColor rgb="FF00B0F0"/>
                </patternFill>
              </fill>
            </x14:dxf>
          </x14:cfRule>
          <x14:cfRule type="containsText" priority="82" operator="containsText" id="{116EA0A4-17CB-4DE4-B1D4-7FB3417C198B}">
            <xm:f>NOT(ISERROR(SEARCH($I$75,I41)))</xm:f>
            <xm:f>$I$75</xm:f>
            <x14:dxf>
              <fill>
                <patternFill>
                  <bgColor rgb="FFFFC000"/>
                </patternFill>
              </fill>
            </x14:dxf>
          </x14:cfRule>
          <xm:sqref>I41:I43</xm:sqref>
        </x14:conditionalFormatting>
        <x14:conditionalFormatting xmlns:xm="http://schemas.microsoft.com/office/excel/2006/main">
          <x14:cfRule type="containsText" priority="79" operator="containsText" id="{E04794BC-289D-4EDF-9B58-2A9DAE705539}">
            <xm:f>NOT(ISERROR(SEARCH($I$76,I44)))</xm:f>
            <xm:f>$I$76</xm:f>
            <x14:dxf>
              <fill>
                <patternFill>
                  <bgColor rgb="FF92D050"/>
                </patternFill>
              </fill>
            </x14:dxf>
          </x14:cfRule>
          <x14:cfRule type="containsText" priority="80" operator="containsText" id="{3EF8DB05-5268-4D7E-8458-6E350CB6C43F}">
            <xm:f>NOT(ISERROR(SEARCH($I$77,I44)))</xm:f>
            <xm:f>$I$77</xm:f>
            <x14:dxf>
              <fill>
                <patternFill>
                  <bgColor theme="9" tint="0.39994506668294322"/>
                </patternFill>
              </fill>
            </x14:dxf>
          </x14:cfRule>
          <xm:sqref>I44</xm:sqref>
        </x14:conditionalFormatting>
        <x14:conditionalFormatting xmlns:xm="http://schemas.microsoft.com/office/excel/2006/main">
          <x14:cfRule type="containsText" priority="77" operator="containsText" id="{A44186D6-1A9D-4ABF-A768-664D59CAFA63}">
            <xm:f>NOT(ISERROR(SEARCH($I$72,I44)))</xm:f>
            <xm:f>$I$72</xm:f>
            <x14:dxf>
              <fill>
                <patternFill>
                  <bgColor rgb="FF00B0F0"/>
                </patternFill>
              </fill>
            </x14:dxf>
          </x14:cfRule>
          <xm:sqref>I44</xm:sqref>
        </x14:conditionalFormatting>
        <x14:conditionalFormatting xmlns:xm="http://schemas.microsoft.com/office/excel/2006/main">
          <x14:cfRule type="containsText" priority="75" operator="containsText" id="{F98F308C-CD7F-4BD7-A0C3-88A885450E17}">
            <xm:f>NOT(ISERROR(SEARCH($I$72,I44)))</xm:f>
            <xm:f>$I$72</xm:f>
            <x14:dxf>
              <fill>
                <patternFill>
                  <bgColor rgb="FF00B0F0"/>
                </patternFill>
              </fill>
            </x14:dxf>
          </x14:cfRule>
          <xm:sqref>I44</xm:sqref>
        </x14:conditionalFormatting>
        <x14:conditionalFormatting xmlns:xm="http://schemas.microsoft.com/office/excel/2006/main">
          <x14:cfRule type="containsText" priority="73" operator="containsText" id="{0AA2BAFF-0B87-4753-846F-FBC4DCA2D3B7}">
            <xm:f>NOT(ISERROR(SEARCH($I$72,I44)))</xm:f>
            <xm:f>$I$72</xm:f>
            <x14:dxf>
              <fill>
                <patternFill>
                  <bgColor rgb="FF00B0F0"/>
                </patternFill>
              </fill>
            </x14:dxf>
          </x14:cfRule>
          <xm:sqref>I44</xm:sqref>
        </x14:conditionalFormatting>
        <x14:conditionalFormatting xmlns:xm="http://schemas.microsoft.com/office/excel/2006/main">
          <x14:cfRule type="containsText" priority="71" operator="containsText" id="{1D7535B4-BD47-4020-93E5-521EA3418DA3}">
            <xm:f>NOT(ISERROR(SEARCH($I$72,I44)))</xm:f>
            <xm:f>$I$72</xm:f>
            <x14:dxf>
              <fill>
                <patternFill>
                  <bgColor rgb="FF00B0F0"/>
                </patternFill>
              </fill>
            </x14:dxf>
          </x14:cfRule>
          <x14:cfRule type="containsText" priority="72" operator="containsText" id="{28752F3B-4225-4E9C-A53E-39D0D668C7B0}">
            <xm:f>NOT(ISERROR(SEARCH($I$75,I44)))</xm:f>
            <xm:f>$I$75</xm:f>
            <x14:dxf>
              <fill>
                <patternFill>
                  <bgColor rgb="FFFFC000"/>
                </patternFill>
              </fill>
            </x14:dxf>
          </x14:cfRule>
          <xm:sqref>I44</xm:sqref>
        </x14:conditionalFormatting>
        <x14:conditionalFormatting xmlns:xm="http://schemas.microsoft.com/office/excel/2006/main">
          <x14:cfRule type="containsText" priority="69" operator="containsText" id="{A51CFFAE-CC6F-4FEE-8ADD-940A4190F60C}">
            <xm:f>NOT(ISERROR(SEARCH($I$76,I45)))</xm:f>
            <xm:f>$I$76</xm:f>
            <x14:dxf>
              <fill>
                <patternFill>
                  <bgColor rgb="FF92D050"/>
                </patternFill>
              </fill>
            </x14:dxf>
          </x14:cfRule>
          <x14:cfRule type="containsText" priority="70" operator="containsText" id="{CFCDE668-0972-47A5-8FAC-F9F91A48EFB1}">
            <xm:f>NOT(ISERROR(SEARCH($I$77,I45)))</xm:f>
            <xm:f>$I$77</xm:f>
            <x14:dxf>
              <fill>
                <patternFill>
                  <bgColor theme="9" tint="0.39994506668294322"/>
                </patternFill>
              </fill>
            </x14:dxf>
          </x14:cfRule>
          <xm:sqref>I45</xm:sqref>
        </x14:conditionalFormatting>
        <x14:conditionalFormatting xmlns:xm="http://schemas.microsoft.com/office/excel/2006/main">
          <x14:cfRule type="containsText" priority="67" operator="containsText" id="{AFEB559B-8322-4673-940D-ABE31AB7524C}">
            <xm:f>NOT(ISERROR(SEARCH($I$72,I45)))</xm:f>
            <xm:f>$I$72</xm:f>
            <x14:dxf>
              <fill>
                <patternFill>
                  <bgColor rgb="FF00B0F0"/>
                </patternFill>
              </fill>
            </x14:dxf>
          </x14:cfRule>
          <xm:sqref>I45</xm:sqref>
        </x14:conditionalFormatting>
        <x14:conditionalFormatting xmlns:xm="http://schemas.microsoft.com/office/excel/2006/main">
          <x14:cfRule type="containsText" priority="65" operator="containsText" id="{7D17FF13-902C-4C2D-87D7-06B582B6AC74}">
            <xm:f>NOT(ISERROR(SEARCH($I$72,I45)))</xm:f>
            <xm:f>$I$72</xm:f>
            <x14:dxf>
              <fill>
                <patternFill>
                  <bgColor rgb="FF00B0F0"/>
                </patternFill>
              </fill>
            </x14:dxf>
          </x14:cfRule>
          <xm:sqref>I45</xm:sqref>
        </x14:conditionalFormatting>
        <x14:conditionalFormatting xmlns:xm="http://schemas.microsoft.com/office/excel/2006/main">
          <x14:cfRule type="containsText" priority="63" operator="containsText" id="{C80CA301-3AF0-407E-AE4B-20B560B39877}">
            <xm:f>NOT(ISERROR(SEARCH($I$72,I45)))</xm:f>
            <xm:f>$I$72</xm:f>
            <x14:dxf>
              <fill>
                <patternFill>
                  <bgColor rgb="FF00B0F0"/>
                </patternFill>
              </fill>
            </x14:dxf>
          </x14:cfRule>
          <xm:sqref>I45</xm:sqref>
        </x14:conditionalFormatting>
        <x14:conditionalFormatting xmlns:xm="http://schemas.microsoft.com/office/excel/2006/main">
          <x14:cfRule type="containsText" priority="61" operator="containsText" id="{14E8C924-EC27-48B3-ACB7-25706ED292D0}">
            <xm:f>NOT(ISERROR(SEARCH($I$72,I45)))</xm:f>
            <xm:f>$I$72</xm:f>
            <x14:dxf>
              <fill>
                <patternFill>
                  <bgColor rgb="FF00B0F0"/>
                </patternFill>
              </fill>
            </x14:dxf>
          </x14:cfRule>
          <x14:cfRule type="containsText" priority="62" operator="containsText" id="{0B235B92-7146-430C-9815-65A0FC72606A}">
            <xm:f>NOT(ISERROR(SEARCH($I$75,I45)))</xm:f>
            <xm:f>$I$75</xm:f>
            <x14:dxf>
              <fill>
                <patternFill>
                  <bgColor rgb="FFFFC000"/>
                </patternFill>
              </fill>
            </x14:dxf>
          </x14:cfRule>
          <xm:sqref>I45</xm:sqref>
        </x14:conditionalFormatting>
        <x14:conditionalFormatting xmlns:xm="http://schemas.microsoft.com/office/excel/2006/main">
          <x14:cfRule type="containsText" priority="59" operator="containsText" id="{8FDE95A3-0905-4066-B748-3A5C34685D46}">
            <xm:f>NOT(ISERROR(SEARCH($I$76,I46)))</xm:f>
            <xm:f>$I$76</xm:f>
            <x14:dxf>
              <fill>
                <patternFill>
                  <bgColor rgb="FF92D050"/>
                </patternFill>
              </fill>
            </x14:dxf>
          </x14:cfRule>
          <x14:cfRule type="containsText" priority="60" operator="containsText" id="{0D20D3FC-1F88-4FC5-8919-B99AED921900}">
            <xm:f>NOT(ISERROR(SEARCH($I$77,I46)))</xm:f>
            <xm:f>$I$77</xm:f>
            <x14:dxf>
              <fill>
                <patternFill>
                  <bgColor theme="9" tint="0.39994506668294322"/>
                </patternFill>
              </fill>
            </x14:dxf>
          </x14:cfRule>
          <xm:sqref>I46:I49</xm:sqref>
        </x14:conditionalFormatting>
        <x14:conditionalFormatting xmlns:xm="http://schemas.microsoft.com/office/excel/2006/main">
          <x14:cfRule type="containsText" priority="57" operator="containsText" id="{9748B0F8-43EB-426F-A9E8-657AEB71974F}">
            <xm:f>NOT(ISERROR(SEARCH($I$72,I46)))</xm:f>
            <xm:f>$I$72</xm:f>
            <x14:dxf>
              <fill>
                <patternFill>
                  <bgColor rgb="FF00B0F0"/>
                </patternFill>
              </fill>
            </x14:dxf>
          </x14:cfRule>
          <xm:sqref>I46:I49</xm:sqref>
        </x14:conditionalFormatting>
        <x14:conditionalFormatting xmlns:xm="http://schemas.microsoft.com/office/excel/2006/main">
          <x14:cfRule type="containsText" priority="55" operator="containsText" id="{A5F4ADC4-F75E-4709-99F6-822FA42C8EAB}">
            <xm:f>NOT(ISERROR(SEARCH($I$72,I46)))</xm:f>
            <xm:f>$I$72</xm:f>
            <x14:dxf>
              <fill>
                <patternFill>
                  <bgColor rgb="FF00B0F0"/>
                </patternFill>
              </fill>
            </x14:dxf>
          </x14:cfRule>
          <xm:sqref>I46:I49</xm:sqref>
        </x14:conditionalFormatting>
        <x14:conditionalFormatting xmlns:xm="http://schemas.microsoft.com/office/excel/2006/main">
          <x14:cfRule type="containsText" priority="53" operator="containsText" id="{DF856302-ED6E-47C5-BFD7-509FFC51037D}">
            <xm:f>NOT(ISERROR(SEARCH($I$72,I46)))</xm:f>
            <xm:f>$I$72</xm:f>
            <x14:dxf>
              <fill>
                <patternFill>
                  <bgColor rgb="FF00B0F0"/>
                </patternFill>
              </fill>
            </x14:dxf>
          </x14:cfRule>
          <xm:sqref>I46:I49</xm:sqref>
        </x14:conditionalFormatting>
        <x14:conditionalFormatting xmlns:xm="http://schemas.microsoft.com/office/excel/2006/main">
          <x14:cfRule type="containsText" priority="51" operator="containsText" id="{5FEACCEA-CB4B-481A-8E1A-F3BD85DE5C18}">
            <xm:f>NOT(ISERROR(SEARCH($I$72,I46)))</xm:f>
            <xm:f>$I$72</xm:f>
            <x14:dxf>
              <fill>
                <patternFill>
                  <bgColor rgb="FF00B0F0"/>
                </patternFill>
              </fill>
            </x14:dxf>
          </x14:cfRule>
          <x14:cfRule type="containsText" priority="52" operator="containsText" id="{B7A710BF-0508-4B0B-B065-41451CC11E92}">
            <xm:f>NOT(ISERROR(SEARCH($I$75,I46)))</xm:f>
            <xm:f>$I$75</xm:f>
            <x14:dxf>
              <fill>
                <patternFill>
                  <bgColor rgb="FFFFC000"/>
                </patternFill>
              </fill>
            </x14:dxf>
          </x14:cfRule>
          <xm:sqref>I46:I49</xm:sqref>
        </x14:conditionalFormatting>
        <x14:conditionalFormatting xmlns:xm="http://schemas.microsoft.com/office/excel/2006/main">
          <x14:cfRule type="containsText" priority="49" operator="containsText" id="{A7D26AB0-7A58-4C19-B2B1-7218EEF17D87}">
            <xm:f>NOT(ISERROR(SEARCH($I$76,I50)))</xm:f>
            <xm:f>$I$76</xm:f>
            <x14:dxf>
              <fill>
                <patternFill>
                  <bgColor rgb="FF92D050"/>
                </patternFill>
              </fill>
            </x14:dxf>
          </x14:cfRule>
          <x14:cfRule type="containsText" priority="50" operator="containsText" id="{DFDAAC9E-1435-4B4B-96F5-11246833E301}">
            <xm:f>NOT(ISERROR(SEARCH($I$77,I50)))</xm:f>
            <xm:f>$I$77</xm:f>
            <x14:dxf>
              <fill>
                <patternFill>
                  <bgColor theme="9" tint="0.39994506668294322"/>
                </patternFill>
              </fill>
            </x14:dxf>
          </x14:cfRule>
          <xm:sqref>I50</xm:sqref>
        </x14:conditionalFormatting>
        <x14:conditionalFormatting xmlns:xm="http://schemas.microsoft.com/office/excel/2006/main">
          <x14:cfRule type="containsText" priority="47" operator="containsText" id="{02570C42-0339-4F26-BB77-35CC8E0343DF}">
            <xm:f>NOT(ISERROR(SEARCH($I$72,I50)))</xm:f>
            <xm:f>$I$72</xm:f>
            <x14:dxf>
              <fill>
                <patternFill>
                  <bgColor rgb="FF00B0F0"/>
                </patternFill>
              </fill>
            </x14:dxf>
          </x14:cfRule>
          <xm:sqref>I50</xm:sqref>
        </x14:conditionalFormatting>
        <x14:conditionalFormatting xmlns:xm="http://schemas.microsoft.com/office/excel/2006/main">
          <x14:cfRule type="containsText" priority="45" operator="containsText" id="{44D863DE-8F77-431A-AE0A-9C1DFC1B8365}">
            <xm:f>NOT(ISERROR(SEARCH($I$72,I50)))</xm:f>
            <xm:f>$I$72</xm:f>
            <x14:dxf>
              <fill>
                <patternFill>
                  <bgColor rgb="FF00B0F0"/>
                </patternFill>
              </fill>
            </x14:dxf>
          </x14:cfRule>
          <xm:sqref>I50</xm:sqref>
        </x14:conditionalFormatting>
        <x14:conditionalFormatting xmlns:xm="http://schemas.microsoft.com/office/excel/2006/main">
          <x14:cfRule type="containsText" priority="43" operator="containsText" id="{6F338A79-3C2A-4E56-9D09-38874CFBF542}">
            <xm:f>NOT(ISERROR(SEARCH($I$72,I50)))</xm:f>
            <xm:f>$I$72</xm:f>
            <x14:dxf>
              <fill>
                <patternFill>
                  <bgColor rgb="FF00B0F0"/>
                </patternFill>
              </fill>
            </x14:dxf>
          </x14:cfRule>
          <xm:sqref>I50</xm:sqref>
        </x14:conditionalFormatting>
        <x14:conditionalFormatting xmlns:xm="http://schemas.microsoft.com/office/excel/2006/main">
          <x14:cfRule type="containsText" priority="41" operator="containsText" id="{B9909409-9427-4559-B80C-870C49E27D2E}">
            <xm:f>NOT(ISERROR(SEARCH($I$72,I50)))</xm:f>
            <xm:f>$I$72</xm:f>
            <x14:dxf>
              <fill>
                <patternFill>
                  <bgColor rgb="FF00B0F0"/>
                </patternFill>
              </fill>
            </x14:dxf>
          </x14:cfRule>
          <x14:cfRule type="containsText" priority="42" operator="containsText" id="{487D6AFF-7824-4168-83A7-81051175B41C}">
            <xm:f>NOT(ISERROR(SEARCH($I$75,I50)))</xm:f>
            <xm:f>$I$75</xm:f>
            <x14:dxf>
              <fill>
                <patternFill>
                  <bgColor rgb="FFFFC000"/>
                </patternFill>
              </fill>
            </x14:dxf>
          </x14:cfRule>
          <xm:sqref>I50</xm:sqref>
        </x14:conditionalFormatting>
        <x14:conditionalFormatting xmlns:xm="http://schemas.microsoft.com/office/excel/2006/main">
          <x14:cfRule type="containsText" priority="39" operator="containsText" id="{DADEC3CE-5023-439F-80F2-7A6808D8DC37}">
            <xm:f>NOT(ISERROR(SEARCH($I$76,I51)))</xm:f>
            <xm:f>$I$76</xm:f>
            <x14:dxf>
              <fill>
                <patternFill>
                  <bgColor rgb="FF92D050"/>
                </patternFill>
              </fill>
            </x14:dxf>
          </x14:cfRule>
          <x14:cfRule type="containsText" priority="40" operator="containsText" id="{84A33401-ADF7-4D39-9683-4D2CA885E868}">
            <xm:f>NOT(ISERROR(SEARCH($I$77,I51)))</xm:f>
            <xm:f>$I$77</xm:f>
            <x14:dxf>
              <fill>
                <patternFill>
                  <bgColor theme="9" tint="0.39994506668294322"/>
                </patternFill>
              </fill>
            </x14:dxf>
          </x14:cfRule>
          <xm:sqref>I51</xm:sqref>
        </x14:conditionalFormatting>
        <x14:conditionalFormatting xmlns:xm="http://schemas.microsoft.com/office/excel/2006/main">
          <x14:cfRule type="containsText" priority="37" operator="containsText" id="{198A374A-8305-448C-B368-E21355D40312}">
            <xm:f>NOT(ISERROR(SEARCH($I$72,I51)))</xm:f>
            <xm:f>$I$72</xm:f>
            <x14:dxf>
              <fill>
                <patternFill>
                  <bgColor rgb="FF00B0F0"/>
                </patternFill>
              </fill>
            </x14:dxf>
          </x14:cfRule>
          <xm:sqref>I51</xm:sqref>
        </x14:conditionalFormatting>
        <x14:conditionalFormatting xmlns:xm="http://schemas.microsoft.com/office/excel/2006/main">
          <x14:cfRule type="containsText" priority="35" operator="containsText" id="{0D0B89B4-44B8-4B2E-83D1-31C6ACCA3573}">
            <xm:f>NOT(ISERROR(SEARCH($I$72,I51)))</xm:f>
            <xm:f>$I$72</xm:f>
            <x14:dxf>
              <fill>
                <patternFill>
                  <bgColor rgb="FF00B0F0"/>
                </patternFill>
              </fill>
            </x14:dxf>
          </x14:cfRule>
          <xm:sqref>I51</xm:sqref>
        </x14:conditionalFormatting>
        <x14:conditionalFormatting xmlns:xm="http://schemas.microsoft.com/office/excel/2006/main">
          <x14:cfRule type="containsText" priority="33" operator="containsText" id="{F02257CF-9FD4-46F6-987C-A1B4FB9A8BF8}">
            <xm:f>NOT(ISERROR(SEARCH($I$72,I51)))</xm:f>
            <xm:f>$I$72</xm:f>
            <x14:dxf>
              <fill>
                <patternFill>
                  <bgColor rgb="FF00B0F0"/>
                </patternFill>
              </fill>
            </x14:dxf>
          </x14:cfRule>
          <xm:sqref>I51</xm:sqref>
        </x14:conditionalFormatting>
        <x14:conditionalFormatting xmlns:xm="http://schemas.microsoft.com/office/excel/2006/main">
          <x14:cfRule type="containsText" priority="31" operator="containsText" id="{D5054B4C-31C3-4AA8-B0B6-5EC2B6387D6B}">
            <xm:f>NOT(ISERROR(SEARCH($I$72,I51)))</xm:f>
            <xm:f>$I$72</xm:f>
            <x14:dxf>
              <fill>
                <patternFill>
                  <bgColor rgb="FF00B0F0"/>
                </patternFill>
              </fill>
            </x14:dxf>
          </x14:cfRule>
          <x14:cfRule type="containsText" priority="32" operator="containsText" id="{665850A0-F053-4A9F-8355-22E167861934}">
            <xm:f>NOT(ISERROR(SEARCH($I$75,I51)))</xm:f>
            <xm:f>$I$75</xm:f>
            <x14:dxf>
              <fill>
                <patternFill>
                  <bgColor rgb="FFFFC000"/>
                </patternFill>
              </fill>
            </x14:dxf>
          </x14:cfRule>
          <xm:sqref>I51</xm:sqref>
        </x14:conditionalFormatting>
        <x14:conditionalFormatting xmlns:xm="http://schemas.microsoft.com/office/excel/2006/main">
          <x14:cfRule type="containsText" priority="29" operator="containsText" id="{3F5C7C4B-D794-4C8E-B11F-58E3EDE2BE14}">
            <xm:f>NOT(ISERROR(SEARCH($I$76,I52)))</xm:f>
            <xm:f>$I$76</xm:f>
            <x14:dxf>
              <fill>
                <patternFill>
                  <bgColor rgb="FF92D050"/>
                </patternFill>
              </fill>
            </x14:dxf>
          </x14:cfRule>
          <x14:cfRule type="containsText" priority="30" operator="containsText" id="{6CA88170-D1F9-444A-801B-D8304F5E5B26}">
            <xm:f>NOT(ISERROR(SEARCH($I$77,I52)))</xm:f>
            <xm:f>$I$77</xm:f>
            <x14:dxf>
              <fill>
                <patternFill>
                  <bgColor theme="9" tint="0.39994506668294322"/>
                </patternFill>
              </fill>
            </x14:dxf>
          </x14:cfRule>
          <xm:sqref>I52</xm:sqref>
        </x14:conditionalFormatting>
        <x14:conditionalFormatting xmlns:xm="http://schemas.microsoft.com/office/excel/2006/main">
          <x14:cfRule type="containsText" priority="27" operator="containsText" id="{71D5BDE5-FA7D-4943-A0C1-D4A4BD3B385E}">
            <xm:f>NOT(ISERROR(SEARCH($I$72,I52)))</xm:f>
            <xm:f>$I$72</xm:f>
            <x14:dxf>
              <fill>
                <patternFill>
                  <bgColor rgb="FF00B0F0"/>
                </patternFill>
              </fill>
            </x14:dxf>
          </x14:cfRule>
          <xm:sqref>I52</xm:sqref>
        </x14:conditionalFormatting>
        <x14:conditionalFormatting xmlns:xm="http://schemas.microsoft.com/office/excel/2006/main">
          <x14:cfRule type="containsText" priority="25" operator="containsText" id="{534CB866-D643-4557-AF91-7F05C3C0204A}">
            <xm:f>NOT(ISERROR(SEARCH($I$72,I52)))</xm:f>
            <xm:f>$I$72</xm:f>
            <x14:dxf>
              <fill>
                <patternFill>
                  <bgColor rgb="FF00B0F0"/>
                </patternFill>
              </fill>
            </x14:dxf>
          </x14:cfRule>
          <xm:sqref>I52</xm:sqref>
        </x14:conditionalFormatting>
        <x14:conditionalFormatting xmlns:xm="http://schemas.microsoft.com/office/excel/2006/main">
          <x14:cfRule type="containsText" priority="23" operator="containsText" id="{FE43835E-3847-4BA2-A6B3-0E20780F9770}">
            <xm:f>NOT(ISERROR(SEARCH($I$72,I52)))</xm:f>
            <xm:f>$I$72</xm:f>
            <x14:dxf>
              <fill>
                <patternFill>
                  <bgColor rgb="FF00B0F0"/>
                </patternFill>
              </fill>
            </x14:dxf>
          </x14:cfRule>
          <xm:sqref>I52</xm:sqref>
        </x14:conditionalFormatting>
        <x14:conditionalFormatting xmlns:xm="http://schemas.microsoft.com/office/excel/2006/main">
          <x14:cfRule type="containsText" priority="21" operator="containsText" id="{1A963664-77A8-47F3-9EEE-F1B9340F4EA1}">
            <xm:f>NOT(ISERROR(SEARCH($I$72,I52)))</xm:f>
            <xm:f>$I$72</xm:f>
            <x14:dxf>
              <fill>
                <patternFill>
                  <bgColor rgb="FF00B0F0"/>
                </patternFill>
              </fill>
            </x14:dxf>
          </x14:cfRule>
          <x14:cfRule type="containsText" priority="22" operator="containsText" id="{F7DB12F0-1D6B-4720-B592-C8198B120E14}">
            <xm:f>NOT(ISERROR(SEARCH($I$75,I52)))</xm:f>
            <xm:f>$I$75</xm:f>
            <x14:dxf>
              <fill>
                <patternFill>
                  <bgColor rgb="FFFFC000"/>
                </patternFill>
              </fill>
            </x14:dxf>
          </x14:cfRule>
          <xm:sqref>I52</xm:sqref>
        </x14:conditionalFormatting>
        <x14:conditionalFormatting xmlns:xm="http://schemas.microsoft.com/office/excel/2006/main">
          <x14:cfRule type="containsText" priority="19" operator="containsText" id="{DC2E933C-55D7-4994-B117-8E01CDDCD803}">
            <xm:f>NOT(ISERROR(SEARCH($I$76,I53)))</xm:f>
            <xm:f>$I$76</xm:f>
            <x14:dxf>
              <fill>
                <patternFill>
                  <bgColor rgb="FF92D050"/>
                </patternFill>
              </fill>
            </x14:dxf>
          </x14:cfRule>
          <x14:cfRule type="containsText" priority="20" operator="containsText" id="{9961D813-98F9-4D28-82D3-E6ACF9D1B1A2}">
            <xm:f>NOT(ISERROR(SEARCH($I$77,I53)))</xm:f>
            <xm:f>$I$77</xm:f>
            <x14:dxf>
              <fill>
                <patternFill>
                  <bgColor theme="9" tint="0.39994506668294322"/>
                </patternFill>
              </fill>
            </x14:dxf>
          </x14:cfRule>
          <xm:sqref>I53</xm:sqref>
        </x14:conditionalFormatting>
        <x14:conditionalFormatting xmlns:xm="http://schemas.microsoft.com/office/excel/2006/main">
          <x14:cfRule type="containsText" priority="17" operator="containsText" id="{C13274B6-B2AF-4EBC-9E32-1E4389D8EE87}">
            <xm:f>NOT(ISERROR(SEARCH($I$72,I53)))</xm:f>
            <xm:f>$I$72</xm:f>
            <x14:dxf>
              <fill>
                <patternFill>
                  <bgColor rgb="FF00B0F0"/>
                </patternFill>
              </fill>
            </x14:dxf>
          </x14:cfRule>
          <xm:sqref>I53</xm:sqref>
        </x14:conditionalFormatting>
        <x14:conditionalFormatting xmlns:xm="http://schemas.microsoft.com/office/excel/2006/main">
          <x14:cfRule type="containsText" priority="15" operator="containsText" id="{6248A8AA-1DA8-4897-B6FC-80B87F6A682C}">
            <xm:f>NOT(ISERROR(SEARCH($I$72,I53)))</xm:f>
            <xm:f>$I$72</xm:f>
            <x14:dxf>
              <fill>
                <patternFill>
                  <bgColor rgb="FF00B0F0"/>
                </patternFill>
              </fill>
            </x14:dxf>
          </x14:cfRule>
          <xm:sqref>I53</xm:sqref>
        </x14:conditionalFormatting>
        <x14:conditionalFormatting xmlns:xm="http://schemas.microsoft.com/office/excel/2006/main">
          <x14:cfRule type="containsText" priority="13" operator="containsText" id="{E0B3EFE6-1C00-40A1-A072-3F505703B299}">
            <xm:f>NOT(ISERROR(SEARCH($I$72,I53)))</xm:f>
            <xm:f>$I$72</xm:f>
            <x14:dxf>
              <fill>
                <patternFill>
                  <bgColor rgb="FF00B0F0"/>
                </patternFill>
              </fill>
            </x14:dxf>
          </x14:cfRule>
          <xm:sqref>I53</xm:sqref>
        </x14:conditionalFormatting>
        <x14:conditionalFormatting xmlns:xm="http://schemas.microsoft.com/office/excel/2006/main">
          <x14:cfRule type="containsText" priority="11" operator="containsText" id="{3A8D94D8-9916-4599-846A-D8B65CD9F7F8}">
            <xm:f>NOT(ISERROR(SEARCH($I$72,I53)))</xm:f>
            <xm:f>$I$72</xm:f>
            <x14:dxf>
              <fill>
                <patternFill>
                  <bgColor rgb="FF00B0F0"/>
                </patternFill>
              </fill>
            </x14:dxf>
          </x14:cfRule>
          <x14:cfRule type="containsText" priority="12" operator="containsText" id="{EEDC0B11-EE5A-40D8-8E56-74806E2F4B8C}">
            <xm:f>NOT(ISERROR(SEARCH($I$75,I53)))</xm:f>
            <xm:f>$I$75</xm:f>
            <x14:dxf>
              <fill>
                <patternFill>
                  <bgColor rgb="FFFFC000"/>
                </patternFill>
              </fill>
            </x14:dxf>
          </x14:cfRule>
          <xm:sqref>I53</xm:sqref>
        </x14:conditionalFormatting>
        <x14:conditionalFormatting xmlns:xm="http://schemas.microsoft.com/office/excel/2006/main">
          <x14:cfRule type="containsText" priority="9" operator="containsText" id="{E5AD76E3-52F7-4009-8FA1-B7914977BD9A}">
            <xm:f>NOT(ISERROR(SEARCH($I$76,I54)))</xm:f>
            <xm:f>$I$76</xm:f>
            <x14:dxf>
              <fill>
                <patternFill>
                  <bgColor rgb="FF92D050"/>
                </patternFill>
              </fill>
            </x14:dxf>
          </x14:cfRule>
          <x14:cfRule type="containsText" priority="10" operator="containsText" id="{D58071AF-C12D-41E0-A865-BB99C8ABB08F}">
            <xm:f>NOT(ISERROR(SEARCH($I$77,I54)))</xm:f>
            <xm:f>$I$77</xm:f>
            <x14:dxf>
              <fill>
                <patternFill>
                  <bgColor theme="9" tint="0.39994506668294322"/>
                </patternFill>
              </fill>
            </x14:dxf>
          </x14:cfRule>
          <xm:sqref>I54:I56</xm:sqref>
        </x14:conditionalFormatting>
        <x14:conditionalFormatting xmlns:xm="http://schemas.microsoft.com/office/excel/2006/main">
          <x14:cfRule type="containsText" priority="7" operator="containsText" id="{FC523313-ED11-4493-B6D4-62397CA8B7A0}">
            <xm:f>NOT(ISERROR(SEARCH($I$72,I54)))</xm:f>
            <xm:f>$I$72</xm:f>
            <x14:dxf>
              <fill>
                <patternFill>
                  <bgColor rgb="FF00B0F0"/>
                </patternFill>
              </fill>
            </x14:dxf>
          </x14:cfRule>
          <xm:sqref>I54:I56</xm:sqref>
        </x14:conditionalFormatting>
        <x14:conditionalFormatting xmlns:xm="http://schemas.microsoft.com/office/excel/2006/main">
          <x14:cfRule type="containsText" priority="5" operator="containsText" id="{8B88C7BA-AC8A-43CD-8046-EE936CDB741D}">
            <xm:f>NOT(ISERROR(SEARCH($I$72,I54)))</xm:f>
            <xm:f>$I$72</xm:f>
            <x14:dxf>
              <fill>
                <patternFill>
                  <bgColor rgb="FF00B0F0"/>
                </patternFill>
              </fill>
            </x14:dxf>
          </x14:cfRule>
          <xm:sqref>I54:I56</xm:sqref>
        </x14:conditionalFormatting>
        <x14:conditionalFormatting xmlns:xm="http://schemas.microsoft.com/office/excel/2006/main">
          <x14:cfRule type="containsText" priority="3" operator="containsText" id="{004AC45D-5A04-47E4-B0C0-29E083FE7221}">
            <xm:f>NOT(ISERROR(SEARCH($I$72,I54)))</xm:f>
            <xm:f>$I$72</xm:f>
            <x14:dxf>
              <fill>
                <patternFill>
                  <bgColor rgb="FF00B0F0"/>
                </patternFill>
              </fill>
            </x14:dxf>
          </x14:cfRule>
          <xm:sqref>I54:I56</xm:sqref>
        </x14:conditionalFormatting>
        <x14:conditionalFormatting xmlns:xm="http://schemas.microsoft.com/office/excel/2006/main">
          <x14:cfRule type="containsText" priority="1" operator="containsText" id="{9DD5757A-918C-4EB6-BDF5-B77049E113C2}">
            <xm:f>NOT(ISERROR(SEARCH($I$72,I54)))</xm:f>
            <xm:f>$I$72</xm:f>
            <x14:dxf>
              <fill>
                <patternFill>
                  <bgColor rgb="FF00B0F0"/>
                </patternFill>
              </fill>
            </x14:dxf>
          </x14:cfRule>
          <x14:cfRule type="containsText" priority="2" operator="containsText" id="{892573B1-4DE0-49F4-896A-987569A6723A}">
            <xm:f>NOT(ISERROR(SEARCH($I$75,I54)))</xm:f>
            <xm:f>$I$75</xm:f>
            <x14:dxf>
              <fill>
                <patternFill>
                  <bgColor rgb="FFFFC000"/>
                </patternFill>
              </fill>
            </x14:dxf>
          </x14:cfRule>
          <xm:sqref>I54:I56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33"/>
  </sheetPr>
  <dimension ref="A1:M11"/>
  <sheetViews>
    <sheetView topLeftCell="A4" zoomScale="95" zoomScaleNormal="100" workbookViewId="0">
      <selection activeCell="D15" sqref="D15"/>
    </sheetView>
  </sheetViews>
  <sheetFormatPr baseColWidth="10" defaultRowHeight="15" x14ac:dyDescent="0.25"/>
  <cols>
    <col min="1" max="4" width="16.28515625" customWidth="1"/>
    <col min="5" max="5" width="15.85546875" customWidth="1"/>
    <col min="6" max="6" width="21.28515625" customWidth="1"/>
    <col min="7" max="7" width="19.28515625" customWidth="1"/>
    <col min="12" max="12" width="26.5703125" customWidth="1"/>
    <col min="13" max="13" width="33.85546875" customWidth="1"/>
  </cols>
  <sheetData>
    <row r="1" spans="1:13" ht="45" customHeight="1" x14ac:dyDescent="0.25">
      <c r="A1" s="666" t="s">
        <v>279</v>
      </c>
      <c r="B1" s="667"/>
      <c r="C1" s="667"/>
      <c r="D1" s="667"/>
      <c r="E1" s="668"/>
      <c r="F1" s="668"/>
      <c r="G1" s="669"/>
    </row>
    <row r="2" spans="1:13" ht="34.5" customHeight="1" x14ac:dyDescent="0.25">
      <c r="A2" s="670" t="s">
        <v>114</v>
      </c>
      <c r="B2" s="671"/>
      <c r="C2" s="672" t="s">
        <v>115</v>
      </c>
      <c r="D2" s="673"/>
      <c r="E2" s="673"/>
      <c r="F2" s="673"/>
      <c r="G2" s="674"/>
    </row>
    <row r="3" spans="1:13" x14ac:dyDescent="0.25">
      <c r="A3" s="670"/>
      <c r="B3" s="671"/>
      <c r="C3" s="198">
        <v>1</v>
      </c>
      <c r="D3" s="199">
        <v>2</v>
      </c>
      <c r="E3" s="87">
        <v>3</v>
      </c>
      <c r="F3" s="87">
        <v>4</v>
      </c>
      <c r="G3" s="17">
        <v>5</v>
      </c>
    </row>
    <row r="4" spans="1:13" x14ac:dyDescent="0.25">
      <c r="A4" s="670"/>
      <c r="B4" s="671"/>
      <c r="C4" s="197" t="s">
        <v>265</v>
      </c>
      <c r="D4" s="197" t="s">
        <v>264</v>
      </c>
      <c r="E4" s="86" t="s">
        <v>116</v>
      </c>
      <c r="F4" s="86" t="s">
        <v>84</v>
      </c>
      <c r="G4" s="18" t="s">
        <v>117</v>
      </c>
    </row>
    <row r="5" spans="1:13" ht="68.25" customHeight="1" x14ac:dyDescent="0.25">
      <c r="A5" s="19">
        <v>5</v>
      </c>
      <c r="B5" s="86" t="s">
        <v>122</v>
      </c>
      <c r="C5" s="196"/>
      <c r="D5" s="196"/>
      <c r="E5" s="200"/>
      <c r="F5" s="200"/>
      <c r="G5" s="201"/>
    </row>
    <row r="6" spans="1:13" ht="68.25" customHeight="1" x14ac:dyDescent="0.25">
      <c r="A6" s="19">
        <v>4</v>
      </c>
      <c r="B6" s="86" t="s">
        <v>74</v>
      </c>
      <c r="C6" s="194"/>
      <c r="D6" s="196"/>
      <c r="E6" s="204"/>
      <c r="F6" s="202"/>
      <c r="G6" s="203"/>
    </row>
    <row r="7" spans="1:13" ht="68.25" customHeight="1" x14ac:dyDescent="0.25">
      <c r="A7" s="19">
        <v>3</v>
      </c>
      <c r="B7" s="86" t="s">
        <v>75</v>
      </c>
      <c r="C7" s="195"/>
      <c r="D7" s="194"/>
      <c r="E7" s="204"/>
      <c r="F7" s="202"/>
      <c r="G7" s="203"/>
    </row>
    <row r="8" spans="1:13" ht="68.25" customHeight="1" x14ac:dyDescent="0.25">
      <c r="A8" s="19">
        <v>2</v>
      </c>
      <c r="B8" s="89" t="s">
        <v>76</v>
      </c>
      <c r="C8" s="195"/>
      <c r="D8" s="195"/>
      <c r="E8" s="205"/>
      <c r="F8" s="204"/>
      <c r="G8" s="203"/>
    </row>
    <row r="9" spans="1:13" ht="68.25" customHeight="1" x14ac:dyDescent="0.25">
      <c r="A9" s="19">
        <v>1</v>
      </c>
      <c r="B9" s="89" t="s">
        <v>108</v>
      </c>
      <c r="C9" s="195"/>
      <c r="D9" s="195"/>
      <c r="E9" s="205"/>
      <c r="F9" s="204"/>
      <c r="G9" s="203"/>
    </row>
    <row r="10" spans="1:13" ht="156" customHeight="1" x14ac:dyDescent="0.25">
      <c r="A10" s="207"/>
      <c r="B10" s="85"/>
      <c r="C10" s="85"/>
      <c r="D10" s="85"/>
      <c r="E10" s="85"/>
      <c r="L10" s="206" t="s">
        <v>123</v>
      </c>
      <c r="M10" s="206" t="s">
        <v>280</v>
      </c>
    </row>
    <row r="11" spans="1:13" x14ac:dyDescent="0.25">
      <c r="A11" s="85"/>
      <c r="B11" s="85"/>
      <c r="C11" s="85"/>
      <c r="D11" s="85"/>
      <c r="E11" s="85"/>
      <c r="F11" s="85"/>
    </row>
  </sheetData>
  <mergeCells count="3">
    <mergeCell ref="A1:G1"/>
    <mergeCell ref="A2:B4"/>
    <mergeCell ref="C2:G2"/>
  </mergeCells>
  <conditionalFormatting sqref="E3:G3 A5:A9">
    <cfRule type="colorScale" priority="9">
      <colorScale>
        <cfvo type="num" val="1"/>
        <cfvo type="num" val="3"/>
        <cfvo type="num" val="5"/>
        <color rgb="FF00B050"/>
        <color rgb="FFFFC000"/>
        <color rgb="FFFF0000"/>
      </colorScale>
    </cfRule>
  </conditionalFormatting>
  <conditionalFormatting sqref="L10 E5:G9">
    <cfRule type="cellIs" dxfId="7" priority="5" operator="equal">
      <formula>"E"</formula>
    </cfRule>
    <cfRule type="cellIs" dxfId="6" priority="6" operator="equal">
      <formula>"A"</formula>
    </cfRule>
    <cfRule type="cellIs" dxfId="5" priority="7" operator="equal">
      <formula>"M"</formula>
    </cfRule>
    <cfRule type="cellIs" dxfId="4" priority="8" operator="equal">
      <formula>"B"</formula>
    </cfRule>
  </conditionalFormatting>
  <conditionalFormatting sqref="M10">
    <cfRule type="cellIs" dxfId="3" priority="1" operator="equal">
      <formula>"E"</formula>
    </cfRule>
    <cfRule type="cellIs" dxfId="2" priority="2" operator="equal">
      <formula>"A"</formula>
    </cfRule>
    <cfRule type="cellIs" dxfId="1" priority="3" operator="equal">
      <formula>"M"</formula>
    </cfRule>
    <cfRule type="cellIs" dxfId="0" priority="4" operator="equal">
      <formula>"B"</formula>
    </cfRule>
  </conditionalFormatting>
  <pageMargins left="0.9055118110236221" right="0.31496062992125984" top="0.74803149606299213" bottom="0.74803149606299213" header="0.31496062992125984" footer="0.31496062992125984"/>
  <pageSetup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B2:AC130"/>
  <sheetViews>
    <sheetView workbookViewId="0">
      <selection activeCell="A39" sqref="A39"/>
    </sheetView>
  </sheetViews>
  <sheetFormatPr baseColWidth="10" defaultRowHeight="11.25" x14ac:dyDescent="0.2"/>
  <cols>
    <col min="1" max="1" width="11.42578125" style="211"/>
    <col min="2" max="2" width="10.7109375" style="211" customWidth="1"/>
    <col min="3" max="3" width="11.5703125" style="211" customWidth="1"/>
    <col min="4" max="4" width="6.7109375" style="211" customWidth="1"/>
    <col min="5" max="5" width="10.5703125" style="211" customWidth="1"/>
    <col min="6" max="8" width="6.7109375" style="211" customWidth="1"/>
    <col min="9" max="9" width="11.85546875" style="211" customWidth="1"/>
    <col min="10" max="10" width="6.7109375" style="211" customWidth="1"/>
    <col min="11" max="11" width="9.42578125" style="211" customWidth="1"/>
    <col min="12" max="14" width="6.7109375" style="211" customWidth="1"/>
    <col min="15" max="15" width="11.42578125" style="211"/>
    <col min="16" max="16" width="8.5703125" style="211" customWidth="1"/>
    <col min="17" max="17" width="11.42578125" style="211"/>
    <col min="18" max="18" width="16.42578125" style="211" customWidth="1"/>
    <col min="19" max="19" width="11.7109375" style="211" customWidth="1"/>
    <col min="20" max="20" width="18.5703125" style="211" customWidth="1"/>
    <col min="21" max="21" width="15.7109375" style="211" customWidth="1"/>
    <col min="22" max="23" width="11.42578125" style="211"/>
    <col min="24" max="24" width="15.28515625" style="211" customWidth="1"/>
    <col min="25" max="25" width="16.7109375" style="211" customWidth="1"/>
    <col min="26" max="26" width="20.42578125" style="211" customWidth="1"/>
    <col min="27" max="27" width="15.85546875" style="211" customWidth="1"/>
    <col min="28" max="28" width="11.42578125" style="211"/>
    <col min="29" max="29" width="17.5703125" style="211" customWidth="1"/>
    <col min="30" max="42" width="11.42578125" style="211"/>
    <col min="43" max="43" width="11.42578125" style="211" customWidth="1"/>
    <col min="44" max="16384" width="11.42578125" style="211"/>
  </cols>
  <sheetData>
    <row r="2" spans="2:29" ht="12" thickBot="1" x14ac:dyDescent="0.25">
      <c r="B2" s="210"/>
    </row>
    <row r="3" spans="2:29" ht="20.25" customHeight="1" thickTop="1" thickBot="1" x14ac:dyDescent="0.25">
      <c r="B3" s="694" t="s">
        <v>487</v>
      </c>
      <c r="C3" s="695"/>
      <c r="D3" s="695"/>
      <c r="E3" s="695"/>
      <c r="F3" s="695"/>
      <c r="G3" s="695"/>
      <c r="H3" s="695"/>
      <c r="I3" s="695"/>
      <c r="J3" s="695"/>
      <c r="K3" s="695"/>
      <c r="L3" s="695"/>
      <c r="M3" s="695"/>
      <c r="N3" s="696"/>
      <c r="O3" s="210"/>
    </row>
    <row r="4" spans="2:29" ht="20.25" customHeight="1" thickTop="1" thickBot="1" x14ac:dyDescent="0.25">
      <c r="B4" s="697" t="s">
        <v>275</v>
      </c>
      <c r="C4" s="700" t="s">
        <v>276</v>
      </c>
      <c r="D4" s="700"/>
      <c r="E4" s="700"/>
      <c r="F4" s="700"/>
      <c r="G4" s="700"/>
      <c r="H4" s="700"/>
      <c r="I4" s="700"/>
      <c r="J4" s="700"/>
      <c r="K4" s="700"/>
      <c r="L4" s="700"/>
      <c r="M4" s="700"/>
      <c r="N4" s="701"/>
      <c r="O4" s="210"/>
      <c r="P4" s="678" t="s">
        <v>631</v>
      </c>
      <c r="Q4" s="678"/>
      <c r="R4" s="678"/>
      <c r="S4" s="678"/>
      <c r="T4" s="678"/>
      <c r="Z4" s="679" t="s">
        <v>632</v>
      </c>
      <c r="AA4" s="680"/>
      <c r="AB4" s="681"/>
      <c r="AC4" s="309"/>
    </row>
    <row r="5" spans="2:29" ht="24.75" customHeight="1" thickBot="1" x14ac:dyDescent="0.25">
      <c r="B5" s="698"/>
      <c r="C5" s="702" t="s">
        <v>277</v>
      </c>
      <c r="D5" s="702"/>
      <c r="E5" s="702"/>
      <c r="F5" s="702"/>
      <c r="G5" s="702"/>
      <c r="H5" s="702"/>
      <c r="I5" s="703" t="s">
        <v>278</v>
      </c>
      <c r="J5" s="703"/>
      <c r="K5" s="703"/>
      <c r="L5" s="703"/>
      <c r="M5" s="703"/>
      <c r="N5" s="704"/>
      <c r="O5" s="210"/>
      <c r="P5" s="303" t="s">
        <v>458</v>
      </c>
      <c r="Q5" s="303" t="s">
        <v>292</v>
      </c>
      <c r="R5" s="303" t="s">
        <v>459</v>
      </c>
      <c r="S5" s="303" t="s">
        <v>460</v>
      </c>
      <c r="T5" s="304" t="s">
        <v>629</v>
      </c>
      <c r="Y5" s="306"/>
      <c r="Z5" s="303" t="s">
        <v>292</v>
      </c>
      <c r="AA5" s="303" t="s">
        <v>293</v>
      </c>
      <c r="AB5" s="303" t="s">
        <v>462</v>
      </c>
      <c r="AC5" s="308" t="s">
        <v>633</v>
      </c>
    </row>
    <row r="6" spans="2:29" ht="29.25" customHeight="1" thickBot="1" x14ac:dyDescent="0.25">
      <c r="B6" s="699"/>
      <c r="C6" s="286" t="s">
        <v>114</v>
      </c>
      <c r="D6" s="286" t="s">
        <v>630</v>
      </c>
      <c r="E6" s="286" t="s">
        <v>115</v>
      </c>
      <c r="F6" s="286" t="s">
        <v>630</v>
      </c>
      <c r="G6" s="286" t="s">
        <v>266</v>
      </c>
      <c r="H6" s="286" t="s">
        <v>630</v>
      </c>
      <c r="I6" s="286" t="s">
        <v>114</v>
      </c>
      <c r="J6" s="286" t="s">
        <v>630</v>
      </c>
      <c r="K6" s="286" t="s">
        <v>115</v>
      </c>
      <c r="L6" s="286" t="s">
        <v>630</v>
      </c>
      <c r="M6" s="286" t="s">
        <v>266</v>
      </c>
      <c r="N6" s="287" t="s">
        <v>630</v>
      </c>
      <c r="O6" s="210"/>
      <c r="P6" s="305">
        <f>SUMIFS($N$7:$N$61,M7:M61,M7)</f>
        <v>0</v>
      </c>
      <c r="Q6" s="305">
        <f>SUMIFS($N$7:$N$61,M7:M61,M8)</f>
        <v>9</v>
      </c>
      <c r="R6" s="305">
        <f>SUMIFS($N$7:$N$61,M7:M61,M9)</f>
        <v>10</v>
      </c>
      <c r="S6" s="305">
        <f>SUMIFS($N$7:$N$61,M7:M61,M10)</f>
        <v>5</v>
      </c>
      <c r="T6" s="305">
        <f>SUM(P6:S6)</f>
        <v>24</v>
      </c>
      <c r="Y6" s="307"/>
      <c r="Z6" s="305">
        <f>SUMIFS($L$7:$L$61,K7:K61,K9)</f>
        <v>11</v>
      </c>
      <c r="AA6" s="305">
        <f>SUMIFS(L7:L61,K7:K61,K8)</f>
        <v>9</v>
      </c>
      <c r="AB6" s="305">
        <f>SUMIFS(L7:L61,K7:K61,K7)</f>
        <v>4</v>
      </c>
      <c r="AC6" s="305">
        <f>SUM(Y6:AB6)</f>
        <v>24</v>
      </c>
    </row>
    <row r="7" spans="2:29" ht="12" thickTop="1" x14ac:dyDescent="0.2">
      <c r="B7" s="693" t="s">
        <v>469</v>
      </c>
      <c r="C7" s="288" t="s">
        <v>108</v>
      </c>
      <c r="D7" s="289">
        <v>1</v>
      </c>
      <c r="E7" s="288" t="s">
        <v>117</v>
      </c>
      <c r="F7" s="289"/>
      <c r="G7" s="288" t="s">
        <v>110</v>
      </c>
      <c r="H7" s="290"/>
      <c r="I7" s="291" t="s">
        <v>108</v>
      </c>
      <c r="J7" s="289">
        <v>1</v>
      </c>
      <c r="K7" s="288" t="s">
        <v>117</v>
      </c>
      <c r="L7" s="289"/>
      <c r="M7" s="288" t="s">
        <v>110</v>
      </c>
      <c r="N7" s="292"/>
      <c r="O7" s="212"/>
    </row>
    <row r="8" spans="2:29" x14ac:dyDescent="0.2">
      <c r="B8" s="687"/>
      <c r="C8" s="264" t="s">
        <v>76</v>
      </c>
      <c r="D8" s="265"/>
      <c r="E8" s="264" t="s">
        <v>84</v>
      </c>
      <c r="F8" s="265">
        <v>1</v>
      </c>
      <c r="G8" s="264" t="s">
        <v>111</v>
      </c>
      <c r="H8" s="266"/>
      <c r="I8" s="267" t="s">
        <v>76</v>
      </c>
      <c r="J8" s="265"/>
      <c r="K8" s="264" t="s">
        <v>84</v>
      </c>
      <c r="L8" s="265">
        <v>1</v>
      </c>
      <c r="M8" s="264" t="s">
        <v>111</v>
      </c>
      <c r="N8" s="293"/>
      <c r="O8" s="212"/>
    </row>
    <row r="9" spans="2:29" x14ac:dyDescent="0.2">
      <c r="B9" s="687"/>
      <c r="C9" s="264" t="s">
        <v>75</v>
      </c>
      <c r="D9" s="265"/>
      <c r="E9" s="264" t="s">
        <v>85</v>
      </c>
      <c r="F9" s="265"/>
      <c r="G9" s="264" t="s">
        <v>112</v>
      </c>
      <c r="H9" s="266">
        <v>1</v>
      </c>
      <c r="I9" s="267" t="s">
        <v>75</v>
      </c>
      <c r="J9" s="265"/>
      <c r="K9" s="264" t="s">
        <v>85</v>
      </c>
      <c r="L9" s="265"/>
      <c r="M9" s="264" t="s">
        <v>112</v>
      </c>
      <c r="N9" s="293">
        <v>1</v>
      </c>
      <c r="O9" s="212"/>
    </row>
    <row r="10" spans="2:29" x14ac:dyDescent="0.2">
      <c r="B10" s="687"/>
      <c r="C10" s="264" t="s">
        <v>74</v>
      </c>
      <c r="D10" s="265"/>
      <c r="E10" s="268"/>
      <c r="F10" s="265"/>
      <c r="G10" s="264" t="s">
        <v>113</v>
      </c>
      <c r="H10" s="266"/>
      <c r="I10" s="267" t="s">
        <v>74</v>
      </c>
      <c r="J10" s="265"/>
      <c r="K10" s="268"/>
      <c r="L10" s="265"/>
      <c r="M10" s="264" t="s">
        <v>113</v>
      </c>
      <c r="N10" s="293"/>
      <c r="O10" s="212"/>
    </row>
    <row r="11" spans="2:29" ht="12" customHeight="1" thickBot="1" x14ac:dyDescent="0.25">
      <c r="B11" s="688"/>
      <c r="C11" s="269" t="s">
        <v>73</v>
      </c>
      <c r="D11" s="270"/>
      <c r="E11" s="268"/>
      <c r="F11" s="270"/>
      <c r="G11" s="271"/>
      <c r="H11" s="272"/>
      <c r="I11" s="273" t="s">
        <v>73</v>
      </c>
      <c r="J11" s="270"/>
      <c r="K11" s="268"/>
      <c r="L11" s="270"/>
      <c r="M11" s="271"/>
      <c r="N11" s="279"/>
      <c r="O11" s="212"/>
    </row>
    <row r="12" spans="2:29" x14ac:dyDescent="0.2">
      <c r="B12" s="686" t="s">
        <v>196</v>
      </c>
      <c r="C12" s="274" t="s">
        <v>108</v>
      </c>
      <c r="D12" s="275">
        <v>1</v>
      </c>
      <c r="E12" s="274" t="s">
        <v>117</v>
      </c>
      <c r="F12" s="275"/>
      <c r="G12" s="274" t="s">
        <v>110</v>
      </c>
      <c r="H12" s="276"/>
      <c r="I12" s="277" t="s">
        <v>108</v>
      </c>
      <c r="J12" s="275">
        <v>1</v>
      </c>
      <c r="K12" s="274" t="s">
        <v>117</v>
      </c>
      <c r="L12" s="275"/>
      <c r="M12" s="274" t="s">
        <v>110</v>
      </c>
      <c r="N12" s="294"/>
      <c r="O12" s="212"/>
    </row>
    <row r="13" spans="2:29" x14ac:dyDescent="0.2">
      <c r="B13" s="687"/>
      <c r="C13" s="264" t="s">
        <v>76</v>
      </c>
      <c r="D13" s="265"/>
      <c r="E13" s="264" t="s">
        <v>84</v>
      </c>
      <c r="F13" s="265">
        <v>1</v>
      </c>
      <c r="G13" s="264" t="s">
        <v>111</v>
      </c>
      <c r="H13" s="266"/>
      <c r="I13" s="267" t="s">
        <v>76</v>
      </c>
      <c r="J13" s="265"/>
      <c r="K13" s="264" t="s">
        <v>84</v>
      </c>
      <c r="L13" s="265">
        <v>1</v>
      </c>
      <c r="M13" s="264" t="s">
        <v>111</v>
      </c>
      <c r="N13" s="293"/>
      <c r="O13" s="212"/>
    </row>
    <row r="14" spans="2:29" x14ac:dyDescent="0.2">
      <c r="B14" s="687"/>
      <c r="C14" s="264" t="s">
        <v>75</v>
      </c>
      <c r="D14" s="265"/>
      <c r="E14" s="264" t="s">
        <v>85</v>
      </c>
      <c r="F14" s="265"/>
      <c r="G14" s="264" t="s">
        <v>112</v>
      </c>
      <c r="H14" s="266">
        <v>1</v>
      </c>
      <c r="I14" s="267" t="s">
        <v>75</v>
      </c>
      <c r="J14" s="265"/>
      <c r="K14" s="264" t="s">
        <v>85</v>
      </c>
      <c r="L14" s="265"/>
      <c r="M14" s="264" t="s">
        <v>112</v>
      </c>
      <c r="N14" s="293">
        <v>1</v>
      </c>
      <c r="O14" s="212"/>
    </row>
    <row r="15" spans="2:29" x14ac:dyDescent="0.2">
      <c r="B15" s="687"/>
      <c r="C15" s="264" t="s">
        <v>74</v>
      </c>
      <c r="D15" s="265"/>
      <c r="E15" s="268"/>
      <c r="F15" s="265"/>
      <c r="G15" s="264" t="s">
        <v>113</v>
      </c>
      <c r="H15" s="266"/>
      <c r="I15" s="267" t="s">
        <v>74</v>
      </c>
      <c r="J15" s="265"/>
      <c r="K15" s="268"/>
      <c r="L15" s="265"/>
      <c r="M15" s="264" t="s">
        <v>113</v>
      </c>
      <c r="N15" s="293"/>
      <c r="O15" s="212"/>
    </row>
    <row r="16" spans="2:29" ht="12" customHeight="1" thickBot="1" x14ac:dyDescent="0.25">
      <c r="B16" s="688"/>
      <c r="C16" s="269" t="s">
        <v>73</v>
      </c>
      <c r="D16" s="270"/>
      <c r="E16" s="278"/>
      <c r="F16" s="270"/>
      <c r="G16" s="271"/>
      <c r="H16" s="279"/>
      <c r="I16" s="280" t="s">
        <v>73</v>
      </c>
      <c r="J16" s="270"/>
      <c r="K16" s="271"/>
      <c r="L16" s="270"/>
      <c r="M16" s="271"/>
      <c r="N16" s="279"/>
      <c r="O16" s="212"/>
    </row>
    <row r="17" spans="2:15" ht="28.5" customHeight="1" x14ac:dyDescent="0.2">
      <c r="B17" s="690" t="s">
        <v>546</v>
      </c>
      <c r="C17" s="274" t="s">
        <v>108</v>
      </c>
      <c r="D17" s="262">
        <v>1</v>
      </c>
      <c r="E17" s="261" t="s">
        <v>117</v>
      </c>
      <c r="F17" s="262"/>
      <c r="G17" s="274" t="s">
        <v>110</v>
      </c>
      <c r="H17" s="281"/>
      <c r="I17" s="277" t="s">
        <v>108</v>
      </c>
      <c r="J17" s="262">
        <v>1</v>
      </c>
      <c r="K17" s="274" t="s">
        <v>117</v>
      </c>
      <c r="L17" s="275"/>
      <c r="M17" s="274" t="s">
        <v>110</v>
      </c>
      <c r="N17" s="281"/>
      <c r="O17" s="212"/>
    </row>
    <row r="18" spans="2:15" ht="15.75" customHeight="1" x14ac:dyDescent="0.2">
      <c r="B18" s="691"/>
      <c r="C18" s="264" t="s">
        <v>76</v>
      </c>
      <c r="D18" s="265"/>
      <c r="E18" s="264" t="s">
        <v>84</v>
      </c>
      <c r="F18" s="265">
        <v>1</v>
      </c>
      <c r="G18" s="264" t="s">
        <v>111</v>
      </c>
      <c r="H18" s="282"/>
      <c r="I18" s="267" t="s">
        <v>76</v>
      </c>
      <c r="J18" s="265"/>
      <c r="K18" s="264" t="s">
        <v>84</v>
      </c>
      <c r="L18" s="265">
        <v>1</v>
      </c>
      <c r="M18" s="264" t="s">
        <v>111</v>
      </c>
      <c r="N18" s="282"/>
      <c r="O18" s="212"/>
    </row>
    <row r="19" spans="2:15" ht="15.75" customHeight="1" x14ac:dyDescent="0.2">
      <c r="B19" s="691"/>
      <c r="C19" s="264" t="s">
        <v>75</v>
      </c>
      <c r="D19" s="265"/>
      <c r="E19" s="264" t="s">
        <v>85</v>
      </c>
      <c r="F19" s="265"/>
      <c r="G19" s="264" t="s">
        <v>112</v>
      </c>
      <c r="H19" s="282">
        <v>1</v>
      </c>
      <c r="I19" s="267" t="s">
        <v>75</v>
      </c>
      <c r="J19" s="265"/>
      <c r="K19" s="264" t="s">
        <v>85</v>
      </c>
      <c r="L19" s="265"/>
      <c r="M19" s="264" t="s">
        <v>112</v>
      </c>
      <c r="N19" s="282">
        <v>1</v>
      </c>
      <c r="O19" s="212"/>
    </row>
    <row r="20" spans="2:15" ht="15.75" customHeight="1" x14ac:dyDescent="0.2">
      <c r="B20" s="691"/>
      <c r="C20" s="264" t="s">
        <v>74</v>
      </c>
      <c r="D20" s="265"/>
      <c r="E20" s="268"/>
      <c r="F20" s="265"/>
      <c r="G20" s="264" t="s">
        <v>113</v>
      </c>
      <c r="H20" s="282"/>
      <c r="I20" s="267" t="s">
        <v>74</v>
      </c>
      <c r="J20" s="265"/>
      <c r="K20" s="268"/>
      <c r="L20" s="265"/>
      <c r="M20" s="264" t="s">
        <v>113</v>
      </c>
      <c r="N20" s="282"/>
      <c r="O20" s="212"/>
    </row>
    <row r="21" spans="2:15" ht="16.5" customHeight="1" thickBot="1" x14ac:dyDescent="0.25">
      <c r="B21" s="692"/>
      <c r="C21" s="269" t="s">
        <v>73</v>
      </c>
      <c r="D21" s="283"/>
      <c r="E21" s="284"/>
      <c r="F21" s="283"/>
      <c r="G21" s="284"/>
      <c r="H21" s="279"/>
      <c r="I21" s="280" t="s">
        <v>73</v>
      </c>
      <c r="J21" s="270"/>
      <c r="K21" s="268"/>
      <c r="L21" s="283"/>
      <c r="M21" s="285"/>
      <c r="N21" s="279"/>
      <c r="O21" s="210"/>
    </row>
    <row r="22" spans="2:15" x14ac:dyDescent="0.2">
      <c r="B22" s="686" t="s">
        <v>125</v>
      </c>
      <c r="C22" s="274" t="s">
        <v>108</v>
      </c>
      <c r="D22" s="275">
        <v>2</v>
      </c>
      <c r="E22" s="274" t="s">
        <v>117</v>
      </c>
      <c r="F22" s="275">
        <v>2</v>
      </c>
      <c r="G22" s="274" t="s">
        <v>110</v>
      </c>
      <c r="H22" s="263"/>
      <c r="I22" s="277" t="s">
        <v>108</v>
      </c>
      <c r="J22" s="262">
        <v>2</v>
      </c>
      <c r="K22" s="274" t="s">
        <v>117</v>
      </c>
      <c r="L22" s="275">
        <v>2</v>
      </c>
      <c r="M22" s="261" t="s">
        <v>110</v>
      </c>
      <c r="N22" s="295"/>
      <c r="O22" s="212"/>
    </row>
    <row r="23" spans="2:15" x14ac:dyDescent="0.2">
      <c r="B23" s="687"/>
      <c r="C23" s="264" t="s">
        <v>76</v>
      </c>
      <c r="D23" s="265"/>
      <c r="E23" s="264" t="s">
        <v>84</v>
      </c>
      <c r="F23" s="265">
        <v>1</v>
      </c>
      <c r="G23" s="264" t="s">
        <v>111</v>
      </c>
      <c r="H23" s="266"/>
      <c r="I23" s="267" t="s">
        <v>76</v>
      </c>
      <c r="J23" s="265">
        <v>1</v>
      </c>
      <c r="K23" s="264" t="s">
        <v>84</v>
      </c>
      <c r="L23" s="265">
        <v>1</v>
      </c>
      <c r="M23" s="264" t="s">
        <v>111</v>
      </c>
      <c r="N23" s="293"/>
      <c r="O23" s="212"/>
    </row>
    <row r="24" spans="2:15" x14ac:dyDescent="0.2">
      <c r="B24" s="687"/>
      <c r="C24" s="264" t="s">
        <v>75</v>
      </c>
      <c r="D24" s="265">
        <v>1</v>
      </c>
      <c r="E24" s="264" t="s">
        <v>85</v>
      </c>
      <c r="F24" s="265"/>
      <c r="G24" s="264" t="s">
        <v>112</v>
      </c>
      <c r="H24" s="266">
        <v>1</v>
      </c>
      <c r="I24" s="267" t="s">
        <v>75</v>
      </c>
      <c r="J24" s="265"/>
      <c r="K24" s="264" t="s">
        <v>85</v>
      </c>
      <c r="L24" s="265"/>
      <c r="M24" s="264" t="s">
        <v>112</v>
      </c>
      <c r="N24" s="293">
        <v>1</v>
      </c>
      <c r="O24" s="212"/>
    </row>
    <row r="25" spans="2:15" x14ac:dyDescent="0.2">
      <c r="B25" s="687"/>
      <c r="C25" s="264" t="s">
        <v>74</v>
      </c>
      <c r="D25" s="265"/>
      <c r="E25" s="264" t="s">
        <v>264</v>
      </c>
      <c r="F25" s="265"/>
      <c r="G25" s="264" t="s">
        <v>113</v>
      </c>
      <c r="H25" s="266">
        <v>2</v>
      </c>
      <c r="I25" s="267" t="s">
        <v>74</v>
      </c>
      <c r="J25" s="265"/>
      <c r="K25" s="268"/>
      <c r="L25" s="265"/>
      <c r="M25" s="264" t="s">
        <v>113</v>
      </c>
      <c r="N25" s="293">
        <v>2</v>
      </c>
      <c r="O25" s="212"/>
    </row>
    <row r="26" spans="2:15" ht="12" customHeight="1" thickBot="1" x14ac:dyDescent="0.25">
      <c r="B26" s="688"/>
      <c r="C26" s="269" t="s">
        <v>73</v>
      </c>
      <c r="D26" s="270"/>
      <c r="E26" s="269" t="s">
        <v>265</v>
      </c>
      <c r="F26" s="270"/>
      <c r="G26" s="271"/>
      <c r="H26" s="272"/>
      <c r="I26" s="273" t="s">
        <v>73</v>
      </c>
      <c r="J26" s="270"/>
      <c r="K26" s="268"/>
      <c r="L26" s="270"/>
      <c r="M26" s="271"/>
      <c r="N26" s="279"/>
      <c r="O26" s="212"/>
    </row>
    <row r="27" spans="2:15" x14ac:dyDescent="0.2">
      <c r="B27" s="686" t="s">
        <v>142</v>
      </c>
      <c r="C27" s="274" t="s">
        <v>108</v>
      </c>
      <c r="D27" s="275">
        <v>4</v>
      </c>
      <c r="E27" s="274" t="s">
        <v>117</v>
      </c>
      <c r="F27" s="275"/>
      <c r="G27" s="274" t="s">
        <v>110</v>
      </c>
      <c r="H27" s="276"/>
      <c r="I27" s="277" t="s">
        <v>108</v>
      </c>
      <c r="J27" s="275">
        <v>4</v>
      </c>
      <c r="K27" s="274" t="s">
        <v>117</v>
      </c>
      <c r="L27" s="275"/>
      <c r="M27" s="274" t="s">
        <v>110</v>
      </c>
      <c r="N27" s="294"/>
      <c r="O27" s="212"/>
    </row>
    <row r="28" spans="2:15" x14ac:dyDescent="0.2">
      <c r="B28" s="687"/>
      <c r="C28" s="264" t="s">
        <v>76</v>
      </c>
      <c r="D28" s="265"/>
      <c r="E28" s="264" t="s">
        <v>84</v>
      </c>
      <c r="F28" s="265">
        <v>2</v>
      </c>
      <c r="G28" s="264" t="s">
        <v>111</v>
      </c>
      <c r="H28" s="266">
        <v>2</v>
      </c>
      <c r="I28" s="267" t="s">
        <v>76</v>
      </c>
      <c r="J28" s="265"/>
      <c r="K28" s="264" t="s">
        <v>84</v>
      </c>
      <c r="L28" s="265">
        <v>2</v>
      </c>
      <c r="M28" s="264" t="s">
        <v>111</v>
      </c>
      <c r="N28" s="293">
        <v>2</v>
      </c>
      <c r="O28" s="212"/>
    </row>
    <row r="29" spans="2:15" x14ac:dyDescent="0.2">
      <c r="B29" s="687"/>
      <c r="C29" s="264" t="s">
        <v>75</v>
      </c>
      <c r="D29" s="265"/>
      <c r="E29" s="264" t="s">
        <v>85</v>
      </c>
      <c r="F29" s="265">
        <v>2</v>
      </c>
      <c r="G29" s="264" t="s">
        <v>112</v>
      </c>
      <c r="H29" s="266">
        <v>2</v>
      </c>
      <c r="I29" s="267" t="s">
        <v>75</v>
      </c>
      <c r="J29" s="265"/>
      <c r="K29" s="264" t="s">
        <v>85</v>
      </c>
      <c r="L29" s="265">
        <v>2</v>
      </c>
      <c r="M29" s="264" t="s">
        <v>112</v>
      </c>
      <c r="N29" s="293">
        <v>2</v>
      </c>
      <c r="O29" s="212"/>
    </row>
    <row r="30" spans="2:15" x14ac:dyDescent="0.2">
      <c r="B30" s="687"/>
      <c r="C30" s="264" t="s">
        <v>74</v>
      </c>
      <c r="D30" s="265"/>
      <c r="E30" s="268"/>
      <c r="F30" s="265"/>
      <c r="G30" s="264" t="s">
        <v>113</v>
      </c>
      <c r="H30" s="266"/>
      <c r="I30" s="267" t="s">
        <v>74</v>
      </c>
      <c r="J30" s="265"/>
      <c r="K30" s="268"/>
      <c r="L30" s="265"/>
      <c r="M30" s="264" t="s">
        <v>113</v>
      </c>
      <c r="N30" s="293"/>
      <c r="O30" s="212"/>
    </row>
    <row r="31" spans="2:15" ht="12" customHeight="1" thickBot="1" x14ac:dyDescent="0.25">
      <c r="B31" s="688"/>
      <c r="C31" s="269" t="s">
        <v>73</v>
      </c>
      <c r="D31" s="270"/>
      <c r="E31" s="278"/>
      <c r="F31" s="270"/>
      <c r="G31" s="271"/>
      <c r="H31" s="272"/>
      <c r="I31" s="273" t="s">
        <v>73</v>
      </c>
      <c r="J31" s="270"/>
      <c r="K31" s="278"/>
      <c r="L31" s="270"/>
      <c r="M31" s="271"/>
      <c r="N31" s="279"/>
      <c r="O31" s="212"/>
    </row>
    <row r="32" spans="2:15" x14ac:dyDescent="0.2">
      <c r="B32" s="686" t="s">
        <v>150</v>
      </c>
      <c r="C32" s="274" t="s">
        <v>108</v>
      </c>
      <c r="D32" s="275">
        <v>4</v>
      </c>
      <c r="E32" s="274" t="s">
        <v>117</v>
      </c>
      <c r="F32" s="275"/>
      <c r="G32" s="274" t="s">
        <v>110</v>
      </c>
      <c r="H32" s="276"/>
      <c r="I32" s="277" t="s">
        <v>108</v>
      </c>
      <c r="J32" s="275">
        <v>4</v>
      </c>
      <c r="K32" s="274" t="s">
        <v>117</v>
      </c>
      <c r="L32" s="275"/>
      <c r="M32" s="274" t="s">
        <v>110</v>
      </c>
      <c r="N32" s="294"/>
      <c r="O32" s="212"/>
    </row>
    <row r="33" spans="2:15" x14ac:dyDescent="0.2">
      <c r="B33" s="687"/>
      <c r="C33" s="264" t="s">
        <v>76</v>
      </c>
      <c r="D33" s="265"/>
      <c r="E33" s="264" t="s">
        <v>84</v>
      </c>
      <c r="F33" s="265"/>
      <c r="G33" s="264" t="s">
        <v>111</v>
      </c>
      <c r="H33" s="266">
        <v>4</v>
      </c>
      <c r="I33" s="267" t="s">
        <v>76</v>
      </c>
      <c r="J33" s="265"/>
      <c r="K33" s="264" t="s">
        <v>84</v>
      </c>
      <c r="L33" s="265"/>
      <c r="M33" s="264" t="s">
        <v>111</v>
      </c>
      <c r="N33" s="293">
        <v>4</v>
      </c>
      <c r="O33" s="212"/>
    </row>
    <row r="34" spans="2:15" x14ac:dyDescent="0.2">
      <c r="B34" s="687"/>
      <c r="C34" s="264" t="s">
        <v>75</v>
      </c>
      <c r="D34" s="265"/>
      <c r="E34" s="264" t="s">
        <v>85</v>
      </c>
      <c r="F34" s="265">
        <v>4</v>
      </c>
      <c r="G34" s="264" t="s">
        <v>112</v>
      </c>
      <c r="H34" s="266"/>
      <c r="I34" s="267" t="s">
        <v>75</v>
      </c>
      <c r="J34" s="265"/>
      <c r="K34" s="264" t="s">
        <v>85</v>
      </c>
      <c r="L34" s="265">
        <v>4</v>
      </c>
      <c r="M34" s="264" t="s">
        <v>112</v>
      </c>
      <c r="N34" s="293"/>
      <c r="O34" s="212"/>
    </row>
    <row r="35" spans="2:15" x14ac:dyDescent="0.2">
      <c r="B35" s="687"/>
      <c r="C35" s="264" t="s">
        <v>74</v>
      </c>
      <c r="D35" s="265"/>
      <c r="E35" s="268"/>
      <c r="F35" s="265"/>
      <c r="G35" s="264" t="s">
        <v>113</v>
      </c>
      <c r="H35" s="266"/>
      <c r="I35" s="267" t="s">
        <v>74</v>
      </c>
      <c r="J35" s="265"/>
      <c r="K35" s="268"/>
      <c r="L35" s="265"/>
      <c r="M35" s="264" t="s">
        <v>113</v>
      </c>
      <c r="N35" s="293"/>
      <c r="O35" s="212"/>
    </row>
    <row r="36" spans="2:15" ht="12" customHeight="1" thickBot="1" x14ac:dyDescent="0.25">
      <c r="B36" s="688"/>
      <c r="C36" s="269" t="s">
        <v>73</v>
      </c>
      <c r="D36" s="270"/>
      <c r="E36" s="278"/>
      <c r="F36" s="270"/>
      <c r="G36" s="271"/>
      <c r="H36" s="272"/>
      <c r="I36" s="273" t="s">
        <v>73</v>
      </c>
      <c r="J36" s="270"/>
      <c r="K36" s="278"/>
      <c r="L36" s="270"/>
      <c r="M36" s="271"/>
      <c r="N36" s="279"/>
      <c r="O36" s="212"/>
    </row>
    <row r="37" spans="2:15" x14ac:dyDescent="0.2">
      <c r="B37" s="686" t="s">
        <v>165</v>
      </c>
      <c r="C37" s="274" t="s">
        <v>108</v>
      </c>
      <c r="D37" s="275">
        <v>2</v>
      </c>
      <c r="E37" s="274" t="s">
        <v>117</v>
      </c>
      <c r="F37" s="275"/>
      <c r="G37" s="274" t="s">
        <v>110</v>
      </c>
      <c r="H37" s="276"/>
      <c r="I37" s="277" t="s">
        <v>108</v>
      </c>
      <c r="J37" s="275">
        <v>2</v>
      </c>
      <c r="K37" s="274" t="s">
        <v>117</v>
      </c>
      <c r="L37" s="275"/>
      <c r="M37" s="274" t="s">
        <v>110</v>
      </c>
      <c r="N37" s="294"/>
      <c r="O37" s="212"/>
    </row>
    <row r="38" spans="2:15" x14ac:dyDescent="0.2">
      <c r="B38" s="687"/>
      <c r="C38" s="264" t="s">
        <v>76</v>
      </c>
      <c r="D38" s="265"/>
      <c r="E38" s="264" t="s">
        <v>84</v>
      </c>
      <c r="F38" s="265"/>
      <c r="G38" s="264" t="s">
        <v>111</v>
      </c>
      <c r="H38" s="266">
        <v>2</v>
      </c>
      <c r="I38" s="267" t="s">
        <v>76</v>
      </c>
      <c r="J38" s="265"/>
      <c r="K38" s="264" t="s">
        <v>84</v>
      </c>
      <c r="L38" s="265"/>
      <c r="M38" s="264" t="s">
        <v>111</v>
      </c>
      <c r="N38" s="293">
        <v>2</v>
      </c>
      <c r="O38" s="212"/>
    </row>
    <row r="39" spans="2:15" x14ac:dyDescent="0.2">
      <c r="B39" s="687"/>
      <c r="C39" s="264" t="s">
        <v>75</v>
      </c>
      <c r="D39" s="265"/>
      <c r="E39" s="264" t="s">
        <v>85</v>
      </c>
      <c r="F39" s="265">
        <v>2</v>
      </c>
      <c r="G39" s="264" t="s">
        <v>112</v>
      </c>
      <c r="H39" s="266"/>
      <c r="I39" s="267" t="s">
        <v>75</v>
      </c>
      <c r="J39" s="265"/>
      <c r="K39" s="264" t="s">
        <v>85</v>
      </c>
      <c r="L39" s="265">
        <v>2</v>
      </c>
      <c r="M39" s="264" t="s">
        <v>112</v>
      </c>
      <c r="N39" s="293"/>
      <c r="O39" s="212"/>
    </row>
    <row r="40" spans="2:15" x14ac:dyDescent="0.2">
      <c r="B40" s="687"/>
      <c r="C40" s="264" t="s">
        <v>74</v>
      </c>
      <c r="D40" s="265"/>
      <c r="E40" s="268"/>
      <c r="F40" s="265"/>
      <c r="G40" s="264" t="s">
        <v>113</v>
      </c>
      <c r="H40" s="266"/>
      <c r="I40" s="267" t="s">
        <v>74</v>
      </c>
      <c r="J40" s="265"/>
      <c r="K40" s="268"/>
      <c r="L40" s="265"/>
      <c r="M40" s="264" t="s">
        <v>113</v>
      </c>
      <c r="N40" s="293"/>
      <c r="O40" s="212"/>
    </row>
    <row r="41" spans="2:15" ht="12" customHeight="1" thickBot="1" x14ac:dyDescent="0.25">
      <c r="B41" s="688"/>
      <c r="C41" s="269" t="s">
        <v>73</v>
      </c>
      <c r="D41" s="270"/>
      <c r="E41" s="278"/>
      <c r="F41" s="270"/>
      <c r="G41" s="271"/>
      <c r="H41" s="272"/>
      <c r="I41" s="273" t="s">
        <v>73</v>
      </c>
      <c r="J41" s="270"/>
      <c r="K41" s="278"/>
      <c r="L41" s="270"/>
      <c r="M41" s="271"/>
      <c r="N41" s="279"/>
      <c r="O41" s="212"/>
    </row>
    <row r="42" spans="2:15" x14ac:dyDescent="0.2">
      <c r="B42" s="686" t="s">
        <v>216</v>
      </c>
      <c r="C42" s="274" t="s">
        <v>108</v>
      </c>
      <c r="D42" s="275">
        <v>1</v>
      </c>
      <c r="E42" s="274" t="s">
        <v>117</v>
      </c>
      <c r="F42" s="275"/>
      <c r="G42" s="274" t="s">
        <v>110</v>
      </c>
      <c r="H42" s="276"/>
      <c r="I42" s="277" t="s">
        <v>108</v>
      </c>
      <c r="J42" s="275">
        <v>1</v>
      </c>
      <c r="K42" s="274" t="s">
        <v>117</v>
      </c>
      <c r="L42" s="275"/>
      <c r="M42" s="274" t="s">
        <v>110</v>
      </c>
      <c r="N42" s="294"/>
      <c r="O42" s="212"/>
    </row>
    <row r="43" spans="2:15" x14ac:dyDescent="0.2">
      <c r="B43" s="687"/>
      <c r="C43" s="264" t="s">
        <v>76</v>
      </c>
      <c r="D43" s="265"/>
      <c r="E43" s="264" t="s">
        <v>84</v>
      </c>
      <c r="F43" s="265">
        <v>2</v>
      </c>
      <c r="G43" s="264" t="s">
        <v>111</v>
      </c>
      <c r="H43" s="266"/>
      <c r="I43" s="267" t="s">
        <v>76</v>
      </c>
      <c r="J43" s="265"/>
      <c r="K43" s="264" t="s">
        <v>84</v>
      </c>
      <c r="L43" s="265">
        <v>2</v>
      </c>
      <c r="M43" s="264" t="s">
        <v>111</v>
      </c>
      <c r="N43" s="293"/>
      <c r="O43" s="212"/>
    </row>
    <row r="44" spans="2:15" x14ac:dyDescent="0.2">
      <c r="B44" s="687"/>
      <c r="C44" s="264" t="s">
        <v>75</v>
      </c>
      <c r="D44" s="265"/>
      <c r="E44" s="264" t="s">
        <v>85</v>
      </c>
      <c r="F44" s="265"/>
      <c r="G44" s="264" t="s">
        <v>112</v>
      </c>
      <c r="H44" s="266">
        <v>1</v>
      </c>
      <c r="I44" s="267" t="s">
        <v>75</v>
      </c>
      <c r="J44" s="265">
        <v>1</v>
      </c>
      <c r="K44" s="264" t="s">
        <v>85</v>
      </c>
      <c r="L44" s="265"/>
      <c r="M44" s="264" t="s">
        <v>112</v>
      </c>
      <c r="N44" s="293">
        <v>1</v>
      </c>
      <c r="O44" s="212"/>
    </row>
    <row r="45" spans="2:15" x14ac:dyDescent="0.2">
      <c r="B45" s="687"/>
      <c r="C45" s="264" t="s">
        <v>74</v>
      </c>
      <c r="D45" s="265">
        <v>1</v>
      </c>
      <c r="E45" s="268"/>
      <c r="F45" s="265"/>
      <c r="G45" s="264" t="s">
        <v>113</v>
      </c>
      <c r="H45" s="266">
        <v>1</v>
      </c>
      <c r="I45" s="267" t="s">
        <v>74</v>
      </c>
      <c r="J45" s="265"/>
      <c r="K45" s="268"/>
      <c r="L45" s="265"/>
      <c r="M45" s="264" t="s">
        <v>113</v>
      </c>
      <c r="N45" s="293">
        <v>1</v>
      </c>
      <c r="O45" s="212"/>
    </row>
    <row r="46" spans="2:15" ht="12" thickBot="1" x14ac:dyDescent="0.25">
      <c r="B46" s="688"/>
      <c r="C46" s="269" t="s">
        <v>73</v>
      </c>
      <c r="D46" s="270"/>
      <c r="E46" s="278"/>
      <c r="F46" s="270"/>
      <c r="G46" s="271"/>
      <c r="H46" s="272"/>
      <c r="I46" s="273" t="s">
        <v>73</v>
      </c>
      <c r="J46" s="270"/>
      <c r="K46" s="278"/>
      <c r="L46" s="270"/>
      <c r="M46" s="271"/>
      <c r="N46" s="279"/>
      <c r="O46" s="212"/>
    </row>
    <row r="47" spans="2:15" x14ac:dyDescent="0.2">
      <c r="B47" s="686" t="s">
        <v>173</v>
      </c>
      <c r="C47" s="274" t="s">
        <v>108</v>
      </c>
      <c r="D47" s="275">
        <v>3</v>
      </c>
      <c r="E47" s="274" t="s">
        <v>117</v>
      </c>
      <c r="F47" s="275"/>
      <c r="G47" s="274" t="s">
        <v>110</v>
      </c>
      <c r="H47" s="276"/>
      <c r="I47" s="277" t="s">
        <v>108</v>
      </c>
      <c r="J47" s="275">
        <v>3</v>
      </c>
      <c r="K47" s="274" t="s">
        <v>117</v>
      </c>
      <c r="L47" s="275"/>
      <c r="M47" s="274" t="s">
        <v>110</v>
      </c>
      <c r="N47" s="294"/>
      <c r="O47" s="212"/>
    </row>
    <row r="48" spans="2:15" x14ac:dyDescent="0.2">
      <c r="B48" s="687"/>
      <c r="C48" s="264" t="s">
        <v>76</v>
      </c>
      <c r="D48" s="265"/>
      <c r="E48" s="264" t="s">
        <v>84</v>
      </c>
      <c r="F48" s="265"/>
      <c r="G48" s="264" t="s">
        <v>111</v>
      </c>
      <c r="H48" s="266">
        <v>1</v>
      </c>
      <c r="I48" s="267" t="s">
        <v>76</v>
      </c>
      <c r="J48" s="265"/>
      <c r="K48" s="264" t="s">
        <v>84</v>
      </c>
      <c r="L48" s="265"/>
      <c r="M48" s="264" t="s">
        <v>111</v>
      </c>
      <c r="N48" s="293">
        <v>1</v>
      </c>
      <c r="O48" s="212"/>
    </row>
    <row r="49" spans="2:15" x14ac:dyDescent="0.2">
      <c r="B49" s="687"/>
      <c r="C49" s="264" t="s">
        <v>75</v>
      </c>
      <c r="D49" s="265"/>
      <c r="E49" s="264" t="s">
        <v>85</v>
      </c>
      <c r="F49" s="265">
        <v>3</v>
      </c>
      <c r="G49" s="264" t="s">
        <v>112</v>
      </c>
      <c r="H49" s="266">
        <v>2</v>
      </c>
      <c r="I49" s="267" t="s">
        <v>75</v>
      </c>
      <c r="J49" s="265"/>
      <c r="K49" s="264" t="s">
        <v>85</v>
      </c>
      <c r="L49" s="265">
        <v>3</v>
      </c>
      <c r="M49" s="264" t="s">
        <v>112</v>
      </c>
      <c r="N49" s="293">
        <v>2</v>
      </c>
      <c r="O49" s="212"/>
    </row>
    <row r="50" spans="2:15" x14ac:dyDescent="0.2">
      <c r="B50" s="687"/>
      <c r="C50" s="264" t="s">
        <v>74</v>
      </c>
      <c r="D50" s="265"/>
      <c r="E50" s="268"/>
      <c r="F50" s="265"/>
      <c r="G50" s="264" t="s">
        <v>113</v>
      </c>
      <c r="H50" s="266"/>
      <c r="I50" s="267" t="s">
        <v>74</v>
      </c>
      <c r="J50" s="265"/>
      <c r="K50" s="268"/>
      <c r="L50" s="265"/>
      <c r="M50" s="264" t="s">
        <v>113</v>
      </c>
      <c r="N50" s="293"/>
      <c r="O50" s="212"/>
    </row>
    <row r="51" spans="2:15" ht="12" customHeight="1" thickBot="1" x14ac:dyDescent="0.25">
      <c r="B51" s="688"/>
      <c r="C51" s="269" t="s">
        <v>73</v>
      </c>
      <c r="D51" s="270"/>
      <c r="E51" s="278"/>
      <c r="F51" s="270"/>
      <c r="G51" s="271"/>
      <c r="H51" s="272"/>
      <c r="I51" s="273" t="s">
        <v>73</v>
      </c>
      <c r="J51" s="270"/>
      <c r="K51" s="278"/>
      <c r="L51" s="270"/>
      <c r="M51" s="271"/>
      <c r="N51" s="279"/>
      <c r="O51" s="212"/>
    </row>
    <row r="52" spans="2:15" x14ac:dyDescent="0.2">
      <c r="B52" s="686" t="s">
        <v>189</v>
      </c>
      <c r="C52" s="274" t="s">
        <v>108</v>
      </c>
      <c r="D52" s="275"/>
      <c r="E52" s="274" t="s">
        <v>117</v>
      </c>
      <c r="F52" s="275">
        <v>1</v>
      </c>
      <c r="G52" s="274" t="s">
        <v>110</v>
      </c>
      <c r="H52" s="276"/>
      <c r="I52" s="277" t="s">
        <v>108</v>
      </c>
      <c r="J52" s="275">
        <v>1</v>
      </c>
      <c r="K52" s="274" t="s">
        <v>117</v>
      </c>
      <c r="L52" s="275">
        <v>1</v>
      </c>
      <c r="M52" s="274" t="s">
        <v>110</v>
      </c>
      <c r="N52" s="294"/>
      <c r="O52" s="212"/>
    </row>
    <row r="53" spans="2:15" x14ac:dyDescent="0.2">
      <c r="B53" s="687"/>
      <c r="C53" s="264" t="s">
        <v>76</v>
      </c>
      <c r="D53" s="265"/>
      <c r="E53" s="264" t="s">
        <v>84</v>
      </c>
      <c r="F53" s="265"/>
      <c r="G53" s="264" t="s">
        <v>111</v>
      </c>
      <c r="H53" s="266"/>
      <c r="I53" s="267" t="s">
        <v>76</v>
      </c>
      <c r="J53" s="265"/>
      <c r="K53" s="264" t="s">
        <v>84</v>
      </c>
      <c r="L53" s="265"/>
      <c r="M53" s="264" t="s">
        <v>111</v>
      </c>
      <c r="N53" s="293"/>
      <c r="O53" s="212"/>
    </row>
    <row r="54" spans="2:15" x14ac:dyDescent="0.2">
      <c r="B54" s="687"/>
      <c r="C54" s="264" t="s">
        <v>75</v>
      </c>
      <c r="D54" s="265">
        <v>1</v>
      </c>
      <c r="E54" s="264" t="s">
        <v>85</v>
      </c>
      <c r="F54" s="265"/>
      <c r="G54" s="264" t="s">
        <v>112</v>
      </c>
      <c r="H54" s="266"/>
      <c r="I54" s="267" t="s">
        <v>75</v>
      </c>
      <c r="J54" s="265"/>
      <c r="K54" s="264" t="s">
        <v>85</v>
      </c>
      <c r="L54" s="265"/>
      <c r="M54" s="264" t="s">
        <v>112</v>
      </c>
      <c r="N54" s="293"/>
      <c r="O54" s="212"/>
    </row>
    <row r="55" spans="2:15" x14ac:dyDescent="0.2">
      <c r="B55" s="687"/>
      <c r="C55" s="264" t="s">
        <v>74</v>
      </c>
      <c r="D55" s="265"/>
      <c r="E55" s="268"/>
      <c r="F55" s="265"/>
      <c r="G55" s="264" t="s">
        <v>113</v>
      </c>
      <c r="H55" s="266">
        <v>1</v>
      </c>
      <c r="I55" s="267" t="s">
        <v>74</v>
      </c>
      <c r="J55" s="265"/>
      <c r="K55" s="268"/>
      <c r="L55" s="265"/>
      <c r="M55" s="264" t="s">
        <v>113</v>
      </c>
      <c r="N55" s="293">
        <v>1</v>
      </c>
      <c r="O55" s="212"/>
    </row>
    <row r="56" spans="2:15" ht="12" customHeight="1" thickBot="1" x14ac:dyDescent="0.25">
      <c r="B56" s="688"/>
      <c r="C56" s="269" t="s">
        <v>73</v>
      </c>
      <c r="D56" s="270"/>
      <c r="E56" s="278"/>
      <c r="F56" s="270"/>
      <c r="G56" s="271"/>
      <c r="H56" s="272"/>
      <c r="I56" s="273" t="s">
        <v>73</v>
      </c>
      <c r="J56" s="270"/>
      <c r="K56" s="278"/>
      <c r="L56" s="270"/>
      <c r="M56" s="271"/>
      <c r="N56" s="279"/>
      <c r="O56" s="212"/>
    </row>
    <row r="57" spans="2:15" x14ac:dyDescent="0.2">
      <c r="B57" s="686" t="s">
        <v>203</v>
      </c>
      <c r="C57" s="274" t="s">
        <v>108</v>
      </c>
      <c r="D57" s="275">
        <v>2</v>
      </c>
      <c r="E57" s="274" t="s">
        <v>117</v>
      </c>
      <c r="F57" s="275">
        <v>1</v>
      </c>
      <c r="G57" s="274" t="s">
        <v>110</v>
      </c>
      <c r="H57" s="276"/>
      <c r="I57" s="277" t="s">
        <v>108</v>
      </c>
      <c r="J57" s="275">
        <v>2</v>
      </c>
      <c r="K57" s="274" t="s">
        <v>117</v>
      </c>
      <c r="L57" s="275">
        <v>1</v>
      </c>
      <c r="M57" s="274" t="s">
        <v>110</v>
      </c>
      <c r="N57" s="294"/>
      <c r="O57" s="212"/>
    </row>
    <row r="58" spans="2:15" x14ac:dyDescent="0.2">
      <c r="B58" s="687"/>
      <c r="C58" s="264" t="s">
        <v>76</v>
      </c>
      <c r="D58" s="265"/>
      <c r="E58" s="264" t="s">
        <v>84</v>
      </c>
      <c r="F58" s="265">
        <v>1</v>
      </c>
      <c r="G58" s="264" t="s">
        <v>111</v>
      </c>
      <c r="H58" s="266"/>
      <c r="I58" s="267" t="s">
        <v>76</v>
      </c>
      <c r="J58" s="265"/>
      <c r="K58" s="264" t="s">
        <v>84</v>
      </c>
      <c r="L58" s="265">
        <v>1</v>
      </c>
      <c r="M58" s="264" t="s">
        <v>111</v>
      </c>
      <c r="N58" s="293"/>
      <c r="O58" s="212"/>
    </row>
    <row r="59" spans="2:15" x14ac:dyDescent="0.2">
      <c r="B59" s="687"/>
      <c r="C59" s="264" t="s">
        <v>75</v>
      </c>
      <c r="D59" s="265"/>
      <c r="E59" s="264" t="s">
        <v>85</v>
      </c>
      <c r="F59" s="265"/>
      <c r="G59" s="264" t="s">
        <v>112</v>
      </c>
      <c r="H59" s="266">
        <v>1</v>
      </c>
      <c r="I59" s="267" t="s">
        <v>75</v>
      </c>
      <c r="J59" s="265"/>
      <c r="K59" s="264" t="s">
        <v>85</v>
      </c>
      <c r="L59" s="265"/>
      <c r="M59" s="264" t="s">
        <v>112</v>
      </c>
      <c r="N59" s="293">
        <v>1</v>
      </c>
      <c r="O59" s="212"/>
    </row>
    <row r="60" spans="2:15" x14ac:dyDescent="0.2">
      <c r="B60" s="687"/>
      <c r="C60" s="264" t="s">
        <v>74</v>
      </c>
      <c r="D60" s="265"/>
      <c r="E60" s="268"/>
      <c r="F60" s="265"/>
      <c r="G60" s="264" t="s">
        <v>113</v>
      </c>
      <c r="H60" s="266">
        <v>1</v>
      </c>
      <c r="I60" s="267" t="s">
        <v>74</v>
      </c>
      <c r="J60" s="265"/>
      <c r="K60" s="268"/>
      <c r="L60" s="265"/>
      <c r="M60" s="264" t="s">
        <v>113</v>
      </c>
      <c r="N60" s="293">
        <v>1</v>
      </c>
      <c r="O60" s="212"/>
    </row>
    <row r="61" spans="2:15" ht="12" thickBot="1" x14ac:dyDescent="0.25">
      <c r="B61" s="689"/>
      <c r="C61" s="296" t="s">
        <v>73</v>
      </c>
      <c r="D61" s="297"/>
      <c r="E61" s="298"/>
      <c r="F61" s="297"/>
      <c r="G61" s="299"/>
      <c r="H61" s="300"/>
      <c r="I61" s="301" t="s">
        <v>73</v>
      </c>
      <c r="J61" s="297"/>
      <c r="K61" s="298"/>
      <c r="L61" s="297"/>
      <c r="M61" s="299"/>
      <c r="N61" s="302"/>
      <c r="O61" s="212"/>
    </row>
    <row r="62" spans="2:15" ht="12" thickTop="1" x14ac:dyDescent="0.2">
      <c r="B62" s="210"/>
      <c r="C62" s="210"/>
      <c r="D62" s="210"/>
      <c r="E62" s="210"/>
      <c r="F62" s="210"/>
      <c r="G62" s="210"/>
      <c r="H62" s="210"/>
      <c r="I62" s="210"/>
      <c r="J62" s="210"/>
      <c r="K62" s="210"/>
      <c r="L62" s="210"/>
      <c r="M62" s="210"/>
      <c r="N62" s="210"/>
    </row>
    <row r="63" spans="2:15" x14ac:dyDescent="0.2">
      <c r="B63" s="210"/>
      <c r="C63" s="210"/>
      <c r="D63" s="210"/>
      <c r="E63" s="210"/>
      <c r="F63" s="210"/>
      <c r="G63" s="210"/>
      <c r="H63" s="210"/>
      <c r="I63" s="210"/>
      <c r="J63" s="210"/>
      <c r="K63" s="210"/>
      <c r="L63" s="210"/>
      <c r="M63" s="210"/>
    </row>
    <row r="64" spans="2:15" x14ac:dyDescent="0.2">
      <c r="B64" s="210"/>
      <c r="C64" s="210"/>
      <c r="D64" s="210"/>
      <c r="E64" s="210"/>
      <c r="F64" s="210"/>
      <c r="G64" s="210"/>
      <c r="H64" s="210"/>
      <c r="I64" s="210"/>
      <c r="J64" s="210"/>
      <c r="K64" s="210"/>
      <c r="L64" s="210"/>
      <c r="M64" s="210"/>
    </row>
    <row r="69" spans="18:27" ht="12" thickBot="1" x14ac:dyDescent="0.25"/>
    <row r="70" spans="18:27" ht="33.75" customHeight="1" thickBot="1" x14ac:dyDescent="0.25">
      <c r="R70" s="682" t="s">
        <v>552</v>
      </c>
      <c r="S70" s="683"/>
      <c r="T70" s="683"/>
      <c r="U70" s="683"/>
      <c r="V70" s="684"/>
      <c r="X70" s="685" t="s">
        <v>552</v>
      </c>
      <c r="Y70" s="685"/>
      <c r="Z70" s="685"/>
      <c r="AA70" s="685"/>
    </row>
    <row r="71" spans="18:27" ht="20.25" customHeight="1" thickBot="1" x14ac:dyDescent="0.25">
      <c r="R71" s="213" t="s">
        <v>317</v>
      </c>
      <c r="S71" s="214" t="s">
        <v>292</v>
      </c>
      <c r="T71" s="214" t="s">
        <v>293</v>
      </c>
      <c r="U71" s="214" t="s">
        <v>462</v>
      </c>
      <c r="V71" s="214" t="s">
        <v>107</v>
      </c>
      <c r="X71" s="312" t="s">
        <v>292</v>
      </c>
      <c r="Y71" s="312" t="s">
        <v>293</v>
      </c>
      <c r="Z71" s="312" t="s">
        <v>462</v>
      </c>
      <c r="AA71" s="312" t="s">
        <v>107</v>
      </c>
    </row>
    <row r="72" spans="18:27" ht="46.5" customHeight="1" thickBot="1" x14ac:dyDescent="0.25">
      <c r="R72" s="215" t="s">
        <v>469</v>
      </c>
      <c r="S72" s="216"/>
      <c r="T72" s="216">
        <v>1</v>
      </c>
      <c r="U72" s="216"/>
      <c r="V72" s="217">
        <v>1</v>
      </c>
      <c r="X72" s="310">
        <v>11</v>
      </c>
      <c r="Y72" s="310">
        <v>9</v>
      </c>
      <c r="Z72" s="310">
        <v>4</v>
      </c>
      <c r="AA72" s="310">
        <f>SUM(X72:Z72)</f>
        <v>24</v>
      </c>
    </row>
    <row r="73" spans="18:27" ht="26.25" customHeight="1" thickBot="1" x14ac:dyDescent="0.25">
      <c r="R73" s="215" t="s">
        <v>196</v>
      </c>
      <c r="S73" s="216"/>
      <c r="T73" s="216">
        <v>1</v>
      </c>
      <c r="U73" s="216"/>
      <c r="V73" s="217">
        <v>1</v>
      </c>
      <c r="X73" s="311">
        <f>X72/$AA$72</f>
        <v>0.45833333333333331</v>
      </c>
      <c r="Y73" s="311">
        <f t="shared" ref="Y73:AA73" si="0">Y72/$AA$72</f>
        <v>0.375</v>
      </c>
      <c r="Z73" s="311">
        <f t="shared" si="0"/>
        <v>0.16666666666666666</v>
      </c>
      <c r="AA73" s="311">
        <f t="shared" si="0"/>
        <v>1</v>
      </c>
    </row>
    <row r="74" spans="18:27" ht="27" customHeight="1" thickBot="1" x14ac:dyDescent="0.25">
      <c r="R74" s="215" t="s">
        <v>546</v>
      </c>
      <c r="S74" s="216"/>
      <c r="T74" s="216">
        <v>1</v>
      </c>
      <c r="U74" s="216"/>
      <c r="V74" s="217">
        <v>1</v>
      </c>
    </row>
    <row r="75" spans="18:27" ht="27" customHeight="1" thickBot="1" x14ac:dyDescent="0.25">
      <c r="R75" s="215" t="s">
        <v>125</v>
      </c>
      <c r="S75" s="216"/>
      <c r="T75" s="216">
        <v>1</v>
      </c>
      <c r="U75" s="216">
        <v>2</v>
      </c>
      <c r="V75" s="217">
        <v>3</v>
      </c>
    </row>
    <row r="76" spans="18:27" ht="27" customHeight="1" thickBot="1" x14ac:dyDescent="0.25">
      <c r="R76" s="215" t="s">
        <v>551</v>
      </c>
      <c r="S76" s="216">
        <v>2</v>
      </c>
      <c r="T76" s="216">
        <v>2</v>
      </c>
      <c r="U76" s="216"/>
      <c r="V76" s="217">
        <v>4</v>
      </c>
      <c r="X76" s="685" t="s">
        <v>552</v>
      </c>
      <c r="Y76" s="685"/>
      <c r="Z76" s="685"/>
      <c r="AA76" s="685"/>
    </row>
    <row r="77" spans="18:27" ht="18.75" customHeight="1" thickBot="1" x14ac:dyDescent="0.25">
      <c r="R77" s="215" t="s">
        <v>150</v>
      </c>
      <c r="S77" s="216">
        <v>4</v>
      </c>
      <c r="T77" s="216"/>
      <c r="U77" s="216"/>
      <c r="V77" s="217">
        <v>4</v>
      </c>
      <c r="X77" s="312" t="s">
        <v>292</v>
      </c>
      <c r="Y77" s="312" t="s">
        <v>293</v>
      </c>
      <c r="Z77" s="312" t="s">
        <v>462</v>
      </c>
      <c r="AA77" s="312"/>
    </row>
    <row r="78" spans="18:27" ht="25.5" customHeight="1" thickBot="1" x14ac:dyDescent="0.25">
      <c r="R78" s="215" t="s">
        <v>165</v>
      </c>
      <c r="S78" s="216">
        <v>2</v>
      </c>
      <c r="T78" s="216"/>
      <c r="U78" s="216"/>
      <c r="V78" s="217">
        <v>2</v>
      </c>
      <c r="X78" s="311">
        <f>X73</f>
        <v>0.45833333333333331</v>
      </c>
      <c r="Y78" s="311">
        <f t="shared" ref="Y78:Z78" si="1">Y73</f>
        <v>0.375</v>
      </c>
      <c r="Z78" s="311">
        <f t="shared" si="1"/>
        <v>0.16666666666666666</v>
      </c>
      <c r="AA78" s="311"/>
    </row>
    <row r="79" spans="18:27" ht="13.5" thickBot="1" x14ac:dyDescent="0.25">
      <c r="R79" s="218" t="s">
        <v>216</v>
      </c>
      <c r="S79" s="216"/>
      <c r="T79" s="216">
        <v>2</v>
      </c>
      <c r="U79" s="216"/>
      <c r="V79" s="217">
        <v>2</v>
      </c>
    </row>
    <row r="80" spans="18:27" ht="13.5" thickBot="1" x14ac:dyDescent="0.25">
      <c r="R80" s="218" t="s">
        <v>173</v>
      </c>
      <c r="S80" s="216">
        <v>3</v>
      </c>
      <c r="T80" s="216"/>
      <c r="U80" s="216"/>
      <c r="V80" s="217">
        <v>3</v>
      </c>
    </row>
    <row r="81" spans="17:22" ht="13.5" thickBot="1" x14ac:dyDescent="0.25">
      <c r="R81" s="219" t="s">
        <v>189</v>
      </c>
      <c r="S81" s="220"/>
      <c r="T81" s="221"/>
      <c r="U81" s="221">
        <v>1</v>
      </c>
      <c r="V81" s="222">
        <v>1</v>
      </c>
    </row>
    <row r="82" spans="17:22" ht="26.25" thickBot="1" x14ac:dyDescent="0.25">
      <c r="R82" s="223" t="s">
        <v>203</v>
      </c>
      <c r="S82" s="224"/>
      <c r="T82" s="224">
        <v>1</v>
      </c>
      <c r="U82" s="224">
        <v>1</v>
      </c>
      <c r="V82" s="225">
        <v>2</v>
      </c>
    </row>
    <row r="83" spans="17:22" ht="14.25" thickBot="1" x14ac:dyDescent="0.25">
      <c r="R83" s="226" t="s">
        <v>107</v>
      </c>
      <c r="S83" s="227">
        <f>SUM(S72:S82)</f>
        <v>11</v>
      </c>
      <c r="T83" s="227">
        <f t="shared" ref="T83" si="2">SUM(T72:T82)</f>
        <v>9</v>
      </c>
      <c r="U83" s="227">
        <f>SUM(U72:U82)</f>
        <v>4</v>
      </c>
      <c r="V83" s="227">
        <f>SUM(S83:U83)</f>
        <v>24</v>
      </c>
    </row>
    <row r="90" spans="17:22" ht="15.75" x14ac:dyDescent="0.25">
      <c r="Q90" s="228"/>
    </row>
    <row r="91" spans="17:22" ht="16.5" thickBot="1" x14ac:dyDescent="0.3">
      <c r="Q91" s="228"/>
    </row>
    <row r="92" spans="17:22" ht="27" customHeight="1" thickBot="1" x14ac:dyDescent="0.25">
      <c r="R92" s="675" t="s">
        <v>266</v>
      </c>
      <c r="S92" s="676"/>
      <c r="T92" s="676"/>
      <c r="U92" s="676"/>
      <c r="V92" s="677"/>
    </row>
    <row r="93" spans="17:22" ht="26.25" customHeight="1" thickBot="1" x14ac:dyDescent="0.25">
      <c r="R93" s="245" t="s">
        <v>317</v>
      </c>
      <c r="S93" s="246" t="s">
        <v>458</v>
      </c>
      <c r="T93" s="247" t="s">
        <v>292</v>
      </c>
      <c r="U93" s="248" t="s">
        <v>459</v>
      </c>
      <c r="V93" s="249" t="s">
        <v>460</v>
      </c>
    </row>
    <row r="94" spans="17:22" ht="27" customHeight="1" x14ac:dyDescent="0.2">
      <c r="R94" s="235" t="s">
        <v>469</v>
      </c>
      <c r="S94" s="236"/>
      <c r="T94" s="237"/>
      <c r="U94" s="238">
        <v>1</v>
      </c>
      <c r="V94" s="239"/>
    </row>
    <row r="95" spans="17:22" ht="18" customHeight="1" x14ac:dyDescent="0.2">
      <c r="R95" s="232" t="s">
        <v>196</v>
      </c>
      <c r="S95" s="229"/>
      <c r="T95" s="230"/>
      <c r="U95" s="231">
        <v>1</v>
      </c>
      <c r="V95" s="233"/>
    </row>
    <row r="96" spans="17:22" ht="18" customHeight="1" x14ac:dyDescent="0.2">
      <c r="R96" s="232" t="s">
        <v>546</v>
      </c>
      <c r="S96" s="229"/>
      <c r="T96" s="230"/>
      <c r="U96" s="231">
        <v>1</v>
      </c>
      <c r="V96" s="233"/>
    </row>
    <row r="97" spans="18:22" ht="18" customHeight="1" x14ac:dyDescent="0.2">
      <c r="R97" s="232" t="s">
        <v>125</v>
      </c>
      <c r="S97" s="229"/>
      <c r="T97" s="230"/>
      <c r="U97" s="231">
        <v>1</v>
      </c>
      <c r="V97" s="233">
        <v>2</v>
      </c>
    </row>
    <row r="98" spans="18:22" ht="18" customHeight="1" x14ac:dyDescent="0.2">
      <c r="R98" s="232" t="s">
        <v>551</v>
      </c>
      <c r="S98" s="229"/>
      <c r="T98" s="230">
        <v>2</v>
      </c>
      <c r="U98" s="231">
        <v>2</v>
      </c>
      <c r="V98" s="233"/>
    </row>
    <row r="99" spans="18:22" ht="18" customHeight="1" x14ac:dyDescent="0.2">
      <c r="R99" s="232" t="s">
        <v>150</v>
      </c>
      <c r="S99" s="229"/>
      <c r="T99" s="230">
        <v>4</v>
      </c>
      <c r="U99" s="231"/>
      <c r="V99" s="233"/>
    </row>
    <row r="100" spans="18:22" ht="18" customHeight="1" x14ac:dyDescent="0.2">
      <c r="R100" s="232" t="s">
        <v>165</v>
      </c>
      <c r="S100" s="229"/>
      <c r="T100" s="230">
        <v>2</v>
      </c>
      <c r="U100" s="231"/>
      <c r="V100" s="233"/>
    </row>
    <row r="101" spans="18:22" ht="18" customHeight="1" x14ac:dyDescent="0.2">
      <c r="R101" s="234" t="s">
        <v>216</v>
      </c>
      <c r="S101" s="229"/>
      <c r="T101" s="230"/>
      <c r="U101" s="231">
        <v>1</v>
      </c>
      <c r="V101" s="233">
        <v>1</v>
      </c>
    </row>
    <row r="102" spans="18:22" ht="18" customHeight="1" x14ac:dyDescent="0.2">
      <c r="R102" s="234" t="s">
        <v>173</v>
      </c>
      <c r="S102" s="229"/>
      <c r="T102" s="230">
        <v>1</v>
      </c>
      <c r="U102" s="231">
        <v>2</v>
      </c>
      <c r="V102" s="233"/>
    </row>
    <row r="103" spans="18:22" ht="18" customHeight="1" x14ac:dyDescent="0.2">
      <c r="R103" s="234" t="s">
        <v>189</v>
      </c>
      <c r="S103" s="229"/>
      <c r="T103" s="230"/>
      <c r="U103" s="231"/>
      <c r="V103" s="233">
        <v>1</v>
      </c>
    </row>
    <row r="104" spans="18:22" ht="25.5" customHeight="1" thickBot="1" x14ac:dyDescent="0.25">
      <c r="R104" s="240" t="s">
        <v>203</v>
      </c>
      <c r="S104" s="241"/>
      <c r="T104" s="242"/>
      <c r="U104" s="243">
        <v>1</v>
      </c>
      <c r="V104" s="244">
        <v>1</v>
      </c>
    </row>
    <row r="105" spans="18:22" ht="23.25" customHeight="1" thickBot="1" x14ac:dyDescent="0.25">
      <c r="R105" s="250" t="s">
        <v>107</v>
      </c>
      <c r="S105" s="251">
        <f>SUM(S94:S104)</f>
        <v>0</v>
      </c>
      <c r="T105" s="251">
        <f t="shared" ref="T105:V105" si="3">SUM(T94:T104)</f>
        <v>9</v>
      </c>
      <c r="U105" s="251">
        <f t="shared" si="3"/>
        <v>10</v>
      </c>
      <c r="V105" s="252">
        <f t="shared" si="3"/>
        <v>5</v>
      </c>
    </row>
    <row r="107" spans="18:22" x14ac:dyDescent="0.2">
      <c r="T107" s="327"/>
    </row>
    <row r="118" ht="33" customHeight="1" x14ac:dyDescent="0.2"/>
    <row r="119" ht="30.75" customHeight="1" x14ac:dyDescent="0.2"/>
    <row r="120" ht="30.75" customHeight="1" x14ac:dyDescent="0.2"/>
    <row r="121" ht="30.75" customHeight="1" x14ac:dyDescent="0.2"/>
    <row r="122" ht="30.75" customHeight="1" x14ac:dyDescent="0.2"/>
    <row r="123" ht="30.75" customHeight="1" x14ac:dyDescent="0.2"/>
    <row r="124" ht="30.75" customHeight="1" x14ac:dyDescent="0.2"/>
    <row r="125" ht="30.75" customHeight="1" x14ac:dyDescent="0.2"/>
    <row r="126" ht="30.75" customHeight="1" x14ac:dyDescent="0.2"/>
    <row r="127" ht="30.75" customHeight="1" x14ac:dyDescent="0.2"/>
    <row r="128" ht="30.75" customHeight="1" x14ac:dyDescent="0.2"/>
    <row r="129" ht="30.75" customHeight="1" x14ac:dyDescent="0.2"/>
    <row r="130" ht="24.75" customHeight="1" x14ac:dyDescent="0.2"/>
  </sheetData>
  <mergeCells count="22">
    <mergeCell ref="B12:B16"/>
    <mergeCell ref="B22:B26"/>
    <mergeCell ref="B27:B31"/>
    <mergeCell ref="B32:B36"/>
    <mergeCell ref="B37:B41"/>
    <mergeCell ref="B7:B11"/>
    <mergeCell ref="B3:N3"/>
    <mergeCell ref="B4:B6"/>
    <mergeCell ref="C4:N4"/>
    <mergeCell ref="C5:H5"/>
    <mergeCell ref="I5:N5"/>
    <mergeCell ref="B47:B51"/>
    <mergeCell ref="B52:B56"/>
    <mergeCell ref="B57:B61"/>
    <mergeCell ref="B42:B46"/>
    <mergeCell ref="B17:B21"/>
    <mergeCell ref="R92:V92"/>
    <mergeCell ref="P4:T4"/>
    <mergeCell ref="Z4:AB4"/>
    <mergeCell ref="R70:V70"/>
    <mergeCell ref="X70:AA70"/>
    <mergeCell ref="X76:AA76"/>
  </mergeCells>
  <dataValidations count="1">
    <dataValidation type="list" allowBlank="1" showInputMessage="1" showErrorMessage="1" sqref="C7:C61 I7:I61 G57:G60 M17:M20 G17:G20 M52:M55 M47:M50 M42:M45 M37:M40 M32:M35 M27:M30 M22:M25 M12:M15 M7:M10 M57:M60 G52:G55 G47:G50 G42:G45 G37:G40 G32:G35 G27:G30 G22:G25 G12:G15 G7:G10 E7:E61 K7:K61" xr:uid="{00000000-0002-0000-0700-000000000000}">
      <formula1>#REF!</formula1>
    </dataValidation>
  </dataValidations>
  <printOptions horizontalCentered="1"/>
  <pageMargins left="0.51181102362204722" right="0.31496062992125984" top="0.35433070866141736" bottom="0.35433070866141736" header="0.31496062992125984" footer="0.31496062992125984"/>
  <pageSetup scale="7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G150"/>
  <sheetViews>
    <sheetView topLeftCell="A22" zoomScaleNormal="100" workbookViewId="0">
      <selection activeCell="F31" sqref="F31:G42"/>
    </sheetView>
  </sheetViews>
  <sheetFormatPr baseColWidth="10" defaultRowHeight="15" x14ac:dyDescent="0.25"/>
  <cols>
    <col min="1" max="1" width="15.7109375" customWidth="1"/>
    <col min="2" max="2" width="29.5703125" customWidth="1"/>
    <col min="3" max="3" width="12.5703125" customWidth="1"/>
    <col min="4" max="4" width="13.28515625" customWidth="1"/>
    <col min="5" max="5" width="12.7109375" customWidth="1"/>
    <col min="6" max="6" width="6.42578125" customWidth="1"/>
    <col min="7" max="7" width="42.42578125" customWidth="1"/>
  </cols>
  <sheetData>
    <row r="1" spans="1:5" ht="27.6" customHeight="1" x14ac:dyDescent="0.25">
      <c r="A1" s="707" t="s">
        <v>225</v>
      </c>
      <c r="B1" s="708"/>
      <c r="C1" s="708"/>
      <c r="D1" s="708"/>
      <c r="E1" s="708"/>
    </row>
    <row r="2" spans="1:5" ht="26.45" customHeight="1" x14ac:dyDescent="0.25">
      <c r="A2" s="707"/>
      <c r="B2" s="708"/>
      <c r="C2" s="708"/>
      <c r="D2" s="708"/>
      <c r="E2" s="708"/>
    </row>
    <row r="3" spans="1:5" ht="48" customHeight="1" x14ac:dyDescent="0.25">
      <c r="A3" s="709" t="s">
        <v>133</v>
      </c>
      <c r="B3" s="710"/>
      <c r="C3" s="710"/>
      <c r="D3" s="710"/>
      <c r="E3" s="710"/>
    </row>
    <row r="4" spans="1:5" ht="49.9" customHeight="1" x14ac:dyDescent="0.25">
      <c r="A4" s="711" t="s">
        <v>104</v>
      </c>
      <c r="B4" s="711" t="s">
        <v>248</v>
      </c>
      <c r="C4" s="58" t="s">
        <v>249</v>
      </c>
      <c r="D4" s="58" t="s">
        <v>249</v>
      </c>
      <c r="E4" s="58" t="s">
        <v>249</v>
      </c>
    </row>
    <row r="5" spans="1:5" ht="25.15" customHeight="1" x14ac:dyDescent="0.25">
      <c r="A5" s="712"/>
      <c r="B5" s="712"/>
      <c r="C5" s="72">
        <v>43220</v>
      </c>
      <c r="D5" s="72">
        <v>43343</v>
      </c>
      <c r="E5" s="72">
        <v>43465</v>
      </c>
    </row>
    <row r="6" spans="1:5" ht="45.75" customHeight="1" x14ac:dyDescent="0.25">
      <c r="A6" s="713"/>
      <c r="B6" s="713"/>
      <c r="C6" s="58" t="s">
        <v>258</v>
      </c>
      <c r="D6" s="58" t="s">
        <v>259</v>
      </c>
      <c r="E6" s="58" t="s">
        <v>260</v>
      </c>
    </row>
    <row r="7" spans="1:5" s="29" customFormat="1" ht="28.5" customHeight="1" x14ac:dyDescent="0.2">
      <c r="A7" s="75" t="s">
        <v>202</v>
      </c>
      <c r="B7" s="67" t="s">
        <v>250</v>
      </c>
      <c r="C7" s="73"/>
      <c r="D7" s="73"/>
      <c r="E7" s="73"/>
    </row>
    <row r="8" spans="1:5" s="27" customFormat="1" ht="18.600000000000001" customHeight="1" x14ac:dyDescent="0.2">
      <c r="A8" s="76" t="s">
        <v>196</v>
      </c>
      <c r="B8" s="68" t="s">
        <v>251</v>
      </c>
      <c r="C8" s="74" t="s">
        <v>88</v>
      </c>
      <c r="D8" s="74"/>
      <c r="E8" s="74"/>
    </row>
    <row r="9" spans="1:5" s="27" customFormat="1" ht="18.600000000000001" customHeight="1" x14ac:dyDescent="0.2">
      <c r="A9" s="75" t="s">
        <v>125</v>
      </c>
      <c r="B9" s="59" t="s">
        <v>252</v>
      </c>
      <c r="C9" s="74"/>
      <c r="D9" s="74"/>
      <c r="E9" s="74"/>
    </row>
    <row r="10" spans="1:5" s="27" customFormat="1" ht="18.600000000000001" customHeight="1" x14ac:dyDescent="0.2">
      <c r="A10" s="75" t="s">
        <v>142</v>
      </c>
      <c r="B10" s="59" t="s">
        <v>252</v>
      </c>
      <c r="C10" s="74"/>
      <c r="D10" s="74"/>
      <c r="E10" s="74"/>
    </row>
    <row r="11" spans="1:5" s="27" customFormat="1" ht="18.600000000000001" customHeight="1" x14ac:dyDescent="0.2">
      <c r="A11" s="77" t="s">
        <v>150</v>
      </c>
      <c r="B11" s="88" t="s">
        <v>253</v>
      </c>
      <c r="C11" s="74"/>
      <c r="D11" s="74"/>
      <c r="E11" s="74"/>
    </row>
    <row r="12" spans="1:5" s="27" customFormat="1" ht="18.600000000000001" customHeight="1" x14ac:dyDescent="0.2">
      <c r="A12" s="77" t="s">
        <v>165</v>
      </c>
      <c r="B12" s="88" t="s">
        <v>253</v>
      </c>
      <c r="C12" s="74"/>
      <c r="D12" s="74"/>
      <c r="E12" s="74"/>
    </row>
    <row r="13" spans="1:5" s="27" customFormat="1" ht="18.600000000000001" customHeight="1" x14ac:dyDescent="0.2">
      <c r="A13" s="76" t="s">
        <v>216</v>
      </c>
      <c r="B13" s="64" t="s">
        <v>254</v>
      </c>
      <c r="C13" s="74"/>
      <c r="D13" s="74"/>
      <c r="E13" s="74"/>
    </row>
    <row r="14" spans="1:5" s="27" customFormat="1" ht="18.600000000000001" customHeight="1" x14ac:dyDescent="0.2">
      <c r="A14" s="76" t="s">
        <v>173</v>
      </c>
      <c r="B14" s="64" t="s">
        <v>255</v>
      </c>
      <c r="C14" s="74" t="s">
        <v>88</v>
      </c>
      <c r="D14" s="74"/>
      <c r="E14" s="74"/>
    </row>
    <row r="15" spans="1:5" s="27" customFormat="1" ht="18.600000000000001" customHeight="1" x14ac:dyDescent="0.2">
      <c r="A15" s="77" t="s">
        <v>189</v>
      </c>
      <c r="B15" s="64" t="s">
        <v>256</v>
      </c>
      <c r="C15" s="74"/>
      <c r="D15" s="74"/>
      <c r="E15" s="74"/>
    </row>
    <row r="16" spans="1:5" s="27" customFormat="1" ht="30.75" customHeight="1" x14ac:dyDescent="0.2">
      <c r="A16" s="77" t="s">
        <v>203</v>
      </c>
      <c r="B16" s="66" t="s">
        <v>257</v>
      </c>
      <c r="C16" s="74"/>
      <c r="D16" s="74"/>
      <c r="E16" s="74"/>
    </row>
    <row r="17" spans="1:7" x14ac:dyDescent="0.25">
      <c r="A17" s="11"/>
      <c r="B17" s="10"/>
    </row>
    <row r="18" spans="1:7" x14ac:dyDescent="0.25">
      <c r="A18" s="11"/>
      <c r="B18" s="10"/>
    </row>
    <row r="19" spans="1:7" ht="15.75" x14ac:dyDescent="0.25">
      <c r="A19" s="714" t="s">
        <v>97</v>
      </c>
      <c r="B19" s="715"/>
    </row>
    <row r="20" spans="1:7" ht="15.75" thickBot="1" x14ac:dyDescent="0.3">
      <c r="A20" s="651"/>
      <c r="B20" s="652"/>
    </row>
    <row r="21" spans="1:7" x14ac:dyDescent="0.25">
      <c r="A21" s="60"/>
      <c r="B21" s="69"/>
    </row>
    <row r="22" spans="1:7" x14ac:dyDescent="0.25">
      <c r="A22" s="61"/>
      <c r="B22" s="70"/>
    </row>
    <row r="23" spans="1:7" ht="15.75" thickBot="1" x14ac:dyDescent="0.3">
      <c r="A23" s="62"/>
      <c r="B23" s="71"/>
    </row>
    <row r="24" spans="1:7" x14ac:dyDescent="0.25">
      <c r="A24" s="649" t="s">
        <v>96</v>
      </c>
      <c r="B24" s="705"/>
    </row>
    <row r="25" spans="1:7" x14ac:dyDescent="0.25">
      <c r="A25" s="706"/>
      <c r="B25" s="705"/>
    </row>
    <row r="26" spans="1:7" x14ac:dyDescent="0.25">
      <c r="A26" s="706"/>
      <c r="B26" s="705"/>
    </row>
    <row r="30" spans="1:7" ht="15.75" thickBot="1" x14ac:dyDescent="0.3"/>
    <row r="31" spans="1:7" ht="25.5" customHeight="1" thickTop="1" thickBot="1" x14ac:dyDescent="0.3">
      <c r="F31" s="313" t="s">
        <v>288</v>
      </c>
      <c r="G31" s="313" t="s">
        <v>275</v>
      </c>
    </row>
    <row r="32" spans="1:7" ht="23.25" customHeight="1" thickTop="1" thickBot="1" x14ac:dyDescent="0.3">
      <c r="F32" s="319">
        <v>1</v>
      </c>
      <c r="G32" s="314" t="s">
        <v>469</v>
      </c>
    </row>
    <row r="33" spans="6:7" ht="16.5" thickBot="1" x14ac:dyDescent="0.3">
      <c r="F33" s="320">
        <v>2</v>
      </c>
      <c r="G33" s="315" t="s">
        <v>196</v>
      </c>
    </row>
    <row r="34" spans="6:7" ht="17.25" thickTop="1" thickBot="1" x14ac:dyDescent="0.3">
      <c r="F34" s="319">
        <v>3</v>
      </c>
      <c r="G34" s="316" t="s">
        <v>546</v>
      </c>
    </row>
    <row r="35" spans="6:7" ht="16.5" thickBot="1" x14ac:dyDescent="0.3">
      <c r="F35" s="320">
        <v>4</v>
      </c>
      <c r="G35" s="317" t="s">
        <v>125</v>
      </c>
    </row>
    <row r="36" spans="6:7" ht="17.25" thickTop="1" thickBot="1" x14ac:dyDescent="0.3">
      <c r="F36" s="319">
        <v>5</v>
      </c>
      <c r="G36" s="317" t="s">
        <v>142</v>
      </c>
    </row>
    <row r="37" spans="6:7" ht="16.5" thickBot="1" x14ac:dyDescent="0.3">
      <c r="F37" s="320">
        <v>6</v>
      </c>
      <c r="G37" s="317" t="s">
        <v>150</v>
      </c>
    </row>
    <row r="38" spans="6:7" ht="17.25" thickTop="1" thickBot="1" x14ac:dyDescent="0.3">
      <c r="F38" s="319">
        <v>7</v>
      </c>
      <c r="G38" s="317" t="s">
        <v>165</v>
      </c>
    </row>
    <row r="39" spans="6:7" ht="16.5" thickBot="1" x14ac:dyDescent="0.3">
      <c r="F39" s="320">
        <v>8</v>
      </c>
      <c r="G39" s="317" t="s">
        <v>216</v>
      </c>
    </row>
    <row r="40" spans="6:7" ht="17.25" thickTop="1" thickBot="1" x14ac:dyDescent="0.3">
      <c r="F40" s="319">
        <v>9</v>
      </c>
      <c r="G40" s="317" t="s">
        <v>173</v>
      </c>
    </row>
    <row r="41" spans="6:7" ht="16.5" thickBot="1" x14ac:dyDescent="0.3">
      <c r="F41" s="320">
        <v>10</v>
      </c>
      <c r="G41" s="317" t="s">
        <v>189</v>
      </c>
    </row>
    <row r="42" spans="6:7" ht="18.75" customHeight="1" thickTop="1" thickBot="1" x14ac:dyDescent="0.3">
      <c r="F42" s="321">
        <v>11</v>
      </c>
      <c r="G42" s="318" t="s">
        <v>203</v>
      </c>
    </row>
    <row r="43" spans="6:7" ht="15.75" thickTop="1" x14ac:dyDescent="0.25"/>
    <row r="150" s="16" customFormat="1" x14ac:dyDescent="0.25"/>
  </sheetData>
  <mergeCells count="7">
    <mergeCell ref="A24:B26"/>
    <mergeCell ref="A1:E2"/>
    <mergeCell ref="A3:E3"/>
    <mergeCell ref="A4:A6"/>
    <mergeCell ref="B4:B6"/>
    <mergeCell ref="A19:B19"/>
    <mergeCell ref="A20:B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MATRIZ DEFINICIÓN RIESGO</vt:lpstr>
      <vt:lpstr>IDENTIFICACIÓN DEL RIESGO</vt:lpstr>
      <vt:lpstr>ANALISIS DE RIESGOS - PROBABILI</vt:lpstr>
      <vt:lpstr>CRITERIO PARA CALIFICAR IMPACTO</vt:lpstr>
      <vt:lpstr>EVALUACIÓN CONTROLES</vt:lpstr>
      <vt:lpstr>MAPA RIESGO CORRUPCIÓN</vt:lpstr>
      <vt:lpstr>MAPA DE CALOR</vt:lpstr>
      <vt:lpstr>RESUMEN MRC</vt:lpstr>
      <vt:lpstr>VERIFICACION SEGUIMIENTOS</vt:lpstr>
      <vt:lpstr>califica riesgo</vt:lpstr>
      <vt:lpstr>Plan anticorrupción </vt:lpstr>
      <vt:lpstr>MRCO (2)</vt:lpstr>
      <vt:lpstr>'MAPA RIESGO CORRUPCIÓN'!Área_de_impresión</vt:lpstr>
      <vt:lpstr>'MRCO (2)'!Área_de_impresión</vt:lpstr>
      <vt:lpstr>'RESUMEN MRC'!Área_de_impresión</vt:lpstr>
      <vt:lpstr>'MAPA RIESGO CORRUPCIÓN'!Títulos_a_imprimir</vt:lpstr>
      <vt:lpstr>'MRCO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MUÑOZ R</dc:creator>
  <cp:lastModifiedBy>Jorge Ismael Muñoz Rodriguez</cp:lastModifiedBy>
  <cp:lastPrinted>2020-01-20T20:36:13Z</cp:lastPrinted>
  <dcterms:created xsi:type="dcterms:W3CDTF">2014-07-11T18:50:50Z</dcterms:created>
  <dcterms:modified xsi:type="dcterms:W3CDTF">2020-01-21T13:45:40Z</dcterms:modified>
</cp:coreProperties>
</file>