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3"/>
  <workbookPr defaultThemeVersion="124226"/>
  <mc:AlternateContent xmlns:mc="http://schemas.openxmlformats.org/markup-compatibility/2006">
    <mc:Choice Requires="x15">
      <x15ac:absPath xmlns:x15ac="http://schemas.microsoft.com/office/spreadsheetml/2010/11/ac" url="I:\BK-Nelson Piñeros 02-marzo2018\Nelson Piñeros\UAEOS\Informes\Seguimiento Mapa de Riesgos de Corrupción\2020\"/>
    </mc:Choice>
  </mc:AlternateContent>
  <xr:revisionPtr revIDLastSave="0" documentId="8_{39B7872D-594D-40BE-B5AD-46FF903C20A3}" xr6:coauthVersionLast="36" xr6:coauthVersionMax="36" xr10:uidLastSave="{00000000-0000-0000-0000-000000000000}"/>
  <bookViews>
    <workbookView xWindow="0" yWindow="60" windowWidth="14370" windowHeight="8760" tabRatio="800" activeTab="6" xr2:uid="{00000000-000D-0000-FFFF-FFFF00000000}"/>
  </bookViews>
  <sheets>
    <sheet name="definición riesgo" sheetId="20" r:id="rId1"/>
    <sheet name="identificación riesgo" sheetId="21" r:id="rId2"/>
    <sheet name="ANALISIS PROBABILIDAD" sheetId="35" r:id="rId3"/>
    <sheet name="Impacto" sheetId="27" state="hidden" r:id="rId4"/>
    <sheet name="CRITERIO PARA CALIFICAR IMPACTO" sheetId="33" r:id="rId5"/>
    <sheet name="Controles" sheetId="29" state="hidden" r:id="rId6"/>
    <sheet name="MAPA RIESGO CORRUPCIÓN" sheetId="31" r:id="rId7"/>
    <sheet name="EVALUACIÓN CONTROLES" sheetId="34" r:id="rId8"/>
    <sheet name="MAPA DE CALOR" sheetId="32" r:id="rId9"/>
    <sheet name="califica riesgo" sheetId="24" r:id="rId10"/>
  </sheets>
  <externalReferences>
    <externalReference r:id="rId11"/>
  </externalReferences>
  <definedNames>
    <definedName name="A_Obj1" localSheetId="2">OFFSET(#REF!,0,0,COUNTA(#REF!)-1,1)</definedName>
    <definedName name="A_Obj1" localSheetId="4">OFFSET(#REF!,0,0,COUNTA(#REF!)-1,1)</definedName>
    <definedName name="A_Obj1" localSheetId="7">OFFSET(#REF!,0,0,COUNTA(#REF!)-1,1)</definedName>
    <definedName name="A_Obj1" localSheetId="8">OFFSET(#REF!,0,0,COUNTA(#REF!)-1,1)</definedName>
    <definedName name="A_Obj1" localSheetId="6">OFFSET(#REF!,0,0,COUNTA(#REF!)-1,1)</definedName>
    <definedName name="A_Obj1">OFFSET(#REF!,0,0,COUNTA(#REF!)-1,1)</definedName>
    <definedName name="A_Obj2" localSheetId="4">OFFSET(#REF!,0,0,COUNTA(#REF!)-1,1)</definedName>
    <definedName name="A_Obj2" localSheetId="7">OFFSET(#REF!,0,0,COUNTA(#REF!)-1,1)</definedName>
    <definedName name="A_Obj2" localSheetId="8">OFFSET(#REF!,0,0,COUNTA(#REF!)-1,1)</definedName>
    <definedName name="A_Obj2">OFFSET(#REF!,0,0,COUNTA(#REF!)-1,1)</definedName>
    <definedName name="A_Obj3" localSheetId="4">OFFSET(#REF!,0,0,COUNTA(#REF!)-1,1)</definedName>
    <definedName name="A_Obj3" localSheetId="7">OFFSET(#REF!,0,0,COUNTA(#REF!)-1,1)</definedName>
    <definedName name="A_Obj3" localSheetId="8">OFFSET(#REF!,0,0,COUNTA(#REF!)-1,1)</definedName>
    <definedName name="A_Obj3">OFFSET(#REF!,0,0,COUNTA(#REF!)-1,1)</definedName>
    <definedName name="A_Obj4" localSheetId="4">OFFSET(#REF!,0,0,COUNTA(#REF!)-1,1)</definedName>
    <definedName name="A_Obj4" localSheetId="7">OFFSET(#REF!,0,0,COUNTA(#REF!)-1,1)</definedName>
    <definedName name="A_Obj4" localSheetId="8">OFFSET(#REF!,0,0,COUNTA(#REF!)-1,1)</definedName>
    <definedName name="A_Obj4">OFFSET(#REF!,0,0,COUNTA(#REF!)-1,1)</definedName>
    <definedName name="Acc_1" localSheetId="2">#REF!</definedName>
    <definedName name="Acc_1" localSheetId="4">#REF!</definedName>
    <definedName name="Acc_1" localSheetId="7">#REF!</definedName>
    <definedName name="Acc_1" localSheetId="8">#REF!</definedName>
    <definedName name="Acc_1">#REF!</definedName>
    <definedName name="Acc_2" localSheetId="2">#REF!</definedName>
    <definedName name="Acc_2" localSheetId="4">#REF!</definedName>
    <definedName name="Acc_2" localSheetId="7">#REF!</definedName>
    <definedName name="Acc_2" localSheetId="8">#REF!</definedName>
    <definedName name="Acc_2">#REF!</definedName>
    <definedName name="Acc_3" localSheetId="2">#REF!</definedName>
    <definedName name="Acc_3" localSheetId="4">#REF!</definedName>
    <definedName name="Acc_3" localSheetId="7">#REF!</definedName>
    <definedName name="Acc_3" localSheetId="8">#REF!</definedName>
    <definedName name="Acc_3">#REF!</definedName>
    <definedName name="Acc_4" localSheetId="4">#REF!</definedName>
    <definedName name="Acc_4" localSheetId="7">#REF!</definedName>
    <definedName name="Acc_4" localSheetId="8">#REF!</definedName>
    <definedName name="Acc_4">#REF!</definedName>
    <definedName name="Acc_5" localSheetId="4">#REF!</definedName>
    <definedName name="Acc_5" localSheetId="7">#REF!</definedName>
    <definedName name="Acc_5" localSheetId="8">#REF!</definedName>
    <definedName name="Acc_5">#REF!</definedName>
    <definedName name="Acc_6" localSheetId="4">#REF!</definedName>
    <definedName name="Acc_6" localSheetId="7">#REF!</definedName>
    <definedName name="Acc_6" localSheetId="8">#REF!</definedName>
    <definedName name="Acc_6">#REF!</definedName>
    <definedName name="Acc_7" localSheetId="4">#REF!</definedName>
    <definedName name="Acc_7" localSheetId="7">#REF!</definedName>
    <definedName name="Acc_7" localSheetId="8">#REF!</definedName>
    <definedName name="Acc_7">#REF!</definedName>
    <definedName name="Acc_8" localSheetId="4">#REF!</definedName>
    <definedName name="Acc_8" localSheetId="7">#REF!</definedName>
    <definedName name="Acc_8" localSheetId="8">#REF!</definedName>
    <definedName name="Acc_8">#REF!</definedName>
    <definedName name="Acc_9" localSheetId="4">#REF!</definedName>
    <definedName name="Acc_9" localSheetId="7">#REF!</definedName>
    <definedName name="Acc_9" localSheetId="8">#REF!</definedName>
    <definedName name="Acc_9">#REF!</definedName>
    <definedName name="Departamentos" localSheetId="4">#REF!</definedName>
    <definedName name="Departamentos" localSheetId="7">#REF!</definedName>
    <definedName name="Departamentos" localSheetId="8">#REF!</definedName>
    <definedName name="Departamentos">#REF!</definedName>
    <definedName name="Fuentes" localSheetId="4">#REF!</definedName>
    <definedName name="Fuentes" localSheetId="7">#REF!</definedName>
    <definedName name="Fuentes" localSheetId="8">#REF!</definedName>
    <definedName name="Fuentes">#REF!</definedName>
    <definedName name="Indicadores" localSheetId="4">#REF!</definedName>
    <definedName name="Indicadores" localSheetId="7">#REF!</definedName>
    <definedName name="Indicadores" localSheetId="8">#REF!</definedName>
    <definedName name="Indicadores">#REF!</definedName>
    <definedName name="Objetivos" localSheetId="2">OFFSET(#REF!,0,0,COUNTA(#REF!)-1,1)</definedName>
    <definedName name="Objetivos" localSheetId="4">OFFSET(#REF!,0,0,COUNTA(#REF!)-1,1)</definedName>
    <definedName name="Objetivos" localSheetId="7">OFFSET(#REF!,0,0,COUNTA(#REF!)-1,1)</definedName>
    <definedName name="Objetivos" localSheetId="8">OFFSET(#REF!,0,0,COUNTA(#REF!)-1,1)</definedName>
    <definedName name="Objetivos">OFFSET(#REF!,0,0,COUNTA(#REF!)-1,1)</definedName>
  </definedNames>
  <calcPr calcId="191029"/>
</workbook>
</file>

<file path=xl/calcChain.xml><?xml version="1.0" encoding="utf-8"?>
<calcChain xmlns="http://schemas.openxmlformats.org/spreadsheetml/2006/main">
  <c r="A62" i="34" l="1"/>
  <c r="A30" i="34"/>
  <c r="A4" i="34"/>
  <c r="B6" i="35" l="1"/>
  <c r="B5" i="35"/>
  <c r="M6" i="35"/>
  <c r="N6" i="35" s="1"/>
  <c r="L6" i="35"/>
  <c r="M5" i="35"/>
  <c r="N5" i="35" s="1"/>
  <c r="L5" i="35"/>
  <c r="E82" i="34"/>
  <c r="C82" i="34"/>
  <c r="B76" i="34"/>
  <c r="D70" i="34"/>
  <c r="D69" i="34"/>
  <c r="D68" i="34"/>
  <c r="D67" i="34"/>
  <c r="D66" i="34"/>
  <c r="D65" i="34"/>
  <c r="D64" i="34"/>
  <c r="E50" i="34"/>
  <c r="C50" i="34"/>
  <c r="B44" i="34"/>
  <c r="D38" i="34"/>
  <c r="D37" i="34"/>
  <c r="D36" i="34"/>
  <c r="D35" i="34"/>
  <c r="D34" i="34"/>
  <c r="D33" i="34"/>
  <c r="D32" i="34"/>
  <c r="E24" i="34"/>
  <c r="C24" i="34"/>
  <c r="B18" i="34"/>
  <c r="D12" i="34"/>
  <c r="D11" i="34"/>
  <c r="D10" i="34"/>
  <c r="D9" i="34"/>
  <c r="D8" i="34"/>
  <c r="D7" i="34"/>
  <c r="D13" i="34" s="1"/>
  <c r="F12" i="34" s="1"/>
  <c r="A24" i="34" s="1"/>
  <c r="D6" i="34"/>
  <c r="B43" i="33"/>
  <c r="B4" i="33"/>
  <c r="E225" i="33"/>
  <c r="D225" i="33"/>
  <c r="B202" i="33"/>
  <c r="E185" i="33"/>
  <c r="D185" i="33"/>
  <c r="B162" i="33"/>
  <c r="E144" i="33"/>
  <c r="D144" i="33"/>
  <c r="E105" i="33"/>
  <c r="D105" i="33"/>
  <c r="E66" i="33"/>
  <c r="D66" i="33"/>
  <c r="E27" i="33"/>
  <c r="D27" i="33"/>
  <c r="D71" i="34" l="1"/>
  <c r="F70" i="34" s="1"/>
  <c r="A82" i="34" s="1"/>
  <c r="D39" i="34"/>
  <c r="F38" i="34" s="1"/>
  <c r="A50" i="34" s="1"/>
  <c r="F26" i="29"/>
  <c r="A19" i="29"/>
  <c r="A30" i="27"/>
  <c r="C26" i="27"/>
  <c r="A3" i="27"/>
  <c r="D4" i="21" l="1"/>
  <c r="D3" i="21"/>
  <c r="C53" i="27" l="1"/>
  <c r="B53" i="27"/>
  <c r="A6" i="29"/>
  <c r="B26" i="27"/>
  <c r="F13" i="2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Jorge Ismael Muñoz Rodriguez</author>
  </authors>
  <commentList>
    <comment ref="B5" authorId="0" shapeId="0" xr:uid="{9863497F-BA47-4FFD-B4BB-B0DAE8BF5448}">
      <text>
        <r>
          <rPr>
            <b/>
            <sz val="9"/>
            <color indexed="81"/>
            <rFont val="Tahoma"/>
            <family val="2"/>
          </rPr>
          <t>Jorge Ismael Muñoz Rodriguez:</t>
        </r>
        <r>
          <rPr>
            <sz val="9"/>
            <color indexed="81"/>
            <rFont val="Tahoma"/>
            <family val="2"/>
          </rPr>
          <t xml:space="preserve">
Para los riesgos de corrupción, el análisis de impacto se realizará teniendo en cuenta solamente los niveles de "moderad", "mayor" y "catastrofico". </t>
        </r>
      </text>
    </comment>
    <comment ref="D6" authorId="0" shapeId="0" xr:uid="{A2146836-47BC-49C9-8B61-E29A69542F95}">
      <text>
        <r>
          <rPr>
            <b/>
            <sz val="9"/>
            <color indexed="81"/>
            <rFont val="Tahoma"/>
            <family val="2"/>
          </rPr>
          <t>Jorge Ismael Muñoz Rodriguez:</t>
        </r>
        <r>
          <rPr>
            <sz val="9"/>
            <color indexed="81"/>
            <rFont val="Tahoma"/>
            <family val="2"/>
          </rPr>
          <t xml:space="preserve">
Elija su respuesta y marque con una "X".</t>
        </r>
      </text>
    </comment>
    <comment ref="B23" authorId="0" shapeId="0" xr:uid="{1BAB44B7-0908-4DC2-AAA0-6B407C94A3DF}">
      <text>
        <r>
          <rPr>
            <b/>
            <sz val="9"/>
            <color indexed="81"/>
            <rFont val="Tahoma"/>
            <family val="2"/>
          </rPr>
          <t>Jorge Ismael Muñoz Rodriguez:</t>
        </r>
        <r>
          <rPr>
            <sz val="9"/>
            <color indexed="81"/>
            <rFont val="Tahoma"/>
            <family val="2"/>
          </rPr>
          <t xml:space="preserve">
Si la respuesta a ésta pregunta es afirmativa, el riesgo se considera catastrofico.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Jorge Ismael Muñoz Rodriguez</author>
  </authors>
  <commentList>
    <comment ref="B5" authorId="0" shapeId="0" xr:uid="{FB417DBF-C91A-4503-A82B-2FA0228356CD}">
      <text>
        <r>
          <rPr>
            <b/>
            <sz val="9"/>
            <color indexed="81"/>
            <rFont val="Tahoma"/>
            <family val="2"/>
          </rPr>
          <t xml:space="preserve">Jorge Ismael Muñoz Rodriguez:
</t>
        </r>
        <r>
          <rPr>
            <sz val="9"/>
            <color indexed="81"/>
            <rFont val="Tahoma"/>
            <family val="2"/>
          </rPr>
          <t xml:space="preserve">
</t>
        </r>
        <r>
          <rPr>
            <b/>
            <i/>
            <u/>
            <sz val="9"/>
            <color indexed="81"/>
            <rFont val="Tahoma"/>
            <family val="2"/>
          </rPr>
          <t>RIESGO DE CORRUPCIÓN:</t>
        </r>
        <r>
          <rPr>
            <sz val="9"/>
            <color indexed="81"/>
            <rFont val="Tahoma"/>
            <family val="2"/>
          </rPr>
          <t xml:space="preserve"> Es la posibilidad de que, por acción u omisión, se use el poder para desviar la gestión de lo público hacia un beneficio privado. “Esto implica que las prácticas corruptas son realizadas por actores públicos y/o privados con poder e incidencia en la toma de decisiones y la administración de los bienes públicos” (Conpes N° 167 de 2013).
En la descripción de los riesgos de corrupción deben concurrir TODOS los componentes de su definición:
</t>
        </r>
        <r>
          <rPr>
            <b/>
            <sz val="9"/>
            <color indexed="81"/>
            <rFont val="Tahoma"/>
            <family val="2"/>
          </rPr>
          <t>Acción u omisión</t>
        </r>
        <r>
          <rPr>
            <sz val="9"/>
            <color indexed="81"/>
            <rFont val="Tahoma"/>
            <family val="2"/>
          </rPr>
          <t xml:space="preserve"> + </t>
        </r>
        <r>
          <rPr>
            <b/>
            <sz val="9"/>
            <color indexed="81"/>
            <rFont val="Tahoma"/>
            <family val="2"/>
          </rPr>
          <t>uso del poder</t>
        </r>
        <r>
          <rPr>
            <sz val="9"/>
            <color indexed="81"/>
            <rFont val="Tahoma"/>
            <family val="2"/>
          </rPr>
          <t xml:space="preserve"> + </t>
        </r>
        <r>
          <rPr>
            <b/>
            <sz val="9"/>
            <color indexed="81"/>
            <rFont val="Tahoma"/>
            <family val="2"/>
          </rPr>
          <t>desviación de la gestión de lo público</t>
        </r>
        <r>
          <rPr>
            <sz val="9"/>
            <color indexed="81"/>
            <rFont val="Tahoma"/>
            <family val="2"/>
          </rPr>
          <t xml:space="preserve"> + </t>
        </r>
        <r>
          <rPr>
            <b/>
            <sz val="9"/>
            <color indexed="81"/>
            <rFont val="Tahoma"/>
            <family val="2"/>
          </rPr>
          <t>el beneficio privado</t>
        </r>
        <r>
          <rPr>
            <sz val="9"/>
            <color indexed="81"/>
            <rFont val="Tahoma"/>
            <family val="2"/>
          </rPr>
          <t>.</t>
        </r>
      </text>
    </comment>
    <comment ref="C5" authorId="0" shapeId="0" xr:uid="{23A3CB6B-7D5D-4CB9-944A-EBE396F826BB}">
      <text>
        <r>
          <rPr>
            <b/>
            <sz val="9"/>
            <color indexed="81"/>
            <rFont val="Tahoma"/>
            <family val="2"/>
          </rPr>
          <t xml:space="preserve">Jorge Ismael Muñoz Rodriguez:
</t>
        </r>
        <r>
          <rPr>
            <sz val="9"/>
            <color indexed="81"/>
            <rFont val="Tahoma"/>
            <family val="2"/>
          </rPr>
          <t xml:space="preserve">
Todos aquellos factores internos y externos que solos o en combinación con otros, pueden producir la materialización de un riesgo.</t>
        </r>
      </text>
    </comment>
    <comment ref="D5" authorId="0" shapeId="0" xr:uid="{FD10F846-57D8-4D06-B17E-D2F0799D82B1}">
      <text>
        <r>
          <rPr>
            <b/>
            <sz val="9"/>
            <color indexed="81"/>
            <rFont val="Tahoma"/>
            <family val="2"/>
          </rPr>
          <t xml:space="preserve">Jorge Ismael Muñoz Rodriguez:
</t>
        </r>
        <r>
          <rPr>
            <sz val="9"/>
            <color indexed="81"/>
            <rFont val="Tahoma"/>
            <family val="2"/>
          </rPr>
          <t xml:space="preserve">Los efectos o situaciones resultantes de la materialización del riesgo que impactan en el proceso, la entidad, sus grupos de valor y demás partes interesadas.
</t>
        </r>
      </text>
    </comment>
    <comment ref="I77" authorId="0" shapeId="0" xr:uid="{EC4B37DC-FB34-4904-A85C-EC2BCC1E3335}">
      <text>
        <r>
          <rPr>
            <b/>
            <sz val="9"/>
            <color indexed="81"/>
            <rFont val="Tahoma"/>
            <family val="2"/>
          </rPr>
          <t>Jorge Ismael Muñoz Rodriguez:</t>
        </r>
        <r>
          <rPr>
            <sz val="9"/>
            <color indexed="81"/>
            <rFont val="Tahoma"/>
            <family val="2"/>
          </rPr>
          <t xml:space="preserve">
PREVENIR las causas que generan el riesgo: VERIFICAR, VALIDAR, CONCILIAR, COMPARAR, REVISAR, COTEJAR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Jorge Ismael Muñoz Rodriguez</author>
  </authors>
  <commentList>
    <comment ref="E11" authorId="0" shapeId="0" xr:uid="{0A22040C-132D-4717-A284-726015976C4A}">
      <text>
        <r>
          <rPr>
            <b/>
            <sz val="9"/>
            <color indexed="81"/>
            <rFont val="Tahoma"/>
            <family val="2"/>
          </rPr>
          <t>Jorge Ismael Muñoz Rodriguez:</t>
        </r>
        <r>
          <rPr>
            <sz val="9"/>
            <color indexed="81"/>
            <rFont val="Tahoma"/>
            <family val="2"/>
          </rPr>
          <t xml:space="preserve">
Si el resultado de las calificaciones del control o el promedio en el diseño de los controles, está por debajo de 96%, se debe establecer un plan de acción que permita tener un control o controles bien diseñados.</t>
        </r>
      </text>
    </comment>
    <comment ref="E37" authorId="0" shapeId="0" xr:uid="{7B2816E7-0087-4B8A-87C6-E314066B9C0F}">
      <text>
        <r>
          <rPr>
            <b/>
            <sz val="9"/>
            <color indexed="81"/>
            <rFont val="Tahoma"/>
            <family val="2"/>
          </rPr>
          <t>Jorge Ismael Muñoz Rodriguez:</t>
        </r>
        <r>
          <rPr>
            <sz val="9"/>
            <color indexed="81"/>
            <rFont val="Tahoma"/>
            <family val="2"/>
          </rPr>
          <t xml:space="preserve">
Si el resultado de las calificaciones del control o el promedio en el diseño de los controles, está por debajo de 96%, se debe establecer un plan de acción que permita tener un control o controles bien diseñados.</t>
        </r>
      </text>
    </comment>
    <comment ref="E69" authorId="0" shapeId="0" xr:uid="{48AF4C85-532E-4248-B31E-92F463FCD86D}">
      <text>
        <r>
          <rPr>
            <b/>
            <sz val="9"/>
            <color indexed="81"/>
            <rFont val="Tahoma"/>
            <family val="2"/>
          </rPr>
          <t>Jorge Ismael Muñoz Rodriguez:</t>
        </r>
        <r>
          <rPr>
            <sz val="9"/>
            <color indexed="81"/>
            <rFont val="Tahoma"/>
            <family val="2"/>
          </rPr>
          <t xml:space="preserve">
Si el resultado de las calificaciones del control o el promedio en el diseño de los controles, está por debajo de 96%, se debe establecer un plan de acción que permita tener un control o controles bien diseñados.</t>
        </r>
      </text>
    </comment>
  </commentList>
</comments>
</file>

<file path=xl/sharedStrings.xml><?xml version="1.0" encoding="utf-8"?>
<sst xmlns="http://schemas.openxmlformats.org/spreadsheetml/2006/main" count="1795" uniqueCount="674">
  <si>
    <t>MATRIZ DE DEFINICION DE RIESGO</t>
  </si>
  <si>
    <t xml:space="preserve">Acción y Omisión </t>
  </si>
  <si>
    <t xml:space="preserve">Uso del poder </t>
  </si>
  <si>
    <t xml:space="preserve">Desviar la gestión de lo público </t>
  </si>
  <si>
    <t>Beneficio particular</t>
  </si>
  <si>
    <t xml:space="preserve">Descripción del riesgo </t>
  </si>
  <si>
    <t>Proceso</t>
  </si>
  <si>
    <t>Objetivo de proceso</t>
  </si>
  <si>
    <t>Causa</t>
  </si>
  <si>
    <t>Riesgo</t>
  </si>
  <si>
    <t>Consecuencias</t>
  </si>
  <si>
    <t>Impacto</t>
  </si>
  <si>
    <t>Identificación del riesgo</t>
  </si>
  <si>
    <t>MATRIZ DE IDENTIFICACIÓN DE RIESGO</t>
  </si>
  <si>
    <t>Probable</t>
  </si>
  <si>
    <t>Posible</t>
  </si>
  <si>
    <t>Improbable</t>
  </si>
  <si>
    <t>Nivel</t>
  </si>
  <si>
    <t>18 ¿Afectar la imagen nacional?</t>
  </si>
  <si>
    <t>17 ¿Afectar la imagen regional?</t>
  </si>
  <si>
    <t>16 ¿Ocasionar lesiones físicas o pérdida de vidas humanas?</t>
  </si>
  <si>
    <t>15 ¿Generar pérdida de credibilidad del sector?</t>
  </si>
  <si>
    <t>13 ¿Dar lugar a procesos fiscales?</t>
  </si>
  <si>
    <t>12 ¿Dar lugar a procesos disciplinarios?</t>
  </si>
  <si>
    <t>11 ¿Dar lugar a procesos sancionatorios?</t>
  </si>
  <si>
    <t>10 ¿Generar intervención de los órganos de control, de la Fiscalía, u otro ente?</t>
  </si>
  <si>
    <t>9 ¿Generar pérdida de información de la Entidad?</t>
  </si>
  <si>
    <t>del bien o servicios o los recursos públicos?</t>
  </si>
  <si>
    <t>8 ¿Dar lugar al detrimento de calidad de vida de la comunidad por la pérdida</t>
  </si>
  <si>
    <t>7 ¿Afectar la generación de los productos o la prestación de servicios?</t>
  </si>
  <si>
    <t>6 ¿Generar pérdida de recursos económicos?</t>
  </si>
  <si>
    <t>5 ¿Generar pérdida de confianza de la Entidad, afectando su reputación?</t>
  </si>
  <si>
    <t>4 ¿Afectar el cumplimiento de la misión del sector al que pertenece la Entidad?</t>
  </si>
  <si>
    <t>3 ¿Afectar el cumplimiento de misión de la Entidad?</t>
  </si>
  <si>
    <t>Castrófico</t>
  </si>
  <si>
    <t xml:space="preserve">12-18 </t>
  </si>
  <si>
    <t>2 ¿Afectar el cumplimiento de metas y objetivos de la dependencia?</t>
  </si>
  <si>
    <t>Mayor</t>
  </si>
  <si>
    <t>1 ¿Afectar al grupo de funcionarios del proceso?</t>
  </si>
  <si>
    <t xml:space="preserve">Moderado </t>
  </si>
  <si>
    <t>1-5</t>
  </si>
  <si>
    <t>NO</t>
  </si>
  <si>
    <t>SI</t>
  </si>
  <si>
    <t>Si el riesgo de corrupción se materializa podría...</t>
  </si>
  <si>
    <t xml:space="preserve">Descripción </t>
  </si>
  <si>
    <t xml:space="preserve">Respuestas </t>
  </si>
  <si>
    <t>Respuesta</t>
  </si>
  <si>
    <t>Nº Pregunta</t>
  </si>
  <si>
    <t>Calificación de Riesgo de Corrupción Impacto</t>
  </si>
  <si>
    <t>Formato para determinar el Impacto</t>
  </si>
  <si>
    <t>Tabla 12: Matriz del Mapa de Riesgos de Corrupción</t>
  </si>
  <si>
    <t>Consulta /Divulgación</t>
  </si>
  <si>
    <t>Probabilidad</t>
  </si>
  <si>
    <t>Acciones Asociadas al Control</t>
  </si>
  <si>
    <t>Valoración del Riesgo de Corrupción</t>
  </si>
  <si>
    <t>TOTAL</t>
  </si>
  <si>
    <t>¿En el tiempo que lleva la herramienta ha demostrado ser efectiva?</t>
  </si>
  <si>
    <t>¿Se cuenta con evidencias de la ejecución y seguimiento del control?</t>
  </si>
  <si>
    <t>¿La frecuencia de ejecución del control y seguimiento es adecuada?</t>
  </si>
  <si>
    <t>¿El control es manual?</t>
  </si>
  <si>
    <t>¿El control es automático?</t>
  </si>
  <si>
    <t>¿Está(n) definido(s) el(los) responsable(s) de la ejecución del control y del seguimiento?</t>
  </si>
  <si>
    <t>¿Existen manuales, instructivos o procedimientos para el manejo del control?</t>
  </si>
  <si>
    <t>Criterio de medición</t>
  </si>
  <si>
    <t>Correctivo</t>
  </si>
  <si>
    <t>Detectivo</t>
  </si>
  <si>
    <t xml:space="preserve">Preventivo </t>
  </si>
  <si>
    <t>del riesgo</t>
  </si>
  <si>
    <t>Evaluación</t>
  </si>
  <si>
    <t xml:space="preserve">Criterios para la evaluación </t>
  </si>
  <si>
    <t xml:space="preserve">Naturaleza del control </t>
  </si>
  <si>
    <t>Descripción</t>
  </si>
  <si>
    <t>Controles de riesgos de corrupción</t>
  </si>
  <si>
    <t>Rara vez</t>
  </si>
  <si>
    <t>6-11</t>
  </si>
  <si>
    <t>PROBABILIDAD</t>
  </si>
  <si>
    <t>IMPACTO</t>
  </si>
  <si>
    <t>Moderado</t>
  </si>
  <si>
    <t>Catastrófico</t>
  </si>
  <si>
    <t>B</t>
  </si>
  <si>
    <t>M</t>
  </si>
  <si>
    <t>A</t>
  </si>
  <si>
    <t>E</t>
  </si>
  <si>
    <t>Casi Seguro</t>
  </si>
  <si>
    <t>CPR = COMUNICACIÓN Y PRENSA
GIN = GESTIÓN INFORMATICA
GEO = GESTIÓN DEL CONOCIMIENTO
GCO = GESTIÓN CONTRACTUAL
GJU = GESTIÓN JURIDICA
GHU = GESTIÓN HUMANA
GFI = GESTIÓN FINANCIERA
GAD = GESTIÓN ADMINISTRATIVA</t>
  </si>
  <si>
    <t>GÓDIGO</t>
  </si>
  <si>
    <t>Beneficiar irregularmente a un exfuncionario o exfuncionario, u omisión en la busqueda de la información que permita identificar claramente los factores salariales de cada año</t>
  </si>
  <si>
    <t>14 ¿Dar lugar a procesos penales?</t>
  </si>
  <si>
    <t>Afectar los informes de auditoría para favorecer los intereses particulares de los Funcionarios</t>
  </si>
  <si>
    <t xml:space="preserve">No poner en conocimiento de la autoridad competente posibles actos de corrupción y/o faltas disciplinarias </t>
  </si>
  <si>
    <t>GCE001</t>
  </si>
  <si>
    <t>GCE002</t>
  </si>
  <si>
    <t>Gestión del Control y la Evaluación</t>
  </si>
  <si>
    <t xml:space="preserve"> 
Medir y evaluar la eficiencia, eficacia y economía de los controles del Sistema de Control Interno de la Unidad Administrativa Especial de Organizaciones Solidarias, asesorando a la dirección en la continuidad del proceso administrativo, la reevaluación de los planes establecidos y en la introducción de los correctivos necesarios para el cumplimiento de las metas u objetivos previstos.</t>
  </si>
  <si>
    <t xml:space="preserve">Reiteración de las conductas que hubieran generado los hallazgos </t>
  </si>
  <si>
    <t>13 ¿Dar lugar a procesos penales?</t>
  </si>
  <si>
    <t>Revisión del informe de auditoría elaborado por el Profesional especializado de la Oficina de Control Interno, por parte del Jefe de la Oficina de Control Interno
Mesa técnica de informe de evaluación independidiente previa a la emisión formal del informe</t>
  </si>
  <si>
    <t>ofrecimiento de dadivas a los funcionarios de control interno para esconder información</t>
  </si>
  <si>
    <t>No intervención de organismos de control externos en procesos de corrupción</t>
  </si>
  <si>
    <t>Total preguntas afirmativas:______13______ Total preguntas negativas:_______5_______</t>
  </si>
  <si>
    <t>Clasificación del Riesgo: Moderado__________ Mayor_________ Catastrófico_____X______
Puntaje:____13_________</t>
  </si>
  <si>
    <t>Revisión de informes de evaluación independiente, en caso de identificar hallazgos que deban ser conocidos por una autoridad competente se realiza el informe inmediatamente</t>
  </si>
  <si>
    <t xml:space="preserve">Envío de forma inmediata de los hallazgos que deban ser conocidos por una autoridad competente </t>
  </si>
  <si>
    <t>Registro de envío a autoridad competente</t>
  </si>
  <si>
    <t>30/04/2019
31/08/2019
31/12/2019</t>
  </si>
  <si>
    <t>Entidad: ___UNIDAD ADMINISTRATIVA ESPECIAL DE ORGANIZACIONES SOLIDARIAS______</t>
  </si>
  <si>
    <t>1ER. MONITOREO Y REVISIÓN</t>
  </si>
  <si>
    <t>2DO. MONITOREO Y REVISIÓN</t>
  </si>
  <si>
    <t>PROCESO</t>
  </si>
  <si>
    <t>RIESGO</t>
  </si>
  <si>
    <t>CAUSAS</t>
  </si>
  <si>
    <t>CONSECUENCIAS</t>
  </si>
  <si>
    <t>ANÁLISIS DEL RIESGO</t>
  </si>
  <si>
    <t>VALORACIÓN DEL RIESGO</t>
  </si>
  <si>
    <t>FECHA</t>
  </si>
  <si>
    <t>ACCIONES</t>
  </si>
  <si>
    <t>RESPONSABLE</t>
  </si>
  <si>
    <t>INDICADOR</t>
  </si>
  <si>
    <t>SEGUIMIENTO PLANEACIÓN</t>
  </si>
  <si>
    <t>RIESGO INHERENTE</t>
  </si>
  <si>
    <t>CONTROL</t>
  </si>
  <si>
    <t>CONTROLES</t>
  </si>
  <si>
    <t>RIESGO RESIDUAL</t>
  </si>
  <si>
    <t>OPCIÓN DE MANEJO O TRATAMIENTO DEL RIESGO</t>
  </si>
  <si>
    <t>NIVEL DE RIESGO</t>
  </si>
  <si>
    <t>PROPOSITO</t>
  </si>
  <si>
    <t>PERIODICIDAD</t>
  </si>
  <si>
    <t>Período de Ejecución</t>
  </si>
  <si>
    <t>Actividad de Control</t>
  </si>
  <si>
    <t>Soporte / Resgistro</t>
  </si>
  <si>
    <t>Fomento de las Organizaciones Solidarias</t>
  </si>
  <si>
    <t xml:space="preserve">Coaccionar a los funcionarios, contratistas o supervisores  de la Unidad </t>
  </si>
  <si>
    <t xml:space="preserve">Interés indebido por parte de un particular de sacar un provecho </t>
  </si>
  <si>
    <t>Direccionamiento de la contratación para beneficio de un tercero, o que se disminuya la calidad de la supervisión para favorecer al contratista o cooperante</t>
  </si>
  <si>
    <t>RARA VEZ</t>
  </si>
  <si>
    <t>MAYOR</t>
  </si>
  <si>
    <t>ALTO</t>
  </si>
  <si>
    <t>Aplicación del Manual de contratación</t>
  </si>
  <si>
    <t>PREVENIR</t>
  </si>
  <si>
    <t>ANUAL</t>
  </si>
  <si>
    <t>REDUCIR EL RIESGO</t>
  </si>
  <si>
    <t>1 enero a diciembre 31 de 2019</t>
  </si>
  <si>
    <t>Ajuste del periodo de presentación de informes por parte del supervisor, de manera que este los presente de manera mensual.</t>
  </si>
  <si>
    <t>Informes de supervisión</t>
  </si>
  <si>
    <t xml:space="preserve">30/04/2019
</t>
  </si>
  <si>
    <t>Director Técnico de Desarrollo de Organizaciones Solidarias</t>
  </si>
  <si>
    <t>(Número de convenios o contratos con informes mensuales / Número de convenios o contratos supervisados) * 100</t>
  </si>
  <si>
    <t>Se observa la presentación de informes periodicamente conforme fue establecido.</t>
  </si>
  <si>
    <t xml:space="preserve">31/08/2019
</t>
  </si>
  <si>
    <t>Se observa la presentación de informes periodicamente conforme fue establecido. Total de informes de supervisión en contratos relacionan a agosto 30 , de 167 informes.
Por concepto de informes de supervición convenios, relacionan a agosto 31, un total acumulado de 34 informes.</t>
  </si>
  <si>
    <t>Circular para el supervisor.  resolución de funciones de supervisión, informes de supervisión</t>
  </si>
  <si>
    <t>Ajuste del periodo de presentación de informes por parte del supervisor, de manera que este los presente de manera mensual.
Informes de supervisión mensuales.</t>
  </si>
  <si>
    <t>En el seguimiento no hacen mención de la circular y resolución de funciones al supervisor. Presenta los informes de supervisión. De manera periodica, mensualmente.</t>
  </si>
  <si>
    <t>En el seguimiento no hacen mención ni relación alguna, respecto de la circular  y resolución de funciones al supervisor, que haya sido entregada a estos como evidencia y cumplimiento en poner en conocimiento sus funciones y compromiso que conlleva dicha actividad de supervisión. 
Presentan relación del número de los informes de supervisión. No diligencian indicador</t>
  </si>
  <si>
    <t>Doble instancia entre comité operativo y supervisor,</t>
  </si>
  <si>
    <t>Dentro del monitoreo y seguimiento no hacen referencia a la aplicación del control mencionado de la doble instancia entre el comité operativo y el supervisor; si este está operando en cuanto a los contratos y convenios.</t>
  </si>
  <si>
    <t>Dentro del monitoreo y seguimiento observamos nuevamente que no hacen referencia a la aplicación del control mencionado de la doble instancia entre el comité operativo y el supervisor; si este está operando en cuanto a los contratos y convenios.</t>
  </si>
  <si>
    <t>Gestión del Conocimiento</t>
  </si>
  <si>
    <t>Tráfico de influencias para referir una entidad acreditada a los Ciudadanos.</t>
  </si>
  <si>
    <t>Pocas organizaciones idóneas para ejecutar procesos de gestión del conocimiento</t>
  </si>
  <si>
    <t xml:space="preserve">Concentración de la contratación de procesos de formación o de investigación, en un colectivo determinado o en una región determinada </t>
  </si>
  <si>
    <t xml:space="preserve">Difusión de las convocatorias efectuadas por el proceso de gestión contractual o direccionamiento estratégico. </t>
  </si>
  <si>
    <t>Semestral
10/07/2019
10/12/2019</t>
  </si>
  <si>
    <t xml:space="preserve">Verificar publicación que realice la oficina asesora juridica en la página institucional a través de modalidad que permita la convocatoria pública.. </t>
  </si>
  <si>
    <t>Publicación convocatoria pública con la modalidad de contratación en la página web de la Unidad.</t>
  </si>
  <si>
    <t xml:space="preserve">A la fecha esta actividad no aplica, dado que por instrucción de la dirección nacional no se realizaron actividades del proceso de gestión del conocmimiento en el marco de procesos contractuales. </t>
  </si>
  <si>
    <t xml:space="preserve">Coordinador Grupo de Educación e Investigación y Dirección de Investigación y Planeación
</t>
  </si>
  <si>
    <t>Reporte de verificación de la difusión de los procesos contractuales que involcuren procedimeintos del proceso de gestión del conocimiento relaizada</t>
  </si>
  <si>
    <t>Se evidencia ejecución del control establecido.</t>
  </si>
  <si>
    <t>Coordinador Grupo de Educación e Investigación y Dirección de Investigación y Planeación</t>
  </si>
  <si>
    <t>N/A</t>
  </si>
  <si>
    <t>Se evidencia seguimiento en la aplicación del control establecido y su ejecución, tal como lo mencionan, no obstante no hay una información clara y precisa respecto de contratación que sea de gestión del proceso de Gestión del Conocimiento.</t>
  </si>
  <si>
    <t>Servicio al Ciudadano</t>
  </si>
  <si>
    <t>Posibilidad de recibir o solicitar cualquier dádiva o beneficio a nombre propio o para terceros, en los procedimientos de gestión de peticiones y de acreditación.</t>
  </si>
  <si>
    <t>Presiones indebidas. Tráfico de influencias: (amiguismo, persona influyente).</t>
  </si>
  <si>
    <t>Demandas contra la Entidad; Investigaciones penales,
disciplinarias y fiscales.</t>
  </si>
  <si>
    <t>Dar estricta aplicación y cumplimiento al procedimiento establecido de "Gestión de Peticiones y Acreditación", y a los tiempos establecidos para cada tipo de solicitud.</t>
  </si>
  <si>
    <t>DIARIO</t>
  </si>
  <si>
    <t>SEMESTRAL</t>
  </si>
  <si>
    <t>Enviar recordatorio al interior de la Unidad de las implicaciones de incurrir en acciones que puedan materializar actos de corrupción</t>
  </si>
  <si>
    <t>2 recordatorios al interior de la Unidad de las implicaciones de incurrir en acciones que puedan materializar actos de corrupción</t>
  </si>
  <si>
    <t>Actividad de control programada.</t>
  </si>
  <si>
    <t>Recordatorio publicado</t>
  </si>
  <si>
    <t>Desconocimiento por parte de la ciudadania con respecto al trámite de Acreditación y las peticiones que puede gestionar la Unidad; y que son totalmente gratuitas.</t>
  </si>
  <si>
    <t>Pérdida de confianza en lo público y Detrimento patrimonial.</t>
  </si>
  <si>
    <t xml:space="preserve">Informar a traves de los diferentes canales de comunicación sobre la gratuidad de los servicios y tramite de la Unidad. </t>
  </si>
  <si>
    <t>Recordar a la ciudadanía la gratuidad de los trámites y servicios de la Unidad</t>
  </si>
  <si>
    <t>2 recordatorios a la ciudadanía la gratuidad de los trámites y servicios de la Unidad</t>
  </si>
  <si>
    <t>Se evidencia que la actividad de Control programada para el mes de junio</t>
  </si>
  <si>
    <t>Gestión Administrativa</t>
  </si>
  <si>
    <t>Alteración de facturas y/o soportes para pagos por caja menor.</t>
  </si>
  <si>
    <t xml:space="preserve">Ausencia de revisión de facturas al momento de la legalización por parte de los funcionarios. </t>
  </si>
  <si>
    <t>Efectos disciplinarios, efectos fiscales y penales.</t>
  </si>
  <si>
    <t>Revisión al momento de legalización de recursos de Caja Menor.</t>
  </si>
  <si>
    <t>1-ene-2019 - 31 -dic-2019</t>
  </si>
  <si>
    <t>Realizar la verificación de todos los soportes anexos a la caja menor de gastos generales</t>
  </si>
  <si>
    <t>Formato Revisión Caja Menor.
Formato Arqueos.
Formato Legalización Caja Menor.</t>
  </si>
  <si>
    <t>Mensualmente en cada reembolso se realiza la revisión de la documentación de las gastos sufragados con recursos de la caja menor. A la fecha se han realizado 6 reembolsos.</t>
  </si>
  <si>
    <t>Coordinador Grupo de Gestión Administrativa.</t>
  </si>
  <si>
    <t>Ejecutan el control de forma periodica y realizando las revisiones pertinentes en las legalizaciones.</t>
  </si>
  <si>
    <t xml:space="preserve">Ejecutan el control de forma periodica y realizando las revisiones pertinentes en las legalizaciones. No hacen relación a los formatos que evidencian la aplicación y ejecución del control establecido para el tratamiento de los riesgos, siendo los siguientes: 
Formato Revisión Caja Menor
Formato Arqueos. y 
Formato Legalización Caja Menor. </t>
  </si>
  <si>
    <t>Verificar rubros generados Vs. Documentación de soporte de egresos anexada</t>
  </si>
  <si>
    <t>Realizar cruce de información entre la documentación y lo registrado en SIIF</t>
  </si>
  <si>
    <t xml:space="preserve">Reporte SIIF
</t>
  </si>
  <si>
    <t>En cada una de las legalizaciones se verifica el cumplimiento de requisitos minimos de legalización, el cual se convierte en un punto de control por parte de la encargada de la caja menor de gastos generales</t>
  </si>
  <si>
    <t>Revisan documentos soporte en evidente desarrollo del control.</t>
  </si>
  <si>
    <t>Se evidenció que los formatos solicitud de recursos,  formato de legalización caja menor, resolución de legalización y listado de egresos del  SIIF Nación, son de insumo para realizar verificación en SIIF Nación y formato Excel electrónico.</t>
  </si>
  <si>
    <t>Revisan los documentos soporte en evidente desarrollo del control frente al aplicativo SIIF Nación..</t>
  </si>
  <si>
    <t>Cumplimiento de los plazos de tiempo definidos para legalización recursos de caja menor.</t>
  </si>
  <si>
    <t>Verificar que la legalización no supere los terminos definidos en la resolución de caja menor de gastos generales</t>
  </si>
  <si>
    <t>Se evidencia que los controles establecidos funcionan.</t>
  </si>
  <si>
    <t>Se evidencia que la legalización de recursos se realiza de acuerdo a lo establecido en el decreto 2768 de 2012 de manejo de cajas menores en su a Artículo 7° que dice “Legalización. La legalización de los gastos de la caja menor deberá efectuarse durante los cinco (5) días siguientes a su realización”</t>
  </si>
  <si>
    <t>Se evidencia que los controles establecidos funcionan y en especial dan cumplimiento a lo contemplado en la normativa vigente y la cual relacionan en su seguimiento, al igual que tienen especial cuidado en lo establecido en el termino de 5 días para la legalización de los recursos solicitado..</t>
  </si>
  <si>
    <t>Manipulación recursos de caja menor de forma indebida.</t>
  </si>
  <si>
    <t>Falta de control sobre el responsable del manejo de los recursos de caja menor.</t>
  </si>
  <si>
    <t>CATASTROFICO</t>
  </si>
  <si>
    <t>EXTREMO</t>
  </si>
  <si>
    <t>Revisión periodica Caja menor mensual Grupo de Gestión Financiera.</t>
  </si>
  <si>
    <t>DETECTAR</t>
  </si>
  <si>
    <t>MENSUAL</t>
  </si>
  <si>
    <t>EVITAR EL RIESGO</t>
  </si>
  <si>
    <t xml:space="preserve">Realizar arqueos mensulaes a la caja menor de gastos generales por parte del Grupo de Gestión Financiera
</t>
  </si>
  <si>
    <t>Formato Revisión Caja Menor.
Formato Arqueos.</t>
  </si>
  <si>
    <t>En cada uno de los reembolsos, el grupo de gestión financiera verifica cada uno de los requisitos, hace recomendaciones y se procede a reembolsar la caja menor</t>
  </si>
  <si>
    <t>Se evidencia la aplicación y ejecución del control.</t>
  </si>
  <si>
    <t xml:space="preserve">Se evidenció que el grupo de gestión financiera de forma mensual adelanta arqueo a la caja menor en cada uno de los reembolsos que se realizan, registrando los egresos en SIIF Nación. </t>
  </si>
  <si>
    <t>Se evidencia la aplicación y ejecución del control en cuanto a la realización de arqueo mensual a la Caja Menor de Gastos Generales por parte del Grupo de Gestión Financiera. .</t>
  </si>
  <si>
    <t>Dar excesos de confianza sobre el manejo de los recursos al responsable de la Caja Menor.</t>
  </si>
  <si>
    <t>Realizar arqueos sorpresivos al funcionario de la caja menor por parte del jefe inmediato</t>
  </si>
  <si>
    <t>TRIMESTRAL</t>
  </si>
  <si>
    <t>Realizar arqueos mensulaes a la caja menor de gastos generales por parte del coordinador del grupo de gestión administrativa</t>
  </si>
  <si>
    <t>Formato arqueo caja menor</t>
  </si>
  <si>
    <t>Se han realizado auto arqueos, uno mensual. Los arqueos sorpresivos por parte del Coordinador de Grupo de Gestión Administrativa se van a realizar en el segundo semestre de manera sorpresiva.</t>
  </si>
  <si>
    <t>El coordinador del grupo de gestión administrativa manifiesta realizar arqueos sorpresivos a la funcionaria encargada de manejo de los recursos de caja menor.</t>
  </si>
  <si>
    <t>Se evidencia la aplicación y ejecución del control de la realización de arqueos sorpresivos por parte del Coordinador del Grupo de Gestión Administrativo a la funcionaria delegad y encargada del manejo de los recursos de Caja menor de Gastos Generales.</t>
  </si>
  <si>
    <t>No adelantar arqueos de Caja menor.</t>
  </si>
  <si>
    <t>Sustracción de bienes devolutivos o de cunsumo de la unidad</t>
  </si>
  <si>
    <t>Satisfacción personal para cubrir necesidades propias</t>
  </si>
  <si>
    <t>Generación de un detrimento patrimonial, investigaciones disciplinarias, fiscales y penales.  Perdida del cargo.</t>
  </si>
  <si>
    <t>POSIBLE</t>
  </si>
  <si>
    <t>Realizar inventarios periodicos</t>
  </si>
  <si>
    <t>IMPROBABLE</t>
  </si>
  <si>
    <t>Mantener actualizados los inventarios</t>
  </si>
  <si>
    <t>Actas de inventario</t>
  </si>
  <si>
    <t>Se adelanto inventario de bienes devolutivos y de consumo,  correspondiente al primer semestre de 2019.</t>
  </si>
  <si>
    <t xml:space="preserve">Coordinador Grupo de Gestión Administrativa
</t>
  </si>
  <si>
    <t xml:space="preserve">Se realizo toma de inventarios, es importante establecer un número deseado de inventaios mínimos por vigencia con el animo de mayor control y minimizar riesgo. </t>
  </si>
  <si>
    <t xml:space="preserve">Se evidenció la realización de inventario físico del primer semestre de la vigencia 2019, sin embargo se observa que las actas de bines devolutivos no encuentra debidamente firmados. </t>
  </si>
  <si>
    <t>Se observa conforme a lo informado, que se realizó la toma de inventarios, para un mayor control de los bienes de la entidad. Es de resaltar que algunas actas no se encuentran debidamente firmadas.</t>
  </si>
  <si>
    <t>Gestión Documental</t>
  </si>
  <si>
    <t>Emisión y firma de documentos por parte de funcionarios no competentes y/o autorizados.</t>
  </si>
  <si>
    <t xml:space="preserve">Interés indebido por parte de un funcionaro o particular de sacar un provecho </t>
  </si>
  <si>
    <t>Suplantación de firmas que podrían reconocer beneficios a un tercero en detrimento tanto económico como reputacional de la entidad. Teniendo como tal consecuencias disciplinarias, fiscales, penales y civiles.</t>
  </si>
  <si>
    <t>MODERADO</t>
  </si>
  <si>
    <t xml:space="preserve">Manual de archivo y correspondencia con el registro de firmas autorizadas.
</t>
  </si>
  <si>
    <t>Realizar mejora a la interfaz de firma digital del SGDEA.
Parametrización de la nueva versión del aplicativo de GD - SGDEA.</t>
  </si>
  <si>
    <t xml:space="preserve">Dentro de la planeación establecida para los componentes de Gestión Documental se contrará un desarrollador el cual tendrá dentro de sus obligaciones atender los requerimientos del SGDEA respecto a la firma digital, parametrización y actualización.  </t>
  </si>
  <si>
    <t>Se tiene programada la actividad de control para desarrollo del mismo en el mes de junio.</t>
  </si>
  <si>
    <t xml:space="preserve">De acuerdo a lo planeado se contrató un desarrollador el cual tiene dentro de sus obligaciones, entre otras, atender los requerimientos del SGDEA respecto a la firma digital, parametrización y actualización.  </t>
  </si>
  <si>
    <t>Coordinación Gestión Administrativa</t>
  </si>
  <si>
    <t>Se tiene programada la actividad de control para desarrollo del mismo en el mes de junio. A la fecha no reportan avance a la planeación y programación.
 mejora a la interfaz de firma digital del SGDEA, como los resultados obtenidos  en la  parametrización de la nueva versión del aplicativo de GD - SGDEA.
No relacionan las actividades  concretas de manual.</t>
  </si>
  <si>
    <t>Implementación del componente de firma digital al sistema de gestión documental.</t>
  </si>
  <si>
    <t xml:space="preserve">No informan sobre un seguimiento a la programación de la implementación de la firma digital,  actividad de control, programada para desarrollar en el mes de junio, </t>
  </si>
  <si>
    <t>Perder información por acceso de personas no autorizadas a los archivos e información misional.</t>
  </si>
  <si>
    <t>Interés indebido por parte de un funcionaro o particular de sacar un provecho o afectar un proceso</t>
  </si>
  <si>
    <t>Pérdida de imagen y credibilidad a nivel institucional. Acciones penales, civiles, disciplinarias y fiscales para la entidad y/o los funcionarios implicados. Daño reputacional y afectación a terceros.</t>
  </si>
  <si>
    <t xml:space="preserve">Procedimientos para el prestamo y consulta de documentos en archivos de gestión y archivo central.
</t>
  </si>
  <si>
    <t xml:space="preserve">Diligenciar los farmatos establecidos para el préstamo de documentos según el procedimiento institucional. </t>
  </si>
  <si>
    <t xml:space="preserve">Respecto al préstamo y consulta de documentos, la persona encargada del Archivo, reporta de manera mensual el diligenciamiento adecuado de las solicitudes y las cifras respecto a la gestión del mes </t>
  </si>
  <si>
    <t>Se evidencia el desarrollo de las actividades de control.</t>
  </si>
  <si>
    <t xml:space="preserve">Respecto al préstamo y consulta de documentos, la persona encargada del Archivo, continúa de manera diligente y constante, realizando el reporte mensual del diligenciamiento adecuado de las solicitudes y las cifras respecto a la gestión del mes. Procurando el seguimiento debido a este proceso. </t>
  </si>
  <si>
    <t xml:space="preserve">FUID registro de prestamos, que permite el registro y seguimiento al cumplimiento adecuado del proceso.
</t>
  </si>
  <si>
    <t>Solicitar diligenciamiento del formato de préstamos y consultas de documentos cada vez que se requiera.</t>
  </si>
  <si>
    <t xml:space="preserve">Los formatos establecidos para tal fin </t>
  </si>
  <si>
    <t>Se evidencia el desarrollo de las actividades de control y es importante que el seguimiento se haga por cada una de las actividades.</t>
  </si>
  <si>
    <t>Elaboración de un protocolo para el acceso a zonas de archivo.</t>
  </si>
  <si>
    <t xml:space="preserve">Acatar los lineamientos establecidos tanto en el protocolo , en donde básicamente se restringe el acceso a personas ajenas al proceso. </t>
  </si>
  <si>
    <t>En el día día de las actividades propias del archivo se valida y se controla que solamente tenga acceso a estos espacios las personas de Gestión Documental</t>
  </si>
  <si>
    <t>No relacionan el protocolo para accesar a las áreas de gestión Documental, como tampoco la elaboración de citado protocolo de acceso al área de archivo, no obstante de ejercer un control de acceso a los espacios de arvchivo.</t>
  </si>
  <si>
    <t>Se avanza y se realiza de manera constante el control diario relacionado con las actividades propias del archivo, verificando la revisión y validación en cuanto a que solamente tenga acceso a estos espacios las personas de Gestión Documental, de ninguna manera personal ajeno a este proceso.</t>
  </si>
  <si>
    <t>Solicitar prestada  documentacion con el animo de no ser devuelta y extraviarla.</t>
  </si>
  <si>
    <t>Interés indebido por parte de un funcionaro o particular de sacar un provecho o alterar una trazabilidad</t>
  </si>
  <si>
    <t>Procedimientos para el prestamo y consulta de documentos en archivos e gestión y archivo central.
FUID registro de prestamos, que permite el registro y seguimiento al cumplimiento adecuado del proceso.</t>
  </si>
  <si>
    <t>Solicitar diligenciamiento del formato de préstamos y consultas de documentos cada vez que se requiera y a su vez realizar el debido seguimiento a estos formatos con el objeto de evidenciar que efectivamente la documentación sea devuelta, es decir conservar la trazabilidad del procedimiento para que no sean adulterado en algún punto.</t>
  </si>
  <si>
    <t>Los formatos establecidos para tal fin</t>
  </si>
  <si>
    <t>Respecto al préstamo y consulta de documentos, la persona encargada del Archivo, reporta de manera mensual el diligenciamiento adecuado de las solicitudes y las cifras respecto a la gestión del mes, de igual manera se lleva el control por parte del personal encargado, revisando que la documentación sea devuelta en los tiempos estipulados.</t>
  </si>
  <si>
    <t>Respecto al préstamo y consulta de documentos, la persona encargada del Archivo, continua trabajando en la realización de reportes de manera mensual, garantizando y velando por  el diligenciamiento adecuado de las solicitudes y las cifras respecto a la gestión del mes, de igual manera se continúa con el control por parte del personal encargado, revisando que la documentación sea devuelta en los tiempos estipulados.</t>
  </si>
  <si>
    <t>Adulteración de contenido o registro de la información en el aplicativo de gestión documental</t>
  </si>
  <si>
    <t>Implicaciones penales, jurídicas, disciplinarias y fiscales para la entidad y/o los funcionarios implicados. Afectación negativa de la imagen institucional. Perjuicios a terceros.</t>
  </si>
  <si>
    <t>Procedimientos para la recepción, registro y radicación de correspodencia.
Registro de actividad del aplicativo TQMWEB. Modulo auditoria.</t>
  </si>
  <si>
    <t xml:space="preserve">El responsable de la radicación de las comunicaciones oficiales de la entidad se encarga de validar la completitud de la información, los datos mínimos de la misma y su adecuado registro en el aplicativo. De esta manera la herramienta tecnológica salvaguarda e implementa protocolos de seguridad de la información con el objeto de que no sea adulterada.  </t>
  </si>
  <si>
    <t>Sistema de radicación de Gestión Documental</t>
  </si>
  <si>
    <t>Diariamente se verifica los estados de la documentación radicada en la entidad, se genera la planilla de entrega, se realizan recorridos y se comprueba que todos los registros hayan quedado consignados en el aplicativo de radicación de las comunicaciones oficiales.</t>
  </si>
  <si>
    <t>Se ejecutan las actididades en desarrollo del control establecido.</t>
  </si>
  <si>
    <t xml:space="preserve">Respecto a esta actividad continuamos diariamente se verificando los estados de la documentación radicada en la entidad, se sigue generando la planilla de entrega, se realizan recorridos y se comprueba que todos los registros hayan quedado consignados en el aplicativo de radicación de las comunicaciones oficiales. Esta actividad es constante. </t>
  </si>
  <si>
    <t>Se ejecutan las actididades en desarrollo del control establecido. Adelantando acciones de verificación.</t>
  </si>
  <si>
    <t>Gestión Contractual</t>
  </si>
  <si>
    <t>Planear la compra de bienes y/o servicios que la unidad  no requiera.</t>
  </si>
  <si>
    <t>Desconocimiento de la normatividad e intereses particulares indebidos</t>
  </si>
  <si>
    <t>Violación a la normatividad aplicable, contrataciones irregulares</t>
  </si>
  <si>
    <t>Revisón del Plan Anual de Adquisiciones para adleantar el proceso de contratación</t>
  </si>
  <si>
    <t xml:space="preserve">
Mantener actualizado el plan anual de adquisiciones</t>
  </si>
  <si>
    <t>Plan Anual de adquisiciones publicado</t>
  </si>
  <si>
    <t xml:space="preserve">Se construyó el Plan Anual de adquiciciones  por las áreas intervinientes.
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</si>
  <si>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Jefe oficina Asesora Jurídica</t>
  </si>
  <si>
    <t>El contro y actividades se desarrollan, en ejecución del control propuesto.</t>
  </si>
  <si>
    <t xml:space="preserve">El  plan anual de adquisiciones, fue actualizado para fecha del 30 de julio de 2019, es decir que a la fecha se encuentra actualizado, asi mismo cabe mencionar que toda gestion contractual que se ha llebado en la oficina juridica de la entidad hasta la fehca, se encuentra dentro del programa del Plan Anual de Adquisiones de la entidad UAEOS. </t>
  </si>
  <si>
    <t>Jefe Asesora de Oficina Juridica</t>
  </si>
  <si>
    <t>El contro y actividades se desarrollan, en ejecución del control propuesto. Adelantando las actividades de actualización del Plan Anual de Adquicisiones.</t>
  </si>
  <si>
    <t>Revisión de documentos previos por parte de las áreas intervinientes en el proceso</t>
  </si>
  <si>
    <t>Revisar los expedientes contractuales para verificar la existencia de los documentos precontractuales</t>
  </si>
  <si>
    <t>Expedientes contractuales escaneados en carpeta compartida</t>
  </si>
  <si>
    <t>Se revisan los documentos objeto de la contratación de conformidad con la modalidad de contratación.</t>
  </si>
  <si>
    <t>Se desarrolla y ejecuta la actividad del control.</t>
  </si>
  <si>
    <t xml:space="preserve">Por parte de la oficina juridica se revisan los documentos como estudios previso, y demas requisitos propios para la gestion de cada proceso contractual con e objetivo de que cumplan con el lleno de los requisitos legales, y posterior a ello son incluidos en la carpeta compartidad de la entidad, con la finalidad llevar un control de los procesos contractualque que se van desarrollando en el transcurso del periodo. </t>
  </si>
  <si>
    <t>Se desarrolla y ejecuta la actividad del control, revisando los documentos necesarios dentro del desarrollo de los procesos contractuales que adelanta la entidad.</t>
  </si>
  <si>
    <t>Estudios previos o de factibilidad sin el lleno de los requisitos</t>
  </si>
  <si>
    <t>Intereses particulares económicos, favorecimiento a terceros</t>
  </si>
  <si>
    <t>Efectos penales, fiscales y disciplinarios</t>
  </si>
  <si>
    <t xml:space="preserve">Diligencimiento de formato con los requisitos establecidos en la norma para realizar estudios.
</t>
  </si>
  <si>
    <t>Revisar los expedientes contractuales para verificar la existencia de los estudios previos diligenciados</t>
  </si>
  <si>
    <t>Todos los expedientes contractuales cuentan con los estudios previos y así mismo en las casos que aplica las actas de comité de evaluación.</t>
  </si>
  <si>
    <t>Se evidencia que se ejecuta el control realizndo las actividades programadas.</t>
  </si>
  <si>
    <t xml:space="preserve">Revisar la proyección de los estudios previos en cada proceso contractual, teniendo en cuenta la modalidad de selección pára cada proceso. </t>
  </si>
  <si>
    <t>Se evidencia que se ejecuta el control realizndo las actividades programadas de reisión de documentos.</t>
  </si>
  <si>
    <t>Pliegos de condiciones direccionados y no objetivos.</t>
  </si>
  <si>
    <t>Revisión por parte del comité de contratación del Proyecto de pliego de condiciones y pliego de condiciones definitivo</t>
  </si>
  <si>
    <t>Convocar al comité de contratación</t>
  </si>
  <si>
    <t xml:space="preserve"> Actas de comité de contratación</t>
  </si>
  <si>
    <t>Durante estos meses se adelantó  convocatoria con pliegos de condiciones el cual fue revisado.</t>
  </si>
  <si>
    <t xml:space="preserve">Según seguimeinto del responsable del proceso adelantaron convocatoria, sin otra información de los resultados y </t>
  </si>
  <si>
    <t xml:space="preserve">La jefe Asesora Oficina Juridica de la entidad, lleva a cabo los comités de contratacion, donde se dirime la modalidad de selección de cada proceso, entre otros puntos propios de dichos procesos contractuales. </t>
  </si>
  <si>
    <t>Informes de supervisión y recibos a satisfacción sin el cumplimiento de los requisitos y obligaciones contractuales</t>
  </si>
  <si>
    <t>Intereses particulares y económicos, favorecimiento a terceros</t>
  </si>
  <si>
    <t xml:space="preserve">Verificación por parte del grupo de almacén, de los elementos comprados.
</t>
  </si>
  <si>
    <t xml:space="preserve">Revisar Registro de ingreso de bienes al almacen
</t>
  </si>
  <si>
    <t>Formato de ingreso de bienes al almacen diligenciado</t>
  </si>
  <si>
    <t>Las acciones se realizaron teniendo en cuenta que para el trámite del pago se debía adjuntar el ingreso de los bienes al almacén y todo proceso e pago debía contar con el respectivo certificado de recibo a satisfacción. También se conbtó con auditoría de evaluación independiente por Control Interno</t>
  </si>
  <si>
    <t>Se evidencia ejecución de las actividades de control planeadas. Se recomienda que los seguimientos sean más especificos y que hagan referencia al control.</t>
  </si>
  <si>
    <t>Una vez revisado en la dependencia de gestion administrativa, se pudo evidenciar que existe un registro de ingreso y de salida de los bienes al almacen, dicho registro es remitido a la dependencia finacniera para su revision, y posteriormente es devuelto a Gestion Administrativa para su archivo.</t>
  </si>
  <si>
    <t>Auditorías de evaluación independiente realizados a un muestreo de los contratos.</t>
  </si>
  <si>
    <t xml:space="preserve">Implementar auditorías de evaluación independiente </t>
  </si>
  <si>
    <t>Informes de evaluación indpendiente.</t>
  </si>
  <si>
    <t xml:space="preserve">Se cuenta con las auditorias de evaluación independiente por la Oficina de Control. </t>
  </si>
  <si>
    <t>La información suministrada de seguimiento no es suficiente. No se informa de prácticas de las auditorias independientes y de los informes de evaluación en consecuencia.</t>
  </si>
  <si>
    <t xml:space="preserve">La oficina de Control interno realizó auditoria a la publicacion de los procesos en el Secop ii. </t>
  </si>
  <si>
    <t>La información suministrada de seguimiento no es suficiente toda vez que no hacen relación a la ejecución de las actividades de control definidas. No se informa de prácticas de las auditorias independientes y de los informes de evaluación en consecuencia.</t>
  </si>
  <si>
    <t>Revisión por parte del funcionario que ostente la ordenación del gasto de los informes presentados por los supervisores de los contratos en los cuales se evidencie la correcta ejecución de los mismos.</t>
  </si>
  <si>
    <t>Revisar los informes de supervisión de los contratos y convenios antes de autoriazar un pago o desembolso.</t>
  </si>
  <si>
    <t>Oficio remisiorio del informe de supervisión con el visto bueno del ordenador del gasto</t>
  </si>
  <si>
    <t>Los informes de supervisión son revisados antes del pago o autorización del desembolso.</t>
  </si>
  <si>
    <t>Se observa que hay ejecución y desarrollo de actividades de control.</t>
  </si>
  <si>
    <t>La Oficina Juridica de la entidad, revisa los informes de los contratos, correspondientes a cada pago, una vez tienen el visto bueno del Ordenador del Gasto, para posteriormente archivarlos en su respectiva carpeta.</t>
  </si>
  <si>
    <t>Gestión Jurídica</t>
  </si>
  <si>
    <t>Dilatación de los procesos disciplinarios y/o judiciales con el propósito de obtener el vencimiento de términos o la prescripción del mismo.</t>
  </si>
  <si>
    <t xml:space="preserve">Que  no se tengan claros los tiempos y las etapas para llevar los procesos disciplinarios o judiciales. </t>
  </si>
  <si>
    <t xml:space="preserve">Seguimiento a los procesos judiciales a través de visitas y del portal web de la rama judicial </t>
  </si>
  <si>
    <t>Presentar informes de comisión de visitas a los despachos judiciales. Registros de consulta en el portal web de la rama judicial, del estado de los procesos</t>
  </si>
  <si>
    <t>informes de comisión
Reporte de estado de procesos judiciales</t>
  </si>
  <si>
    <t>Se adelantaron las vicitas  a los Despachos Judiciales  y a través del portal Web, dejando los respectivos registros de las visitas a los despachos..</t>
  </si>
  <si>
    <t>Jefe Oficina asesora Jurídica</t>
  </si>
  <si>
    <t>Ejecutan la actividad de control.</t>
  </si>
  <si>
    <t>La oficina Juridica ha llevado a cabo las revisiones de los estados en los procesos judiciales atravez de comisiones de visitas en las fechas y meses programados para tal fin; dichas comisiones se han llevaedo en las siguientes fechas: 11/04/2019 a la ciudad de Barranquilla; 24,25/04/2019  a la ciudad de Sincelejo; 26/04/2019 a la ciudad de armenia; 20,21/05/2019 a la ciudad de sincelejo; 18,19,20/06/2019 a la ciudad de Sincelejo; 13/06/2019 a la ciudad de Florencia; 18,19/07/2019 a la ciudad de Sincelejo; 29,30,31/07/2019 a la ciudad de Sincelejo; 21,22/08/2019 a la ciudad de Sincelejo.  .</t>
  </si>
  <si>
    <t>Procedimiento disciplinario definido</t>
  </si>
  <si>
    <t>Dar cumplimiento al procedimiento disciplinario.</t>
  </si>
  <si>
    <t>Expedientes disicplinarios completos</t>
  </si>
  <si>
    <t>Es verificado por la funcionaria - Contratista encargada de adelantar dicha tarea en los expedientes disciplinarios.</t>
  </si>
  <si>
    <t>Se ejecuta la actividad de control.</t>
  </si>
  <si>
    <t>Presentar documentos insustanciales de defensa en procesos judiciales</t>
  </si>
  <si>
    <t>Intereses económicos, favorecimiento a terceros</t>
  </si>
  <si>
    <t xml:space="preserve">Revisón de expedientes judiciales </t>
  </si>
  <si>
    <t>Revisar los expedientes judiciales cuando se encuentren disponibles.</t>
  </si>
  <si>
    <t>Informes de comisión.</t>
  </si>
  <si>
    <t xml:space="preserve">Durante el periodo reportado, es decir desde el mes de abril de 2019 hasta el mes de agosto de 2019, la oficina juridica, ha venido revisando tres dias a la semana, los estados de los procesos judiciales; asi las cosas podemos manifestar que hasta el 30 de agosot de 2019 los procesos se han revisado en sesenta (60) oportunidades, esto con el fin de mantener los procesos en los que hace parte la entidad actualizados. por lo tanto dentro de este periodo se presentaron audiencias iniciales, de pruesba y de juzgamiento, como tambien salio un fallo de sentencia, en donde resulto absuelta la entidad. </t>
  </si>
  <si>
    <t>Recomendar  lineamientos de orientación de defensa al abogado  en sesiones del Comité de Conciliación, cuando se reqiuera.</t>
  </si>
  <si>
    <t>Realizar recomendaciones generales a los apoderados para la elaboración de los documentos de defensa.</t>
  </si>
  <si>
    <t>Actas del comité de conciliación</t>
  </si>
  <si>
    <t>dicha actividad es realizada a través de reuniones, donde la jefe de Oficina, imparte los lineamientos y recomendaciones para la defensa jurídica, la cual se ve reflejada en los documentos aportados ante los diferentes despachos judiciales, en los expedientes.</t>
  </si>
  <si>
    <t>Se ejecuta la actividad de control a través del Jefe de Oficina</t>
  </si>
  <si>
    <t xml:space="preserve">En la oficiona juridica de la Unidad Administrativa de Organizavciones Solidarias, desde el mes de abril de 2019, hasta el mes de agodsto de la amnualidad, se han desarrollado 10  audiecina de comité de conciliación, en donde se debaten los procesos judiciales en los que hace parte la entidad. </t>
  </si>
  <si>
    <t>Gestión Financiera</t>
  </si>
  <si>
    <t xml:space="preserve">Comprobantes contables manuales sin  verificación </t>
  </si>
  <si>
    <t>Comprobantes registrados y aprobados sin verificación del Coordinador Financiero.</t>
  </si>
  <si>
    <t xml:space="preserve">Efectos económicos, Financieros y tributarios.
</t>
  </si>
  <si>
    <t xml:space="preserve">Aplicativo SIIF.
</t>
  </si>
  <si>
    <t>REDUCIR</t>
  </si>
  <si>
    <t>Definir lo perfiles adecuados a cada usuarios  ( mediante la aplicación a las restriccciones de aplicabilidad de perfiles emitida por el MHYCP).</t>
  </si>
  <si>
    <t xml:space="preserve"> - Reportes del sistema SIIF.
</t>
  </si>
  <si>
    <t>Se mantuvieron los perfiles definidos de acuerdo a las restricciones por parte del MHYCP.</t>
  </si>
  <si>
    <t>Profesional Especializado Grado 13.</t>
  </si>
  <si>
    <t>Reporte mensual</t>
  </si>
  <si>
    <t>Se evidencia que se desarrolla y ejecuta la actividad del control.</t>
  </si>
  <si>
    <t>Se realizaron algunos cambios por periodo de vacaciones teniendo  encuenta las restricciones e incompatibilidades en los perfiles de SIIF Nacion.</t>
  </si>
  <si>
    <t>Se evidencia que se desarrolla y ejecuta la actividad del control, y tienen especial cuidado en tener cuidado en cumplimiento de lo normado en cuanto a la incompatibilidad de perfiles definido por la administración del SIIF</t>
  </si>
  <si>
    <t>No contar con los debidos soportes para realizar ajustes manuales.</t>
  </si>
  <si>
    <t>Efectos disciplinarios y Fiscales.</t>
  </si>
  <si>
    <t>Procedimiento Elaboración Estados Contables.</t>
  </si>
  <si>
    <t>Revisar el  procedimiento de elaboracion de estados contables para los cierres mensuales.</t>
  </si>
  <si>
    <t xml:space="preserve">
- Comprobantes de contabilidad fisicos con sus soportes.</t>
  </si>
  <si>
    <t>Se siguen realizando las actividades contenidas en el procedimiento de elaboracion de estados contables.</t>
  </si>
  <si>
    <t xml:space="preserve">Contratista con Funciones de contador </t>
  </si>
  <si>
    <t>La actividad la desarrollan sin contratiempos.</t>
  </si>
  <si>
    <t>Se realizaron las actividades contempladas en el procedimiento de elaboracion de estados contables y se tuvieron encuenta recomendaciones por parte de la Contaduria General de la Nacion.</t>
  </si>
  <si>
    <t>Pagos con Traspaso a Pagaduria</t>
  </si>
  <si>
    <t>SIIF Nacion permite realizar pagos con traspaso a pagaduria.</t>
  </si>
  <si>
    <t>Efectos disciplinarios, economicos, penales y fiscales.</t>
  </si>
  <si>
    <t>PROBABLE</t>
  </si>
  <si>
    <t>Se evidencia que desarrollan las actividades de conformidad con lo programado.</t>
  </si>
  <si>
    <t>Conciliacion Bancaria Mensual</t>
  </si>
  <si>
    <t>verificacion de movimientos de libro de tesoreria vs extractos bancarios.</t>
  </si>
  <si>
    <t>Conciliacion Bancaria mensual con sus respectivos soportes.</t>
  </si>
  <si>
    <t xml:space="preserve">Se continua con la elaboracion de conciliacion de bancaria mensual. </t>
  </si>
  <si>
    <t>Se realizaron las conciliaciones bancarias del cuatrimestre, donde se evidencio cruce de libro de tesoreria con extractos bancarios y soportes de pago.</t>
  </si>
  <si>
    <t>Verficar soporte de los pagos con traspaso a pagaduria.</t>
  </si>
  <si>
    <t>QUINCENAL</t>
  </si>
  <si>
    <t>Verificar que los soportes de pago con trasspaso a pagaduria  tengan el sello de pagado.</t>
  </si>
  <si>
    <t>Soportes de pago.</t>
  </si>
  <si>
    <t>Se revisan soportes de pago con sello de pagado cada vez que hay ordenes de pago con traspaso a pagaduria.</t>
  </si>
  <si>
    <t>Profesional Especializado Grado 15.</t>
  </si>
  <si>
    <t xml:space="preserve">Soportes </t>
  </si>
  <si>
    <t>Se revisaron los soportes de pago con sello de pagado del cuatrimestre corrobando con el desembolso de la cuenta bancaria.</t>
  </si>
  <si>
    <t>Gestión Humana</t>
  </si>
  <si>
    <t>Expedición de certificaciones de bono pensional y/o laborales con falsedad ideológica</t>
  </si>
  <si>
    <t>Mayor carga pretacional del estado Colombiano</t>
  </si>
  <si>
    <t>Revisión de la historía laboral del exfuncionario y/o funcionario, verificación de decretos salariales anuales, Coordinador de Gestión Humana, Fondo de Pensión, Ministerio de Hacienda y confirmación de la certificación por parte de Colpensiones.</t>
  </si>
  <si>
    <t>SEMANAL</t>
  </si>
  <si>
    <t>30/01/2019
a
31/12/2019</t>
  </si>
  <si>
    <t>Continuar con la aplicación e implementación de los controles existentes y monitoreo</t>
  </si>
  <si>
    <t>Copia de certificaciones y/o Oficio remisorio información.</t>
  </si>
  <si>
    <t xml:space="preserve">Confirme a solicitudes de exfuncionarios de la superintendeica de Economía sol.idarias, DANCOOP, DANSOCIAL,  se verificación  las historias laborales  y se diligenciaron los formatos  Nos. 1, 2 y 3 certificados, firmados por la Coordinadora de Gestión Humana.
Se recertificaron los Formatos Nos. 1, 2 y 3 por solicitud de COLPÉNSIONES y Ministerio de Hacienda y Crédito Público.
</t>
  </si>
  <si>
    <t>Coordinadora Grupo de Gestión Humana</t>
  </si>
  <si>
    <t xml:space="preserve">A 30 de Abril se han expedido noventa y tres         (93) certificaciones de tiempos y factores salariales </t>
  </si>
  <si>
    <t>Se ejecuta y desarrollan las actividades de control</t>
  </si>
  <si>
    <t xml:space="preserve">A partir del 1o. de junio de 2019, la Unidad inicio la verificación y trámite de solicitudes de Certificación de Salarios y Tiempos de Servicios a través del Aplicativo CETIL del Ministerio de Hacienda y Crédito Público.
</t>
  </si>
  <si>
    <t xml:space="preserve">A 31 de agosto se han validado, tramitado y firmado 292 solicitudes de Certificaciones de Tiempos y Salarios. </t>
  </si>
  <si>
    <t xml:space="preserve"> Los funcionarios responsables de la caja menor se giren dineros a sus cuentas personales y/o otras cuentas.</t>
  </si>
  <si>
    <t>Apropiarse de los recursos del Estado Colombiano</t>
  </si>
  <si>
    <t>Detrimento patrimonial.
Peculado por apropiación indebida</t>
  </si>
  <si>
    <t>Procedimiento Manejo de Caja Menor Viaticos.
Reembolsos de Caja Menor.
Control Automatico Aplicativo SIIF.
Conciliación Bancaria
Arqueos de Caja Menor Viatico Oficina de Control Interno.</t>
  </si>
  <si>
    <t>Continuar con la aplicación de los controles, y realizar seguimiento y monitoreo de los mismos.</t>
  </si>
  <si>
    <t>Procedimiento Manejo de Caja Menor.
Formatos aplicativo SIIF.
Formatos Arqueo</t>
  </si>
  <si>
    <t>Registro Libro de Caja Menor
Registro de Movimiento de la Caja Menor  de Viáticos y Gastos de Viaje en SIIF
Preparación y aprobación de los abonos en cuenta de Bancolombia a los servidores púlicos comisionados
Conciliación Bancaria mensual de Bancolombia.</t>
  </si>
  <si>
    <t>A 30 de Abril  se han tramitado setenta y tres  (73) Documentos de autorización, reconocimiento y ordenación de pago - Comisión al Interior del País.</t>
  </si>
  <si>
    <t>Se ejecuta y desarrollan las actividades de control dejando las evidencias en los registros reportados en el seguimiento.</t>
  </si>
  <si>
    <t xml:space="preserve">
Registro Libro de Gastos de Viaje - Presupuesto Funcionamiento.
Registro Libro de Gastos de Viaje - Presupuesto Inversión.
Registro de Movimiento  de Viáticos y Gastos de Viaje en SIIF (Preparadora)
Rol de Verificadora realizado por la Coordinaroa de Gestión Humana
Rol de autorizador realizado por el Subdirector Nacional.
</t>
  </si>
  <si>
    <t>A 31 de Agosto se han tramitado :
163 Rubro de Inversión
143 Rubro de Cuncionamiento</t>
  </si>
  <si>
    <t xml:space="preserve">Suministrar tíquetes aereos a servidores públicos sin acto administrativo que confiera la comisión de servicios. </t>
  </si>
  <si>
    <t xml:space="preserve">Favorecer a servidores públicos sin los requisitos legales establecidos.
</t>
  </si>
  <si>
    <t xml:space="preserve">Expedición de Acto Administrativo debidamente firmado y numerado.
</t>
  </si>
  <si>
    <t>Un acto administrativo que confiere la comisióm.</t>
  </si>
  <si>
    <t xml:space="preserve">Validación, revisión y verificación facturas (Reporte)
Informe de Supervisión
Certificación Recibo a Satisfacción
</t>
  </si>
  <si>
    <t xml:space="preserve">A 30 de Abril se han realizado  cuatro (04)  pagos con cargo al Contrato No. 075 de 2019  </t>
  </si>
  <si>
    <t>Se ejecuta y desarrollan las actividades de control dejando las evidencia en el  registro (Resolución) reportado en el seguimiento.</t>
  </si>
  <si>
    <t xml:space="preserve">A 31 de Agosto se han realizado diez (10)  pagos con cargo al Contrato No. 075 de 2019  </t>
  </si>
  <si>
    <t>Supervición contrato de suministro de Tíquetes.</t>
  </si>
  <si>
    <t>Revisióndocumentos de ejecución contractual,  informes de supervisión y de satisfacción.</t>
  </si>
  <si>
    <t>Tiquetes aereos.
Informes supervición
Carpeta contrato</t>
  </si>
  <si>
    <t>Se ejecuta y desarrollan las actividades de control dejando las evidencia en el  reporte de supervisión.</t>
  </si>
  <si>
    <t>Arqueos de Caja Menor Viatico Oficina de Control Interno.</t>
  </si>
  <si>
    <t>No evidencian seguimiento en cuanto a arqueos por parte de la Oficina de Control Interno.</t>
  </si>
  <si>
    <t>Gestión Informática</t>
  </si>
  <si>
    <t>Sistemas de información susceptibles de manipulación o adulteración.</t>
  </si>
  <si>
    <t xml:space="preserve">Falta de controles o mecanismos de seguridad en los servicios y / o aplicaciones.  </t>
  </si>
  <si>
    <t>Robo de información, adulteración de la información, violación de los pilares de seguridad de la información (confidencialidad, integralidad y disponibilidad)</t>
  </si>
  <si>
    <t>Cambio de contraseñas periodica de los usuarios de los sistemas de información con las politicas implementadas en las aplicaciones.</t>
  </si>
  <si>
    <t xml:space="preserve">Revisar  reportes de cambio de contraseñas. </t>
  </si>
  <si>
    <t>Evidencia consola de administración donde se tiene la politica implementada.</t>
  </si>
  <si>
    <t>Se mantienen los controles que se tienen implementados en el proceso y su respectiva ejecución de los mismos.</t>
  </si>
  <si>
    <t>Coordinador Grupo de Técnologias de la Información</t>
  </si>
  <si>
    <t>Listado de usuarios
Copias de seguridad - Backups
Reportes Firewall
Registro de monitoreo de equipos</t>
  </si>
  <si>
    <t>Registran que mantienen los controles implementados y su consecuente ejecución.</t>
  </si>
  <si>
    <t>Se continua con los controles establecidos en el proceso y su ejecución</t>
  </si>
  <si>
    <t>Lider  Grupo de Técnologias de la Información</t>
  </si>
  <si>
    <t>Registran en el seguiento que continuan y mantienen el control establecido    continuidad de los cambios periodicos de las contraseñas de los usuarios de los sistemas. Dentro de las acciones no es claro como la generación de copias de seguridad, reportes de firewall, como la ejecución de los monitoeros de equipos. 
De otra parte no relacionan evidencias que relacionan solo como indicadores.</t>
  </si>
  <si>
    <t>Desactualización de los sistemas de información como son Bases de datos, servidores, componentes.</t>
  </si>
  <si>
    <t>No contar con la información oportuna por la que se puede presentar Indisponilidad  o afectación en los sistemas de información.</t>
  </si>
  <si>
    <t>Reporte cumplimiento de actualizaciones y parchado de los sistemas de información</t>
  </si>
  <si>
    <t>Plan Operativo de parchado y actualizaciones</t>
  </si>
  <si>
    <t>Reporte parchado por servidores, y bases de datos.</t>
  </si>
  <si>
    <t>Se mantienen y se ejecutan los controles que se tienen implementados en el proceso y su aplicación.</t>
  </si>
  <si>
    <t>Publicaciones página web.
Matriz seguimiento.</t>
  </si>
  <si>
    <t>Registran mantener los controles implementados y su ejecución.</t>
  </si>
  <si>
    <t>Los seguimientos relacionados no son claros, pues no refieren Plan Operativo de parchado y actualizaciones.</t>
  </si>
  <si>
    <t>No cumplimiento de los protocolos de seguridad a nivel de los usuarios de la entidad.</t>
  </si>
  <si>
    <t>Alteración en los sistemas de información.</t>
  </si>
  <si>
    <t>Cambio de claves  de forma periodica</t>
  </si>
  <si>
    <t>Reporte de cambio de contraseñas</t>
  </si>
  <si>
    <t>Evidencia cambio de contraseña en los sistemas de información.</t>
  </si>
  <si>
    <t>PROPOSITO DEL CONTROL</t>
  </si>
  <si>
    <t>PERIODICIDAD DEL CONTROL</t>
  </si>
  <si>
    <t>TRATAMIENTO DEL RIESGO</t>
  </si>
  <si>
    <t>BAJO</t>
  </si>
  <si>
    <t>ACEPTAR EL RIESGO</t>
  </si>
  <si>
    <t>NO ES UN CONTROL</t>
  </si>
  <si>
    <t>BIMESTRAL</t>
  </si>
  <si>
    <t>COMPARTIR EL RIESGO</t>
  </si>
  <si>
    <t>CASI SEGURO</t>
  </si>
  <si>
    <t>Nivel de riesgo</t>
  </si>
  <si>
    <t>Mapa de Riesgos de Corrupción 2020</t>
  </si>
  <si>
    <t>1 enero a diciembre 31 de 2020</t>
  </si>
  <si>
    <t>MAPA DE RIESGOS DE CORRUPCIÓN 2020</t>
  </si>
  <si>
    <t>Insignificante</t>
  </si>
  <si>
    <t>Menor</t>
  </si>
  <si>
    <t xml:space="preserve">
GFI = GESTIÓN FINANCIERA
GAD = GESTIÓN ADMINISTRATIVA
GDO = GESTIÓN DOCUMENTAL
GPP = GESTIÓN DE PROGRAMAS Y PROYECTOS
GME = GESTIÓN DEL MEJORAMIENTO
GCE = GESTIÓN DEL CONTROL Y LA EVALUACIÓN
CFO = CREACIÓN Y FORTALECIMIENTO
PDE = PENSAMIENTO Y DIRECCIONAMIENTO ESTRATEGICO
</t>
  </si>
  <si>
    <t>PROCESO DE GESTIÓN CONTRACTUAL</t>
  </si>
  <si>
    <t>Riesgo:</t>
  </si>
  <si>
    <t>No.</t>
  </si>
  <si>
    <t>FORMATO PARA CALIFICAR EL IMPACTO - RIESGOS DE CORRUPCIÓN</t>
  </si>
  <si>
    <t>¿Afectar al grupo de funcionarios del proceso?</t>
  </si>
  <si>
    <t>X</t>
  </si>
  <si>
    <t>¿Afectar el cumplimiento de metas y objetivos de la dependencia?</t>
  </si>
  <si>
    <t>¿Afectar el cumplimiento de misión de la Entidad?</t>
  </si>
  <si>
    <t>¿Afectar el cumplimiento de la misión del sector al que pertenece la Entidad?</t>
  </si>
  <si>
    <t>¿Generar pérdida de confianza de la Entidad, afectando su reputación?</t>
  </si>
  <si>
    <t>¿Generar pérdida de recursos económicos?</t>
  </si>
  <si>
    <t>¿Afectar la generación de los productos o la prestación de servicios?</t>
  </si>
  <si>
    <t>¿Dar lugar al detrimento de calidad de vida de la comunidad por la pérdida del bien o servicios o los recursos públicos?</t>
  </si>
  <si>
    <t>¿Generar pérdida de información de la Entidad?</t>
  </si>
  <si>
    <t>19 ¿Generar daño ambiental?</t>
  </si>
  <si>
    <t>Responder afirmativamente de UNA a CINCO pregunta(s) genera un impacto moderado.</t>
  </si>
  <si>
    <t>Responder afirmativamente de SEIS a ONCE preguntas genera un impacto mayor.</t>
  </si>
  <si>
    <t>Responder afirmativamente de DOCE a DIECINUEVE preguntas genera un impacto catastrófico.</t>
  </si>
  <si>
    <t>Genera medianas consecuencias sobre la entidad</t>
  </si>
  <si>
    <t>Genera altas consecuencias sobre la entidad.</t>
  </si>
  <si>
    <t>CATASTORFICO</t>
  </si>
  <si>
    <t>Genera consecuencias desastrosas para la entidad</t>
  </si>
  <si>
    <t>PROCESO DE GESTIÓN JURÍDICA</t>
  </si>
  <si>
    <t>1. EVALUACIÓN DEL DISEÑO DEL CONTROL</t>
  </si>
  <si>
    <t>ANÁLISIS Y EVALUACIÓN DE LOS CONTROLES PARA LA MITIGACIÓN DE LOS RIESGOS.</t>
  </si>
  <si>
    <t>CRITERIO DE EVALUACIÓN</t>
  </si>
  <si>
    <t>ASPECTO A EVALUAR EN EL DISEÑO DEL CONTROL</t>
  </si>
  <si>
    <t>OPCIONES DE RESPUESTA</t>
  </si>
  <si>
    <t>PESO EN LA EVALUACIÓN DEL DISEÑO DEL CONTROL</t>
  </si>
  <si>
    <t>1. Responsable</t>
  </si>
  <si>
    <t>¿Existe un responsable asignado a la ejecución del control?</t>
  </si>
  <si>
    <t>Asignado</t>
  </si>
  <si>
    <t>¿El responsable tiene la autoridad y adecuada segregación de funciones en la ejecución del control?</t>
  </si>
  <si>
    <t>Adecuado</t>
  </si>
  <si>
    <t>2. Periodicidad</t>
  </si>
  <si>
    <t>¿La oportunidad en que se ejecuta el control ayuda a prevenir la mitigación del riesgo o a detectar la materialización del riesgo de manera oportuna?</t>
  </si>
  <si>
    <t>Oportuna</t>
  </si>
  <si>
    <t>3. Propósito</t>
  </si>
  <si>
    <t>¿Las actividades que se desarrollan en el control realmente buscan por si sola prevenir o detectar las causas que pueden dar origen al riesgo, ejemplo Verificar, Validar Cotejar, Comparar, Revisar, etc.?</t>
  </si>
  <si>
    <t>Prevenir</t>
  </si>
  <si>
    <t>4. Cómo se realiza la actividad de control</t>
  </si>
  <si>
    <t>¿La fuente de información que se utiliza en el desarrollo del control es información confiable que permita mitigar el riesgo?.</t>
  </si>
  <si>
    <t>Confiable</t>
  </si>
  <si>
    <t>5. Qué pasa con las observaciones o
desviaciones</t>
  </si>
  <si>
    <t>¿Las observaciones, desviaciones o diferencias identificadas como resultados de la ejecución del control son investigadas y resueltas de manera oportuna?</t>
  </si>
  <si>
    <t>Se investigan y resuelven oportunamente</t>
  </si>
  <si>
    <t>RESULTADOS DE LA EVALUACIÓN DEL DISEÑO DEL CONTROL</t>
  </si>
  <si>
    <t>6. Evidencia de la ejecución del control</t>
  </si>
  <si>
    <t>¿Se deja evidencia o rastro de la ejecución del control, que permita a cualquier tercero con la evidencia, llegar a la misma conclusión?.</t>
  </si>
  <si>
    <t>Completa</t>
  </si>
  <si>
    <t>EVALUACIÓN RESULTADOS DISEÑO CONTROL</t>
  </si>
  <si>
    <t>2. EVALUACIÓN DE LA EJECUCIÓN DEL CONTROL POR PARTE DE CONTROL INTERNO</t>
  </si>
  <si>
    <t>RANGO CALIFICACIÓN DE LA EJECUCIÓN DEL CONTROL</t>
  </si>
  <si>
    <t>RESULTADO PESO DE LA EJECUCIÓNDEL CONTROL</t>
  </si>
  <si>
    <t>FUERTE</t>
  </si>
  <si>
    <t>3. EVALUACIÓN DE LA SOLIDEZ INDIVIDUAL DEL CONTROL</t>
  </si>
  <si>
    <t xml:space="preserve">SOLIDEZ DEL CONJUNTO DE LOS CONTROLES . </t>
  </si>
  <si>
    <t>Controles ayudan a disminuir</t>
  </si>
  <si>
    <t># de culumnas a desplazar</t>
  </si>
  <si>
    <t>Directamente</t>
  </si>
  <si>
    <t xml:space="preserve">1. EVALUACIÓN DEL DISEÑO DEL CONTROL </t>
  </si>
  <si>
    <t>MATRIZ DE PRIORIZACIÓN DE PROBABILIDAD</t>
  </si>
  <si>
    <t>P1</t>
  </si>
  <si>
    <t>P2</t>
  </si>
  <si>
    <t>P3</t>
  </si>
  <si>
    <t>P4</t>
  </si>
  <si>
    <t>P5</t>
  </si>
  <si>
    <t>P6</t>
  </si>
  <si>
    <r>
      <t xml:space="preserve">TOTAL </t>
    </r>
    <r>
      <rPr>
        <b/>
        <sz val="14"/>
        <color theme="1"/>
        <rFont val="Calibri"/>
        <family val="2"/>
        <scheme val="minor"/>
      </rPr>
      <t>*</t>
    </r>
  </si>
  <si>
    <r>
      <t xml:space="preserve">PROMEDIO </t>
    </r>
    <r>
      <rPr>
        <b/>
        <sz val="12"/>
        <color theme="1"/>
        <rFont val="Calibri"/>
        <family val="2"/>
        <scheme val="minor"/>
      </rPr>
      <t xml:space="preserve">( </t>
    </r>
    <r>
      <rPr>
        <b/>
        <sz val="12"/>
        <color theme="1"/>
        <rFont val="Arial"/>
        <family val="2"/>
      </rPr>
      <t>ˉ</t>
    </r>
    <r>
      <rPr>
        <b/>
        <sz val="12"/>
        <color theme="1"/>
        <rFont val="Calibri"/>
        <family val="2"/>
        <scheme val="minor"/>
      </rPr>
      <t>X</t>
    </r>
    <r>
      <rPr>
        <b/>
        <sz val="12"/>
        <color theme="1"/>
        <rFont val="Arial"/>
        <family val="2"/>
      </rPr>
      <t xml:space="preserve">ˉ </t>
    </r>
    <r>
      <rPr>
        <b/>
        <sz val="12"/>
        <color theme="1"/>
        <rFont val="Calibri"/>
        <family val="2"/>
        <scheme val="minor"/>
      </rPr>
      <t>)</t>
    </r>
    <r>
      <rPr>
        <b/>
        <sz val="11"/>
        <color theme="1"/>
        <rFont val="Calibri"/>
        <family val="2"/>
        <scheme val="minor"/>
      </rPr>
      <t xml:space="preserve"> </t>
    </r>
  </si>
  <si>
    <t>NIVEL DE PROBABILIDAD</t>
  </si>
  <si>
    <r>
      <rPr>
        <sz val="14"/>
        <color theme="1"/>
        <rFont val="Calibri"/>
        <family val="2"/>
        <scheme val="minor"/>
      </rPr>
      <t>•</t>
    </r>
    <r>
      <rPr>
        <sz val="11"/>
        <color theme="1"/>
        <rFont val="Calibri"/>
        <family val="2"/>
        <scheme val="minor"/>
      </rPr>
      <t xml:space="preserve"> En esta matriz se deben incluir todas las debilidades y amenazas identificadas en el establecimiento del contexto</t>
    </r>
  </si>
  <si>
    <r>
      <rPr>
        <b/>
        <sz val="14"/>
        <color theme="1"/>
        <rFont val="Calibri"/>
        <family val="2"/>
        <scheme val="minor"/>
      </rPr>
      <t>*</t>
    </r>
    <r>
      <rPr>
        <sz val="11"/>
        <color theme="1"/>
        <rFont val="Calibri"/>
        <family val="2"/>
        <scheme val="minor"/>
      </rPr>
      <t xml:space="preserve"> Cada integrante priorizará en orden de importancia de menor a mayor las causas utilizando una escala donde 1 es la de menor importancia y «N» la de mayor importancia dependiendo del número de causas.</t>
    </r>
  </si>
  <si>
    <r>
      <rPr>
        <b/>
        <sz val="14"/>
        <color theme="1"/>
        <rFont val="Calibri"/>
        <family val="2"/>
        <scheme val="minor"/>
      </rPr>
      <t>N.°</t>
    </r>
    <r>
      <rPr>
        <sz val="14"/>
        <color theme="1"/>
        <rFont val="Calibri"/>
        <family val="2"/>
        <scheme val="minor"/>
      </rPr>
      <t xml:space="preserve">: número consecutivo del riesgo - </t>
    </r>
    <r>
      <rPr>
        <b/>
        <sz val="14"/>
        <color theme="1"/>
        <rFont val="Calibri"/>
        <family val="2"/>
        <scheme val="minor"/>
      </rPr>
      <t>P1</t>
    </r>
    <r>
      <rPr>
        <sz val="14"/>
        <color theme="1"/>
        <rFont val="Calibri"/>
        <family val="2"/>
        <scheme val="minor"/>
      </rPr>
      <t>: participante 1</t>
    </r>
    <r>
      <rPr>
        <b/>
        <sz val="14"/>
        <color theme="1"/>
        <rFont val="Calibri"/>
        <family val="2"/>
        <scheme val="minor"/>
      </rPr>
      <t xml:space="preserve"> Pn</t>
    </r>
    <r>
      <rPr>
        <sz val="14"/>
        <color theme="1"/>
        <rFont val="Calibri"/>
        <family val="2"/>
        <scheme val="minor"/>
      </rPr>
      <t xml:space="preserve">… - </t>
    </r>
    <r>
      <rPr>
        <b/>
        <sz val="14"/>
        <color theme="1"/>
        <rFont val="Calibri"/>
        <family val="2"/>
        <scheme val="minor"/>
      </rPr>
      <t xml:space="preserve">Total: </t>
    </r>
    <r>
      <rPr>
        <sz val="14"/>
        <color theme="1"/>
        <rFont val="Calibri"/>
        <family val="2"/>
        <scheme val="minor"/>
      </rPr>
      <t xml:space="preserve">total puntaje - </t>
    </r>
    <r>
      <rPr>
        <b/>
        <sz val="14"/>
        <color theme="1"/>
        <rFont val="Calibri"/>
        <family val="2"/>
        <scheme val="minor"/>
      </rPr>
      <t>Promedio</t>
    </r>
    <r>
      <rPr>
        <sz val="14"/>
        <color theme="1"/>
        <rFont val="Calibri"/>
        <family val="2"/>
        <scheme val="minor"/>
      </rPr>
      <t>: promedio aritmetico.</t>
    </r>
  </si>
  <si>
    <t>TABLA 1 - CRITERIOS PARA CALIFICAR LA PROBABILIDAD</t>
  </si>
  <si>
    <t xml:space="preserve">NIVEL </t>
  </si>
  <si>
    <t xml:space="preserve">DESCRIPTOR </t>
  </si>
  <si>
    <t xml:space="preserve">DESCRIPCIÓN </t>
  </si>
  <si>
    <t>FRECUENCIA</t>
  </si>
  <si>
    <t>El evento puede ocurrir solo en circunstancias excepcionales.</t>
  </si>
  <si>
    <t xml:space="preserve">No se ha presentado en
los últimos 5 años. </t>
  </si>
  <si>
    <t>El evento puede ocurrir en algún momento</t>
  </si>
  <si>
    <t>Al menos 1 vez en los
últimos 5 años.</t>
  </si>
  <si>
    <t>Al menos 1 vez en los
últimos 2 años.</t>
  </si>
  <si>
    <t>Es viable que el evento ocurra en la mayoría de las circunstancias</t>
  </si>
  <si>
    <t>Al menos 1 vez en el
último año.</t>
  </si>
  <si>
    <t>Se espera que el evento ocurra en la mayoría de las circunstancias</t>
  </si>
  <si>
    <t>Más de 1 vez al año.</t>
  </si>
  <si>
    <t>TABLA 2 - IMPACTO</t>
  </si>
  <si>
    <t>Si el hecho llegara a presentarse, tendría consecuencias o
efectos mínimos sobre la entidad.</t>
  </si>
  <si>
    <t>Si el hecho llegara a presentarse, tendría bajo impacto o
efecto sobre la entidad.</t>
  </si>
  <si>
    <t>Si el hecho llegara a presentarse, tendría medianas
consecuencias o efectos sobre la entidad.</t>
  </si>
  <si>
    <t>Si el hecho llegara a presentarse, tendría altas
consecuencias o efectos sobre la entidad</t>
  </si>
  <si>
    <t>Si el hecho llegara a presentarse, tendría desastrosas
consecuencias o efectos sobre la entidad.</t>
  </si>
  <si>
    <t>TABLA 3 - EVALUACIÓN</t>
  </si>
  <si>
    <t>PRIORIDAD</t>
  </si>
  <si>
    <t>TRATAMIENTO</t>
  </si>
  <si>
    <t>B: 
Zona de Riesgo Baja</t>
  </si>
  <si>
    <t>Asumir el Riesgo</t>
  </si>
  <si>
    <t>M: 
Zona de Riesgo Moderada</t>
  </si>
  <si>
    <t>Asumir el riesgo, reducir el riesgo</t>
  </si>
  <si>
    <t>A: 
Zona de Riesgo Alta</t>
  </si>
  <si>
    <t>Reducir el riesgo, evitar, compartir o transferir</t>
  </si>
  <si>
    <t>E: 
Zona de Riesgo Extrema</t>
  </si>
  <si>
    <t>Raro</t>
  </si>
  <si>
    <t>TABLA 4 - HERRAMIENTAS Y SEGUIMIENTO</t>
  </si>
  <si>
    <t>PARAMETROS</t>
  </si>
  <si>
    <t>CRITERIOS</t>
  </si>
  <si>
    <t>TIPO DE CONTROL</t>
  </si>
  <si>
    <t>PUNTAJE</t>
  </si>
  <si>
    <t xml:space="preserve">Herramientas para ejercer el control
</t>
  </si>
  <si>
    <r>
      <t>Posee una herramienta para ejercer el control.</t>
    </r>
    <r>
      <rPr>
        <sz val="13"/>
        <color rgb="FF000000"/>
        <rFont val="Calibri"/>
        <family val="2"/>
      </rPr>
      <t xml:space="preserve"> </t>
    </r>
  </si>
  <si>
    <r>
      <t>Existen manuales, instructivos o procedimientos para el manejo de la herramienta</t>
    </r>
    <r>
      <rPr>
        <sz val="13"/>
        <color rgb="FF000000"/>
        <rFont val="Calibri"/>
        <family val="2"/>
      </rPr>
      <t xml:space="preserve"> </t>
    </r>
  </si>
  <si>
    <r>
      <t>En el tiempo que lleva la herramienta ha demostrado ser efectiva.</t>
    </r>
    <r>
      <rPr>
        <sz val="13"/>
        <color rgb="FF000000"/>
        <rFont val="Calibri"/>
        <family val="2"/>
      </rPr>
      <t xml:space="preserve"> </t>
    </r>
  </si>
  <si>
    <t>Seguimiento al control</t>
  </si>
  <si>
    <t>Están definidos los responsables de la ejecución del control y del seguimiento.</t>
  </si>
  <si>
    <t>La frecuencia de ejecución del control y seguimiento es adecuada.</t>
  </si>
  <si>
    <t>TABLA 5 - RANGOS DE CALIFICACIÓN DE LOS CONTROLES</t>
  </si>
  <si>
    <t>RANGOS DE CALIFICACIÓN DE LOS CONTROLES</t>
  </si>
  <si>
    <t>DEPENDIENDO SI EL CONTROL AFECTA PROBABILIDAD O IMPACTO DESPLAZA EN LA MATRIZ DE CALIFICACIÓN, EVALUACIÓN Y RESPUESTA A LOS RIESGOS</t>
  </si>
  <si>
    <t>CUADRANTES A DISMINUIR EN LA PROBABILIDAD</t>
  </si>
  <si>
    <t>CUADRANTES A DISMINUIR EN EL IMPACTO</t>
  </si>
  <si>
    <r>
      <t>Entre 0-50</t>
    </r>
    <r>
      <rPr>
        <sz val="12"/>
        <color rgb="FF000000"/>
        <rFont val="Calibri"/>
        <family val="2"/>
      </rPr>
      <t xml:space="preserve"> </t>
    </r>
  </si>
  <si>
    <r>
      <t>Entre 51-75</t>
    </r>
    <r>
      <rPr>
        <sz val="12"/>
        <color rgb="FF000000"/>
        <rFont val="Calibri"/>
        <family val="2"/>
      </rPr>
      <t xml:space="preserve"> </t>
    </r>
  </si>
  <si>
    <r>
      <t>Entre 76-100</t>
    </r>
    <r>
      <rPr>
        <sz val="12"/>
        <color rgb="FF000000"/>
        <rFont val="Calibri"/>
        <family val="2"/>
      </rPr>
      <t xml:space="preserve"> </t>
    </r>
  </si>
  <si>
    <t>Beneficiar irregularmente a un funcionario o exfuncionario, u omisión en la busqueda de la información</t>
  </si>
  <si>
    <t>Ofrecimiento de dadivas a los funcionarios de control interno para esconder información</t>
  </si>
  <si>
    <t>Total preguntas afirmativas:_____8_______ Total preguntas negativas:_______10_______</t>
  </si>
  <si>
    <t>Clasificación del Riesgo: Moderado__________ Mayor______X____ Catastrófico___________
Puntaje:____8_________</t>
  </si>
  <si>
    <t>Revisión del informe de auditoría elaborado por el Profesional especializado de la Oficina de Control Interno, por parte del Jefe de la Oficina de Control Interno</t>
  </si>
  <si>
    <t>Capacitación a los funcionarios de la Oficina de Control Interno sobre las responsabilidades del proceso</t>
  </si>
  <si>
    <t>Registro de capacitación</t>
  </si>
  <si>
    <t>Mesa técnica de informe de evaluación independiente previa a la emisión formal del informe</t>
  </si>
  <si>
    <r>
      <t xml:space="preserve">Verificar la implementación de la periodocidad mensual en los informes de supervisión.
11% - De 25 OPS (Contratos) que iniciaron en el mes de febrero, se realizarón 50 informes mensuales. Total Informes Mensuales realizados por 27 OPS : 52, </t>
    </r>
    <r>
      <rPr>
        <b/>
        <sz val="14"/>
        <rFont val="Arial"/>
        <family val="2"/>
      </rPr>
      <t>A 30 DE ABRIL/19</t>
    </r>
    <r>
      <rPr>
        <sz val="14"/>
        <rFont val="Arial"/>
        <family val="2"/>
      </rPr>
      <t xml:space="preserve">
33% - De 29 OPS (Contratos) que iniciaron en el mes de febrero, marzo, abril y mayo de 2019; se realizarón 50 informes mensuales. Total de Informes Mensuales realizados por 29 OPS:  109  </t>
    </r>
    <r>
      <rPr>
        <b/>
        <sz val="14"/>
        <rFont val="Arial"/>
        <family val="2"/>
      </rPr>
      <t>A 30 DE JUNIO DE 2019.</t>
    </r>
    <r>
      <rPr>
        <sz val="14"/>
        <rFont val="Arial"/>
        <family val="2"/>
      </rPr>
      <t xml:space="preserve">
17% - De  5 convenios suscritos entre enero y marzo de 2019; se realizaron 10 informes mensuales de avance contractual. </t>
    </r>
    <r>
      <rPr>
        <b/>
        <sz val="14"/>
        <rFont val="Arial"/>
        <family val="2"/>
      </rPr>
      <t>A 30 DE ABRIL/19.</t>
    </r>
    <r>
      <rPr>
        <sz val="14"/>
        <rFont val="Arial"/>
        <family val="2"/>
      </rPr>
      <t xml:space="preserve">
41% - De 6 convenio suscritos entre enero y abril de 2019, se realizarón 22 informes mensuales de avance contractual. </t>
    </r>
    <r>
      <rPr>
        <b/>
        <sz val="14"/>
        <rFont val="Arial"/>
        <family val="2"/>
      </rPr>
      <t>A 30 DE JUNIO DE 2019.</t>
    </r>
    <r>
      <rPr>
        <sz val="14"/>
        <rFont val="Arial"/>
        <family val="2"/>
      </rPr>
      <t xml:space="preserve">
</t>
    </r>
  </si>
  <si>
    <r>
      <t xml:space="preserve">33% Total 29 OPS (Contratos), así: De 25 OPS que iniciaron en el mes de febrero, se realizaron 100 informes mensuales.
De 2 OPS que iniciaron en el mes de marzo, se realizaron 6 informes mensuales.
De 1 OPS que inicio en el mes de abril, se realizaron 2 informes mensuales.
De 1 OPS que inicio en el mes mayo de 2019; se realizó 1 informe mensual.
Total de Informes Mensuales realizados por 29 OPS a </t>
    </r>
    <r>
      <rPr>
        <b/>
        <sz val="14"/>
        <color theme="1"/>
        <rFont val="Arial"/>
        <family val="2"/>
      </rPr>
      <t xml:space="preserve">30 de Junio de 2019:  109
</t>
    </r>
    <r>
      <rPr>
        <sz val="14"/>
        <color theme="1"/>
        <rFont val="Arial"/>
        <family val="2"/>
      </rPr>
      <t xml:space="preserve">
46% Total 29 OPS (Contratos), así: De 25 OPS que iniciaron en el mes de febrero, se realizaron 150 informes mensuales.
De 2 OPS que iniciaron en el mes de marzo, se realizaron 10 informes mensuales.
De 1 OPS que inicio en el mes de abril, se realizaron 4 informes mensuales.
De 1 OPS que inicio en el mes mayo de 2019; se realizó 3 informe mensual.
Total de Informes Mensuales realizados por 29 OPS a </t>
    </r>
    <r>
      <rPr>
        <b/>
        <sz val="14"/>
        <color theme="1"/>
        <rFont val="Arial"/>
        <family val="2"/>
      </rPr>
      <t xml:space="preserve">30 de Agosto de 2019:  167.
</t>
    </r>
    <r>
      <rPr>
        <sz val="14"/>
        <color theme="1"/>
        <rFont val="Arial"/>
        <family val="2"/>
      </rPr>
      <t>41% De 6 convenio suscritos entre enero y abril de 2019, se realizarón 22 informes mensuales de avance contractual</t>
    </r>
    <r>
      <rPr>
        <b/>
        <sz val="14"/>
        <color theme="1"/>
        <rFont val="Arial"/>
        <family val="2"/>
      </rPr>
      <t xml:space="preserve">. A 30 DE JUNIO DE 2019.
</t>
    </r>
    <r>
      <rPr>
        <sz val="14"/>
        <color theme="1"/>
        <rFont val="Arial"/>
        <family val="2"/>
      </rPr>
      <t>55 % De 6 convenios suscritos entre enero y abril de 2019, se realizarón 34 informes mensuales de avance contractual.</t>
    </r>
    <r>
      <rPr>
        <b/>
        <sz val="14"/>
        <color theme="1"/>
        <rFont val="Arial"/>
        <family val="2"/>
      </rPr>
      <t xml:space="preserve"> 
A 30 DE AGOSTO DE 2019</t>
    </r>
  </si>
  <si>
    <t>SEGUIMIENTO OCI</t>
  </si>
  <si>
    <r>
      <rPr>
        <b/>
        <sz val="14"/>
        <color theme="1"/>
        <rFont val="Arial"/>
        <family val="2"/>
      </rPr>
      <t xml:space="preserve">En el periodo corte a 31 de agosto: 
</t>
    </r>
    <r>
      <rPr>
        <sz val="14"/>
        <color theme="1"/>
        <rFont val="Arial"/>
        <family val="2"/>
      </rPr>
      <t xml:space="preserve">
A la fecha esta actividad no aplica, dado que por instrucción de la dirección nacional las actividades del proceso de getsión del conocimiento se están desarrollando con profeisonales del equipo 
Se verificó que en la pagina web de la entidad hay publicación de los procesos de contratación https://www.orgsolidarias.gov.co/la-entidad/contrataci%C3%B3n</t>
    </r>
  </si>
  <si>
    <r>
      <rPr>
        <b/>
        <sz val="14"/>
        <rFont val="Arial"/>
        <family val="2"/>
      </rPr>
      <t xml:space="preserve">En el periodo corte a 30 de abril: 
</t>
    </r>
    <r>
      <rPr>
        <sz val="14"/>
        <rFont val="Arial"/>
        <family val="2"/>
      </rPr>
      <t xml:space="preserve">
En el mes de junio se enviará el primer recordatorio, correspondiente al primer semestre</t>
    </r>
  </si>
  <si>
    <r>
      <rPr>
        <b/>
        <sz val="14"/>
        <rFont val="Arial"/>
        <family val="2"/>
      </rPr>
      <t xml:space="preserve">En el periodo corte a 31 de agosto: 
</t>
    </r>
    <r>
      <rPr>
        <sz val="14"/>
        <rFont val="Arial"/>
        <family val="2"/>
      </rPr>
      <t xml:space="preserve">
El 13 de junio de 2019, con el apoyo del grupo de Comunicacaciónes y prensa, se publicó en la Intranet, el recordatorio a los servidores públicos de la Unidad sobre el evitar recomendar alguna entidad acreditada para realizar el curso de básico de economía solidaria.</t>
    </r>
  </si>
  <si>
    <r>
      <rPr>
        <b/>
        <sz val="14"/>
        <rFont val="Arial"/>
        <family val="2"/>
      </rPr>
      <t xml:space="preserve">En el periodo corte a 31 de agosto: 
</t>
    </r>
    <r>
      <rPr>
        <sz val="14"/>
        <rFont val="Arial"/>
        <family val="2"/>
      </rPr>
      <t xml:space="preserve">El 11 d ejunio con el apoyo del grupo de comunicaciones y prensa se publicaron en redes sociales recordatorios sobre la gratuidad de nuetsros servicios </t>
    </r>
    <r>
      <rPr>
        <b/>
        <sz val="14"/>
        <rFont val="Arial"/>
        <family val="2"/>
      </rPr>
      <t xml:space="preserve">
</t>
    </r>
    <r>
      <rPr>
        <sz val="14"/>
        <rFont val="Arial"/>
        <family val="2"/>
      </rPr>
      <t xml:space="preserve">El 13 de junio de 2019, con el apoyo del grupo de Comunicacaciónes y prensa, se publicó en nuestro portal web, el recordatorio a la ciudadania sobre la gratuidad de nuestro trámite y servicios.
En el mes de julio, el grupo de comunicaciones y prensa  realizó dos videos de estrategias para que nuestros servidores públicos presten un servicio transparente y orientado al ciudadano, se socializaron a través de redes sociales y la intranet. </t>
    </r>
  </si>
  <si>
    <r>
      <t>Se evidenció que se realiza seguimiento permanente</t>
    </r>
    <r>
      <rPr>
        <sz val="14"/>
        <color theme="1"/>
        <rFont val="Arial"/>
        <family val="2"/>
      </rPr>
      <t xml:space="preserve"> por parte del cuentadante al registrar en el SIIF nación la información y en cada reembolso el grupo de gestión financiera en el proceso de la cadena presupuestal hace la respectiva revisión de los documentos. </t>
    </r>
  </si>
  <si>
    <t>Los funcionarios de la Dirección de Desarrollo realizaron supervisión tanto a contratistas como Convenios de asociación, para el caso de los contratistas se observó la presentación de informes mensuales por parte de los supervisores, para el caso de los convenios de asociación se evidenciaron los informes de supervisión elaborados para los respectivos desembolsos, sin embargo, no se evidenciaron informes mensuales como lo establece la actividad del presente mapa de riesgos.</t>
  </si>
  <si>
    <t>Debido a que dentro del proceso para la vigencia 2019 se retiraron los recursos para adelantar los procesos contractuales, no se cuenta con procesos para verificar.</t>
  </si>
  <si>
    <t>Se evidenció publicación en la intranet denominada “tenga en cuenta”, donde se recordaba a todos los funcionarios evitar recomendar alguna entidad acreditada para desarrollar cursos básicos de economía solidaria y su certificación.</t>
  </si>
  <si>
    <t>Se evidencia en la página web de la unidad la información de la gratuidad del trámite de acreditación.  Igualmente, en la página web de la unidad se evidenciaron videos de funcionarios  informando la gratuidad de los servicios de la unidad.</t>
  </si>
  <si>
    <t>Se evidenció que los formatos solicitud de recursos,  formato de legalización caja menor, resolución de legalización y listado de egresos del  SIIF Nación, son de insumo para realizar verificación en SIIF Nación y formato Excel electrónico.</t>
  </si>
  <si>
    <t xml:space="preserve">Se evidenció la realización de inventario físico del primer semestre de la vigencia 2019, sin embargo se observa que las actas de bienes devolutivos no encuentra debidamente firmados. </t>
  </si>
  <si>
    <t>Se realizó contratación de un profesional desarrollador que realizará la actualización del aplicativo SGDEA con el fin de atender los requerimientos con respecto a firma digital y parametrización</t>
  </si>
  <si>
    <t>Se evidencia que los funcionarios de la entidad solicitan el préstamo de los documentos mediante formato electrónico  REGISTRO Y SEGUIMIENTO A PRÉSTAMOS Y CONSULTA DE DOCUMENTOS, y para consultas externas se entrega copias de la información de acuerdo a los requerimientos.
No se evidencia protocolo de seguridad para el acceso a zonas de archivo.</t>
  </si>
  <si>
    <t>Se evidencia el adecuado manejo de préstamo de documentos por la  persona encargada del proceso para  el Archivo, reporta de manera mensual el diligenciamiento adecuado de las solicitudes y las cifras respecto a la gestión del mes, de igual manera se lleva el control por parte del personal encargado, revisando que la documentación sea devuelta en los tiempos estipulados.</t>
  </si>
  <si>
    <t>Se evidenció la construcción del Plan Anual de adquisiciones con las diferentes áreas. Y se encuentra publicado y actualizado a julio 31 de 2019 en el aplicativo SECOP</t>
  </si>
  <si>
    <t>Se evidenció que en los expedientes de los procesos contractuales reposan los documentos objeto de la contratación de conformidad con la modalidad de contratación y la lista de chequeo definida como punto de control.</t>
  </si>
  <si>
    <t>Se evidenció que los expedientes contractuales cuentan con los estudios previos y en el caso que aplique se cuenta con las actas de comité de evaluación.</t>
  </si>
  <si>
    <t xml:space="preserve">Se evidenció que el jefe de la oficina Asesora Jurídica de la entidad, lleva a cabo los comités de contratación, donde se dirime los criterios de selección.   </t>
  </si>
  <si>
    <t xml:space="preserve">Se evidenció registro de ingreso y salida de bienes a almacén, el cual se requiere para el trámite del pago junto con el respectivo certificado de recibo a satisfacción. </t>
  </si>
  <si>
    <t>La oficina de control interno a la fecha tomó una muestra de los procesos contractuales, con el fin de verificar cumplimiento de requisitos mínimos, de lo cual se evidenció cumplimiento en su publicación</t>
  </si>
  <si>
    <t>Se evidenció que la asesora de la subdirección ordenador del gasto verifica todos los informes de supervisión antes del pago o autorización del desembolso, así mismo el visto bueno del Ordenador del gasto para el trámite del pago correspondiente</t>
  </si>
  <si>
    <t>Se evidenciaron los registros de las visitas  a los Despachos Judiciales, como también la revisión de los procesos a través del portal Web de la rama judicial dos veces por semana.</t>
  </si>
  <si>
    <t>Debido a que los procesos disciplinarios cuentas con reserva y confidencialidad no se pudo evidenciar su cumplimiento, sin embargo en Isolución está definido el procedimiento de control interno disciplinario con código: UAEOS-PR-GJU-003.</t>
  </si>
  <si>
    <t>Se evidenciaron los registros de las visitas a los Despachos Judiciales, como también la revisión de los procesos a través del portal Web de la rama judicial dos veces por semana.</t>
  </si>
  <si>
    <t>Se evidencia en las actas de comité de conciliación las recomendaciones para la defensa jurídica, la cual se ve reflejada en los documentos aportados ante los diferentes despachos judiciales, en los expedientes.</t>
  </si>
  <si>
    <t>Se evidenció que se realiza seguimiento permanente de acuerdo a la parametrización,  de registro y modificación de usuarios en el aplicativo de SIIF Nación,  y Procedimiento de elaboración de estados contables, de igual manera la contratista de contabilidad elabora los estados contables y la coordinadora del grupo realiza la verificación pertinente.</t>
  </si>
  <si>
    <t>Se evidencia que aunque este riesgo tiene probabilidad alta de ocurrencia, se mitiga con la realización de las conciliaciones bancarias mensualmente y verificación de soportes de pago de seguridad social y consignaciones.</t>
  </si>
  <si>
    <t>Se evidenció que se verifican las historias laborales para la expedición de los certificados de bonos pensionales por parte de la Coordinadora de Gestión Humana.</t>
  </si>
  <si>
    <t>Se evidenció el diligenciamiento del Registro Libro de Caja Menor, así como del Registro de Movimiento de la Caja Menor  de Viáticos y Gastos de Viaje en SIIF. Se evidenció la aprobación de los abonos en cuenta de Bancolombia a los servidores públicos comisionados. Se evidenció la realización de la conciliación Bancaria mensual con Bancolombia.</t>
  </si>
  <si>
    <t>Se evidenció que se ajustó el control reemplazando el acto administrativo por el soporte emitido por el SIIF el cual debe estar debidamente firmado de forma impresa y digitalmente por el ordenador del gasto. SE evidenció que es necesario actualizar los controles del presente riesgo en el mapa de riesgos de corrupción</t>
  </si>
  <si>
    <t>Se implementó política en el directorio activo para obligar al usuario a cambiar la clave cada 120 días
Se evidenciaron programados los computadores de usuario final y servidores para descargar e instalar actualizaciones automáticas</t>
  </si>
  <si>
    <t>Durante la vigencia 2019 todos los informes de auditoría y seguimientos emitidos por parte de la Oficina de Control Interno fueron emitidos directamente por parte del Jefe de la Oficina, razón por la cual se asegura que el 100% de los informes emitidos fueron revisados por parte del Jefe de Control Interno.  Como resumen se emitieron informes de auditoría de evaluación independiente a 14 de los 15 procesos a evaluar, con corte a 31 de diciembre de 2019 el único proceso del cual no se generó informe fue el proceso de Fortalecimiento, debido a que la auditoría se encuentra en proceso y el informe se tiene programado para emitir en el mes de febrero de 2020..
No se ha materializado el riesgo</t>
  </si>
  <si>
    <t>Durante el  tercer cuatrimestre de 2019, así como durante toda la vigencia 2019 no se evidenció ningun hallazgo que debiera ser remitido a entes de control</t>
  </si>
  <si>
    <t xml:space="preserve">31-12-19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</si>
</sst>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0_-;\-* #,##0_-;_-* &quot;-&quot;_-;_-@_-"/>
  </numFmts>
  <fonts count="52" x14ac:knownFonts="1">
    <font>
      <sz val="11"/>
      <color theme="1"/>
      <name val="Calibri"/>
      <family val="2"/>
      <scheme val="minor"/>
    </font>
    <font>
      <sz val="10"/>
      <color theme="1"/>
      <name val="Calibri"/>
      <family val="2"/>
      <scheme val="minor"/>
    </font>
    <font>
      <b/>
      <sz val="11"/>
      <color theme="1"/>
      <name val="Calibri"/>
      <family val="2"/>
      <scheme val="minor"/>
    </font>
    <font>
      <b/>
      <sz val="6"/>
      <color theme="1"/>
      <name val="Calibri"/>
      <family val="2"/>
      <scheme val="minor"/>
    </font>
    <font>
      <b/>
      <sz val="12"/>
      <color rgb="FF2E74B5"/>
      <name val="Calibri"/>
      <family val="2"/>
      <scheme val="minor"/>
    </font>
    <font>
      <sz val="9"/>
      <color theme="1"/>
      <name val="Calibri"/>
      <family val="2"/>
      <scheme val="minor"/>
    </font>
    <font>
      <sz val="8"/>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sz val="11"/>
      <color theme="0"/>
      <name val="Calibri"/>
      <family val="2"/>
      <scheme val="minor"/>
    </font>
    <font>
      <b/>
      <sz val="14"/>
      <color rgb="FF2E74B5"/>
      <name val="Arial"/>
      <family val="2"/>
    </font>
    <font>
      <sz val="14"/>
      <color theme="1"/>
      <name val="Arial"/>
      <family val="2"/>
    </font>
    <font>
      <b/>
      <sz val="12"/>
      <color rgb="FF2E74B5"/>
      <name val="Arial"/>
      <family val="2"/>
    </font>
    <font>
      <sz val="12"/>
      <color theme="1"/>
      <name val="Arial"/>
      <family val="2"/>
    </font>
    <font>
      <b/>
      <sz val="12"/>
      <color theme="5" tint="-0.249977111117893"/>
      <name val="Arial"/>
      <family val="2"/>
    </font>
    <font>
      <sz val="12"/>
      <color theme="5" tint="-0.249977111117893"/>
      <name val="Arial"/>
      <family val="2"/>
    </font>
    <font>
      <b/>
      <sz val="12"/>
      <color theme="1"/>
      <name val="Arial"/>
      <family val="2"/>
    </font>
    <font>
      <b/>
      <sz val="12"/>
      <color theme="1"/>
      <name val="Calibri"/>
      <family val="2"/>
      <scheme val="minor"/>
    </font>
    <font>
      <sz val="8"/>
      <name val="Arial Narrow"/>
      <family val="2"/>
    </font>
    <font>
      <sz val="10"/>
      <color theme="1"/>
      <name val="Arial"/>
      <family val="2"/>
    </font>
    <font>
      <sz val="9"/>
      <name val="Arial Narrow"/>
      <family val="2"/>
    </font>
    <font>
      <sz val="10"/>
      <color theme="1"/>
      <name val="Arial Narrow"/>
      <family val="2"/>
    </font>
    <font>
      <sz val="8"/>
      <color theme="1"/>
      <name val="Arial Narrow"/>
      <family val="2"/>
    </font>
    <font>
      <sz val="11"/>
      <color theme="1"/>
      <name val="Arial"/>
      <family val="2"/>
    </font>
    <font>
      <b/>
      <sz val="11"/>
      <name val="Calibri"/>
      <family val="2"/>
      <scheme val="minor"/>
    </font>
    <font>
      <sz val="11"/>
      <name val="Calibri"/>
      <family val="2"/>
      <scheme val="minor"/>
    </font>
    <font>
      <b/>
      <sz val="9"/>
      <color indexed="81"/>
      <name val="Tahoma"/>
      <family val="2"/>
    </font>
    <font>
      <sz val="9"/>
      <color indexed="81"/>
      <name val="Tahoma"/>
      <family val="2"/>
    </font>
    <font>
      <b/>
      <i/>
      <u/>
      <sz val="9"/>
      <color indexed="81"/>
      <name val="Tahoma"/>
      <family val="2"/>
    </font>
    <font>
      <b/>
      <sz val="14"/>
      <color theme="1"/>
      <name val="Calibri"/>
      <family val="2"/>
      <scheme val="minor"/>
    </font>
    <font>
      <b/>
      <sz val="12"/>
      <color rgb="FF000000"/>
      <name val="Arial"/>
      <family val="2"/>
    </font>
    <font>
      <b/>
      <sz val="14"/>
      <color theme="1"/>
      <name val="Arial"/>
      <family val="2"/>
    </font>
    <font>
      <b/>
      <sz val="16"/>
      <color theme="1"/>
      <name val="Arial"/>
      <family val="2"/>
    </font>
    <font>
      <b/>
      <sz val="10"/>
      <color rgb="FF000000"/>
      <name val="Arial"/>
      <family val="2"/>
    </font>
    <font>
      <b/>
      <sz val="11.5"/>
      <color rgb="FF000000"/>
      <name val="Arial"/>
      <family val="2"/>
    </font>
    <font>
      <sz val="11"/>
      <color rgb="FF000000"/>
      <name val="Arial"/>
      <family val="2"/>
    </font>
    <font>
      <b/>
      <sz val="14"/>
      <color theme="1"/>
      <name val="Arial Narrow"/>
      <family val="2"/>
    </font>
    <font>
      <sz val="14"/>
      <color theme="1"/>
      <name val="Calibri"/>
      <family val="2"/>
      <scheme val="minor"/>
    </font>
    <font>
      <b/>
      <sz val="12"/>
      <color theme="0"/>
      <name val="Arial Black"/>
      <family val="2"/>
    </font>
    <font>
      <b/>
      <u/>
      <sz val="11"/>
      <color theme="1"/>
      <name val="Calibri"/>
      <family val="2"/>
      <scheme val="minor"/>
    </font>
    <font>
      <sz val="13"/>
      <color rgb="FF000000"/>
      <name val="Lucida Sans"/>
      <family val="2"/>
    </font>
    <font>
      <sz val="13"/>
      <color rgb="FF000000"/>
      <name val="Calibri"/>
      <family val="2"/>
    </font>
    <font>
      <sz val="12"/>
      <color rgb="FF000000"/>
      <name val="Lucida Sans"/>
      <family val="2"/>
    </font>
    <font>
      <sz val="12"/>
      <color rgb="FF000000"/>
      <name val="Calibri"/>
      <family val="2"/>
    </font>
    <font>
      <sz val="14"/>
      <name val="Arial Narrow"/>
      <family val="2"/>
    </font>
    <font>
      <sz val="14"/>
      <color theme="1"/>
      <name val="Arial Narrow"/>
      <family val="2"/>
    </font>
    <font>
      <sz val="14"/>
      <name val="Arial"/>
      <family val="2"/>
    </font>
    <font>
      <b/>
      <sz val="14"/>
      <name val="Arial"/>
      <family val="2"/>
    </font>
    <font>
      <sz val="14"/>
      <name val="Calibri"/>
      <family val="2"/>
      <scheme val="minor"/>
    </font>
    <font>
      <sz val="14"/>
      <color rgb="FF000000"/>
      <name val="Arial"/>
      <family val="2"/>
    </font>
    <font>
      <sz val="10"/>
      <color theme="1"/>
      <name val="Times New Roman"/>
      <family val="1"/>
    </font>
  </fonts>
  <fills count="24">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rgb="FFFFFF0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rgb="FFFFC000"/>
        <bgColor indexed="64"/>
      </patternFill>
    </fill>
    <fill>
      <patternFill patternType="solid">
        <fgColor rgb="FFFF0000"/>
        <bgColor indexed="64"/>
      </patternFill>
    </fill>
    <fill>
      <patternFill patternType="solid">
        <fgColor rgb="FF00B050"/>
        <bgColor indexed="64"/>
      </patternFill>
    </fill>
    <fill>
      <patternFill patternType="solid">
        <fgColor theme="5" tint="0.79998168889431442"/>
        <bgColor indexed="64"/>
      </patternFill>
    </fill>
    <fill>
      <patternFill patternType="solid">
        <fgColor theme="0"/>
        <bgColor indexed="64"/>
      </patternFill>
    </fill>
    <fill>
      <patternFill patternType="solid">
        <fgColor theme="4" tint="-0.249977111117893"/>
        <bgColor indexed="64"/>
      </patternFill>
    </fill>
    <fill>
      <patternFill patternType="solid">
        <fgColor rgb="FF00B0F0"/>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theme="9" tint="-0.249977111117893"/>
        <bgColor indexed="64"/>
      </patternFill>
    </fill>
    <fill>
      <patternFill patternType="solid">
        <fgColor theme="6" tint="0.39997558519241921"/>
        <bgColor indexed="64"/>
      </patternFill>
    </fill>
  </fills>
  <borders count="1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top/>
      <bottom/>
      <diagonal/>
    </border>
    <border>
      <left style="thin">
        <color rgb="FF2E74B5"/>
      </left>
      <right style="thin">
        <color rgb="FF2E74B5"/>
      </right>
      <top style="thin">
        <color rgb="FF2E74B5"/>
      </top>
      <bottom style="medium">
        <color rgb="FF2E74B5"/>
      </bottom>
      <diagonal/>
    </border>
    <border>
      <left style="medium">
        <color rgb="FF2E74B5"/>
      </left>
      <right style="thin">
        <color rgb="FF2E74B5"/>
      </right>
      <top style="thin">
        <color rgb="FF2E74B5"/>
      </top>
      <bottom style="medium">
        <color rgb="FF2E74B5"/>
      </bottom>
      <diagonal/>
    </border>
    <border>
      <left style="thin">
        <color rgb="FF2E74B5"/>
      </left>
      <right style="thin">
        <color rgb="FF2E74B5"/>
      </right>
      <top style="thin">
        <color rgb="FF2E74B5"/>
      </top>
      <bottom style="thin">
        <color rgb="FF2E74B5"/>
      </bottom>
      <diagonal/>
    </border>
    <border>
      <left style="medium">
        <color rgb="FF2E74B5"/>
      </left>
      <right style="thin">
        <color rgb="FF2E74B5"/>
      </right>
      <top style="thin">
        <color rgb="FF2E74B5"/>
      </top>
      <bottom style="thin">
        <color rgb="FF2E74B5"/>
      </bottom>
      <diagonal/>
    </border>
    <border>
      <left style="thin">
        <color rgb="FF2E74B5"/>
      </left>
      <right style="thin">
        <color rgb="FF2E74B5"/>
      </right>
      <top style="medium">
        <color rgb="FF2E74B5"/>
      </top>
      <bottom style="thin">
        <color rgb="FF2E74B5"/>
      </bottom>
      <diagonal/>
    </border>
    <border>
      <left style="medium">
        <color rgb="FF2E74B5"/>
      </left>
      <right style="thin">
        <color rgb="FF2E74B5"/>
      </right>
      <top style="medium">
        <color rgb="FF2E74B5"/>
      </top>
      <bottom style="thin">
        <color rgb="FF2E74B5"/>
      </bottom>
      <diagonal/>
    </border>
    <border>
      <left/>
      <right style="thin">
        <color theme="0"/>
      </right>
      <top style="thin">
        <color theme="0"/>
      </top>
      <bottom style="medium">
        <color rgb="FF2E74B5"/>
      </bottom>
      <diagonal/>
    </border>
    <border>
      <left/>
      <right/>
      <top style="thin">
        <color theme="0"/>
      </top>
      <bottom style="medium">
        <color rgb="FF2E74B5"/>
      </bottom>
      <diagonal/>
    </border>
    <border>
      <left style="thin">
        <color theme="0"/>
      </left>
      <right/>
      <top style="thin">
        <color theme="0"/>
      </top>
      <bottom style="medium">
        <color rgb="FF2E74B5"/>
      </bottom>
      <diagonal/>
    </border>
    <border diagonalUp="1">
      <left/>
      <right style="thin">
        <color theme="0"/>
      </right>
      <top style="thin">
        <color theme="0"/>
      </top>
      <bottom style="thin">
        <color theme="0"/>
      </bottom>
      <diagonal style="thin">
        <color theme="0"/>
      </diagonal>
    </border>
    <border diagonalUp="1">
      <left/>
      <right/>
      <top style="thin">
        <color theme="0"/>
      </top>
      <bottom style="thin">
        <color theme="0"/>
      </bottom>
      <diagonal style="thin">
        <color theme="0"/>
      </diagonal>
    </border>
    <border diagonalUp="1">
      <left style="thin">
        <color theme="0"/>
      </left>
      <right/>
      <top style="thin">
        <color theme="0"/>
      </top>
      <bottom style="thin">
        <color theme="0"/>
      </bottom>
      <diagonal style="thin">
        <color theme="0"/>
      </diagonal>
    </border>
    <border>
      <left/>
      <right/>
      <top style="thin">
        <color rgb="FF2E74B5"/>
      </top>
      <bottom style="thin">
        <color rgb="FF2E74B5"/>
      </bottom>
      <diagonal/>
    </border>
    <border>
      <left style="thin">
        <color rgb="FF2E74B5"/>
      </left>
      <right/>
      <top style="thin">
        <color rgb="FF2E74B5"/>
      </top>
      <bottom style="thin">
        <color rgb="FF2E74B5"/>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theme="4"/>
      </left>
      <right style="thin">
        <color indexed="64"/>
      </right>
      <top style="medium">
        <color theme="4"/>
      </top>
      <bottom style="thin">
        <color indexed="64"/>
      </bottom>
      <diagonal/>
    </border>
    <border>
      <left style="thin">
        <color indexed="64"/>
      </left>
      <right style="thin">
        <color indexed="64"/>
      </right>
      <top style="medium">
        <color theme="4"/>
      </top>
      <bottom style="thin">
        <color indexed="64"/>
      </bottom>
      <diagonal/>
    </border>
    <border>
      <left style="thin">
        <color indexed="64"/>
      </left>
      <right style="medium">
        <color theme="4"/>
      </right>
      <top style="medium">
        <color theme="4"/>
      </top>
      <bottom style="thin">
        <color indexed="64"/>
      </bottom>
      <diagonal/>
    </border>
    <border>
      <left style="medium">
        <color theme="4"/>
      </left>
      <right style="thin">
        <color indexed="64"/>
      </right>
      <top style="thin">
        <color indexed="64"/>
      </top>
      <bottom style="medium">
        <color theme="4"/>
      </bottom>
      <diagonal/>
    </border>
    <border>
      <left style="thin">
        <color indexed="64"/>
      </left>
      <right style="thin">
        <color indexed="64"/>
      </right>
      <top style="thin">
        <color indexed="64"/>
      </top>
      <bottom style="medium">
        <color theme="4"/>
      </bottom>
      <diagonal/>
    </border>
    <border>
      <left style="thin">
        <color indexed="64"/>
      </left>
      <right style="medium">
        <color theme="4"/>
      </right>
      <top style="thin">
        <color indexed="64"/>
      </top>
      <bottom style="medium">
        <color theme="4"/>
      </bottom>
      <diagonal/>
    </border>
    <border>
      <left style="medium">
        <color indexed="64"/>
      </left>
      <right style="thin">
        <color indexed="64"/>
      </right>
      <top/>
      <bottom/>
      <diagonal/>
    </border>
    <border>
      <left style="thin">
        <color indexed="64"/>
      </left>
      <right style="medium">
        <color indexed="64"/>
      </right>
      <top/>
      <bottom/>
      <diagonal/>
    </border>
    <border>
      <left style="medium">
        <color theme="4"/>
      </left>
      <right style="medium">
        <color theme="4"/>
      </right>
      <top style="medium">
        <color theme="4"/>
      </top>
      <bottom style="medium">
        <color theme="4"/>
      </bottom>
      <diagonal/>
    </border>
    <border>
      <left style="medium">
        <color theme="4"/>
      </left>
      <right style="medium">
        <color theme="5" tint="0.39994506668294322"/>
      </right>
      <top style="medium">
        <color theme="4"/>
      </top>
      <bottom style="medium">
        <color theme="5" tint="0.39994506668294322"/>
      </bottom>
      <diagonal/>
    </border>
    <border>
      <left style="medium">
        <color theme="5" tint="0.39994506668294322"/>
      </left>
      <right style="medium">
        <color theme="5" tint="0.39994506668294322"/>
      </right>
      <top style="medium">
        <color theme="4"/>
      </top>
      <bottom style="medium">
        <color theme="5" tint="0.39994506668294322"/>
      </bottom>
      <diagonal/>
    </border>
    <border>
      <left style="medium">
        <color theme="5" tint="0.39994506668294322"/>
      </left>
      <right style="medium">
        <color theme="4"/>
      </right>
      <top style="medium">
        <color theme="4"/>
      </top>
      <bottom style="medium">
        <color theme="5" tint="0.39994506668294322"/>
      </bottom>
      <diagonal/>
    </border>
    <border>
      <left style="medium">
        <color theme="4"/>
      </left>
      <right/>
      <top style="medium">
        <color theme="4"/>
      </top>
      <bottom style="medium">
        <color theme="4"/>
      </bottom>
      <diagonal/>
    </border>
    <border>
      <left/>
      <right style="medium">
        <color theme="4"/>
      </right>
      <top style="medium">
        <color theme="4"/>
      </top>
      <bottom style="medium">
        <color theme="4"/>
      </bottom>
      <diagonal/>
    </border>
    <border>
      <left style="medium">
        <color theme="4"/>
      </left>
      <right style="medium">
        <color theme="5" tint="0.39994506668294322"/>
      </right>
      <top style="medium">
        <color theme="5" tint="0.39994506668294322"/>
      </top>
      <bottom style="medium">
        <color theme="5" tint="0.39994506668294322"/>
      </bottom>
      <diagonal/>
    </border>
    <border>
      <left style="medium">
        <color theme="5" tint="0.39994506668294322"/>
      </left>
      <right style="medium">
        <color theme="5" tint="0.39994506668294322"/>
      </right>
      <top style="medium">
        <color theme="5" tint="0.39994506668294322"/>
      </top>
      <bottom style="medium">
        <color theme="5" tint="0.39994506668294322"/>
      </bottom>
      <diagonal/>
    </border>
    <border>
      <left style="medium">
        <color theme="5" tint="0.39994506668294322"/>
      </left>
      <right style="medium">
        <color theme="4"/>
      </right>
      <top style="medium">
        <color theme="5" tint="0.39994506668294322"/>
      </top>
      <bottom style="medium">
        <color theme="5" tint="0.39994506668294322"/>
      </bottom>
      <diagonal/>
    </border>
    <border>
      <left style="medium">
        <color theme="4"/>
      </left>
      <right style="medium">
        <color theme="5" tint="0.39994506668294322"/>
      </right>
      <top style="medium">
        <color theme="5" tint="0.39994506668294322"/>
      </top>
      <bottom style="medium">
        <color theme="4"/>
      </bottom>
      <diagonal/>
    </border>
    <border>
      <left style="medium">
        <color theme="5" tint="0.39994506668294322"/>
      </left>
      <right style="medium">
        <color theme="5" tint="0.39994506668294322"/>
      </right>
      <top style="medium">
        <color theme="5" tint="0.39994506668294322"/>
      </top>
      <bottom style="medium">
        <color theme="4"/>
      </bottom>
      <diagonal/>
    </border>
    <border>
      <left style="medium">
        <color theme="5" tint="0.39994506668294322"/>
      </left>
      <right style="medium">
        <color theme="4"/>
      </right>
      <top style="medium">
        <color theme="5" tint="0.39994506668294322"/>
      </top>
      <bottom style="medium">
        <color theme="4"/>
      </bottom>
      <diagonal/>
    </border>
    <border>
      <left style="medium">
        <color theme="5" tint="0.39994506668294322"/>
      </left>
      <right style="medium">
        <color theme="5" tint="0.39994506668294322"/>
      </right>
      <top style="medium">
        <color theme="5" tint="0.39994506668294322"/>
      </top>
      <bottom/>
      <diagonal/>
    </border>
    <border>
      <left style="medium">
        <color theme="5" tint="0.39994506668294322"/>
      </left>
      <right style="medium">
        <color theme="4"/>
      </right>
      <top style="medium">
        <color theme="5" tint="0.39994506668294322"/>
      </top>
      <bottom/>
      <diagonal/>
    </border>
    <border>
      <left style="medium">
        <color theme="5" tint="0.39994506668294322"/>
      </left>
      <right style="medium">
        <color theme="5" tint="0.39994506668294322"/>
      </right>
      <top style="medium">
        <color theme="5" tint="0.39991454817346722"/>
      </top>
      <bottom/>
      <diagonal/>
    </border>
    <border>
      <left style="medium">
        <color theme="5" tint="0.39994506668294322"/>
      </left>
      <right style="medium">
        <color theme="5" tint="0.39994506668294322"/>
      </right>
      <top/>
      <bottom/>
      <diagonal/>
    </border>
    <border>
      <left style="medium">
        <color theme="5" tint="0.39994506668294322"/>
      </left>
      <right style="medium">
        <color theme="5" tint="0.39994506668294322"/>
      </right>
      <top style="medium">
        <color theme="5" tint="0.39991454817346722"/>
      </top>
      <bottom style="medium">
        <color theme="5" tint="0.39991454817346722"/>
      </bottom>
      <diagonal/>
    </border>
    <border>
      <left style="medium">
        <color theme="5" tint="0.39994506668294322"/>
      </left>
      <right style="medium">
        <color theme="5" tint="0.39994506668294322"/>
      </right>
      <top/>
      <bottom style="medium">
        <color theme="5" tint="0.39994506668294322"/>
      </bottom>
      <diagonal/>
    </border>
    <border>
      <left style="medium">
        <color theme="4"/>
      </left>
      <right/>
      <top style="medium">
        <color theme="5" tint="0.39994506668294322"/>
      </top>
      <bottom style="medium">
        <color theme="5" tint="0.39994506668294322"/>
      </bottom>
      <diagonal/>
    </border>
    <border>
      <left style="medium">
        <color theme="5" tint="0.39991454817346722"/>
      </left>
      <right style="medium">
        <color theme="5" tint="0.39991454817346722"/>
      </right>
      <top style="medium">
        <color theme="5" tint="0.39991454817346722"/>
      </top>
      <bottom style="medium">
        <color theme="5" tint="0.39991454817346722"/>
      </bottom>
      <diagonal/>
    </border>
    <border>
      <left style="medium">
        <color theme="5" tint="0.39991454817346722"/>
      </left>
      <right style="medium">
        <color theme="5" tint="0.39991454817346722"/>
      </right>
      <top style="medium">
        <color theme="5" tint="0.39994506668294322"/>
      </top>
      <bottom/>
      <diagonal/>
    </border>
    <border>
      <left style="medium">
        <color theme="5" tint="0.39991454817346722"/>
      </left>
      <right style="medium">
        <color theme="5" tint="0.39991454817346722"/>
      </right>
      <top/>
      <bottom/>
      <diagonal/>
    </border>
    <border>
      <left style="medium">
        <color theme="5" tint="0.39991454817346722"/>
      </left>
      <right style="medium">
        <color theme="5" tint="0.39991454817346722"/>
      </right>
      <top style="medium">
        <color theme="5" tint="0.39991454817346722"/>
      </top>
      <bottom/>
      <diagonal/>
    </border>
    <border>
      <left style="medium">
        <color theme="4"/>
      </left>
      <right style="medium">
        <color theme="4"/>
      </right>
      <top style="medium">
        <color theme="4"/>
      </top>
      <bottom/>
      <diagonal/>
    </border>
    <border>
      <left style="medium">
        <color theme="4"/>
      </left>
      <right style="medium">
        <color theme="4"/>
      </right>
      <top/>
      <bottom style="medium">
        <color theme="4"/>
      </bottom>
      <diagonal/>
    </border>
    <border>
      <left style="medium">
        <color theme="5" tint="0.39994506668294322"/>
      </left>
      <right/>
      <top/>
      <bottom style="medium">
        <color theme="5" tint="0.39994506668294322"/>
      </bottom>
      <diagonal/>
    </border>
    <border>
      <left style="medium">
        <color theme="5" tint="0.39994506668294322"/>
      </left>
      <right/>
      <top style="medium">
        <color theme="5" tint="0.39994506668294322"/>
      </top>
      <bottom style="medium">
        <color theme="5" tint="0.39994506668294322"/>
      </bottom>
      <diagonal/>
    </border>
    <border>
      <left style="medium">
        <color theme="5" tint="0.39994506668294322"/>
      </left>
      <right style="medium">
        <color theme="5" tint="0.39991454817346722"/>
      </right>
      <top style="medium">
        <color theme="5" tint="0.39994506668294322"/>
      </top>
      <bottom/>
      <diagonal/>
    </border>
    <border>
      <left style="medium">
        <color theme="5" tint="0.39991454817346722"/>
      </left>
      <right style="medium">
        <color theme="4"/>
      </right>
      <top style="medium">
        <color theme="5" tint="0.39994506668294322"/>
      </top>
      <bottom/>
      <diagonal/>
    </border>
    <border>
      <left style="medium">
        <color theme="5" tint="0.39994506668294322"/>
      </left>
      <right style="medium">
        <color theme="5" tint="0.39991454817346722"/>
      </right>
      <top/>
      <bottom style="thin">
        <color indexed="64"/>
      </bottom>
      <diagonal/>
    </border>
    <border>
      <left style="medium">
        <color theme="5" tint="0.39991454817346722"/>
      </left>
      <right style="medium">
        <color theme="4"/>
      </right>
      <top/>
      <bottom style="medium">
        <color theme="5" tint="0.39991454817346722"/>
      </bottom>
      <diagonal/>
    </border>
    <border>
      <left style="medium">
        <color theme="4"/>
      </left>
      <right style="medium">
        <color theme="5" tint="0.39994506668294322"/>
      </right>
      <top style="medium">
        <color theme="5" tint="0.39994506668294322"/>
      </top>
      <bottom/>
      <diagonal/>
    </border>
    <border>
      <left style="medium">
        <color theme="5" tint="0.39994506668294322"/>
      </left>
      <right style="medium">
        <color theme="5" tint="0.39991454817346722"/>
      </right>
      <top style="thin">
        <color indexed="64"/>
      </top>
      <bottom/>
      <diagonal/>
    </border>
    <border>
      <left style="medium">
        <color theme="4"/>
      </left>
      <right style="medium">
        <color theme="5" tint="0.39994506668294322"/>
      </right>
      <top/>
      <bottom/>
      <diagonal/>
    </border>
    <border>
      <left style="medium">
        <color theme="5" tint="0.39994506668294322"/>
      </left>
      <right style="medium">
        <color theme="5" tint="0.39991454817346722"/>
      </right>
      <top/>
      <bottom/>
      <diagonal/>
    </border>
    <border>
      <left style="medium">
        <color theme="4"/>
      </left>
      <right style="medium">
        <color theme="5" tint="0.39994506668294322"/>
      </right>
      <top/>
      <bottom style="medium">
        <color theme="5" tint="0.39994506668294322"/>
      </bottom>
      <diagonal/>
    </border>
    <border>
      <left style="medium">
        <color theme="5" tint="0.39994506668294322"/>
      </left>
      <right style="medium">
        <color theme="5" tint="0.39991454817346722"/>
      </right>
      <top/>
      <bottom style="medium">
        <color theme="5" tint="0.39994506668294322"/>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medium">
        <color theme="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top style="medium">
        <color theme="4"/>
      </top>
      <bottom style="medium">
        <color indexed="64"/>
      </bottom>
      <diagonal/>
    </border>
    <border>
      <left/>
      <right style="medium">
        <color indexed="64"/>
      </right>
      <top style="medium">
        <color theme="4"/>
      </top>
      <bottom style="medium">
        <color indexed="64"/>
      </bottom>
      <diagonal/>
    </border>
    <border>
      <left style="thin">
        <color rgb="FF2E74B5"/>
      </left>
      <right/>
      <top style="medium">
        <color rgb="FF2E74B5"/>
      </top>
      <bottom style="thin">
        <color rgb="FF2E74B5"/>
      </bottom>
      <diagonal/>
    </border>
    <border>
      <left/>
      <right/>
      <top style="medium">
        <color rgb="FF2E74B5"/>
      </top>
      <bottom style="thin">
        <color rgb="FF2E74B5"/>
      </bottom>
      <diagonal/>
    </border>
    <border>
      <left/>
      <right style="medium">
        <color rgb="FF2E74B5"/>
      </right>
      <top style="medium">
        <color rgb="FF2E74B5"/>
      </top>
      <bottom style="thin">
        <color rgb="FF2E74B5"/>
      </bottom>
      <diagonal/>
    </border>
    <border>
      <left/>
      <right style="medium">
        <color rgb="FF2E74B5"/>
      </right>
      <top style="thin">
        <color rgb="FF2E74B5"/>
      </top>
      <bottom style="thin">
        <color rgb="FF2E74B5"/>
      </bottom>
      <diagonal/>
    </border>
    <border>
      <left style="thin">
        <color rgb="FF2E74B5"/>
      </left>
      <right/>
      <top style="thin">
        <color rgb="FF2E74B5"/>
      </top>
      <bottom style="medium">
        <color rgb="FF2E74B5"/>
      </bottom>
      <diagonal/>
    </border>
    <border>
      <left/>
      <right/>
      <top style="thin">
        <color rgb="FF2E74B5"/>
      </top>
      <bottom style="medium">
        <color rgb="FF2E74B5"/>
      </bottom>
      <diagonal/>
    </border>
    <border>
      <left/>
      <right style="medium">
        <color rgb="FF2E74B5"/>
      </right>
      <top style="thin">
        <color rgb="FF2E74B5"/>
      </top>
      <bottom style="medium">
        <color rgb="FF2E74B5"/>
      </bottom>
      <diagonal/>
    </border>
    <border>
      <left style="thin">
        <color theme="0"/>
      </left>
      <right/>
      <top style="medium">
        <color rgb="FF2E74B5"/>
      </top>
      <bottom/>
      <diagonal/>
    </border>
    <border>
      <left/>
      <right/>
      <top style="medium">
        <color rgb="FF2E74B5"/>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theme="5" tint="0.39994506668294322"/>
      </left>
      <right style="medium">
        <color theme="4"/>
      </right>
      <top/>
      <bottom style="medium">
        <color theme="5" tint="0.39994506668294322"/>
      </bottom>
      <diagonal/>
    </border>
    <border>
      <left style="medium">
        <color theme="4"/>
      </left>
      <right style="medium">
        <color theme="4"/>
      </right>
      <top/>
      <bottom/>
      <diagonal/>
    </border>
    <border>
      <left/>
      <right/>
      <top/>
      <bottom style="medium">
        <color theme="4"/>
      </bottom>
      <diagonal/>
    </border>
  </borders>
  <cellStyleXfs count="2">
    <xf numFmtId="0" fontId="0" fillId="0" borderId="0"/>
    <xf numFmtId="41" fontId="7" fillId="0" borderId="0" applyFont="0" applyFill="0" applyBorder="0" applyAlignment="0" applyProtection="0"/>
  </cellStyleXfs>
  <cellXfs count="502">
    <xf numFmtId="0" fontId="0" fillId="0" borderId="0" xfId="0"/>
    <xf numFmtId="0" fontId="0" fillId="0" borderId="1" xfId="0" applyBorder="1"/>
    <xf numFmtId="0" fontId="0" fillId="0" borderId="1" xfId="0" applyBorder="1" applyAlignment="1">
      <alignment horizontal="center"/>
    </xf>
    <xf numFmtId="49" fontId="0" fillId="0" borderId="1" xfId="0" applyNumberFormat="1" applyBorder="1" applyAlignment="1">
      <alignment horizont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justify" vertical="center" wrapText="1"/>
    </xf>
    <xf numFmtId="0" fontId="0" fillId="0" borderId="1" xfId="0" applyBorder="1" applyAlignment="1">
      <alignment horizontal="justify"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0" fillId="0" borderId="1" xfId="0" applyBorder="1" applyAlignment="1">
      <alignment vertical="center" wrapText="1"/>
    </xf>
    <xf numFmtId="0" fontId="0" fillId="0" borderId="0" xfId="0" applyAlignment="1">
      <alignment vertical="center"/>
    </xf>
    <xf numFmtId="0" fontId="0" fillId="5" borderId="0" xfId="0" applyFill="1"/>
    <xf numFmtId="0" fontId="2" fillId="0" borderId="28" xfId="0" applyFont="1" applyBorder="1" applyAlignment="1">
      <alignment horizontal="center" vertical="center"/>
    </xf>
    <xf numFmtId="0" fontId="2" fillId="0" borderId="28" xfId="0" applyFont="1" applyBorder="1" applyAlignment="1">
      <alignment horizontal="center" vertical="center" wrapText="1"/>
    </xf>
    <xf numFmtId="0" fontId="2" fillId="0" borderId="27" xfId="0" applyFont="1" applyBorder="1" applyAlignment="1">
      <alignment horizontal="center"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0" fillId="0" borderId="0" xfId="0" applyAlignment="1">
      <alignment horizontal="center" vertical="center" wrapText="1"/>
    </xf>
    <xf numFmtId="0" fontId="0" fillId="0" borderId="32" xfId="0" applyBorder="1" applyAlignment="1">
      <alignment vertical="center"/>
    </xf>
    <xf numFmtId="0" fontId="1" fillId="0" borderId="28" xfId="0" applyFont="1" applyBorder="1" applyAlignment="1">
      <alignment horizontal="center" vertical="center"/>
    </xf>
    <xf numFmtId="0" fontId="5" fillId="0" borderId="22" xfId="0" applyFont="1" applyBorder="1" applyAlignment="1">
      <alignment vertical="center" wrapText="1"/>
    </xf>
    <xf numFmtId="0" fontId="5" fillId="0" borderId="1" xfId="0" applyFont="1" applyBorder="1" applyAlignment="1">
      <alignment vertical="center" wrapText="1"/>
    </xf>
    <xf numFmtId="0" fontId="0" fillId="0" borderId="36" xfId="0" applyBorder="1" applyAlignment="1">
      <alignment horizontal="center" vertical="center" wrapText="1"/>
    </xf>
    <xf numFmtId="0" fontId="2" fillId="3" borderId="31"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1" fillId="0" borderId="27" xfId="0" applyFont="1" applyBorder="1" applyAlignment="1">
      <alignment horizontal="center" vertical="center"/>
    </xf>
    <xf numFmtId="0" fontId="1" fillId="0" borderId="29" xfId="0" applyFont="1" applyBorder="1" applyAlignment="1">
      <alignment horizontal="center" vertical="center"/>
    </xf>
    <xf numFmtId="0" fontId="1" fillId="0" borderId="22" xfId="0" applyFont="1" applyBorder="1" applyAlignment="1">
      <alignment horizontal="center" vertical="center"/>
    </xf>
    <xf numFmtId="0" fontId="1" fillId="0" borderId="30" xfId="0" applyFont="1" applyFill="1" applyBorder="1" applyAlignment="1">
      <alignment horizontal="center" vertical="center"/>
    </xf>
    <xf numFmtId="0" fontId="0" fillId="0" borderId="29" xfId="0" applyBorder="1" applyAlignment="1">
      <alignment vertical="center"/>
    </xf>
    <xf numFmtId="0" fontId="0" fillId="0" borderId="22" xfId="0" applyBorder="1" applyAlignment="1">
      <alignment vertical="center" wrapText="1"/>
    </xf>
    <xf numFmtId="0" fontId="0" fillId="0" borderId="27" xfId="0" applyBorder="1" applyAlignment="1">
      <alignment vertical="center"/>
    </xf>
    <xf numFmtId="0" fontId="0" fillId="0" borderId="28" xfId="0" applyBorder="1" applyAlignment="1">
      <alignment vertical="center" wrapText="1"/>
    </xf>
    <xf numFmtId="0" fontId="0" fillId="0" borderId="30" xfId="0" applyBorder="1" applyAlignment="1">
      <alignment vertical="center" wrapText="1"/>
    </xf>
    <xf numFmtId="0" fontId="2" fillId="3" borderId="27" xfId="0" applyFont="1" applyFill="1" applyBorder="1" applyAlignment="1">
      <alignment horizontal="center"/>
    </xf>
    <xf numFmtId="0" fontId="2" fillId="3" borderId="1" xfId="0" applyFont="1" applyFill="1" applyBorder="1" applyAlignment="1">
      <alignment horizontal="center"/>
    </xf>
    <xf numFmtId="0" fontId="2" fillId="3" borderId="28" xfId="0" applyFont="1" applyFill="1" applyBorder="1" applyAlignment="1">
      <alignment horizontal="center"/>
    </xf>
    <xf numFmtId="0" fontId="0" fillId="0" borderId="0" xfId="0" applyAlignment="1">
      <alignment horizontal="center"/>
    </xf>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0" fillId="0" borderId="0" xfId="0" applyBorder="1" applyAlignment="1"/>
    <xf numFmtId="0" fontId="2" fillId="7" borderId="1" xfId="0" applyFont="1" applyFill="1" applyBorder="1" applyAlignment="1">
      <alignment horizontal="center" vertical="center"/>
    </xf>
    <xf numFmtId="0" fontId="12" fillId="0" borderId="0" xfId="0" applyFont="1" applyBorder="1" applyAlignment="1">
      <alignment horizontal="center" vertical="center" wrapText="1"/>
    </xf>
    <xf numFmtId="0" fontId="1" fillId="0" borderId="0" xfId="0" applyFont="1" applyBorder="1" applyAlignment="1">
      <alignment vertical="center" wrapText="1"/>
    </xf>
    <xf numFmtId="0" fontId="13" fillId="2" borderId="45" xfId="0" applyFont="1" applyFill="1" applyBorder="1" applyAlignment="1">
      <alignment horizontal="center" vertical="center" wrapText="1"/>
    </xf>
    <xf numFmtId="0" fontId="1" fillId="0" borderId="0" xfId="0" applyFont="1"/>
    <xf numFmtId="0" fontId="21" fillId="0" borderId="82" xfId="0" applyFont="1" applyBorder="1" applyAlignment="1">
      <alignment vertical="center" wrapText="1"/>
    </xf>
    <xf numFmtId="0" fontId="21" fillId="0" borderId="83" xfId="0" applyFont="1" applyBorder="1" applyAlignment="1">
      <alignment vertical="center" wrapText="1"/>
    </xf>
    <xf numFmtId="0" fontId="21" fillId="0" borderId="84" xfId="0" applyFont="1" applyBorder="1" applyAlignment="1">
      <alignment vertical="center" wrapText="1"/>
    </xf>
    <xf numFmtId="0" fontId="19" fillId="0" borderId="84" xfId="0" applyFont="1" applyBorder="1" applyAlignment="1">
      <alignment horizontal="center" vertical="center" wrapText="1"/>
    </xf>
    <xf numFmtId="0" fontId="19" fillId="0" borderId="20" xfId="0" applyFont="1" applyBorder="1" applyAlignment="1">
      <alignment vertical="center" wrapText="1"/>
    </xf>
    <xf numFmtId="17" fontId="21" fillId="0" borderId="84" xfId="0" applyNumberFormat="1" applyFont="1" applyBorder="1" applyAlignment="1">
      <alignment vertical="center" wrapText="1"/>
    </xf>
    <xf numFmtId="0" fontId="21" fillId="0" borderId="85" xfId="0" applyFont="1" applyBorder="1" applyAlignment="1">
      <alignment vertical="center" wrapText="1"/>
    </xf>
    <xf numFmtId="0" fontId="21" fillId="0" borderId="86" xfId="0" applyFont="1" applyBorder="1" applyAlignment="1">
      <alignment vertical="center" wrapText="1"/>
    </xf>
    <xf numFmtId="0" fontId="21" fillId="0" borderId="87" xfId="0" applyFont="1" applyBorder="1" applyAlignment="1">
      <alignment vertical="center" wrapText="1"/>
    </xf>
    <xf numFmtId="0" fontId="22" fillId="0" borderId="88" xfId="0" applyFont="1" applyBorder="1"/>
    <xf numFmtId="0" fontId="23" fillId="0" borderId="88" xfId="0" applyFont="1" applyBorder="1"/>
    <xf numFmtId="0" fontId="21" fillId="0" borderId="89" xfId="0" applyFont="1" applyBorder="1" applyAlignment="1">
      <alignment vertical="center" wrapText="1"/>
    </xf>
    <xf numFmtId="0" fontId="24" fillId="0" borderId="5" xfId="0" applyFont="1" applyBorder="1" applyAlignment="1"/>
    <xf numFmtId="0" fontId="24" fillId="0" borderId="0" xfId="0" applyFont="1" applyBorder="1" applyAlignment="1"/>
    <xf numFmtId="0" fontId="13" fillId="0" borderId="0" xfId="0" applyFont="1" applyBorder="1" applyAlignment="1">
      <alignment vertical="center" wrapText="1"/>
    </xf>
    <xf numFmtId="0" fontId="2" fillId="0" borderId="0" xfId="0" applyFont="1" applyBorder="1" applyAlignment="1">
      <alignment horizontal="left" vertical="center"/>
    </xf>
    <xf numFmtId="0" fontId="2" fillId="0" borderId="45" xfId="0" applyFont="1" applyFill="1" applyBorder="1" applyAlignment="1">
      <alignment horizontal="center" vertical="center"/>
    </xf>
    <xf numFmtId="0" fontId="25" fillId="0" borderId="45" xfId="0" applyFont="1" applyBorder="1" applyAlignment="1">
      <alignment horizontal="center" vertical="center"/>
    </xf>
    <xf numFmtId="0" fontId="8" fillId="13" borderId="1" xfId="0" applyFont="1" applyFill="1" applyBorder="1" applyAlignment="1">
      <alignment horizontal="center" vertical="center" wrapText="1"/>
    </xf>
    <xf numFmtId="0" fontId="8" fillId="13" borderId="21" xfId="0" applyFont="1" applyFill="1" applyBorder="1" applyAlignment="1">
      <alignment horizontal="center" vertical="center" wrapText="1"/>
    </xf>
    <xf numFmtId="0" fontId="20" fillId="10" borderId="45" xfId="0" applyFont="1" applyFill="1" applyBorder="1" applyAlignment="1">
      <alignment horizontal="center" vertical="center" wrapText="1"/>
    </xf>
    <xf numFmtId="0" fontId="25" fillId="14" borderId="20" xfId="0" applyFont="1" applyFill="1" applyBorder="1" applyAlignment="1">
      <alignment vertical="center"/>
    </xf>
    <xf numFmtId="0" fontId="26" fillId="12" borderId="1" xfId="0" applyFont="1" applyFill="1" applyBorder="1" applyAlignment="1">
      <alignment vertical="center"/>
    </xf>
    <xf numFmtId="0" fontId="26" fillId="0" borderId="1" xfId="0" applyFont="1" applyBorder="1" applyAlignment="1">
      <alignment horizontal="justify" vertical="center" wrapText="1"/>
    </xf>
    <xf numFmtId="0" fontId="20" fillId="15" borderId="45" xfId="0" applyFont="1" applyFill="1" applyBorder="1" applyAlignment="1">
      <alignment horizontal="center" vertical="center" wrapText="1"/>
    </xf>
    <xf numFmtId="0" fontId="20" fillId="5" borderId="45" xfId="0" applyFont="1" applyFill="1" applyBorder="1" applyAlignment="1">
      <alignment horizontal="center" vertical="center" wrapText="1"/>
    </xf>
    <xf numFmtId="0" fontId="25" fillId="8" borderId="21" xfId="0" applyFont="1" applyFill="1" applyBorder="1" applyAlignment="1">
      <alignment vertical="center"/>
    </xf>
    <xf numFmtId="0" fontId="26" fillId="0" borderId="1" xfId="0" applyFont="1" applyBorder="1" applyAlignment="1">
      <alignment vertical="center"/>
    </xf>
    <xf numFmtId="0" fontId="20" fillId="8" borderId="45" xfId="0" applyFont="1" applyFill="1" applyBorder="1" applyAlignment="1">
      <alignment horizontal="center" vertical="center" wrapText="1"/>
    </xf>
    <xf numFmtId="0" fontId="25" fillId="0" borderId="45" xfId="0" applyFont="1" applyBorder="1" applyAlignment="1">
      <alignment horizontal="justify" vertical="center" wrapText="1"/>
    </xf>
    <xf numFmtId="0" fontId="26" fillId="12" borderId="4" xfId="0" applyFont="1" applyFill="1" applyBorder="1" applyAlignment="1">
      <alignment vertical="center"/>
    </xf>
    <xf numFmtId="0" fontId="20" fillId="9" borderId="45" xfId="0" applyFont="1" applyFill="1" applyBorder="1" applyAlignment="1">
      <alignment horizontal="center" vertical="center" wrapText="1"/>
    </xf>
    <xf numFmtId="0" fontId="20" fillId="9" borderId="0" xfId="0" applyFont="1" applyFill="1" applyBorder="1" applyAlignment="1">
      <alignment horizontal="center" vertical="center" wrapText="1"/>
    </xf>
    <xf numFmtId="0" fontId="20" fillId="0" borderId="0" xfId="0" applyFont="1" applyBorder="1"/>
    <xf numFmtId="0" fontId="26" fillId="0" borderId="0" xfId="0" applyFont="1" applyAlignment="1">
      <alignment vertical="center"/>
    </xf>
    <xf numFmtId="0" fontId="0" fillId="0" borderId="0" xfId="0" applyFill="1"/>
    <xf numFmtId="0" fontId="2" fillId="0" borderId="45" xfId="0" applyFont="1" applyFill="1" applyBorder="1"/>
    <xf numFmtId="0" fontId="20" fillId="10" borderId="0" xfId="0" applyFont="1" applyFill="1" applyBorder="1" applyAlignment="1">
      <alignment horizontal="center" vertical="center" wrapText="1"/>
    </xf>
    <xf numFmtId="0" fontId="0" fillId="9" borderId="45" xfId="0" applyFont="1" applyFill="1" applyBorder="1" applyAlignment="1">
      <alignment horizontal="center" vertical="center" wrapText="1"/>
    </xf>
    <xf numFmtId="0" fontId="0" fillId="9" borderId="45" xfId="0" applyFill="1" applyBorder="1"/>
    <xf numFmtId="0" fontId="20" fillId="15" borderId="0" xfId="0" applyFont="1" applyFill="1" applyBorder="1" applyAlignment="1">
      <alignment horizontal="center" vertical="center" wrapText="1"/>
    </xf>
    <xf numFmtId="0" fontId="0" fillId="8" borderId="45" xfId="0" applyFont="1" applyFill="1" applyBorder="1" applyAlignment="1">
      <alignment horizontal="center" vertical="center" wrapText="1"/>
    </xf>
    <xf numFmtId="0" fontId="0" fillId="8" borderId="45" xfId="0" applyFill="1" applyBorder="1"/>
    <xf numFmtId="0" fontId="20" fillId="5" borderId="0" xfId="0" applyFont="1" applyFill="1" applyBorder="1" applyAlignment="1">
      <alignment horizontal="center" vertical="center" wrapText="1"/>
    </xf>
    <xf numFmtId="0" fontId="0" fillId="5" borderId="45" xfId="0" applyFont="1" applyFill="1" applyBorder="1" applyAlignment="1">
      <alignment horizontal="center" vertical="center" wrapText="1"/>
    </xf>
    <xf numFmtId="0" fontId="0" fillId="5" borderId="45" xfId="0" applyFill="1" applyBorder="1"/>
    <xf numFmtId="0" fontId="20" fillId="8" borderId="0" xfId="0" applyFont="1" applyFill="1" applyBorder="1" applyAlignment="1">
      <alignment horizontal="center" vertical="center" wrapText="1"/>
    </xf>
    <xf numFmtId="0" fontId="0" fillId="0" borderId="45" xfId="0" applyFont="1" applyBorder="1" applyAlignment="1">
      <alignment horizontal="center" vertical="center" wrapText="1"/>
    </xf>
    <xf numFmtId="0" fontId="0" fillId="0" borderId="45" xfId="0" applyBorder="1"/>
    <xf numFmtId="0" fontId="2" fillId="10" borderId="4" xfId="0" applyFont="1" applyFill="1" applyBorder="1" applyAlignment="1">
      <alignment horizontal="center" vertical="center"/>
    </xf>
    <xf numFmtId="0" fontId="2" fillId="15" borderId="4" xfId="0" applyFont="1" applyFill="1" applyBorder="1" applyAlignment="1">
      <alignment horizontal="center" vertical="center"/>
    </xf>
    <xf numFmtId="0" fontId="2" fillId="0" borderId="4" xfId="0" applyFont="1" applyFill="1" applyBorder="1" applyAlignment="1">
      <alignment horizontal="center" vertical="center"/>
    </xf>
    <xf numFmtId="0" fontId="2" fillId="8" borderId="1" xfId="0" applyFont="1" applyFill="1" applyBorder="1" applyAlignment="1">
      <alignment horizontal="center" vertical="center" wrapText="1"/>
    </xf>
    <xf numFmtId="0" fontId="9" fillId="9" borderId="1" xfId="0" applyFont="1" applyFill="1" applyBorder="1" applyAlignment="1">
      <alignment horizontal="center" vertical="center"/>
    </xf>
    <xf numFmtId="0" fontId="9" fillId="9" borderId="28" xfId="0" applyFont="1" applyFill="1" applyBorder="1" applyAlignment="1">
      <alignment horizontal="center" vertical="center"/>
    </xf>
    <xf numFmtId="0" fontId="2" fillId="5" borderId="1" xfId="0" applyFont="1" applyFill="1" applyBorder="1" applyAlignment="1">
      <alignment horizontal="center" vertical="center" wrapText="1"/>
    </xf>
    <xf numFmtId="0" fontId="0" fillId="8" borderId="1" xfId="0" applyFill="1" applyBorder="1" applyAlignment="1">
      <alignment horizontal="center" vertical="center"/>
    </xf>
    <xf numFmtId="0" fontId="0" fillId="9" borderId="1" xfId="0" applyFill="1" applyBorder="1" applyAlignment="1">
      <alignment horizontal="center" vertical="center"/>
    </xf>
    <xf numFmtId="0" fontId="0" fillId="9" borderId="28" xfId="0" applyFill="1" applyBorder="1" applyAlignment="1">
      <alignment horizontal="center" vertical="center"/>
    </xf>
    <xf numFmtId="0" fontId="2" fillId="1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5" borderId="1" xfId="0" applyFill="1" applyBorder="1" applyAlignment="1">
      <alignment horizontal="center" vertical="center"/>
    </xf>
    <xf numFmtId="0" fontId="0" fillId="0" borderId="102" xfId="0" applyBorder="1"/>
    <xf numFmtId="0" fontId="0" fillId="0" borderId="0" xfId="0" applyBorder="1"/>
    <xf numFmtId="0" fontId="6" fillId="0" borderId="1" xfId="0" applyFont="1" applyFill="1" applyBorder="1" applyAlignment="1">
      <alignment horizontal="justify" vertical="center" wrapText="1"/>
    </xf>
    <xf numFmtId="0" fontId="8" fillId="10" borderId="1" xfId="0" applyFont="1" applyFill="1" applyBorder="1"/>
    <xf numFmtId="0" fontId="8" fillId="10" borderId="2" xfId="0" applyFont="1" applyFill="1" applyBorder="1"/>
    <xf numFmtId="0" fontId="8" fillId="10" borderId="1" xfId="0" applyFont="1" applyFill="1" applyBorder="1" applyAlignment="1">
      <alignment vertical="center"/>
    </xf>
    <xf numFmtId="0" fontId="8" fillId="10" borderId="1" xfId="0" applyFont="1" applyFill="1" applyBorder="1" applyAlignment="1">
      <alignment horizontal="center"/>
    </xf>
    <xf numFmtId="0" fontId="0" fillId="16" borderId="1" xfId="0" applyFill="1" applyBorder="1" applyAlignment="1">
      <alignment horizontal="center" vertical="center"/>
    </xf>
    <xf numFmtId="0" fontId="0" fillId="16" borderId="1" xfId="0" applyFill="1" applyBorder="1" applyAlignment="1" applyProtection="1">
      <alignment horizontal="center"/>
      <protection locked="0"/>
    </xf>
    <xf numFmtId="0" fontId="0" fillId="16" borderId="1" xfId="0" applyFill="1" applyBorder="1" applyAlignment="1" applyProtection="1">
      <alignment horizontal="left"/>
      <protection locked="0"/>
    </xf>
    <xf numFmtId="0" fontId="0" fillId="16" borderId="1" xfId="0" applyFill="1" applyBorder="1" applyAlignment="1" applyProtection="1">
      <alignment horizontal="center" vertical="center"/>
      <protection locked="0"/>
    </xf>
    <xf numFmtId="0" fontId="8" fillId="10" borderId="1" xfId="0" applyFont="1" applyFill="1" applyBorder="1" applyAlignment="1"/>
    <xf numFmtId="0" fontId="10" fillId="10" borderId="1" xfId="0" applyFont="1" applyFill="1" applyBorder="1" applyAlignment="1"/>
    <xf numFmtId="0" fontId="0" fillId="5" borderId="0" xfId="0" applyFill="1" applyAlignment="1">
      <alignment horizontal="center"/>
    </xf>
    <xf numFmtId="49" fontId="0" fillId="5" borderId="0" xfId="0" applyNumberFormat="1" applyFill="1" applyBorder="1" applyAlignment="1">
      <alignment horizontal="center"/>
    </xf>
    <xf numFmtId="0" fontId="0" fillId="5" borderId="0" xfId="0" applyFill="1" applyBorder="1" applyAlignment="1">
      <alignment horizontal="center"/>
    </xf>
    <xf numFmtId="49" fontId="0" fillId="0" borderId="0" xfId="0" applyNumberFormat="1" applyBorder="1" applyAlignment="1">
      <alignment horizontal="center"/>
    </xf>
    <xf numFmtId="0" fontId="0" fillId="0" borderId="0" xfId="0" applyBorder="1" applyAlignment="1">
      <alignment horizontal="center"/>
    </xf>
    <xf numFmtId="0" fontId="18" fillId="2" borderId="109" xfId="0" applyFont="1" applyFill="1" applyBorder="1" applyAlignment="1">
      <alignment horizontal="center" vertical="center"/>
    </xf>
    <xf numFmtId="0" fontId="18" fillId="2" borderId="20" xfId="0" applyFont="1" applyFill="1" applyBorder="1" applyAlignment="1">
      <alignment horizontal="center" vertical="center" wrapText="1"/>
    </xf>
    <xf numFmtId="0" fontId="18" fillId="2" borderId="110" xfId="0" applyFont="1" applyFill="1" applyBorder="1" applyAlignment="1">
      <alignment horizontal="center" vertical="center" wrapText="1"/>
    </xf>
    <xf numFmtId="0" fontId="0" fillId="0" borderId="28" xfId="0" applyBorder="1" applyAlignment="1">
      <alignment horizontal="center"/>
    </xf>
    <xf numFmtId="0" fontId="0" fillId="0" borderId="27" xfId="0"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0" fillId="0" borderId="27" xfId="0" applyBorder="1" applyAlignment="1">
      <alignment horizontal="center" vertical="center" wrapText="1"/>
    </xf>
    <xf numFmtId="41" fontId="33" fillId="0" borderId="30" xfId="1" applyFont="1" applyBorder="1" applyAlignment="1" applyProtection="1">
      <alignment horizontal="left" vertical="center"/>
      <protection hidden="1"/>
    </xf>
    <xf numFmtId="0" fontId="17" fillId="7" borderId="1" xfId="0" applyFont="1" applyFill="1" applyBorder="1" applyAlignment="1">
      <alignment horizontal="center" vertical="center" wrapText="1"/>
    </xf>
    <xf numFmtId="0" fontId="32" fillId="0" borderId="1" xfId="0" applyFont="1" applyBorder="1" applyAlignment="1">
      <alignment horizontal="center" vertical="center"/>
    </xf>
    <xf numFmtId="0" fontId="18" fillId="0" borderId="0" xfId="0" applyFont="1" applyBorder="1" applyAlignment="1">
      <alignment vertical="center" wrapText="1"/>
    </xf>
    <xf numFmtId="0" fontId="34" fillId="19" borderId="1" xfId="0" applyFont="1" applyFill="1" applyBorder="1" applyAlignment="1">
      <alignment horizontal="center" vertical="center" wrapText="1"/>
    </xf>
    <xf numFmtId="0" fontId="34" fillId="20" borderId="1" xfId="0" applyFont="1" applyFill="1" applyBorder="1" applyAlignment="1">
      <alignment horizontal="center" vertical="center" wrapText="1"/>
    </xf>
    <xf numFmtId="0" fontId="34" fillId="20" borderId="28" xfId="0" applyFont="1" applyFill="1" applyBorder="1" applyAlignment="1">
      <alignment horizontal="center" vertical="center" wrapText="1"/>
    </xf>
    <xf numFmtId="0" fontId="35" fillId="0" borderId="29" xfId="0" applyFont="1" applyBorder="1" applyAlignment="1">
      <alignment horizontal="center" vertical="center" wrapText="1"/>
    </xf>
    <xf numFmtId="0" fontId="36" fillId="19" borderId="22" xfId="0" applyFont="1" applyFill="1" applyBorder="1" applyAlignment="1">
      <alignment horizontal="center" vertical="center" wrapText="1"/>
    </xf>
    <xf numFmtId="0" fontId="0" fillId="19" borderId="22" xfId="0" applyFill="1" applyBorder="1" applyAlignment="1">
      <alignment horizontal="center" vertical="center"/>
    </xf>
    <xf numFmtId="0" fontId="36" fillId="20" borderId="22" xfId="0" applyFont="1" applyFill="1" applyBorder="1" applyAlignment="1">
      <alignment horizontal="center" vertical="center" wrapText="1"/>
    </xf>
    <xf numFmtId="0" fontId="0" fillId="20" borderId="22" xfId="0" applyFill="1" applyBorder="1" applyAlignment="1">
      <alignment horizontal="center" vertical="center"/>
    </xf>
    <xf numFmtId="0" fontId="2" fillId="0" borderId="0" xfId="0" applyFont="1"/>
    <xf numFmtId="0" fontId="0" fillId="12" borderId="0" xfId="0" applyFill="1"/>
    <xf numFmtId="0" fontId="2" fillId="10" borderId="1" xfId="0" applyFont="1" applyFill="1" applyBorder="1" applyAlignment="1">
      <alignment horizontal="center" vertical="center"/>
    </xf>
    <xf numFmtId="0" fontId="0" fillId="12" borderId="1" xfId="0" applyFill="1" applyBorder="1" applyAlignment="1">
      <alignment horizontal="center" vertical="center"/>
    </xf>
    <xf numFmtId="0" fontId="0" fillId="0" borderId="1" xfId="0" applyBorder="1" applyAlignment="1" applyProtection="1">
      <alignment horizontal="center" vertical="center" wrapText="1"/>
      <protection locked="0"/>
    </xf>
    <xf numFmtId="0" fontId="26"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2" fillId="0" borderId="0" xfId="0" applyFont="1" applyBorder="1" applyAlignment="1">
      <alignment horizontal="center" vertical="center" wrapText="1"/>
    </xf>
    <xf numFmtId="0" fontId="26" fillId="0" borderId="0" xfId="0" applyFont="1" applyBorder="1" applyAlignment="1">
      <alignment horizontal="center" vertical="center" wrapText="1"/>
    </xf>
    <xf numFmtId="0" fontId="0" fillId="0" borderId="0" xfId="0" applyBorder="1" applyAlignment="1">
      <alignment horizontal="center" vertical="center"/>
    </xf>
    <xf numFmtId="0" fontId="38" fillId="0" borderId="0" xfId="0" applyFont="1"/>
    <xf numFmtId="0" fontId="39" fillId="21" borderId="1" xfId="0" applyFont="1" applyFill="1" applyBorder="1" applyAlignment="1">
      <alignment horizontal="center" vertical="center"/>
    </xf>
    <xf numFmtId="0" fontId="2" fillId="9" borderId="1" xfId="0" applyFont="1" applyFill="1" applyBorder="1" applyAlignment="1">
      <alignment horizontal="center" vertical="center"/>
    </xf>
    <xf numFmtId="0" fontId="2" fillId="12" borderId="0" xfId="0" applyFont="1" applyFill="1"/>
    <xf numFmtId="0" fontId="40" fillId="12" borderId="0" xfId="0" applyFont="1" applyFill="1"/>
    <xf numFmtId="0" fontId="2" fillId="7" borderId="2" xfId="0" applyFont="1" applyFill="1" applyBorder="1" applyAlignment="1">
      <alignment horizontal="center" vertical="center"/>
    </xf>
    <xf numFmtId="0" fontId="2" fillId="8" borderId="1" xfId="0" applyFont="1" applyFill="1" applyBorder="1" applyAlignment="1">
      <alignment horizontal="center" vertical="center"/>
    </xf>
    <xf numFmtId="0" fontId="2" fillId="22" borderId="1" xfId="0" applyFont="1" applyFill="1" applyBorder="1" applyAlignment="1">
      <alignment horizontal="center" vertical="center"/>
    </xf>
    <xf numFmtId="0" fontId="2" fillId="0" borderId="4" xfId="0" applyFont="1" applyBorder="1" applyAlignment="1">
      <alignment horizontal="center" vertical="center" wrapText="1"/>
    </xf>
    <xf numFmtId="0" fontId="2" fillId="9" borderId="1" xfId="0" applyFont="1" applyFill="1" applyBorder="1" applyAlignment="1">
      <alignment horizontal="center" vertical="center" wrapText="1"/>
    </xf>
    <xf numFmtId="0" fontId="0" fillId="7" borderId="1" xfId="0" applyFill="1" applyBorder="1" applyAlignment="1">
      <alignment horizontal="center"/>
    </xf>
    <xf numFmtId="0" fontId="0" fillId="23" borderId="1" xfId="0" applyFill="1" applyBorder="1" applyAlignment="1">
      <alignment horizontal="center"/>
    </xf>
    <xf numFmtId="0" fontId="2" fillId="0" borderId="0" xfId="0" applyFont="1" applyFill="1" applyBorder="1" applyAlignment="1"/>
    <xf numFmtId="0" fontId="2" fillId="0" borderId="0" xfId="0" applyFont="1" applyFill="1" applyBorder="1" applyAlignment="1">
      <alignment vertical="center"/>
    </xf>
    <xf numFmtId="0" fontId="2" fillId="0" borderId="0" xfId="0" applyFont="1" applyFill="1" applyBorder="1" applyAlignment="1">
      <alignment horizontal="center" vertical="center" wrapText="1"/>
    </xf>
    <xf numFmtId="0" fontId="0" fillId="0" borderId="0" xfId="0" applyFill="1" applyBorder="1" applyAlignment="1">
      <alignment horizontal="center"/>
    </xf>
    <xf numFmtId="0" fontId="0" fillId="0" borderId="0" xfId="0" applyFill="1" applyBorder="1" applyAlignment="1">
      <alignment vertical="center" wrapText="1"/>
    </xf>
    <xf numFmtId="0" fontId="41" fillId="0" borderId="0" xfId="0" applyFont="1" applyFill="1" applyBorder="1" applyAlignment="1">
      <alignment vertical="center" wrapText="1"/>
    </xf>
    <xf numFmtId="0" fontId="0" fillId="0" borderId="0" xfId="0" applyFill="1" applyBorder="1"/>
    <xf numFmtId="0" fontId="0" fillId="12" borderId="0" xfId="0" applyFill="1" applyAlignment="1">
      <alignment vertical="center"/>
    </xf>
    <xf numFmtId="0" fontId="45" fillId="0" borderId="45" xfId="0" applyFont="1" applyFill="1" applyBorder="1" applyAlignment="1">
      <alignment horizontal="justify" vertical="center" wrapText="1"/>
    </xf>
    <xf numFmtId="0" fontId="45" fillId="0" borderId="45" xfId="0" applyFont="1" applyBorder="1" applyAlignment="1">
      <alignment horizontal="justify" vertical="center" wrapText="1"/>
    </xf>
    <xf numFmtId="0" fontId="45" fillId="0" borderId="45" xfId="0" applyFont="1" applyBorder="1" applyAlignment="1">
      <alignment horizontal="center" vertical="center" wrapText="1"/>
    </xf>
    <xf numFmtId="0" fontId="45" fillId="0" borderId="45" xfId="0" applyFont="1" applyBorder="1" applyAlignment="1">
      <alignment vertical="center" wrapText="1"/>
    </xf>
    <xf numFmtId="14" fontId="46" fillId="0" borderId="45" xfId="0" applyNumberFormat="1" applyFont="1" applyBorder="1" applyAlignment="1">
      <alignment horizontal="center" vertical="center"/>
    </xf>
    <xf numFmtId="14" fontId="46" fillId="0" borderId="51" xfId="0" applyNumberFormat="1" applyFont="1" applyBorder="1" applyAlignment="1">
      <alignment horizontal="center" vertical="center"/>
    </xf>
    <xf numFmtId="14" fontId="45" fillId="0" borderId="54" xfId="0" applyNumberFormat="1" applyFont="1" applyBorder="1" applyAlignment="1">
      <alignment horizontal="center" vertical="center" wrapText="1"/>
    </xf>
    <xf numFmtId="0" fontId="45" fillId="0" borderId="55" xfId="0" applyFont="1" applyBorder="1" applyAlignment="1">
      <alignment horizontal="justify" vertical="center" wrapText="1"/>
    </xf>
    <xf numFmtId="0" fontId="45" fillId="0" borderId="55" xfId="0" applyFont="1" applyBorder="1" applyAlignment="1">
      <alignment vertical="center" wrapText="1"/>
    </xf>
    <xf numFmtId="0" fontId="45" fillId="0" borderId="56" xfId="0" applyFont="1" applyBorder="1" applyAlignment="1">
      <alignment vertical="center" wrapText="1"/>
    </xf>
    <xf numFmtId="0" fontId="46" fillId="0" borderId="55" xfId="0" applyFont="1" applyBorder="1" applyAlignment="1">
      <alignment vertical="center"/>
    </xf>
    <xf numFmtId="0" fontId="47" fillId="0" borderId="49" xfId="0" applyFont="1" applyBorder="1" applyAlignment="1">
      <alignment horizontal="justify" vertical="center" wrapText="1"/>
    </xf>
    <xf numFmtId="0" fontId="47" fillId="0" borderId="59" xfId="0" applyFont="1" applyBorder="1" applyAlignment="1">
      <alignment vertical="center" wrapText="1"/>
    </xf>
    <xf numFmtId="0" fontId="47" fillId="0" borderId="45" xfId="0" applyFont="1" applyBorder="1" applyAlignment="1">
      <alignment horizontal="justify" vertical="center" wrapText="1"/>
    </xf>
    <xf numFmtId="0" fontId="47" fillId="0" borderId="61" xfId="0" applyFont="1" applyBorder="1" applyAlignment="1">
      <alignment vertical="center" wrapText="1"/>
    </xf>
    <xf numFmtId="0" fontId="47" fillId="0" borderId="62" xfId="0" applyFont="1" applyBorder="1" applyAlignment="1">
      <alignment vertical="center" wrapText="1"/>
    </xf>
    <xf numFmtId="0" fontId="47" fillId="0" borderId="52" xfId="0" applyFont="1" applyBorder="1" applyAlignment="1">
      <alignment horizontal="justify" vertical="center" wrapText="1"/>
    </xf>
    <xf numFmtId="0" fontId="47" fillId="0" borderId="53" xfId="0" applyFont="1" applyBorder="1" applyAlignment="1">
      <alignment horizontal="justify" vertical="center" wrapText="1"/>
    </xf>
    <xf numFmtId="14" fontId="45" fillId="0" borderId="45" xfId="0" applyNumberFormat="1" applyFont="1" applyBorder="1" applyAlignment="1">
      <alignment horizontal="center" vertical="center" wrapText="1"/>
    </xf>
    <xf numFmtId="0" fontId="45" fillId="0" borderId="45" xfId="0" applyFont="1" applyBorder="1" applyAlignment="1">
      <alignment horizontal="center" vertical="center" wrapText="1"/>
    </xf>
    <xf numFmtId="14" fontId="45" fillId="0" borderId="51" xfId="0" applyNumberFormat="1" applyFont="1" applyBorder="1" applyAlignment="1">
      <alignment horizontal="center" vertical="center" wrapText="1"/>
    </xf>
    <xf numFmtId="0" fontId="45" fillId="0" borderId="45" xfId="0" applyFont="1" applyBorder="1" applyAlignment="1">
      <alignment horizontal="justify" vertical="center" wrapText="1"/>
    </xf>
    <xf numFmtId="0" fontId="45" fillId="0" borderId="45" xfId="0" applyFont="1" applyBorder="1" applyAlignment="1">
      <alignment horizontal="justify" vertical="center" wrapText="1"/>
    </xf>
    <xf numFmtId="0" fontId="47" fillId="0" borderId="45" xfId="0" applyFont="1" applyBorder="1" applyAlignment="1">
      <alignment horizontal="center" vertical="center" wrapText="1"/>
    </xf>
    <xf numFmtId="0" fontId="45" fillId="0" borderId="45" xfId="0" applyFont="1" applyFill="1" applyBorder="1" applyAlignment="1">
      <alignment vertical="center" wrapText="1"/>
    </xf>
    <xf numFmtId="0" fontId="12" fillId="0" borderId="45" xfId="0" applyFont="1" applyBorder="1" applyAlignment="1">
      <alignment horizontal="justify" vertical="center" wrapText="1"/>
    </xf>
    <xf numFmtId="0" fontId="45" fillId="0" borderId="51" xfId="0" applyFont="1" applyBorder="1" applyAlignment="1">
      <alignment horizontal="center" vertical="center" wrapText="1"/>
    </xf>
    <xf numFmtId="0" fontId="12" fillId="0" borderId="52" xfId="0" applyFont="1" applyBorder="1" applyAlignment="1">
      <alignment horizontal="justify" vertical="center" wrapText="1"/>
    </xf>
    <xf numFmtId="0" fontId="47" fillId="0" borderId="53" xfId="0" applyFont="1" applyBorder="1" applyAlignment="1">
      <alignment horizontal="center" vertical="center" wrapText="1"/>
    </xf>
    <xf numFmtId="0" fontId="38" fillId="0" borderId="45" xfId="0" applyFont="1" applyBorder="1" applyAlignment="1">
      <alignment horizontal="justify" vertical="center" wrapText="1"/>
    </xf>
    <xf numFmtId="17" fontId="45" fillId="0" borderId="45" xfId="0" applyNumberFormat="1" applyFont="1" applyBorder="1" applyAlignment="1">
      <alignment vertical="center" wrapText="1"/>
    </xf>
    <xf numFmtId="0" fontId="45" fillId="0" borderId="53" xfId="0" applyFont="1" applyBorder="1" applyAlignment="1">
      <alignment horizontal="center" vertical="center" wrapText="1"/>
    </xf>
    <xf numFmtId="0" fontId="12" fillId="0" borderId="57" xfId="0" applyFont="1" applyBorder="1" applyAlignment="1">
      <alignment horizontal="justify" vertical="center" wrapText="1"/>
    </xf>
    <xf numFmtId="0" fontId="47" fillId="0" borderId="45" xfId="0" applyFont="1" applyBorder="1" applyAlignment="1">
      <alignment vertical="center" wrapText="1"/>
    </xf>
    <xf numFmtId="0" fontId="45" fillId="0" borderId="52" xfId="0" applyFont="1" applyBorder="1" applyAlignment="1">
      <alignment horizontal="justify" vertical="center" wrapText="1"/>
    </xf>
    <xf numFmtId="0" fontId="50" fillId="0" borderId="64" xfId="0" applyFont="1" applyBorder="1" applyAlignment="1">
      <alignment horizontal="justify" vertical="center" wrapText="1"/>
    </xf>
    <xf numFmtId="0" fontId="12" fillId="0" borderId="64" xfId="0" applyFont="1" applyBorder="1"/>
    <xf numFmtId="0" fontId="12" fillId="0" borderId="64" xfId="0" applyFont="1" applyBorder="1" applyAlignment="1">
      <alignment horizontal="justify" vertical="center" wrapText="1"/>
    </xf>
    <xf numFmtId="0" fontId="12" fillId="0" borderId="67" xfId="0" applyFont="1" applyBorder="1" applyAlignment="1">
      <alignment horizontal="justify" vertical="center" wrapText="1"/>
    </xf>
    <xf numFmtId="0" fontId="45" fillId="0" borderId="52" xfId="0" applyFont="1" applyBorder="1" applyAlignment="1">
      <alignment vertical="center" wrapText="1"/>
    </xf>
    <xf numFmtId="0" fontId="47" fillId="0" borderId="45" xfId="0" applyFont="1" applyBorder="1" applyAlignment="1">
      <alignment horizontal="justify" vertical="center" wrapText="1"/>
    </xf>
    <xf numFmtId="14" fontId="12" fillId="0" borderId="45" xfId="0" applyNumberFormat="1" applyFont="1" applyBorder="1" applyAlignment="1">
      <alignment horizontal="center" vertical="center"/>
    </xf>
    <xf numFmtId="14" fontId="12" fillId="0" borderId="63" xfId="0" applyNumberFormat="1" applyFont="1" applyBorder="1" applyAlignment="1">
      <alignment horizontal="center" vertical="center"/>
    </xf>
    <xf numFmtId="0" fontId="45" fillId="0" borderId="64" xfId="0" applyFont="1" applyBorder="1" applyAlignment="1">
      <alignment horizontal="justify" vertical="center" wrapText="1"/>
    </xf>
    <xf numFmtId="0" fontId="45" fillId="0" borderId="45" xfId="0" applyFont="1" applyBorder="1" applyAlignment="1">
      <alignment horizontal="justify" vertical="top" wrapText="1"/>
    </xf>
    <xf numFmtId="0" fontId="45" fillId="0" borderId="71" xfId="0" applyFont="1" applyBorder="1" applyAlignment="1">
      <alignment horizontal="justify" vertical="center" wrapText="1"/>
    </xf>
    <xf numFmtId="0" fontId="45" fillId="0" borderId="68" xfId="0" applyFont="1" applyBorder="1" applyAlignment="1">
      <alignment horizontal="justify" vertical="center" wrapText="1"/>
    </xf>
    <xf numFmtId="0" fontId="45" fillId="0" borderId="68" xfId="0" applyFont="1" applyBorder="1" applyAlignment="1">
      <alignment vertical="center" wrapText="1"/>
    </xf>
    <xf numFmtId="0" fontId="45" fillId="0" borderId="45" xfId="0" applyFont="1" applyFill="1" applyBorder="1" applyAlignment="1">
      <alignment horizontal="center" vertical="center" wrapText="1"/>
    </xf>
    <xf numFmtId="0" fontId="46" fillId="12" borderId="25" xfId="0" applyFont="1" applyFill="1" applyBorder="1" applyAlignment="1">
      <alignment horizontal="justify" vertical="center" wrapText="1"/>
    </xf>
    <xf numFmtId="0" fontId="46" fillId="0" borderId="64" xfId="0" applyFont="1" applyBorder="1" applyAlignment="1">
      <alignment horizontal="center" vertical="center"/>
    </xf>
    <xf numFmtId="0" fontId="45" fillId="0" borderId="69" xfId="0" applyFont="1" applyBorder="1" applyAlignment="1">
      <alignment horizontal="justify" vertical="center" wrapText="1"/>
    </xf>
    <xf numFmtId="0" fontId="45" fillId="0" borderId="1" xfId="0" applyFont="1" applyBorder="1" applyAlignment="1">
      <alignment vertical="center" wrapText="1"/>
    </xf>
    <xf numFmtId="0" fontId="45" fillId="0" borderId="28" xfId="0" applyFont="1" applyBorder="1" applyAlignment="1">
      <alignment horizontal="center" vertical="center" wrapText="1"/>
    </xf>
    <xf numFmtId="0" fontId="46" fillId="0" borderId="45" xfId="0" applyFont="1" applyBorder="1" applyAlignment="1">
      <alignment horizontal="justify" vertical="center" wrapText="1"/>
    </xf>
    <xf numFmtId="14" fontId="45" fillId="0" borderId="45" xfId="0" applyNumberFormat="1" applyFont="1" applyBorder="1" applyAlignment="1">
      <alignment vertical="center" wrapText="1"/>
    </xf>
    <xf numFmtId="0" fontId="45" fillId="0" borderId="53" xfId="0" applyFont="1" applyBorder="1" applyAlignment="1">
      <alignment horizontal="justify" vertical="center" wrapText="1"/>
    </xf>
    <xf numFmtId="0" fontId="45" fillId="0" borderId="52" xfId="0" applyFont="1" applyBorder="1" applyAlignment="1">
      <alignment horizontal="justify" vertical="top" wrapText="1"/>
    </xf>
    <xf numFmtId="0" fontId="46" fillId="0" borderId="71" xfId="0" applyFont="1" applyBorder="1" applyAlignment="1">
      <alignment vertical="center" wrapText="1"/>
    </xf>
    <xf numFmtId="0" fontId="45" fillId="0" borderId="45" xfId="0" applyFont="1" applyBorder="1" applyAlignment="1">
      <alignment horizontal="justify" vertical="center" wrapText="1"/>
    </xf>
    <xf numFmtId="0" fontId="51" fillId="0" borderId="0" xfId="0" applyFont="1" applyAlignment="1">
      <alignment vertical="center" wrapText="1"/>
    </xf>
    <xf numFmtId="0" fontId="47" fillId="0" borderId="45" xfId="0" applyFont="1" applyBorder="1" applyAlignment="1">
      <alignment horizontal="left" vertical="center" wrapText="1"/>
    </xf>
    <xf numFmtId="0" fontId="2" fillId="4" borderId="34" xfId="0" applyFont="1" applyFill="1" applyBorder="1" applyAlignment="1">
      <alignment horizontal="center" vertical="center"/>
    </xf>
    <xf numFmtId="0" fontId="2" fillId="4" borderId="35" xfId="0" applyFont="1" applyFill="1" applyBorder="1" applyAlignment="1">
      <alignment horizontal="center" vertical="center"/>
    </xf>
    <xf numFmtId="0" fontId="2" fillId="4" borderId="36" xfId="0" applyFont="1" applyFill="1" applyBorder="1" applyAlignment="1">
      <alignment horizontal="center"/>
    </xf>
    <xf numFmtId="0" fontId="2" fillId="4" borderId="31" xfId="0" applyFont="1" applyFill="1" applyBorder="1" applyAlignment="1">
      <alignment horizontal="center"/>
    </xf>
    <xf numFmtId="0" fontId="2" fillId="4" borderId="33" xfId="0" applyFont="1" applyFill="1" applyBorder="1" applyAlignment="1">
      <alignment horizontal="center"/>
    </xf>
    <xf numFmtId="0" fontId="0" fillId="0" borderId="1" xfId="0" applyBorder="1" applyAlignment="1">
      <alignment horizontal="center" vertical="center" wrapText="1"/>
    </xf>
    <xf numFmtId="0" fontId="0" fillId="0" borderId="22" xfId="0" applyBorder="1" applyAlignment="1">
      <alignment horizontal="center" vertical="center" wrapText="1"/>
    </xf>
    <xf numFmtId="0" fontId="39" fillId="21" borderId="2" xfId="0" applyFont="1" applyFill="1" applyBorder="1" applyAlignment="1">
      <alignment horizontal="center" vertical="center"/>
    </xf>
    <xf numFmtId="0" fontId="39" fillId="21" borderId="3" xfId="0" applyFont="1" applyFill="1" applyBorder="1" applyAlignment="1">
      <alignment horizontal="center" vertical="center"/>
    </xf>
    <xf numFmtId="0" fontId="39" fillId="21" borderId="4" xfId="0" applyFont="1" applyFill="1" applyBorder="1" applyAlignment="1">
      <alignment horizontal="center" vertical="center"/>
    </xf>
    <xf numFmtId="0" fontId="37" fillId="0" borderId="0" xfId="0" applyFont="1" applyAlignment="1">
      <alignment horizontal="center" vertical="center"/>
    </xf>
    <xf numFmtId="0" fontId="37" fillId="0" borderId="103" xfId="0" applyFont="1" applyBorder="1" applyAlignment="1">
      <alignment horizontal="center" vertical="center"/>
    </xf>
    <xf numFmtId="0" fontId="2" fillId="10" borderId="2" xfId="0" applyFont="1" applyFill="1" applyBorder="1" applyAlignment="1">
      <alignment horizontal="center" vertical="center" wrapText="1"/>
    </xf>
    <xf numFmtId="0" fontId="2" fillId="10" borderId="3" xfId="0" applyFont="1" applyFill="1" applyBorder="1" applyAlignment="1">
      <alignment horizontal="center" vertical="center" wrapText="1"/>
    </xf>
    <xf numFmtId="0" fontId="2" fillId="10" borderId="4" xfId="0" applyFont="1" applyFill="1" applyBorder="1" applyAlignment="1">
      <alignment horizontal="center" vertical="center" wrapText="1"/>
    </xf>
    <xf numFmtId="0" fontId="0" fillId="0" borderId="2" xfId="0" applyFont="1" applyBorder="1" applyAlignment="1" applyProtection="1">
      <alignment horizontal="justify" vertical="center" wrapText="1"/>
      <protection hidden="1"/>
    </xf>
    <xf numFmtId="0" fontId="0" fillId="0" borderId="3" xfId="0" applyFont="1" applyBorder="1" applyAlignment="1" applyProtection="1">
      <alignment horizontal="justify" vertical="center" wrapText="1"/>
      <protection hidden="1"/>
    </xf>
    <xf numFmtId="0" fontId="0" fillId="0" borderId="4" xfId="0" applyFont="1" applyBorder="1" applyAlignment="1" applyProtection="1">
      <alignment horizontal="justify" vertical="center" wrapText="1"/>
      <protection hidden="1"/>
    </xf>
    <xf numFmtId="0" fontId="0" fillId="0" borderId="1" xfId="0" applyBorder="1" applyAlignment="1">
      <alignment horizontal="justify" vertical="center" wrapText="1"/>
    </xf>
    <xf numFmtId="0" fontId="2" fillId="6" borderId="103" xfId="0" applyFont="1" applyFill="1" applyBorder="1" applyAlignment="1">
      <alignment horizontal="center"/>
    </xf>
    <xf numFmtId="0" fontId="2" fillId="7" borderId="1" xfId="0" applyFont="1" applyFill="1" applyBorder="1" applyAlignment="1">
      <alignment horizontal="center" vertical="center"/>
    </xf>
    <xf numFmtId="0" fontId="25" fillId="7" borderId="2" xfId="0" applyFont="1" applyFill="1" applyBorder="1" applyAlignment="1">
      <alignment horizontal="center" vertical="center"/>
    </xf>
    <xf numFmtId="0" fontId="25" fillId="7" borderId="3" xfId="0" applyFont="1" applyFill="1" applyBorder="1" applyAlignment="1">
      <alignment horizontal="center" vertical="center"/>
    </xf>
    <xf numFmtId="0" fontId="25" fillId="7" borderId="4" xfId="0" applyFont="1" applyFill="1" applyBorder="1" applyAlignment="1">
      <alignment horizontal="center" vertical="center"/>
    </xf>
    <xf numFmtId="0" fontId="2" fillId="10" borderId="1" xfId="0" applyFont="1" applyFill="1" applyBorder="1" applyAlignment="1">
      <alignment horizontal="center" vertical="center" wrapText="1"/>
    </xf>
    <xf numFmtId="0" fontId="2" fillId="10" borderId="1" xfId="0" applyFont="1" applyFill="1" applyBorder="1" applyAlignment="1">
      <alignment horizontal="center" vertical="center"/>
    </xf>
    <xf numFmtId="0" fontId="2" fillId="0" borderId="1" xfId="0" applyFont="1" applyFill="1" applyBorder="1" applyAlignment="1">
      <alignment horizontal="left" vertical="center" wrapText="1"/>
    </xf>
    <xf numFmtId="0" fontId="2" fillId="8" borderId="1" xfId="0" applyFont="1" applyFill="1" applyBorder="1" applyAlignment="1">
      <alignment horizontal="center" vertical="center" wrapText="1"/>
    </xf>
    <xf numFmtId="0" fontId="2" fillId="8" borderId="1" xfId="0" applyFont="1" applyFill="1" applyBorder="1" applyAlignment="1">
      <alignment horizontal="center" vertical="center"/>
    </xf>
    <xf numFmtId="0" fontId="2" fillId="22" borderId="1" xfId="0" applyFont="1" applyFill="1" applyBorder="1" applyAlignment="1">
      <alignment horizontal="center" vertical="center" wrapText="1"/>
    </xf>
    <xf numFmtId="0" fontId="2" fillId="22"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center" vertical="center"/>
    </xf>
    <xf numFmtId="0" fontId="43" fillId="0" borderId="1" xfId="0" applyFont="1" applyBorder="1" applyAlignment="1">
      <alignment horizontal="center" vertical="center" wrapText="1"/>
    </xf>
    <xf numFmtId="0" fontId="0" fillId="7" borderId="21" xfId="0" applyFill="1" applyBorder="1" applyAlignment="1">
      <alignment horizontal="center" wrapText="1"/>
    </xf>
    <xf numFmtId="0" fontId="0" fillId="7" borderId="23" xfId="0" applyFill="1" applyBorder="1" applyAlignment="1">
      <alignment horizontal="center" wrapText="1"/>
    </xf>
    <xf numFmtId="0" fontId="0" fillId="7" borderId="20" xfId="0" applyFill="1" applyBorder="1" applyAlignment="1">
      <alignment horizontal="center" wrapText="1"/>
    </xf>
    <xf numFmtId="0" fontId="41" fillId="7" borderId="1" xfId="0" applyFont="1" applyFill="1" applyBorder="1" applyAlignment="1">
      <alignment horizontal="center" vertical="center" wrapText="1"/>
    </xf>
    <xf numFmtId="0" fontId="0" fillId="23" borderId="21" xfId="0" applyFill="1" applyBorder="1" applyAlignment="1">
      <alignment horizontal="center" vertical="center" wrapText="1"/>
    </xf>
    <xf numFmtId="0" fontId="0" fillId="23" borderId="20" xfId="0" applyFill="1" applyBorder="1" applyAlignment="1">
      <alignment horizontal="center" vertical="center" wrapText="1"/>
    </xf>
    <xf numFmtId="0" fontId="41" fillId="23" borderId="1" xfId="0" applyFont="1" applyFill="1" applyBorder="1" applyAlignment="1">
      <alignment horizontal="center" vertical="center" wrapText="1"/>
    </xf>
    <xf numFmtId="0" fontId="2" fillId="6" borderId="1" xfId="0" applyFont="1" applyFill="1" applyBorder="1" applyAlignment="1">
      <alignment horizontal="center" wrapText="1"/>
    </xf>
    <xf numFmtId="0" fontId="0" fillId="5" borderId="1" xfId="0" applyFill="1" applyBorder="1" applyAlignment="1">
      <alignment horizontal="center" vertical="center"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0" fillId="0" borderId="1" xfId="0" applyBorder="1" applyAlignment="1">
      <alignment horizontal="center"/>
    </xf>
    <xf numFmtId="0" fontId="0" fillId="0" borderId="103" xfId="0" applyBorder="1" applyAlignment="1">
      <alignment horizontal="left"/>
    </xf>
    <xf numFmtId="0" fontId="8" fillId="10" borderId="21" xfId="0" applyFont="1" applyFill="1" applyBorder="1" applyAlignment="1">
      <alignment horizontal="center" vertical="center"/>
    </xf>
    <xf numFmtId="0" fontId="8" fillId="10" borderId="23" xfId="0" applyFont="1" applyFill="1" applyBorder="1" applyAlignment="1">
      <alignment horizontal="center" vertical="center"/>
    </xf>
    <xf numFmtId="0" fontId="8" fillId="10" borderId="20" xfId="0" applyFont="1" applyFill="1" applyBorder="1" applyAlignment="1">
      <alignment horizontal="center" vertical="center"/>
    </xf>
    <xf numFmtId="0" fontId="8" fillId="10" borderId="1" xfId="0" applyFont="1" applyFill="1" applyBorder="1" applyAlignment="1">
      <alignment horizontal="center"/>
    </xf>
    <xf numFmtId="0" fontId="8" fillId="10" borderId="2" xfId="0" applyFont="1" applyFill="1" applyBorder="1" applyAlignment="1">
      <alignment horizontal="center"/>
    </xf>
    <xf numFmtId="0" fontId="8" fillId="10" borderId="4" xfId="0" applyFont="1" applyFill="1" applyBorder="1" applyAlignment="1">
      <alignment horizontal="center"/>
    </xf>
    <xf numFmtId="0" fontId="0" fillId="16" borderId="2" xfId="0" applyFill="1" applyBorder="1" applyAlignment="1">
      <alignment horizontal="justify" vertical="center"/>
    </xf>
    <xf numFmtId="0" fontId="0" fillId="16" borderId="4" xfId="0" applyFill="1" applyBorder="1" applyAlignment="1">
      <alignment horizontal="justify" vertical="center"/>
    </xf>
    <xf numFmtId="0" fontId="8" fillId="10" borderId="2" xfId="0" applyFont="1" applyFill="1" applyBorder="1" applyAlignment="1">
      <alignment horizontal="justify" vertical="center"/>
    </xf>
    <xf numFmtId="0" fontId="8" fillId="10" borderId="3" xfId="0" applyFont="1" applyFill="1" applyBorder="1" applyAlignment="1">
      <alignment horizontal="justify" vertical="center"/>
    </xf>
    <xf numFmtId="0" fontId="8" fillId="10" borderId="4" xfId="0" applyFont="1" applyFill="1" applyBorder="1" applyAlignment="1">
      <alignment horizontal="justify" vertical="center"/>
    </xf>
    <xf numFmtId="0" fontId="0" fillId="16" borderId="1" xfId="0" applyFill="1" applyBorder="1" applyAlignment="1" applyProtection="1">
      <alignment horizontal="center" vertical="center"/>
      <protection hidden="1"/>
    </xf>
    <xf numFmtId="0" fontId="8" fillId="10" borderId="1" xfId="0" applyFont="1" applyFill="1" applyBorder="1" applyAlignment="1">
      <alignment horizontal="left" vertical="center"/>
    </xf>
    <xf numFmtId="0" fontId="8" fillId="10" borderId="3" xfId="0" applyFont="1" applyFill="1" applyBorder="1" applyAlignment="1">
      <alignment horizontal="center"/>
    </xf>
    <xf numFmtId="0" fontId="8" fillId="10" borderId="1" xfId="0" applyFont="1" applyFill="1" applyBorder="1" applyAlignment="1">
      <alignment horizontal="left"/>
    </xf>
    <xf numFmtId="0" fontId="24" fillId="0" borderId="1" xfId="0" applyFont="1" applyBorder="1" applyAlignment="1">
      <alignment horizontal="center"/>
    </xf>
    <xf numFmtId="0" fontId="2" fillId="0" borderId="21" xfId="0" applyFont="1"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21" xfId="0" applyBorder="1" applyAlignment="1">
      <alignment horizontal="center" vertical="center" wrapText="1"/>
    </xf>
    <xf numFmtId="0" fontId="0" fillId="0" borderId="23" xfId="0"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0" fontId="0" fillId="0" borderId="26" xfId="0" applyBorder="1" applyAlignment="1">
      <alignment horizontal="center" vertical="center" wrapText="1"/>
    </xf>
    <xf numFmtId="0" fontId="0" fillId="0" borderId="25" xfId="0" applyBorder="1" applyAlignment="1">
      <alignment horizontal="center" vertical="center" wrapText="1"/>
    </xf>
    <xf numFmtId="14" fontId="46" fillId="0" borderId="68" xfId="0" applyNumberFormat="1" applyFont="1" applyBorder="1" applyAlignment="1">
      <alignment horizontal="center" vertical="center"/>
    </xf>
    <xf numFmtId="14" fontId="46" fillId="0" borderId="69" xfId="0" applyNumberFormat="1" applyFont="1" applyBorder="1" applyAlignment="1">
      <alignment horizontal="center" vertical="center"/>
    </xf>
    <xf numFmtId="0" fontId="45" fillId="0" borderId="68" xfId="0" applyFont="1" applyBorder="1" applyAlignment="1">
      <alignment horizontal="center" vertical="center" wrapText="1"/>
    </xf>
    <xf numFmtId="0" fontId="45" fillId="0" borderId="69" xfId="0" applyFont="1" applyBorder="1" applyAlignment="1">
      <alignment horizontal="center" vertical="center" wrapText="1"/>
    </xf>
    <xf numFmtId="0" fontId="11" fillId="0" borderId="37" xfId="0" applyFont="1" applyBorder="1" applyAlignment="1">
      <alignment horizontal="center" vertical="center" wrapText="1"/>
    </xf>
    <xf numFmtId="0" fontId="12" fillId="0" borderId="38" xfId="0" applyFont="1" applyBorder="1" applyAlignment="1">
      <alignment horizontal="center" vertical="center" wrapText="1"/>
    </xf>
    <xf numFmtId="0" fontId="12" fillId="0" borderId="39" xfId="0" applyFont="1" applyBorder="1" applyAlignment="1">
      <alignment horizontal="center" vertical="center" wrapText="1"/>
    </xf>
    <xf numFmtId="0" fontId="12" fillId="0" borderId="40"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42" xfId="0" applyFont="1" applyBorder="1" applyAlignment="1">
      <alignment horizontal="center" vertical="center" wrapText="1"/>
    </xf>
    <xf numFmtId="0" fontId="13" fillId="0" borderId="43" xfId="0" applyFont="1" applyBorder="1" applyAlignment="1">
      <alignment vertical="center" wrapText="1"/>
    </xf>
    <xf numFmtId="0" fontId="1" fillId="0" borderId="23" xfId="0" applyFont="1" applyBorder="1" applyAlignment="1">
      <alignment vertical="center" wrapText="1"/>
    </xf>
    <xf numFmtId="0" fontId="1" fillId="0" borderId="44" xfId="0" applyFont="1" applyBorder="1" applyAlignment="1">
      <alignment vertical="center" wrapText="1"/>
    </xf>
    <xf numFmtId="0" fontId="13" fillId="2" borderId="45" xfId="0" applyFont="1" applyFill="1" applyBorder="1" applyAlignment="1">
      <alignment horizontal="center" vertical="center" wrapText="1"/>
    </xf>
    <xf numFmtId="0" fontId="14" fillId="2" borderId="45" xfId="0" applyFont="1" applyFill="1" applyBorder="1" applyAlignment="1">
      <alignment horizontal="center" vertical="center" wrapText="1"/>
    </xf>
    <xf numFmtId="0" fontId="14" fillId="0" borderId="45" xfId="0" applyFont="1" applyBorder="1" applyAlignment="1"/>
    <xf numFmtId="0" fontId="15" fillId="11" borderId="46" xfId="0" applyFont="1" applyFill="1" applyBorder="1" applyAlignment="1">
      <alignment horizontal="center" vertical="center" wrapText="1"/>
    </xf>
    <xf numFmtId="0" fontId="16" fillId="11" borderId="47" xfId="0" applyFont="1" applyFill="1" applyBorder="1" applyAlignment="1"/>
    <xf numFmtId="0" fontId="16" fillId="11" borderId="48" xfId="0" applyFont="1" applyFill="1" applyBorder="1" applyAlignment="1"/>
    <xf numFmtId="0" fontId="13" fillId="7" borderId="49" xfId="0" applyFont="1" applyFill="1" applyBorder="1" applyAlignment="1">
      <alignment horizontal="center" vertical="center" wrapText="1"/>
    </xf>
    <xf numFmtId="0" fontId="13" fillId="7" borderId="50" xfId="0" applyFont="1" applyFill="1" applyBorder="1" applyAlignment="1">
      <alignment horizontal="center" vertical="center" wrapText="1"/>
    </xf>
    <xf numFmtId="0" fontId="45" fillId="0" borderId="68" xfId="0" applyFont="1" applyFill="1" applyBorder="1" applyAlignment="1">
      <alignment horizontal="center" vertical="center" wrapText="1"/>
    </xf>
    <xf numFmtId="0" fontId="45" fillId="0" borderId="69" xfId="0" applyFont="1" applyFill="1" applyBorder="1" applyAlignment="1">
      <alignment horizontal="center" vertical="center" wrapText="1"/>
    </xf>
    <xf numFmtId="14" fontId="45" fillId="0" borderId="76" xfId="0" applyNumberFormat="1" applyFont="1" applyBorder="1" applyAlignment="1">
      <alignment horizontal="center" vertical="center" wrapText="1"/>
    </xf>
    <xf numFmtId="14" fontId="45" fillId="0" borderId="80" xfId="0" applyNumberFormat="1" applyFont="1" applyBorder="1" applyAlignment="1">
      <alignment horizontal="center" vertical="center" wrapText="1"/>
    </xf>
    <xf numFmtId="0" fontId="45" fillId="0" borderId="57" xfId="0" applyFont="1" applyBorder="1" applyAlignment="1">
      <alignment horizontal="center" vertical="center" wrapText="1"/>
    </xf>
    <xf numFmtId="0" fontId="45" fillId="0" borderId="62" xfId="0" applyFont="1" applyBorder="1" applyAlignment="1">
      <alignment horizontal="center" vertical="center" wrapText="1"/>
    </xf>
    <xf numFmtId="0" fontId="4" fillId="2" borderId="45" xfId="0" applyFont="1" applyFill="1" applyBorder="1" applyAlignment="1">
      <alignment horizontal="center" vertical="center"/>
    </xf>
    <xf numFmtId="0" fontId="4" fillId="2" borderId="45" xfId="0" applyFont="1" applyFill="1" applyBorder="1" applyAlignment="1">
      <alignment horizontal="center" vertical="center" wrapText="1"/>
    </xf>
    <xf numFmtId="0" fontId="15" fillId="11" borderId="51" xfId="0" applyFont="1" applyFill="1" applyBorder="1" applyAlignment="1">
      <alignment horizontal="center" vertical="center" wrapText="1"/>
    </xf>
    <xf numFmtId="0" fontId="15" fillId="11" borderId="54" xfId="0" applyFont="1" applyFill="1" applyBorder="1" applyAlignment="1">
      <alignment horizontal="center" vertical="center" wrapText="1"/>
    </xf>
    <xf numFmtId="0" fontId="15" fillId="11" borderId="52" xfId="0" applyFont="1" applyFill="1" applyBorder="1" applyAlignment="1">
      <alignment horizontal="center" vertical="center" wrapText="1"/>
    </xf>
    <xf numFmtId="0" fontId="15" fillId="11" borderId="55" xfId="0" applyFont="1" applyFill="1" applyBorder="1" applyAlignment="1">
      <alignment horizontal="center" vertical="center" wrapText="1"/>
    </xf>
    <xf numFmtId="0" fontId="15" fillId="11" borderId="57" xfId="0" applyFont="1" applyFill="1" applyBorder="1" applyAlignment="1">
      <alignment horizontal="center" vertical="center" wrapText="1"/>
    </xf>
    <xf numFmtId="0" fontId="15" fillId="11" borderId="53" xfId="0" applyFont="1" applyFill="1" applyBorder="1" applyAlignment="1">
      <alignment horizontal="center" vertical="center" wrapText="1"/>
    </xf>
    <xf numFmtId="0" fontId="15" fillId="11" borderId="58" xfId="0" applyFont="1" applyFill="1" applyBorder="1" applyAlignment="1">
      <alignment horizontal="center" vertical="center" wrapText="1"/>
    </xf>
    <xf numFmtId="0" fontId="13" fillId="7" borderId="45" xfId="0" applyFont="1" applyFill="1" applyBorder="1" applyAlignment="1">
      <alignment horizontal="center" vertical="center" wrapText="1"/>
    </xf>
    <xf numFmtId="0" fontId="17" fillId="7" borderId="45" xfId="0" applyFont="1" applyFill="1" applyBorder="1" applyAlignment="1">
      <alignment horizontal="center" vertical="center" wrapText="1"/>
    </xf>
    <xf numFmtId="0" fontId="4" fillId="0" borderId="45" xfId="0" applyFont="1" applyBorder="1" applyAlignment="1">
      <alignment horizontal="center" vertical="center"/>
    </xf>
    <xf numFmtId="0" fontId="13" fillId="2" borderId="45" xfId="0" applyFont="1" applyFill="1" applyBorder="1" applyAlignment="1">
      <alignment horizontal="center" vertical="center"/>
    </xf>
    <xf numFmtId="0" fontId="15" fillId="11" borderId="56" xfId="0" applyFont="1" applyFill="1" applyBorder="1" applyAlignment="1">
      <alignment horizontal="center" vertical="center" wrapText="1"/>
    </xf>
    <xf numFmtId="0" fontId="4" fillId="2" borderId="45" xfId="0" applyFont="1" applyFill="1" applyBorder="1" applyAlignment="1">
      <alignment horizontal="center" vertical="center" textRotation="90" wrapText="1"/>
    </xf>
    <xf numFmtId="0" fontId="18" fillId="0" borderId="45" xfId="0" applyFont="1" applyBorder="1" applyAlignment="1">
      <alignment horizontal="center" vertical="center" textRotation="90" wrapText="1"/>
    </xf>
    <xf numFmtId="0" fontId="45" fillId="0" borderId="45" xfId="0" applyFont="1" applyBorder="1" applyAlignment="1">
      <alignment horizontal="justify" vertical="center" wrapText="1"/>
    </xf>
    <xf numFmtId="0" fontId="45" fillId="0" borderId="45" xfId="0" applyFont="1" applyBorder="1" applyAlignment="1">
      <alignment horizontal="center" vertical="center" wrapText="1"/>
    </xf>
    <xf numFmtId="0" fontId="4" fillId="2" borderId="45" xfId="0" applyFont="1" applyFill="1" applyBorder="1" applyAlignment="1">
      <alignment horizontal="center" vertical="center" textRotation="89" wrapText="1"/>
    </xf>
    <xf numFmtId="14" fontId="47" fillId="0" borderId="45" xfId="0" applyNumberFormat="1" applyFont="1" applyBorder="1" applyAlignment="1">
      <alignment horizontal="center" vertical="center" wrapText="1"/>
    </xf>
    <xf numFmtId="14" fontId="38" fillId="0" borderId="45" xfId="0" applyNumberFormat="1" applyFont="1" applyBorder="1" applyAlignment="1">
      <alignment horizontal="center" vertical="center"/>
    </xf>
    <xf numFmtId="0" fontId="38" fillId="0" borderId="45" xfId="0" applyFont="1" applyBorder="1" applyAlignment="1">
      <alignment horizontal="center" vertical="center"/>
    </xf>
    <xf numFmtId="14" fontId="12" fillId="0" borderId="51" xfId="0" applyNumberFormat="1" applyFont="1" applyBorder="1" applyAlignment="1">
      <alignment horizontal="center" vertical="center"/>
    </xf>
    <xf numFmtId="14" fontId="12" fillId="0" borderId="45" xfId="0" applyNumberFormat="1" applyFont="1" applyBorder="1" applyAlignment="1">
      <alignment horizontal="center" vertical="center"/>
    </xf>
    <xf numFmtId="0" fontId="12" fillId="0" borderId="45" xfId="0" applyFont="1" applyBorder="1" applyAlignment="1">
      <alignment horizontal="center" vertical="center"/>
    </xf>
    <xf numFmtId="0" fontId="45" fillId="0" borderId="45" xfId="0" applyFont="1" applyFill="1" applyBorder="1" applyAlignment="1">
      <alignment horizontal="center" vertical="center" wrapText="1"/>
    </xf>
    <xf numFmtId="0" fontId="47" fillId="0" borderId="47" xfId="0" applyFont="1" applyBorder="1" applyAlignment="1">
      <alignment horizontal="justify" vertical="center" wrapText="1"/>
    </xf>
    <xf numFmtId="0" fontId="47" fillId="0" borderId="52" xfId="0" applyFont="1" applyBorder="1" applyAlignment="1">
      <alignment horizontal="justify" vertical="center" wrapText="1"/>
    </xf>
    <xf numFmtId="0" fontId="47" fillId="0" borderId="48" xfId="0" applyFont="1" applyBorder="1" applyAlignment="1">
      <alignment horizontal="justify" vertical="center" wrapText="1"/>
    </xf>
    <xf numFmtId="0" fontId="47" fillId="0" borderId="53" xfId="0" applyFont="1" applyBorder="1" applyAlignment="1">
      <alignment horizontal="justify" vertical="center" wrapText="1"/>
    </xf>
    <xf numFmtId="14" fontId="45" fillId="0" borderId="45" xfId="0" applyNumberFormat="1" applyFont="1" applyBorder="1" applyAlignment="1">
      <alignment horizontal="center" vertical="center" wrapText="1"/>
    </xf>
    <xf numFmtId="14" fontId="47" fillId="0" borderId="51" xfId="0" applyNumberFormat="1" applyFont="1" applyBorder="1" applyAlignment="1">
      <alignment horizontal="center" vertical="center" wrapText="1"/>
    </xf>
    <xf numFmtId="0" fontId="12" fillId="0" borderId="57" xfId="0" applyFont="1" applyBorder="1" applyAlignment="1">
      <alignment horizontal="justify" vertical="top" wrapText="1"/>
    </xf>
    <xf numFmtId="0" fontId="12" fillId="0" borderId="60" xfId="0" applyFont="1" applyBorder="1" applyAlignment="1">
      <alignment horizontal="justify" vertical="top"/>
    </xf>
    <xf numFmtId="0" fontId="12" fillId="0" borderId="62" xfId="0" applyFont="1" applyBorder="1" applyAlignment="1">
      <alignment horizontal="justify" vertical="top"/>
    </xf>
    <xf numFmtId="14" fontId="45" fillId="0" borderId="46" xfId="0" applyNumberFormat="1" applyFont="1" applyBorder="1" applyAlignment="1">
      <alignment horizontal="center" vertical="center" wrapText="1"/>
    </xf>
    <xf numFmtId="14" fontId="45" fillId="0" borderId="51" xfId="0" applyNumberFormat="1" applyFont="1" applyBorder="1" applyAlignment="1">
      <alignment horizontal="center" vertical="center" wrapText="1"/>
    </xf>
    <xf numFmtId="0" fontId="47" fillId="0" borderId="47" xfId="0" applyFont="1" applyBorder="1" applyAlignment="1">
      <alignment horizontal="justify" vertical="top" wrapText="1"/>
    </xf>
    <xf numFmtId="0" fontId="47" fillId="0" borderId="52" xfId="0" applyFont="1" applyBorder="1" applyAlignment="1">
      <alignment horizontal="justify" vertical="top" wrapText="1"/>
    </xf>
    <xf numFmtId="0" fontId="45" fillId="0" borderId="52" xfId="0" applyFont="1" applyBorder="1" applyAlignment="1">
      <alignment horizontal="center" vertical="center" wrapText="1"/>
    </xf>
    <xf numFmtId="14" fontId="12" fillId="0" borderId="63" xfId="0" applyNumberFormat="1" applyFont="1" applyBorder="1" applyAlignment="1">
      <alignment horizontal="center" vertical="center"/>
    </xf>
    <xf numFmtId="0" fontId="49" fillId="0" borderId="45" xfId="0" applyFont="1" applyBorder="1" applyAlignment="1">
      <alignment horizontal="justify" vertical="center" wrapText="1"/>
    </xf>
    <xf numFmtId="0" fontId="12" fillId="0" borderId="65" xfId="0" applyFont="1" applyBorder="1" applyAlignment="1">
      <alignment horizontal="center" vertical="center" wrapText="1"/>
    </xf>
    <xf numFmtId="0" fontId="12" fillId="0" borderId="66" xfId="0" applyFont="1" applyBorder="1" applyAlignment="1">
      <alignment horizontal="center" vertical="center" wrapText="1"/>
    </xf>
    <xf numFmtId="0" fontId="45" fillId="0" borderId="64" xfId="0" applyFont="1" applyBorder="1" applyAlignment="1">
      <alignment horizontal="center" vertical="center" wrapText="1"/>
    </xf>
    <xf numFmtId="0" fontId="45" fillId="0" borderId="52" xfId="0" applyFont="1" applyBorder="1" applyAlignment="1">
      <alignment horizontal="justify" vertical="center" wrapText="1"/>
    </xf>
    <xf numFmtId="0" fontId="45" fillId="0" borderId="53" xfId="0" applyFont="1" applyBorder="1" applyAlignment="1">
      <alignment horizontal="center" vertical="center" wrapText="1"/>
    </xf>
    <xf numFmtId="0" fontId="47" fillId="0" borderId="45" xfId="0" applyFont="1" applyBorder="1" applyAlignment="1">
      <alignment vertical="center" wrapText="1"/>
    </xf>
    <xf numFmtId="0" fontId="45" fillId="0" borderId="68" xfId="0" applyFont="1" applyBorder="1" applyAlignment="1">
      <alignment horizontal="justify" vertical="center" wrapText="1"/>
    </xf>
    <xf numFmtId="0" fontId="45" fillId="0" borderId="69" xfId="0" applyFont="1" applyBorder="1" applyAlignment="1">
      <alignment horizontal="justify" vertical="center" wrapText="1"/>
    </xf>
    <xf numFmtId="0" fontId="12" fillId="0" borderId="64" xfId="0" applyFont="1" applyBorder="1" applyAlignment="1">
      <alignment horizontal="justify" vertical="center" wrapText="1"/>
    </xf>
    <xf numFmtId="0" fontId="47" fillId="0" borderId="45" xfId="0" applyFont="1" applyBorder="1" applyAlignment="1">
      <alignment horizontal="justify" vertical="center" wrapText="1"/>
    </xf>
    <xf numFmtId="0" fontId="45" fillId="0" borderId="62" xfId="0" applyFont="1" applyBorder="1" applyAlignment="1">
      <alignment horizontal="justify" vertical="center" wrapText="1"/>
    </xf>
    <xf numFmtId="0" fontId="45" fillId="0" borderId="70" xfId="0" applyFont="1" applyBorder="1" applyAlignment="1">
      <alignment horizontal="left" vertical="center" wrapText="1"/>
    </xf>
    <xf numFmtId="0" fontId="45" fillId="0" borderId="71" xfId="0" applyFont="1" applyBorder="1" applyAlignment="1">
      <alignment horizontal="left" vertical="center" wrapText="1"/>
    </xf>
    <xf numFmtId="14" fontId="46" fillId="0" borderId="45" xfId="0" applyNumberFormat="1" applyFont="1" applyBorder="1" applyAlignment="1">
      <alignment horizontal="center" vertical="center"/>
    </xf>
    <xf numFmtId="0" fontId="46" fillId="0" borderId="45" xfId="0" applyFont="1" applyBorder="1" applyAlignment="1">
      <alignment horizontal="center" vertical="center"/>
    </xf>
    <xf numFmtId="0" fontId="46" fillId="12" borderId="72" xfId="0" applyFont="1" applyFill="1" applyBorder="1" applyAlignment="1">
      <alignment horizontal="justify" vertical="center" wrapText="1"/>
    </xf>
    <xf numFmtId="0" fontId="46" fillId="12" borderId="74" xfId="0" applyFont="1" applyFill="1" applyBorder="1" applyAlignment="1">
      <alignment horizontal="justify" vertical="center" wrapText="1"/>
    </xf>
    <xf numFmtId="0" fontId="46" fillId="0" borderId="73" xfId="0" applyFont="1" applyBorder="1" applyAlignment="1">
      <alignment horizontal="center" vertical="center" wrapText="1"/>
    </xf>
    <xf numFmtId="0" fontId="46" fillId="0" borderId="75" xfId="0" applyFont="1" applyBorder="1" applyAlignment="1">
      <alignment horizontal="center" vertical="center" wrapText="1"/>
    </xf>
    <xf numFmtId="14" fontId="46" fillId="0" borderId="76" xfId="0" applyNumberFormat="1" applyFont="1" applyBorder="1" applyAlignment="1">
      <alignment horizontal="center" vertical="center"/>
    </xf>
    <xf numFmtId="14" fontId="46" fillId="0" borderId="78" xfId="0" applyNumberFormat="1" applyFont="1" applyBorder="1" applyAlignment="1">
      <alignment horizontal="center" vertical="center"/>
    </xf>
    <xf numFmtId="14" fontId="46" fillId="0" borderId="80" xfId="0" applyNumberFormat="1" applyFont="1" applyBorder="1" applyAlignment="1">
      <alignment horizontal="center" vertical="center"/>
    </xf>
    <xf numFmtId="0" fontId="46" fillId="12" borderId="77" xfId="0" applyFont="1" applyFill="1" applyBorder="1" applyAlignment="1">
      <alignment horizontal="justify" vertical="center" wrapText="1"/>
    </xf>
    <xf numFmtId="0" fontId="46" fillId="12" borderId="79" xfId="0" applyFont="1" applyFill="1" applyBorder="1" applyAlignment="1">
      <alignment horizontal="justify" vertical="center" wrapText="1"/>
    </xf>
    <xf numFmtId="0" fontId="46" fillId="12" borderId="81" xfId="0" applyFont="1" applyFill="1" applyBorder="1" applyAlignment="1">
      <alignment horizontal="justify" vertical="center" wrapText="1"/>
    </xf>
    <xf numFmtId="14" fontId="45" fillId="0" borderId="78" xfId="0" applyNumberFormat="1" applyFont="1" applyBorder="1" applyAlignment="1">
      <alignment horizontal="center" vertical="center" wrapText="1"/>
    </xf>
    <xf numFmtId="0" fontId="45" fillId="0" borderId="53" xfId="0" applyFont="1" applyBorder="1" applyAlignment="1">
      <alignment horizontal="justify" vertical="center" wrapText="1"/>
    </xf>
    <xf numFmtId="0" fontId="46" fillId="0" borderId="72" xfId="0" applyFont="1" applyBorder="1" applyAlignment="1">
      <alignment horizontal="justify" vertical="center" wrapText="1"/>
    </xf>
    <xf numFmtId="0" fontId="46" fillId="0" borderId="81" xfId="0" applyFont="1" applyBorder="1" applyAlignment="1">
      <alignment horizontal="justify" vertical="center" wrapText="1"/>
    </xf>
    <xf numFmtId="0" fontId="45" fillId="0" borderId="45" xfId="0" applyFont="1" applyFill="1" applyBorder="1" applyAlignment="1">
      <alignment horizontal="justify" vertical="center" wrapText="1"/>
    </xf>
    <xf numFmtId="0" fontId="3" fillId="0" borderId="7" xfId="0" applyFont="1" applyBorder="1" applyAlignment="1">
      <alignment vertical="center" wrapText="1"/>
    </xf>
    <xf numFmtId="0" fontId="3" fillId="0" borderId="6" xfId="0" applyFont="1" applyBorder="1" applyAlignment="1">
      <alignment vertical="center" wrapText="1"/>
    </xf>
    <xf numFmtId="0" fontId="0" fillId="0" borderId="94" xfId="0" applyBorder="1" applyAlignment="1"/>
    <xf numFmtId="0" fontId="0" fillId="0" borderId="95" xfId="0" applyBorder="1" applyAlignment="1"/>
    <xf numFmtId="0" fontId="0" fillId="0" borderId="96" xfId="0" applyBorder="1" applyAlignment="1"/>
    <xf numFmtId="0" fontId="2" fillId="0" borderId="97" xfId="0" applyFont="1" applyBorder="1" applyAlignment="1">
      <alignment horizontal="left" vertical="center"/>
    </xf>
    <xf numFmtId="0" fontId="2" fillId="0" borderId="98" xfId="0" applyFont="1" applyBorder="1" applyAlignment="1">
      <alignment horizontal="left" vertical="center"/>
    </xf>
    <xf numFmtId="0" fontId="2" fillId="0" borderId="5" xfId="0" applyFont="1" applyBorder="1" applyAlignment="1">
      <alignment horizontal="left" vertical="center"/>
    </xf>
    <xf numFmtId="0" fontId="2" fillId="0" borderId="0" xfId="0" applyFont="1" applyBorder="1" applyAlignment="1">
      <alignment horizontal="left" vertical="center"/>
    </xf>
    <xf numFmtId="0" fontId="13" fillId="0" borderId="17" xfId="0" applyFont="1" applyBorder="1" applyAlignment="1">
      <alignment vertical="center" wrapText="1"/>
    </xf>
    <xf numFmtId="0" fontId="13" fillId="0" borderId="16" xfId="0" applyFont="1" applyBorder="1" applyAlignment="1">
      <alignment vertical="center" wrapText="1"/>
    </xf>
    <xf numFmtId="0" fontId="13" fillId="0" borderId="15" xfId="0" applyFont="1" applyBorder="1" applyAlignment="1">
      <alignment vertical="center" wrapText="1"/>
    </xf>
    <xf numFmtId="0" fontId="0" fillId="0" borderId="14" xfId="0" applyBorder="1" applyAlignment="1"/>
    <xf numFmtId="0" fontId="0" fillId="0" borderId="13" xfId="0" applyBorder="1" applyAlignment="1"/>
    <xf numFmtId="0" fontId="0" fillId="0" borderId="12" xfId="0" applyBorder="1" applyAlignment="1"/>
    <xf numFmtId="0" fontId="3" fillId="0" borderId="11" xfId="0" applyFont="1" applyBorder="1" applyAlignment="1">
      <alignment vertical="center" wrapText="1"/>
    </xf>
    <xf numFmtId="0" fontId="3" fillId="0" borderId="10" xfId="0" applyFont="1" applyBorder="1" applyAlignment="1">
      <alignment vertical="center" wrapText="1"/>
    </xf>
    <xf numFmtId="0" fontId="0" fillId="0" borderId="90" xfId="0" applyBorder="1" applyAlignment="1"/>
    <xf numFmtId="0" fontId="0" fillId="0" borderId="91" xfId="0" applyBorder="1" applyAlignment="1"/>
    <xf numFmtId="0" fontId="0" fillId="0" borderId="92" xfId="0" applyBorder="1" applyAlignment="1"/>
    <xf numFmtId="0" fontId="3" fillId="0" borderId="9" xfId="0" applyFont="1" applyBorder="1" applyAlignment="1">
      <alignment vertical="center" wrapText="1"/>
    </xf>
    <xf numFmtId="0" fontId="3" fillId="0" borderId="8" xfId="0" applyFont="1" applyBorder="1" applyAlignment="1">
      <alignment vertical="center" wrapText="1"/>
    </xf>
    <xf numFmtId="0" fontId="0" fillId="0" borderId="19" xfId="0" applyBorder="1" applyAlignment="1"/>
    <xf numFmtId="0" fontId="0" fillId="0" borderId="18" xfId="0" applyBorder="1" applyAlignment="1"/>
    <xf numFmtId="0" fontId="0" fillId="0" borderId="93" xfId="0" applyBorder="1" applyAlignment="1"/>
    <xf numFmtId="0" fontId="46" fillId="0" borderId="57" xfId="0" applyFont="1" applyBorder="1" applyAlignment="1">
      <alignment horizontal="center" vertical="center"/>
    </xf>
    <xf numFmtId="0" fontId="46" fillId="0" borderId="62" xfId="0" applyFont="1" applyBorder="1" applyAlignment="1">
      <alignment horizontal="center" vertical="center"/>
    </xf>
    <xf numFmtId="0" fontId="45" fillId="0" borderId="58" xfId="0" applyFont="1" applyBorder="1" applyAlignment="1">
      <alignment horizontal="center" vertical="center" wrapText="1"/>
    </xf>
    <xf numFmtId="0" fontId="45" fillId="0" borderId="111" xfId="0" applyFont="1" applyBorder="1" applyAlignment="1">
      <alignment horizontal="center" vertical="center" wrapText="1"/>
    </xf>
    <xf numFmtId="0" fontId="13" fillId="20" borderId="49" xfId="0" applyFont="1" applyFill="1" applyBorder="1" applyAlignment="1">
      <alignment horizontal="center" vertical="center" wrapText="1"/>
    </xf>
    <xf numFmtId="0" fontId="13" fillId="20" borderId="50" xfId="0" applyFont="1" applyFill="1" applyBorder="1" applyAlignment="1">
      <alignment horizontal="center" vertical="center" wrapText="1"/>
    </xf>
    <xf numFmtId="0" fontId="13" fillId="20" borderId="45" xfId="0" applyFont="1" applyFill="1" applyBorder="1" applyAlignment="1">
      <alignment horizontal="center" vertical="center" wrapText="1"/>
    </xf>
    <xf numFmtId="0" fontId="17" fillId="20" borderId="45" xfId="0" applyFont="1" applyFill="1" applyBorder="1" applyAlignment="1">
      <alignment horizontal="center" vertical="center" wrapText="1"/>
    </xf>
    <xf numFmtId="0" fontId="47" fillId="0" borderId="68" xfId="0" applyFont="1" applyBorder="1" applyAlignment="1">
      <alignment horizontal="left" vertical="center" wrapText="1"/>
    </xf>
    <xf numFmtId="0" fontId="47" fillId="0" borderId="69" xfId="0" applyFont="1" applyBorder="1" applyAlignment="1">
      <alignment horizontal="left" vertical="center" wrapText="1"/>
    </xf>
    <xf numFmtId="0" fontId="47" fillId="0" borderId="68" xfId="0" applyFont="1" applyBorder="1" applyAlignment="1">
      <alignment horizontal="center" vertical="center" wrapText="1"/>
    </xf>
    <xf numFmtId="0" fontId="47" fillId="0" borderId="112" xfId="0" applyFont="1" applyBorder="1" applyAlignment="1">
      <alignment horizontal="center" vertical="center" wrapText="1"/>
    </xf>
    <xf numFmtId="0" fontId="47" fillId="0" borderId="69" xfId="0" applyFont="1" applyBorder="1" applyAlignment="1">
      <alignment horizontal="center" vertical="center" wrapText="1"/>
    </xf>
    <xf numFmtId="0" fontId="45" fillId="0" borderId="112" xfId="0" applyFont="1" applyBorder="1" applyAlignment="1">
      <alignment horizontal="center" vertical="center" wrapText="1"/>
    </xf>
    <xf numFmtId="0" fontId="2" fillId="18" borderId="86" xfId="0" applyFont="1" applyFill="1" applyBorder="1" applyAlignment="1">
      <alignment horizontal="center"/>
    </xf>
    <xf numFmtId="0" fontId="34" fillId="0" borderId="36" xfId="0" applyFont="1" applyBorder="1" applyAlignment="1">
      <alignment horizontal="center" vertical="center" wrapText="1"/>
    </xf>
    <xf numFmtId="0" fontId="34" fillId="0" borderId="27" xfId="0" applyFont="1" applyBorder="1" applyAlignment="1">
      <alignment horizontal="center" vertical="center" wrapText="1"/>
    </xf>
    <xf numFmtId="0" fontId="2" fillId="19" borderId="31" xfId="0" applyFont="1" applyFill="1" applyBorder="1" applyAlignment="1">
      <alignment horizontal="center"/>
    </xf>
    <xf numFmtId="0" fontId="2" fillId="20" borderId="31" xfId="0" applyFont="1" applyFill="1" applyBorder="1" applyAlignment="1">
      <alignment horizontal="center"/>
    </xf>
    <xf numFmtId="0" fontId="2" fillId="20" borderId="33" xfId="0" applyFont="1" applyFill="1" applyBorder="1" applyAlignment="1">
      <alignment horizontal="center"/>
    </xf>
    <xf numFmtId="0" fontId="17" fillId="17" borderId="104" xfId="0" applyFont="1" applyFill="1" applyBorder="1" applyAlignment="1">
      <alignment horizontal="center" vertical="center"/>
    </xf>
    <xf numFmtId="0" fontId="17" fillId="17" borderId="105" xfId="0" applyFont="1" applyFill="1" applyBorder="1" applyAlignment="1">
      <alignment horizontal="center" vertical="center"/>
    </xf>
    <xf numFmtId="0" fontId="17" fillId="17" borderId="106" xfId="0" applyFont="1" applyFill="1" applyBorder="1" applyAlignment="1">
      <alignment horizontal="center" vertical="center"/>
    </xf>
    <xf numFmtId="0" fontId="30" fillId="7" borderId="36" xfId="0" applyFont="1" applyFill="1" applyBorder="1" applyAlignment="1">
      <alignment horizontal="center" vertical="center" wrapText="1"/>
    </xf>
    <xf numFmtId="0" fontId="30" fillId="7" borderId="31" xfId="0" applyFont="1" applyFill="1" applyBorder="1" applyAlignment="1">
      <alignment horizontal="center" vertical="center" wrapText="1"/>
    </xf>
    <xf numFmtId="0" fontId="30" fillId="7" borderId="33" xfId="0" applyFont="1" applyFill="1" applyBorder="1" applyAlignment="1">
      <alignment horizontal="center" vertical="center" wrapText="1"/>
    </xf>
    <xf numFmtId="0" fontId="30" fillId="7" borderId="107" xfId="0" applyFont="1" applyFill="1" applyBorder="1" applyAlignment="1">
      <alignment horizontal="center" vertical="center" wrapText="1"/>
    </xf>
    <xf numFmtId="0" fontId="30" fillId="7" borderId="21" xfId="0" applyFont="1" applyFill="1" applyBorder="1" applyAlignment="1">
      <alignment horizontal="center" vertical="center" wrapText="1"/>
    </xf>
    <xf numFmtId="0" fontId="30" fillId="7" borderId="108" xfId="0" applyFont="1" applyFill="1" applyBorder="1" applyAlignment="1">
      <alignment horizontal="center" vertical="center" wrapText="1"/>
    </xf>
    <xf numFmtId="0" fontId="30" fillId="7" borderId="29" xfId="0" applyFont="1" applyFill="1" applyBorder="1" applyAlignment="1">
      <alignment horizontal="justify" vertical="center" wrapText="1"/>
    </xf>
    <xf numFmtId="0" fontId="30" fillId="7" borderId="22" xfId="0" applyFont="1" applyFill="1" applyBorder="1" applyAlignment="1">
      <alignment horizontal="justify" vertical="center" wrapText="1"/>
    </xf>
    <xf numFmtId="0" fontId="30" fillId="7" borderId="30" xfId="0" applyFont="1" applyFill="1" applyBorder="1" applyAlignment="1">
      <alignment horizontal="justify" vertical="center" wrapText="1"/>
    </xf>
    <xf numFmtId="0" fontId="0" fillId="0" borderId="27" xfId="0" applyBorder="1" applyAlignment="1">
      <alignment horizontal="center" vertical="center"/>
    </xf>
    <xf numFmtId="0" fontId="31" fillId="7" borderId="36" xfId="0" applyFont="1" applyFill="1" applyBorder="1" applyAlignment="1">
      <alignment horizontal="center" vertical="center" wrapText="1"/>
    </xf>
    <xf numFmtId="0" fontId="31" fillId="7" borderId="33" xfId="0" applyFont="1" applyFill="1" applyBorder="1" applyAlignment="1">
      <alignment horizontal="center" vertical="center" wrapText="1"/>
    </xf>
    <xf numFmtId="0" fontId="17" fillId="7" borderId="27" xfId="0" applyFont="1" applyFill="1" applyBorder="1" applyAlignment="1">
      <alignment horizontal="justify" vertical="center" wrapText="1"/>
    </xf>
    <xf numFmtId="0" fontId="17" fillId="7" borderId="29" xfId="0" applyFont="1" applyFill="1" applyBorder="1" applyAlignment="1">
      <alignment horizontal="justify" vertical="center" wrapText="1"/>
    </xf>
    <xf numFmtId="0" fontId="32" fillId="0" borderId="28" xfId="0" applyFont="1" applyBorder="1" applyAlignment="1" applyProtection="1">
      <alignment horizontal="center" vertical="center" wrapText="1"/>
      <protection hidden="1"/>
    </xf>
    <xf numFmtId="0" fontId="32" fillId="0" borderId="30" xfId="0" applyFont="1" applyBorder="1" applyAlignment="1" applyProtection="1">
      <alignment horizontal="center" vertical="center" wrapText="1"/>
      <protection hidden="1"/>
    </xf>
    <xf numFmtId="0" fontId="0" fillId="0" borderId="29" xfId="0" applyBorder="1" applyAlignment="1">
      <alignment horizontal="right" vertical="center"/>
    </xf>
    <xf numFmtId="0" fontId="0" fillId="0" borderId="22" xfId="0" applyBorder="1" applyAlignment="1">
      <alignment horizontal="right" vertical="center"/>
    </xf>
    <xf numFmtId="0" fontId="2" fillId="18" borderId="103" xfId="0" applyFont="1" applyFill="1" applyBorder="1" applyAlignment="1">
      <alignment horizontal="center"/>
    </xf>
    <xf numFmtId="0" fontId="17" fillId="7"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18" fillId="6" borderId="32" xfId="0" applyFont="1" applyFill="1" applyBorder="1" applyAlignment="1">
      <alignment horizontal="center" vertical="center" wrapText="1"/>
    </xf>
    <xf numFmtId="0" fontId="18" fillId="6" borderId="99" xfId="0" applyFont="1" applyFill="1" applyBorder="1" applyAlignment="1">
      <alignment horizontal="center" vertical="center" wrapText="1"/>
    </xf>
    <xf numFmtId="0" fontId="18" fillId="6" borderId="99" xfId="0" applyFont="1" applyFill="1" applyBorder="1" applyAlignment="1">
      <alignment horizontal="center" vertical="center"/>
    </xf>
    <xf numFmtId="0" fontId="18" fillId="6" borderId="100" xfId="0" applyFont="1" applyFill="1" applyBorder="1" applyAlignment="1">
      <alignment horizontal="center" vertical="center"/>
    </xf>
    <xf numFmtId="0" fontId="2" fillId="7" borderId="27" xfId="0" applyFont="1" applyFill="1" applyBorder="1" applyAlignment="1">
      <alignment horizontal="center" vertical="center"/>
    </xf>
    <xf numFmtId="0" fontId="2" fillId="7" borderId="4" xfId="0" applyFont="1" applyFill="1" applyBorder="1" applyAlignment="1">
      <alignment horizontal="center" vertical="center"/>
    </xf>
    <xf numFmtId="0" fontId="2" fillId="7" borderId="2" xfId="0" applyFont="1" applyFill="1" applyBorder="1" applyAlignment="1">
      <alignment horizontal="center" vertical="center"/>
    </xf>
    <xf numFmtId="0" fontId="2" fillId="7" borderId="3" xfId="0" applyFont="1" applyFill="1" applyBorder="1" applyAlignment="1">
      <alignment horizontal="center" vertical="center"/>
    </xf>
    <xf numFmtId="0" fontId="2" fillId="7" borderId="101" xfId="0" applyFont="1" applyFill="1" applyBorder="1" applyAlignment="1">
      <alignment horizontal="center" vertical="center"/>
    </xf>
    <xf numFmtId="0" fontId="50" fillId="0" borderId="99" xfId="0" applyFont="1" applyBorder="1" applyAlignment="1">
      <alignment horizontal="center" vertical="center" wrapText="1"/>
    </xf>
    <xf numFmtId="0" fontId="50" fillId="0" borderId="0" xfId="0" applyFont="1" applyBorder="1" applyAlignment="1">
      <alignment horizontal="center" vertical="center" wrapText="1"/>
    </xf>
    <xf numFmtId="0" fontId="50" fillId="0" borderId="113" xfId="0" applyFont="1" applyBorder="1" applyAlignment="1">
      <alignment horizontal="center" vertical="center" wrapText="1"/>
    </xf>
  </cellXfs>
  <cellStyles count="2">
    <cellStyle name="Millares [0]" xfId="1" builtinId="6"/>
    <cellStyle name="Normal" xfId="0" builtinId="0"/>
  </cellStyles>
  <dxfs count="243">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00B0F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1</xdr:row>
      <xdr:rowOff>66674</xdr:rowOff>
    </xdr:from>
    <xdr:to>
      <xdr:col>4</xdr:col>
      <xdr:colOff>512536</xdr:colOff>
      <xdr:row>2</xdr:row>
      <xdr:rowOff>438149</xdr:rowOff>
    </xdr:to>
    <xdr:pic>
      <xdr:nvPicPr>
        <xdr:cNvPr id="2" name="Imagen 1">
          <a:extLst>
            <a:ext uri="{FF2B5EF4-FFF2-40B4-BE49-F238E27FC236}">
              <a16:creationId xmlns:a16="http://schemas.microsoft.com/office/drawing/2014/main" id="{CF2400AC-4DC7-44FE-986D-53C47CD0174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400049"/>
          <a:ext cx="4036786" cy="8477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1692519</xdr:colOff>
      <xdr:row>29</xdr:row>
      <xdr:rowOff>124558</xdr:rowOff>
    </xdr:from>
    <xdr:to>
      <xdr:col>4</xdr:col>
      <xdr:colOff>2283069</xdr:colOff>
      <xdr:row>39</xdr:row>
      <xdr:rowOff>143608</xdr:rowOff>
    </xdr:to>
    <xdr:pic>
      <xdr:nvPicPr>
        <xdr:cNvPr id="2" name="Imagen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92519" y="12507058"/>
          <a:ext cx="7954108" cy="1924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130969</xdr:colOff>
      <xdr:row>0</xdr:row>
      <xdr:rowOff>130968</xdr:rowOff>
    </xdr:from>
    <xdr:to>
      <xdr:col>3</xdr:col>
      <xdr:colOff>754631</xdr:colOff>
      <xdr:row>1</xdr:row>
      <xdr:rowOff>583406</xdr:rowOff>
    </xdr:to>
    <xdr:pic>
      <xdr:nvPicPr>
        <xdr:cNvPr id="4" name="Imagen 3">
          <a:extLst>
            <a:ext uri="{FF2B5EF4-FFF2-40B4-BE49-F238E27FC236}">
              <a16:creationId xmlns:a16="http://schemas.microsoft.com/office/drawing/2014/main" id="{D44FD14D-9EAC-4E26-8D7F-0A713189AFC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0969" y="130968"/>
          <a:ext cx="5386162" cy="113109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90237</xdr:colOff>
      <xdr:row>4</xdr:row>
      <xdr:rowOff>110289</xdr:rowOff>
    </xdr:from>
    <xdr:to>
      <xdr:col>3</xdr:col>
      <xdr:colOff>942474</xdr:colOff>
      <xdr:row>8</xdr:row>
      <xdr:rowOff>741947</xdr:rowOff>
    </xdr:to>
    <xdr:sp macro="" textlink="">
      <xdr:nvSpPr>
        <xdr:cNvPr id="3" name="CuadroTexto 2">
          <a:extLst>
            <a:ext uri="{FF2B5EF4-FFF2-40B4-BE49-F238E27FC236}">
              <a16:creationId xmlns:a16="http://schemas.microsoft.com/office/drawing/2014/main" id="{BC09823A-A8E5-4F5B-BECA-28E16CCC6853}"/>
            </a:ext>
          </a:extLst>
        </xdr:cNvPr>
        <xdr:cNvSpPr txBox="1"/>
      </xdr:nvSpPr>
      <xdr:spPr>
        <a:xfrm>
          <a:off x="2261937" y="1500939"/>
          <a:ext cx="1938087" cy="40987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a:p>
          <a:endParaRPr lang="es-CO" sz="1100"/>
        </a:p>
        <a:p>
          <a:endParaRPr lang="es-CO" sz="1100"/>
        </a:p>
        <a:p>
          <a:endParaRPr lang="es-CO" sz="1100"/>
        </a:p>
        <a:p>
          <a:endParaRPr lang="es-CO" sz="1100"/>
        </a:p>
        <a:p>
          <a:endParaRPr lang="es-CO" sz="1100"/>
        </a:p>
        <a:p>
          <a:endParaRPr lang="es-CO" sz="1100"/>
        </a:p>
        <a:p>
          <a:endParaRPr lang="es-CO" sz="1100"/>
        </a:p>
        <a:p>
          <a:endParaRPr lang="es-CO" sz="1100"/>
        </a:p>
        <a:p>
          <a:endParaRPr lang="es-CO" sz="1100"/>
        </a:p>
        <a:p>
          <a:endParaRPr lang="es-CO" sz="1100"/>
        </a:p>
        <a:p>
          <a:r>
            <a:rPr lang="es-CO" sz="1100"/>
            <a:t>NO APLICA PARA LOS RIESGOS DE CORRUPCIÓN</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104775</xdr:colOff>
      <xdr:row>8</xdr:row>
      <xdr:rowOff>114300</xdr:rowOff>
    </xdr:from>
    <xdr:to>
      <xdr:col>13</xdr:col>
      <xdr:colOff>228600</xdr:colOff>
      <xdr:row>29</xdr:row>
      <xdr:rowOff>38100</xdr:rowOff>
    </xdr:to>
    <xdr:pic>
      <xdr:nvPicPr>
        <xdr:cNvPr id="2" name="1 Imagen">
          <a:extLst>
            <a:ext uri="{FF2B5EF4-FFF2-40B4-BE49-F238E27FC236}">
              <a16:creationId xmlns:a16="http://schemas.microsoft.com/office/drawing/2014/main" id="{00000000-0008-0000-0700-000002000000}"/>
            </a:ext>
          </a:extLst>
        </xdr:cNvPr>
        <xdr:cNvPicPr>
          <a:picLocks noChangeAspect="1"/>
        </xdr:cNvPicPr>
      </xdr:nvPicPr>
      <xdr:blipFill rotWithShape="1">
        <a:blip xmlns:r="http://schemas.openxmlformats.org/officeDocument/2006/relationships" r:embed="rId1"/>
        <a:srcRect l="33234" t="18984" r="32752" b="42863"/>
        <a:stretch/>
      </xdr:blipFill>
      <xdr:spPr>
        <a:xfrm>
          <a:off x="3914775" y="1638300"/>
          <a:ext cx="6219825" cy="39243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IS%20DOCUMENTOS%20EQUIPO/PLANEACION/RIESGOS/MAPA%20DE%20RIESGOS%202020/MAPA%20RIESGOS%20CORRUPCION%202020/PROCESOS%20DE%20APOYO%20RIESGO/MRC_G_JURIDICA_CONTRACTUAL_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ENTIFICACIÓN DEL RIESGO"/>
      <sheetName val="MATRIZ DEFINICIÓN RIESGO"/>
      <sheetName val="identificación riesgo"/>
      <sheetName val="ANALISIS  PROB CONTRACTUAL"/>
      <sheetName val="ANALISIS PROBA - JURIDICA"/>
      <sheetName val="CRITERIO PARA CALIFICAR IMPACTO"/>
      <sheetName val="Impacto"/>
      <sheetName val="EVALUACIÓN CONTROLES"/>
      <sheetName val="MAPA RIESGO CORRUPCIÓN"/>
      <sheetName val="MRCO"/>
      <sheetName val="MAPA DE CALOR"/>
      <sheetName val="Plan anticorrupción "/>
    </sheetNames>
    <sheetDataSet>
      <sheetData sheetId="0"/>
      <sheetData sheetId="1">
        <row r="12">
          <cell r="B12" t="str">
            <v>Dilatación de los procesos disciplinarios y/o judiciales con el propósito de obtener el vencimiento de términos o la prescripción del mismo.</v>
          </cell>
        </row>
        <row r="13">
          <cell r="B13" t="str">
            <v xml:space="preserve">Presentar documentos insustanciales de defensa en procesos judiciales </v>
          </cell>
        </row>
      </sheetData>
      <sheetData sheetId="2"/>
      <sheetData sheetId="3"/>
      <sheetData sheetId="4"/>
      <sheetData sheetId="5"/>
      <sheetData sheetId="6"/>
      <sheetData sheetId="7"/>
      <sheetData sheetId="8">
        <row r="33">
          <cell r="H33" t="str">
            <v>Revisón del Plan Anual de Adquisiciones para adleantar el proceso de contratación</v>
          </cell>
        </row>
      </sheetData>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
  <sheetViews>
    <sheetView zoomScale="145" zoomScaleNormal="145" workbookViewId="0">
      <selection activeCell="B3" sqref="B3"/>
    </sheetView>
  </sheetViews>
  <sheetFormatPr baseColWidth="10" defaultColWidth="11.42578125" defaultRowHeight="15" x14ac:dyDescent="0.25"/>
  <cols>
    <col min="1" max="1" width="11.42578125" style="13"/>
    <col min="2" max="2" width="41.7109375" style="13" customWidth="1"/>
    <col min="3" max="6" width="13.28515625" style="13" customWidth="1"/>
    <col min="7" max="16384" width="11.42578125" style="13"/>
  </cols>
  <sheetData>
    <row r="1" spans="1:6" ht="15.75" thickBot="1" x14ac:dyDescent="0.3">
      <c r="A1" s="21"/>
      <c r="B1" s="243" t="s">
        <v>0</v>
      </c>
      <c r="C1" s="243"/>
      <c r="D1" s="243"/>
      <c r="E1" s="243"/>
      <c r="F1" s="244"/>
    </row>
    <row r="2" spans="1:6" s="20" customFormat="1" ht="45" x14ac:dyDescent="0.25">
      <c r="A2" s="25" t="s">
        <v>85</v>
      </c>
      <c r="B2" s="26" t="s">
        <v>5</v>
      </c>
      <c r="C2" s="26" t="s">
        <v>1</v>
      </c>
      <c r="D2" s="26" t="s">
        <v>2</v>
      </c>
      <c r="E2" s="26" t="s">
        <v>3</v>
      </c>
      <c r="F2" s="27" t="s">
        <v>4</v>
      </c>
    </row>
    <row r="3" spans="1:6" s="18" customFormat="1" ht="37.5" customHeight="1" x14ac:dyDescent="0.25">
      <c r="A3" s="28" t="s">
        <v>90</v>
      </c>
      <c r="B3" s="24" t="s">
        <v>88</v>
      </c>
      <c r="C3" s="19" t="s">
        <v>42</v>
      </c>
      <c r="D3" s="19" t="s">
        <v>42</v>
      </c>
      <c r="E3" s="19" t="s">
        <v>42</v>
      </c>
      <c r="F3" s="22" t="s">
        <v>42</v>
      </c>
    </row>
    <row r="4" spans="1:6" s="18" customFormat="1" ht="37.5" customHeight="1" thickBot="1" x14ac:dyDescent="0.3">
      <c r="A4" s="29" t="s">
        <v>91</v>
      </c>
      <c r="B4" s="23" t="s">
        <v>89</v>
      </c>
      <c r="C4" s="30" t="s">
        <v>42</v>
      </c>
      <c r="D4" s="30" t="s">
        <v>42</v>
      </c>
      <c r="E4" s="30" t="s">
        <v>42</v>
      </c>
      <c r="F4" s="31" t="s">
        <v>42</v>
      </c>
    </row>
  </sheetData>
  <mergeCells count="1">
    <mergeCell ref="B1:F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topLeftCell="B4" workbookViewId="0">
      <selection activeCell="K34" sqref="K34"/>
    </sheetView>
  </sheetViews>
  <sheetFormatPr baseColWidth="10"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
  <sheetViews>
    <sheetView workbookViewId="0">
      <selection activeCell="D4" sqref="D4"/>
    </sheetView>
  </sheetViews>
  <sheetFormatPr baseColWidth="10" defaultRowHeight="15" x14ac:dyDescent="0.25"/>
  <cols>
    <col min="1" max="1" width="41.140625" customWidth="1"/>
    <col min="2" max="2" width="47" customWidth="1"/>
    <col min="3" max="3" width="46" customWidth="1"/>
    <col min="4" max="4" width="29.28515625" bestFit="1" customWidth="1"/>
    <col min="5" max="5" width="32.42578125" customWidth="1"/>
  </cols>
  <sheetData>
    <row r="1" spans="1:5" x14ac:dyDescent="0.25">
      <c r="A1" s="245" t="s">
        <v>13</v>
      </c>
      <c r="B1" s="246"/>
      <c r="C1" s="246"/>
      <c r="D1" s="246"/>
      <c r="E1" s="247"/>
    </row>
    <row r="2" spans="1:5" s="40" customFormat="1" x14ac:dyDescent="0.25">
      <c r="A2" s="37" t="s">
        <v>6</v>
      </c>
      <c r="B2" s="38" t="s">
        <v>7</v>
      </c>
      <c r="C2" s="38" t="s">
        <v>8</v>
      </c>
      <c r="D2" s="38" t="s">
        <v>9</v>
      </c>
      <c r="E2" s="39" t="s">
        <v>10</v>
      </c>
    </row>
    <row r="3" spans="1:5" s="13" customFormat="1" ht="100.5" customHeight="1" x14ac:dyDescent="0.25">
      <c r="A3" s="34" t="s">
        <v>92</v>
      </c>
      <c r="B3" s="248" t="s">
        <v>93</v>
      </c>
      <c r="C3" s="12" t="s">
        <v>629</v>
      </c>
      <c r="D3" s="12" t="str">
        <f>'definición riesgo'!B3</f>
        <v>Afectar los informes de auditoría para favorecer los intereses particulares de los Funcionarios</v>
      </c>
      <c r="E3" s="35" t="s">
        <v>94</v>
      </c>
    </row>
    <row r="4" spans="1:5" ht="100.5" customHeight="1" thickBot="1" x14ac:dyDescent="0.3">
      <c r="A4" s="32" t="s">
        <v>92</v>
      </c>
      <c r="B4" s="249"/>
      <c r="C4" s="33" t="s">
        <v>630</v>
      </c>
      <c r="D4" s="33" t="str">
        <f>'definición riesgo'!B4</f>
        <v xml:space="preserve">No poner en conocimiento de la autoridad competente posibles actos de corrupción y/o faltas disciplinarias </v>
      </c>
      <c r="E4" s="36" t="s">
        <v>98</v>
      </c>
    </row>
  </sheetData>
  <mergeCells count="2">
    <mergeCell ref="A1:E1"/>
    <mergeCell ref="B3:B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E5728A-D421-4924-868F-726AA0B928C7}">
  <sheetPr>
    <tabColor rgb="FF92D050"/>
  </sheetPr>
  <dimension ref="A1:P105"/>
  <sheetViews>
    <sheetView workbookViewId="0">
      <selection activeCell="M10" sqref="M10"/>
    </sheetView>
  </sheetViews>
  <sheetFormatPr baseColWidth="10" defaultColWidth="16.85546875" defaultRowHeight="15" x14ac:dyDescent="0.25"/>
  <cols>
    <col min="1" max="1" width="9.28515625" customWidth="1"/>
    <col min="2" max="2" width="16.85546875" style="151"/>
    <col min="3" max="4" width="13.7109375" customWidth="1"/>
    <col min="5" max="5" width="13.7109375" style="152" customWidth="1"/>
    <col min="6" max="6" width="22.85546875" customWidth="1"/>
    <col min="7" max="11" width="15.28515625" customWidth="1"/>
    <col min="12" max="12" width="16.42578125" customWidth="1"/>
    <col min="13" max="13" width="22.28515625" customWidth="1"/>
    <col min="14" max="14" width="18.5703125" customWidth="1"/>
    <col min="15" max="16" width="12.42578125" customWidth="1"/>
  </cols>
  <sheetData>
    <row r="1" spans="1:14" ht="26.25" customHeight="1" x14ac:dyDescent="0.25"/>
    <row r="2" spans="1:14" ht="37.5" customHeight="1" x14ac:dyDescent="0.25">
      <c r="A2" s="253" t="s">
        <v>565</v>
      </c>
      <c r="B2" s="253"/>
      <c r="C2" s="253"/>
      <c r="D2" s="253"/>
      <c r="E2" s="253"/>
      <c r="F2" s="253"/>
      <c r="G2" s="253"/>
      <c r="H2" s="253"/>
      <c r="I2" s="253"/>
      <c r="J2" s="253"/>
      <c r="K2" s="253"/>
      <c r="L2" s="253"/>
      <c r="M2" s="253"/>
      <c r="N2" s="253"/>
    </row>
    <row r="3" spans="1:14" ht="37.5" customHeight="1" x14ac:dyDescent="0.25">
      <c r="A3" s="254"/>
      <c r="B3" s="254"/>
      <c r="C3" s="254"/>
      <c r="D3" s="254"/>
      <c r="E3" s="254"/>
      <c r="F3" s="254"/>
      <c r="G3" s="254"/>
      <c r="H3" s="254"/>
      <c r="I3" s="254"/>
      <c r="J3" s="254"/>
      <c r="K3" s="254"/>
      <c r="L3" s="254"/>
      <c r="M3" s="254"/>
      <c r="N3" s="254"/>
    </row>
    <row r="4" spans="1:14" ht="42.75" customHeight="1" x14ac:dyDescent="0.25">
      <c r="A4" s="153" t="s">
        <v>506</v>
      </c>
      <c r="B4" s="255" t="s">
        <v>109</v>
      </c>
      <c r="C4" s="256"/>
      <c r="D4" s="256"/>
      <c r="E4" s="257"/>
      <c r="F4" s="153" t="s">
        <v>566</v>
      </c>
      <c r="G4" s="153" t="s">
        <v>567</v>
      </c>
      <c r="H4" s="153" t="s">
        <v>568</v>
      </c>
      <c r="I4" s="153" t="s">
        <v>569</v>
      </c>
      <c r="J4" s="153" t="s">
        <v>570</v>
      </c>
      <c r="K4" s="153" t="s">
        <v>571</v>
      </c>
      <c r="L4" s="153" t="s">
        <v>572</v>
      </c>
      <c r="M4" s="153" t="s">
        <v>573</v>
      </c>
      <c r="N4" s="110" t="s">
        <v>574</v>
      </c>
    </row>
    <row r="5" spans="1:14" s="4" customFormat="1" ht="49.5" customHeight="1" x14ac:dyDescent="0.25">
      <c r="A5" s="154">
        <v>1</v>
      </c>
      <c r="B5" s="258" t="str">
        <f>'definición riesgo'!B3</f>
        <v>Afectar los informes de auditoría para favorecer los intereses particulares de los Funcionarios</v>
      </c>
      <c r="C5" s="259"/>
      <c r="D5" s="259"/>
      <c r="E5" s="260"/>
      <c r="F5" s="155">
        <v>1</v>
      </c>
      <c r="G5" s="155"/>
      <c r="H5" s="155"/>
      <c r="I5" s="155"/>
      <c r="J5" s="155"/>
      <c r="K5" s="155"/>
      <c r="L5" s="156">
        <f>SUM(F5:K5)</f>
        <v>1</v>
      </c>
      <c r="M5" s="157">
        <f>AVERAGE(F5:K5)</f>
        <v>1</v>
      </c>
      <c r="N5" s="157" t="str">
        <f>IF(M5&lt;=1,"Rara Vez",IF(M5&lt;=2,"Improbable",IF(M5&lt;=3,"Posible",IF(M5&lt;=4,"Probable",IF(M5&lt;=5,"Casi Seguro")))))</f>
        <v>Rara Vez</v>
      </c>
    </row>
    <row r="6" spans="1:14" s="4" customFormat="1" ht="33" customHeight="1" x14ac:dyDescent="0.25">
      <c r="A6" s="154">
        <v>2</v>
      </c>
      <c r="B6" s="258" t="str">
        <f>'definición riesgo'!B4</f>
        <v xml:space="preserve">No poner en conocimiento de la autoridad competente posibles actos de corrupción y/o faltas disciplinarias </v>
      </c>
      <c r="C6" s="259"/>
      <c r="D6" s="259"/>
      <c r="E6" s="260"/>
      <c r="F6" s="155">
        <v>1</v>
      </c>
      <c r="G6" s="155"/>
      <c r="H6" s="155"/>
      <c r="I6" s="155"/>
      <c r="J6" s="155"/>
      <c r="K6" s="155"/>
      <c r="L6" s="156">
        <f t="shared" ref="L6" si="0">SUM(F6:K6)</f>
        <v>1</v>
      </c>
      <c r="M6" s="157">
        <f t="shared" ref="M6" si="1">AVERAGE(F6:J6)</f>
        <v>1</v>
      </c>
      <c r="N6" s="157" t="str">
        <f t="shared" ref="N6" si="2">IF(M6&lt;=1,"Rara Vez",IF(M6&lt;=2,"Improbable",IF(M6&lt;=3,"Posible",IF(M6&lt;=4,"Probable",IF(M6&lt;=5,"Casi Seguro")))))</f>
        <v>Rara Vez</v>
      </c>
    </row>
    <row r="7" spans="1:14" ht="17.25" customHeight="1" x14ac:dyDescent="0.3">
      <c r="A7" s="152" t="s">
        <v>575</v>
      </c>
      <c r="B7" s="158"/>
      <c r="C7" s="158"/>
      <c r="D7" s="158"/>
      <c r="E7" s="158"/>
      <c r="F7" s="130"/>
      <c r="G7" s="130"/>
      <c r="H7" s="130"/>
      <c r="I7" s="130"/>
      <c r="J7" s="130"/>
      <c r="K7" s="130"/>
      <c r="L7" s="159"/>
      <c r="M7" s="114"/>
      <c r="N7" s="160"/>
    </row>
    <row r="8" spans="1:14" ht="17.25" customHeight="1" x14ac:dyDescent="0.3">
      <c r="A8" s="152" t="s">
        <v>576</v>
      </c>
    </row>
    <row r="9" spans="1:14" ht="17.25" customHeight="1" x14ac:dyDescent="0.3">
      <c r="A9" s="161" t="s">
        <v>577</v>
      </c>
    </row>
    <row r="10" spans="1:14" ht="17.25" customHeight="1" x14ac:dyDescent="0.3">
      <c r="A10" s="161"/>
    </row>
    <row r="11" spans="1:14" ht="17.25" customHeight="1" x14ac:dyDescent="0.3">
      <c r="A11" s="161"/>
    </row>
    <row r="12" spans="1:14" ht="27" customHeight="1" x14ac:dyDescent="0.25">
      <c r="A12" s="250" t="s">
        <v>578</v>
      </c>
      <c r="B12" s="251"/>
      <c r="C12" s="251"/>
      <c r="D12" s="251"/>
      <c r="E12" s="251"/>
      <c r="F12" s="252"/>
    </row>
    <row r="13" spans="1:14" ht="27" customHeight="1" x14ac:dyDescent="0.25">
      <c r="A13" s="162" t="s">
        <v>579</v>
      </c>
      <c r="B13" s="162" t="s">
        <v>580</v>
      </c>
      <c r="C13" s="250" t="s">
        <v>581</v>
      </c>
      <c r="D13" s="251"/>
      <c r="E13" s="252"/>
      <c r="F13" s="162" t="s">
        <v>582</v>
      </c>
    </row>
    <row r="14" spans="1:14" ht="33.75" customHeight="1" x14ac:dyDescent="0.25">
      <c r="A14" s="163">
        <v>1</v>
      </c>
      <c r="B14" s="42" t="s">
        <v>73</v>
      </c>
      <c r="C14" s="261" t="s">
        <v>583</v>
      </c>
      <c r="D14" s="261"/>
      <c r="E14" s="261"/>
      <c r="F14" s="6" t="s">
        <v>584</v>
      </c>
    </row>
    <row r="15" spans="1:14" ht="33.75" customHeight="1" x14ac:dyDescent="0.25">
      <c r="A15" s="43">
        <v>2</v>
      </c>
      <c r="B15" s="42" t="s">
        <v>16</v>
      </c>
      <c r="C15" s="261" t="s">
        <v>585</v>
      </c>
      <c r="D15" s="261"/>
      <c r="E15" s="261"/>
      <c r="F15" s="6" t="s">
        <v>586</v>
      </c>
    </row>
    <row r="16" spans="1:14" ht="33.75" customHeight="1" x14ac:dyDescent="0.25">
      <c r="A16" s="43">
        <v>3</v>
      </c>
      <c r="B16" s="42" t="s">
        <v>15</v>
      </c>
      <c r="C16" s="261" t="s">
        <v>585</v>
      </c>
      <c r="D16" s="261"/>
      <c r="E16" s="261"/>
      <c r="F16" s="6" t="s">
        <v>587</v>
      </c>
    </row>
    <row r="17" spans="1:6" ht="33.75" customHeight="1" x14ac:dyDescent="0.25">
      <c r="A17" s="43">
        <v>4</v>
      </c>
      <c r="B17" s="42" t="s">
        <v>14</v>
      </c>
      <c r="C17" s="261" t="s">
        <v>588</v>
      </c>
      <c r="D17" s="261"/>
      <c r="E17" s="261"/>
      <c r="F17" s="6" t="s">
        <v>589</v>
      </c>
    </row>
    <row r="18" spans="1:6" ht="33.75" customHeight="1" x14ac:dyDescent="0.25">
      <c r="A18" s="43">
        <v>5</v>
      </c>
      <c r="B18" s="42" t="s">
        <v>83</v>
      </c>
      <c r="C18" s="261" t="s">
        <v>590</v>
      </c>
      <c r="D18" s="261"/>
      <c r="E18" s="261"/>
      <c r="F18" s="6" t="s">
        <v>591</v>
      </c>
    </row>
    <row r="19" spans="1:6" ht="17.25" customHeight="1" x14ac:dyDescent="0.3">
      <c r="A19" s="161"/>
    </row>
    <row r="20" spans="1:6" ht="17.25" customHeight="1" x14ac:dyDescent="0.3">
      <c r="A20" s="161"/>
    </row>
    <row r="21" spans="1:6" ht="17.25" customHeight="1" x14ac:dyDescent="0.3">
      <c r="A21" s="161"/>
    </row>
    <row r="22" spans="1:6" ht="17.25" customHeight="1" x14ac:dyDescent="0.3">
      <c r="A22" s="161"/>
    </row>
    <row r="23" spans="1:6" ht="17.25" customHeight="1" x14ac:dyDescent="0.3">
      <c r="A23" s="161"/>
    </row>
    <row r="24" spans="1:6" ht="17.25" customHeight="1" x14ac:dyDescent="0.3">
      <c r="A24" s="161"/>
    </row>
    <row r="25" spans="1:6" ht="17.25" customHeight="1" x14ac:dyDescent="0.3">
      <c r="A25" s="161"/>
    </row>
    <row r="26" spans="1:6" ht="17.25" customHeight="1" x14ac:dyDescent="0.3">
      <c r="A26" s="161"/>
    </row>
    <row r="27" spans="1:6" ht="17.25" customHeight="1" x14ac:dyDescent="0.3">
      <c r="A27" s="161"/>
    </row>
    <row r="28" spans="1:6" ht="17.25" customHeight="1" x14ac:dyDescent="0.3">
      <c r="A28" s="161"/>
    </row>
    <row r="29" spans="1:6" ht="17.25" customHeight="1" x14ac:dyDescent="0.3">
      <c r="A29" s="161"/>
    </row>
    <row r="30" spans="1:6" ht="17.25" customHeight="1" x14ac:dyDescent="0.3">
      <c r="A30" s="161"/>
    </row>
    <row r="31" spans="1:6" ht="17.25" customHeight="1" x14ac:dyDescent="0.3">
      <c r="A31" s="161"/>
    </row>
    <row r="32" spans="1:6" ht="17.25" customHeight="1" x14ac:dyDescent="0.25">
      <c r="A32" s="152"/>
      <c r="B32" s="164"/>
      <c r="C32" s="152"/>
      <c r="D32" s="152"/>
    </row>
    <row r="33" spans="1:16" ht="17.25" customHeight="1" x14ac:dyDescent="0.25">
      <c r="A33" s="165"/>
      <c r="B33" s="164"/>
      <c r="C33" s="152"/>
      <c r="D33" s="152"/>
    </row>
    <row r="34" spans="1:16" x14ac:dyDescent="0.25">
      <c r="A34" s="262" t="s">
        <v>592</v>
      </c>
      <c r="B34" s="262"/>
      <c r="C34" s="262"/>
      <c r="D34" s="262"/>
      <c r="E34" s="262"/>
      <c r="F34" s="262"/>
      <c r="G34" s="262"/>
      <c r="H34" s="152"/>
      <c r="I34" s="152"/>
      <c r="J34" s="152"/>
      <c r="K34" s="152"/>
      <c r="L34" s="152"/>
      <c r="M34" s="152"/>
      <c r="N34" s="152"/>
      <c r="O34" s="152"/>
    </row>
    <row r="35" spans="1:16" x14ac:dyDescent="0.25">
      <c r="A35" s="46" t="s">
        <v>579</v>
      </c>
      <c r="B35" s="46" t="s">
        <v>580</v>
      </c>
      <c r="C35" s="263" t="s">
        <v>581</v>
      </c>
      <c r="D35" s="263"/>
      <c r="E35" s="263"/>
      <c r="F35" s="263"/>
      <c r="G35" s="263"/>
      <c r="H35" s="152"/>
      <c r="I35" s="152"/>
      <c r="J35" s="152"/>
      <c r="K35" s="152"/>
      <c r="L35" s="152"/>
      <c r="M35" s="152"/>
      <c r="N35" s="152"/>
      <c r="O35" s="152"/>
    </row>
    <row r="36" spans="1:16" ht="39" customHeight="1" x14ac:dyDescent="0.25">
      <c r="A36" s="43">
        <v>1</v>
      </c>
      <c r="B36" s="42" t="s">
        <v>501</v>
      </c>
      <c r="C36" s="248" t="s">
        <v>593</v>
      </c>
      <c r="D36" s="248"/>
      <c r="E36" s="248"/>
      <c r="F36" s="248"/>
      <c r="G36" s="248"/>
      <c r="N36" s="86"/>
      <c r="O36" s="86"/>
    </row>
    <row r="37" spans="1:16" ht="39" customHeight="1" x14ac:dyDescent="0.25">
      <c r="A37" s="43">
        <v>2</v>
      </c>
      <c r="B37" s="42" t="s">
        <v>502</v>
      </c>
      <c r="C37" s="248" t="s">
        <v>594</v>
      </c>
      <c r="D37" s="248"/>
      <c r="E37" s="248"/>
      <c r="F37" s="248"/>
      <c r="G37" s="248"/>
      <c r="N37" s="86"/>
      <c r="O37" s="86"/>
    </row>
    <row r="38" spans="1:16" ht="39" customHeight="1" x14ac:dyDescent="0.25">
      <c r="A38" s="43">
        <v>3</v>
      </c>
      <c r="B38" s="42" t="s">
        <v>77</v>
      </c>
      <c r="C38" s="248" t="s">
        <v>595</v>
      </c>
      <c r="D38" s="248"/>
      <c r="E38" s="248"/>
      <c r="F38" s="248"/>
      <c r="G38" s="248"/>
      <c r="H38" s="86"/>
      <c r="I38" s="86"/>
      <c r="J38" s="86"/>
      <c r="K38" s="86"/>
      <c r="L38" s="86"/>
      <c r="M38" s="86"/>
      <c r="N38" s="86"/>
      <c r="O38" s="86"/>
    </row>
    <row r="39" spans="1:16" ht="39" customHeight="1" x14ac:dyDescent="0.25">
      <c r="A39" s="43">
        <v>4</v>
      </c>
      <c r="B39" s="42" t="s">
        <v>37</v>
      </c>
      <c r="C39" s="248" t="s">
        <v>596</v>
      </c>
      <c r="D39" s="248"/>
      <c r="E39" s="248"/>
      <c r="F39" s="248"/>
      <c r="G39" s="248"/>
      <c r="H39" s="86"/>
      <c r="I39" s="86"/>
      <c r="J39" s="86"/>
      <c r="K39" s="86"/>
      <c r="L39" s="86"/>
      <c r="M39" s="86"/>
      <c r="N39" s="86"/>
      <c r="O39" s="86"/>
    </row>
    <row r="40" spans="1:16" ht="39" customHeight="1" x14ac:dyDescent="0.25">
      <c r="A40" s="43">
        <v>5</v>
      </c>
      <c r="B40" s="42" t="s">
        <v>78</v>
      </c>
      <c r="C40" s="248" t="s">
        <v>597</v>
      </c>
      <c r="D40" s="248"/>
      <c r="E40" s="248"/>
      <c r="F40" s="248"/>
      <c r="G40" s="248"/>
      <c r="H40" s="86"/>
      <c r="I40" s="86"/>
      <c r="J40" s="86"/>
      <c r="K40" s="86"/>
      <c r="L40" s="86"/>
      <c r="N40" s="86"/>
      <c r="O40" s="86"/>
    </row>
    <row r="41" spans="1:16" x14ac:dyDescent="0.25">
      <c r="F41" s="86"/>
      <c r="G41" s="86"/>
      <c r="H41" s="86"/>
      <c r="I41" s="86"/>
      <c r="J41" s="86"/>
      <c r="K41" s="86"/>
      <c r="L41" s="86"/>
      <c r="N41" s="86"/>
      <c r="O41" s="86"/>
    </row>
    <row r="42" spans="1:16" x14ac:dyDescent="0.25">
      <c r="F42" s="86"/>
      <c r="G42" s="86"/>
      <c r="H42" s="86"/>
      <c r="I42" s="86"/>
      <c r="J42" s="86"/>
      <c r="K42" s="86"/>
      <c r="L42" s="86"/>
      <c r="N42" s="86"/>
      <c r="O42" s="86"/>
    </row>
    <row r="43" spans="1:16" x14ac:dyDescent="0.25">
      <c r="A43" s="262" t="s">
        <v>598</v>
      </c>
      <c r="B43" s="262"/>
      <c r="C43" s="262"/>
      <c r="D43" s="262"/>
      <c r="E43" s="262"/>
      <c r="F43" s="262"/>
      <c r="G43" s="262"/>
      <c r="H43" s="86"/>
      <c r="I43" s="263" t="s">
        <v>599</v>
      </c>
      <c r="J43" s="263"/>
      <c r="K43" s="166"/>
      <c r="L43" s="166"/>
      <c r="M43" s="264" t="s">
        <v>600</v>
      </c>
      <c r="N43" s="265"/>
      <c r="O43" s="265"/>
      <c r="P43" s="266"/>
    </row>
    <row r="44" spans="1:16" x14ac:dyDescent="0.25">
      <c r="A44" s="263" t="s">
        <v>75</v>
      </c>
      <c r="B44" s="263"/>
      <c r="C44" s="263" t="s">
        <v>76</v>
      </c>
      <c r="D44" s="263"/>
      <c r="E44" s="263"/>
      <c r="F44" s="263"/>
      <c r="G44" s="263"/>
      <c r="I44" s="267" t="s">
        <v>601</v>
      </c>
      <c r="J44" s="268"/>
      <c r="K44" s="153"/>
      <c r="L44" s="153"/>
      <c r="M44" s="269" t="s">
        <v>602</v>
      </c>
      <c r="N44" s="269"/>
      <c r="O44" s="269"/>
      <c r="P44" s="269"/>
    </row>
    <row r="45" spans="1:16" x14ac:dyDescent="0.25">
      <c r="A45" s="263"/>
      <c r="B45" s="263"/>
      <c r="C45" s="263"/>
      <c r="D45" s="263"/>
      <c r="E45" s="263"/>
      <c r="F45" s="263"/>
      <c r="G45" s="263"/>
      <c r="I45" s="270" t="s">
        <v>603</v>
      </c>
      <c r="J45" s="271"/>
      <c r="K45" s="167"/>
      <c r="L45" s="167"/>
      <c r="M45" s="269" t="s">
        <v>604</v>
      </c>
      <c r="N45" s="269"/>
      <c r="O45" s="269"/>
      <c r="P45" s="269"/>
    </row>
    <row r="46" spans="1:16" x14ac:dyDescent="0.25">
      <c r="A46" s="263"/>
      <c r="B46" s="263"/>
      <c r="C46" s="44">
        <v>1</v>
      </c>
      <c r="D46" s="43">
        <v>2</v>
      </c>
      <c r="E46" s="43">
        <v>3</v>
      </c>
      <c r="F46" s="43">
        <v>4</v>
      </c>
      <c r="G46" s="43">
        <v>5</v>
      </c>
      <c r="I46" s="272" t="s">
        <v>605</v>
      </c>
      <c r="J46" s="273"/>
      <c r="K46" s="168"/>
      <c r="L46" s="168"/>
      <c r="M46" s="269" t="s">
        <v>606</v>
      </c>
      <c r="N46" s="269"/>
      <c r="O46" s="269"/>
      <c r="P46" s="269"/>
    </row>
    <row r="47" spans="1:16" x14ac:dyDescent="0.25">
      <c r="A47" s="263"/>
      <c r="B47" s="263"/>
      <c r="C47" s="169" t="s">
        <v>501</v>
      </c>
      <c r="D47" s="42" t="s">
        <v>502</v>
      </c>
      <c r="E47" s="42" t="s">
        <v>77</v>
      </c>
      <c r="F47" s="42" t="s">
        <v>37</v>
      </c>
      <c r="G47" s="42" t="s">
        <v>78</v>
      </c>
      <c r="I47" s="274" t="s">
        <v>607</v>
      </c>
      <c r="J47" s="274"/>
      <c r="K47" s="170"/>
      <c r="L47" s="170"/>
      <c r="M47" s="269" t="s">
        <v>606</v>
      </c>
      <c r="N47" s="269"/>
      <c r="O47" s="269"/>
      <c r="P47" s="269"/>
    </row>
    <row r="48" spans="1:16" x14ac:dyDescent="0.25">
      <c r="A48" s="43">
        <v>1</v>
      </c>
      <c r="B48" s="42" t="s">
        <v>608</v>
      </c>
      <c r="C48" s="5" t="s">
        <v>79</v>
      </c>
      <c r="D48" s="5" t="s">
        <v>79</v>
      </c>
      <c r="E48" s="5" t="s">
        <v>80</v>
      </c>
      <c r="F48" s="5" t="s">
        <v>81</v>
      </c>
      <c r="G48" s="5" t="s">
        <v>81</v>
      </c>
      <c r="J48" s="86"/>
      <c r="K48" s="86"/>
      <c r="L48" s="86"/>
      <c r="M48" s="86"/>
      <c r="N48" s="86"/>
      <c r="O48" s="86"/>
    </row>
    <row r="49" spans="1:15" x14ac:dyDescent="0.25">
      <c r="A49" s="43">
        <v>2</v>
      </c>
      <c r="B49" s="42" t="s">
        <v>16</v>
      </c>
      <c r="C49" s="5" t="s">
        <v>79</v>
      </c>
      <c r="D49" s="5" t="s">
        <v>79</v>
      </c>
      <c r="E49" s="5" t="s">
        <v>80</v>
      </c>
      <c r="F49" s="5" t="s">
        <v>81</v>
      </c>
      <c r="G49" s="5" t="s">
        <v>82</v>
      </c>
      <c r="J49" s="86"/>
      <c r="K49" s="86"/>
      <c r="L49" s="86"/>
      <c r="M49" s="86"/>
      <c r="N49" s="86"/>
      <c r="O49" s="86"/>
    </row>
    <row r="50" spans="1:15" x14ac:dyDescent="0.25">
      <c r="A50" s="43">
        <v>3</v>
      </c>
      <c r="B50" s="42" t="s">
        <v>15</v>
      </c>
      <c r="C50" s="5" t="s">
        <v>79</v>
      </c>
      <c r="D50" s="5" t="s">
        <v>80</v>
      </c>
      <c r="E50" s="5" t="s">
        <v>81</v>
      </c>
      <c r="F50" s="5" t="s">
        <v>82</v>
      </c>
      <c r="G50" s="5" t="s">
        <v>82</v>
      </c>
      <c r="J50" s="86"/>
      <c r="K50" s="86"/>
      <c r="L50" s="86"/>
      <c r="M50" s="86"/>
      <c r="N50" s="86"/>
      <c r="O50" s="86"/>
    </row>
    <row r="51" spans="1:15" x14ac:dyDescent="0.25">
      <c r="A51" s="43">
        <v>4</v>
      </c>
      <c r="B51" s="42" t="s">
        <v>14</v>
      </c>
      <c r="C51" s="5" t="s">
        <v>80</v>
      </c>
      <c r="D51" s="5" t="s">
        <v>81</v>
      </c>
      <c r="E51" s="5" t="s">
        <v>81</v>
      </c>
      <c r="F51" s="5" t="s">
        <v>82</v>
      </c>
      <c r="G51" s="5" t="s">
        <v>82</v>
      </c>
      <c r="J51" s="86"/>
      <c r="K51" s="86"/>
      <c r="L51" s="86"/>
      <c r="M51" s="86"/>
      <c r="N51" s="86"/>
      <c r="O51" s="86"/>
    </row>
    <row r="52" spans="1:15" x14ac:dyDescent="0.25">
      <c r="A52" s="43">
        <v>5</v>
      </c>
      <c r="B52" s="42" t="s">
        <v>83</v>
      </c>
      <c r="C52" s="5" t="s">
        <v>81</v>
      </c>
      <c r="D52" s="5" t="s">
        <v>81</v>
      </c>
      <c r="E52" s="5" t="s">
        <v>82</v>
      </c>
      <c r="F52" s="5" t="s">
        <v>82</v>
      </c>
      <c r="G52" s="5" t="s">
        <v>82</v>
      </c>
    </row>
    <row r="53" spans="1:15" s="13" customFormat="1" ht="15" customHeight="1" x14ac:dyDescent="0.25"/>
    <row r="54" spans="1:15" s="13" customFormat="1" ht="15" customHeight="1" x14ac:dyDescent="0.25"/>
    <row r="55" spans="1:15" x14ac:dyDescent="0.25">
      <c r="A55" s="262" t="s">
        <v>609</v>
      </c>
      <c r="B55" s="262"/>
      <c r="C55" s="262"/>
      <c r="D55" s="262"/>
      <c r="E55" s="262"/>
      <c r="F55" s="262"/>
      <c r="G55" s="262"/>
      <c r="H55" s="262"/>
      <c r="I55" s="262"/>
      <c r="J55" s="86"/>
      <c r="K55" s="86"/>
      <c r="L55" s="86"/>
      <c r="M55" s="86"/>
      <c r="N55" s="86"/>
      <c r="O55" s="86"/>
    </row>
    <row r="56" spans="1:15" s="13" customFormat="1" ht="47.25" customHeight="1" x14ac:dyDescent="0.25">
      <c r="A56" s="275" t="s">
        <v>610</v>
      </c>
      <c r="B56" s="275" t="s">
        <v>611</v>
      </c>
      <c r="C56" s="275"/>
      <c r="D56" s="275"/>
      <c r="E56" s="275"/>
      <c r="F56" s="275"/>
      <c r="G56" s="276" t="s">
        <v>612</v>
      </c>
      <c r="H56" s="276"/>
      <c r="I56" s="276" t="s">
        <v>613</v>
      </c>
    </row>
    <row r="57" spans="1:15" x14ac:dyDescent="0.25">
      <c r="A57" s="275"/>
      <c r="B57" s="275"/>
      <c r="C57" s="275"/>
      <c r="D57" s="275"/>
      <c r="E57" s="275"/>
      <c r="F57" s="275"/>
      <c r="G57" s="106" t="s">
        <v>52</v>
      </c>
      <c r="H57" s="106" t="s">
        <v>11</v>
      </c>
      <c r="I57" s="276"/>
    </row>
    <row r="58" spans="1:15" ht="27" customHeight="1" x14ac:dyDescent="0.25">
      <c r="A58" s="278" t="s">
        <v>614</v>
      </c>
      <c r="B58" s="281" t="s">
        <v>615</v>
      </c>
      <c r="C58" s="281"/>
      <c r="D58" s="281"/>
      <c r="E58" s="281"/>
      <c r="F58" s="281"/>
      <c r="G58" s="171"/>
      <c r="H58" s="171"/>
      <c r="I58" s="171">
        <v>15</v>
      </c>
    </row>
    <row r="59" spans="1:15" ht="29.25" customHeight="1" x14ac:dyDescent="0.25">
      <c r="A59" s="279"/>
      <c r="B59" s="281" t="s">
        <v>616</v>
      </c>
      <c r="C59" s="281"/>
      <c r="D59" s="281"/>
      <c r="E59" s="281"/>
      <c r="F59" s="281"/>
      <c r="G59" s="171"/>
      <c r="H59" s="171"/>
      <c r="I59" s="171">
        <v>15</v>
      </c>
    </row>
    <row r="60" spans="1:15" ht="20.25" customHeight="1" x14ac:dyDescent="0.25">
      <c r="A60" s="280"/>
      <c r="B60" s="281" t="s">
        <v>617</v>
      </c>
      <c r="C60" s="281"/>
      <c r="D60" s="281"/>
      <c r="E60" s="281"/>
      <c r="F60" s="281"/>
      <c r="G60" s="171"/>
      <c r="H60" s="171"/>
      <c r="I60" s="171">
        <v>30</v>
      </c>
    </row>
    <row r="61" spans="1:15" ht="43.5" customHeight="1" x14ac:dyDescent="0.25">
      <c r="A61" s="282" t="s">
        <v>618</v>
      </c>
      <c r="B61" s="284" t="s">
        <v>619</v>
      </c>
      <c r="C61" s="284"/>
      <c r="D61" s="284"/>
      <c r="E61" s="284"/>
      <c r="F61" s="284"/>
      <c r="G61" s="172"/>
      <c r="H61" s="172"/>
      <c r="I61" s="172">
        <v>15</v>
      </c>
    </row>
    <row r="62" spans="1:15" ht="16.5" x14ac:dyDescent="0.25">
      <c r="A62" s="283"/>
      <c r="B62" s="284" t="s">
        <v>620</v>
      </c>
      <c r="C62" s="284"/>
      <c r="D62" s="284"/>
      <c r="E62" s="284"/>
      <c r="F62" s="284"/>
      <c r="G62" s="172"/>
      <c r="H62" s="172"/>
      <c r="I62" s="172">
        <v>25</v>
      </c>
    </row>
    <row r="65" spans="1:9" ht="15" customHeight="1" x14ac:dyDescent="0.25">
      <c r="A65" s="285" t="s">
        <v>621</v>
      </c>
      <c r="B65" s="285"/>
      <c r="C65" s="285"/>
      <c r="D65" s="285"/>
      <c r="E65" s="285"/>
      <c r="F65" s="285"/>
      <c r="G65" s="285"/>
      <c r="H65" s="173"/>
      <c r="I65" s="173"/>
    </row>
    <row r="66" spans="1:9" ht="44.25" customHeight="1" x14ac:dyDescent="0.25">
      <c r="A66" s="275" t="s">
        <v>622</v>
      </c>
      <c r="B66" s="275"/>
      <c r="C66" s="275"/>
      <c r="D66" s="286" t="s">
        <v>623</v>
      </c>
      <c r="E66" s="286"/>
      <c r="F66" s="286"/>
      <c r="G66" s="286"/>
      <c r="H66" s="174"/>
      <c r="I66" s="174"/>
    </row>
    <row r="67" spans="1:9" ht="45" customHeight="1" x14ac:dyDescent="0.25">
      <c r="A67" s="275"/>
      <c r="B67" s="275"/>
      <c r="C67" s="275"/>
      <c r="D67" s="286" t="s">
        <v>624</v>
      </c>
      <c r="E67" s="286"/>
      <c r="F67" s="286" t="s">
        <v>625</v>
      </c>
      <c r="G67" s="286"/>
      <c r="H67" s="175"/>
      <c r="I67" s="174"/>
    </row>
    <row r="68" spans="1:9" x14ac:dyDescent="0.25">
      <c r="A68" s="277" t="s">
        <v>626</v>
      </c>
      <c r="B68" s="277"/>
      <c r="C68" s="277"/>
      <c r="D68" s="277">
        <v>0</v>
      </c>
      <c r="E68" s="277"/>
      <c r="F68" s="277">
        <v>0</v>
      </c>
      <c r="G68" s="277"/>
      <c r="H68" s="176"/>
      <c r="I68" s="176"/>
    </row>
    <row r="69" spans="1:9" x14ac:dyDescent="0.25">
      <c r="A69" s="277" t="s">
        <v>627</v>
      </c>
      <c r="B69" s="277"/>
      <c r="C69" s="277"/>
      <c r="D69" s="277">
        <v>1</v>
      </c>
      <c r="E69" s="277"/>
      <c r="F69" s="277">
        <v>1</v>
      </c>
      <c r="G69" s="277"/>
      <c r="H69" s="176"/>
      <c r="I69" s="176"/>
    </row>
    <row r="70" spans="1:9" x14ac:dyDescent="0.25">
      <c r="A70" s="277" t="s">
        <v>628</v>
      </c>
      <c r="B70" s="277"/>
      <c r="C70" s="277"/>
      <c r="D70" s="277">
        <v>2</v>
      </c>
      <c r="E70" s="277"/>
      <c r="F70" s="277">
        <v>2</v>
      </c>
      <c r="G70" s="277"/>
      <c r="H70" s="176"/>
      <c r="I70" s="176"/>
    </row>
    <row r="71" spans="1:9" s="179" customFormat="1" ht="16.5" x14ac:dyDescent="0.25">
      <c r="A71" s="177"/>
      <c r="B71" s="178"/>
      <c r="C71" s="178"/>
      <c r="D71" s="178"/>
      <c r="E71" s="178"/>
      <c r="F71" s="178"/>
      <c r="G71" s="176"/>
      <c r="H71" s="176"/>
      <c r="I71" s="176"/>
    </row>
    <row r="72" spans="1:9" s="179" customFormat="1" ht="16.5" x14ac:dyDescent="0.25">
      <c r="A72" s="177"/>
      <c r="B72" s="178"/>
      <c r="C72" s="178"/>
      <c r="D72" s="178"/>
      <c r="E72" s="178"/>
      <c r="F72" s="178"/>
      <c r="G72" s="176"/>
      <c r="H72" s="176"/>
      <c r="I72" s="176"/>
    </row>
    <row r="104" spans="1:9" x14ac:dyDescent="0.25">
      <c r="A104" s="13"/>
      <c r="E104" s="180"/>
      <c r="F104" s="13"/>
      <c r="G104" s="13"/>
      <c r="H104" s="13"/>
      <c r="I104" s="13"/>
    </row>
    <row r="105" spans="1:9" x14ac:dyDescent="0.25">
      <c r="A105" s="13"/>
      <c r="E105" s="180"/>
      <c r="F105" s="13"/>
      <c r="G105" s="13"/>
      <c r="H105" s="13"/>
      <c r="I105" s="13"/>
    </row>
  </sheetData>
  <mergeCells count="57">
    <mergeCell ref="A69:C69"/>
    <mergeCell ref="D69:E69"/>
    <mergeCell ref="F69:G69"/>
    <mergeCell ref="A70:C70"/>
    <mergeCell ref="D70:E70"/>
    <mergeCell ref="F70:G70"/>
    <mergeCell ref="A68:C68"/>
    <mergeCell ref="D68:E68"/>
    <mergeCell ref="F68:G68"/>
    <mergeCell ref="A58:A60"/>
    <mergeCell ref="B58:F58"/>
    <mergeCell ref="B59:F59"/>
    <mergeCell ref="B60:F60"/>
    <mergeCell ref="A61:A62"/>
    <mergeCell ref="B61:F61"/>
    <mergeCell ref="B62:F62"/>
    <mergeCell ref="A65:G65"/>
    <mergeCell ref="A66:C67"/>
    <mergeCell ref="D66:G66"/>
    <mergeCell ref="D67:E67"/>
    <mergeCell ref="F67:G67"/>
    <mergeCell ref="A55:I55"/>
    <mergeCell ref="A56:A57"/>
    <mergeCell ref="B56:F57"/>
    <mergeCell ref="G56:H56"/>
    <mergeCell ref="I56:I57"/>
    <mergeCell ref="A43:G43"/>
    <mergeCell ref="I43:J43"/>
    <mergeCell ref="M43:P43"/>
    <mergeCell ref="A44:B47"/>
    <mergeCell ref="C44:G45"/>
    <mergeCell ref="I44:J44"/>
    <mergeCell ref="M44:P44"/>
    <mergeCell ref="I45:J45"/>
    <mergeCell ref="M45:P45"/>
    <mergeCell ref="I46:J46"/>
    <mergeCell ref="M46:P46"/>
    <mergeCell ref="I47:J47"/>
    <mergeCell ref="M47:P47"/>
    <mergeCell ref="C40:G40"/>
    <mergeCell ref="C14:E14"/>
    <mergeCell ref="C15:E15"/>
    <mergeCell ref="C16:E16"/>
    <mergeCell ref="C17:E17"/>
    <mergeCell ref="C18:E18"/>
    <mergeCell ref="A34:G34"/>
    <mergeCell ref="C35:G35"/>
    <mergeCell ref="C36:G36"/>
    <mergeCell ref="C37:G37"/>
    <mergeCell ref="C38:G38"/>
    <mergeCell ref="C39:G39"/>
    <mergeCell ref="C13:E13"/>
    <mergeCell ref="A2:N3"/>
    <mergeCell ref="B4:E4"/>
    <mergeCell ref="B5:E5"/>
    <mergeCell ref="B6:E6"/>
    <mergeCell ref="A12:F12"/>
  </mergeCells>
  <conditionalFormatting sqref="A48:A52 C46:G46 A36:A40 A14:A18">
    <cfRule type="colorScale" priority="5">
      <colorScale>
        <cfvo type="num" val="1"/>
        <cfvo type="num" val="3"/>
        <cfvo type="num" val="5"/>
        <color rgb="FF00B050"/>
        <color rgb="FFFFC000"/>
        <color rgb="FFFF0000"/>
      </colorScale>
    </cfRule>
  </conditionalFormatting>
  <conditionalFormatting sqref="G56:G57 C48:G52">
    <cfRule type="cellIs" dxfId="242" priority="1" operator="equal">
      <formula>"E"</formula>
    </cfRule>
    <cfRule type="cellIs" dxfId="241" priority="2" operator="equal">
      <formula>"A"</formula>
    </cfRule>
    <cfRule type="cellIs" dxfId="240" priority="3" operator="equal">
      <formula>"M"</formula>
    </cfRule>
    <cfRule type="cellIs" dxfId="239" priority="4" operator="equal">
      <formula>"B"</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H54"/>
  <sheetViews>
    <sheetView topLeftCell="A13" zoomScale="130" zoomScaleNormal="130" workbookViewId="0">
      <selection activeCell="A27" sqref="A27:C27"/>
    </sheetView>
  </sheetViews>
  <sheetFormatPr baseColWidth="10" defaultRowHeight="15" x14ac:dyDescent="0.25"/>
  <cols>
    <col min="1" max="1" width="77.85546875" customWidth="1"/>
    <col min="6" max="6" width="17.7109375" customWidth="1"/>
  </cols>
  <sheetData>
    <row r="3" spans="1:8" x14ac:dyDescent="0.25">
      <c r="A3" t="str">
        <f>'definición riesgo'!B3</f>
        <v>Afectar los informes de auditoría para favorecer los intereses particulares de los Funcionarios</v>
      </c>
    </row>
    <row r="4" spans="1:8" x14ac:dyDescent="0.25">
      <c r="A4" s="288" t="s">
        <v>49</v>
      </c>
      <c r="B4" s="288"/>
      <c r="C4" s="288"/>
      <c r="F4" s="289" t="s">
        <v>48</v>
      </c>
      <c r="G4" s="290"/>
      <c r="H4" s="291"/>
    </row>
    <row r="5" spans="1:8" x14ac:dyDescent="0.25">
      <c r="A5" s="1" t="s">
        <v>47</v>
      </c>
      <c r="B5" s="1" t="s">
        <v>46</v>
      </c>
      <c r="C5" s="1"/>
      <c r="F5" s="2" t="s">
        <v>45</v>
      </c>
      <c r="G5" s="2" t="s">
        <v>44</v>
      </c>
      <c r="H5" s="2" t="s">
        <v>17</v>
      </c>
    </row>
    <row r="6" spans="1:8" x14ac:dyDescent="0.25">
      <c r="A6" s="1" t="s">
        <v>43</v>
      </c>
      <c r="B6" s="1" t="s">
        <v>42</v>
      </c>
      <c r="C6" s="1" t="s">
        <v>41</v>
      </c>
      <c r="F6" s="3" t="s">
        <v>40</v>
      </c>
      <c r="G6" s="2" t="s">
        <v>39</v>
      </c>
      <c r="H6" s="2">
        <v>5</v>
      </c>
    </row>
    <row r="7" spans="1:8" x14ac:dyDescent="0.25">
      <c r="A7" s="1" t="s">
        <v>38</v>
      </c>
      <c r="B7" s="1">
        <v>1</v>
      </c>
      <c r="C7" s="1"/>
      <c r="F7" s="3" t="s">
        <v>74</v>
      </c>
      <c r="G7" s="2" t="s">
        <v>37</v>
      </c>
      <c r="H7" s="2">
        <v>10</v>
      </c>
    </row>
    <row r="8" spans="1:8" x14ac:dyDescent="0.25">
      <c r="A8" s="1" t="s">
        <v>36</v>
      </c>
      <c r="B8" s="1">
        <v>1</v>
      </c>
      <c r="C8" s="1"/>
      <c r="F8" s="3" t="s">
        <v>35</v>
      </c>
      <c r="G8" s="2" t="s">
        <v>34</v>
      </c>
      <c r="H8" s="2">
        <v>20</v>
      </c>
    </row>
    <row r="9" spans="1:8" x14ac:dyDescent="0.25">
      <c r="A9" s="1" t="s">
        <v>33</v>
      </c>
      <c r="B9" s="1"/>
      <c r="C9" s="1">
        <v>1</v>
      </c>
    </row>
    <row r="10" spans="1:8" x14ac:dyDescent="0.25">
      <c r="A10" s="1" t="s">
        <v>32</v>
      </c>
      <c r="B10" s="1"/>
      <c r="C10" s="1">
        <v>1</v>
      </c>
    </row>
    <row r="11" spans="1:8" x14ac:dyDescent="0.25">
      <c r="A11" s="1" t="s">
        <v>31</v>
      </c>
      <c r="B11" s="1"/>
      <c r="C11" s="1">
        <v>1</v>
      </c>
    </row>
    <row r="12" spans="1:8" x14ac:dyDescent="0.25">
      <c r="A12" s="1" t="s">
        <v>30</v>
      </c>
      <c r="B12" s="1">
        <v>1</v>
      </c>
      <c r="C12" s="1"/>
    </row>
    <row r="13" spans="1:8" x14ac:dyDescent="0.25">
      <c r="A13" s="1" t="s">
        <v>29</v>
      </c>
      <c r="B13" s="1"/>
      <c r="C13" s="1">
        <v>1</v>
      </c>
    </row>
    <row r="14" spans="1:8" x14ac:dyDescent="0.25">
      <c r="A14" s="1" t="s">
        <v>28</v>
      </c>
      <c r="B14" s="1"/>
      <c r="C14" s="1">
        <v>1</v>
      </c>
    </row>
    <row r="15" spans="1:8" x14ac:dyDescent="0.25">
      <c r="A15" s="1" t="s">
        <v>27</v>
      </c>
      <c r="B15" s="1"/>
      <c r="C15" s="1"/>
    </row>
    <row r="16" spans="1:8" x14ac:dyDescent="0.25">
      <c r="A16" s="1" t="s">
        <v>26</v>
      </c>
      <c r="B16" s="1"/>
      <c r="C16" s="1">
        <v>1</v>
      </c>
    </row>
    <row r="17" spans="1:8" x14ac:dyDescent="0.25">
      <c r="A17" s="1" t="s">
        <v>25</v>
      </c>
      <c r="B17" s="1">
        <v>1</v>
      </c>
      <c r="C17" s="1"/>
    </row>
    <row r="18" spans="1:8" x14ac:dyDescent="0.25">
      <c r="A18" s="1" t="s">
        <v>24</v>
      </c>
      <c r="B18" s="1">
        <v>1</v>
      </c>
      <c r="C18" s="1"/>
    </row>
    <row r="19" spans="1:8" x14ac:dyDescent="0.25">
      <c r="A19" s="1" t="s">
        <v>23</v>
      </c>
      <c r="B19" s="1">
        <v>1</v>
      </c>
      <c r="C19" s="1"/>
    </row>
    <row r="20" spans="1:8" x14ac:dyDescent="0.25">
      <c r="A20" s="1" t="s">
        <v>22</v>
      </c>
      <c r="B20" s="1">
        <v>1</v>
      </c>
      <c r="C20" s="1"/>
    </row>
    <row r="21" spans="1:8" x14ac:dyDescent="0.25">
      <c r="A21" s="1" t="s">
        <v>95</v>
      </c>
      <c r="B21" s="1">
        <v>1</v>
      </c>
      <c r="C21" s="1"/>
    </row>
    <row r="22" spans="1:8" x14ac:dyDescent="0.25">
      <c r="A22" s="1" t="s">
        <v>21</v>
      </c>
      <c r="B22" s="1"/>
      <c r="C22" s="1">
        <v>1</v>
      </c>
    </row>
    <row r="23" spans="1:8" x14ac:dyDescent="0.25">
      <c r="A23" s="1" t="s">
        <v>20</v>
      </c>
      <c r="B23" s="1"/>
      <c r="C23" s="1">
        <v>1</v>
      </c>
    </row>
    <row r="24" spans="1:8" x14ac:dyDescent="0.25">
      <c r="A24" s="1" t="s">
        <v>19</v>
      </c>
      <c r="B24" s="1"/>
      <c r="C24" s="1">
        <v>1</v>
      </c>
    </row>
    <row r="25" spans="1:8" x14ac:dyDescent="0.25">
      <c r="A25" s="1" t="s">
        <v>18</v>
      </c>
      <c r="B25" s="1"/>
      <c r="C25" s="1">
        <v>1</v>
      </c>
    </row>
    <row r="26" spans="1:8" x14ac:dyDescent="0.25">
      <c r="A26" s="1" t="s">
        <v>631</v>
      </c>
      <c r="B26" s="1">
        <f>SUM(B7:B25)</f>
        <v>8</v>
      </c>
      <c r="C26" s="1">
        <f>SUM(C7:C25)</f>
        <v>10</v>
      </c>
    </row>
    <row r="27" spans="1:8" ht="45" customHeight="1" x14ac:dyDescent="0.25">
      <c r="A27" s="287" t="s">
        <v>632</v>
      </c>
      <c r="B27" s="287"/>
      <c r="C27" s="287"/>
    </row>
    <row r="30" spans="1:8" x14ac:dyDescent="0.25">
      <c r="A30" t="str">
        <f>'definición riesgo'!B4</f>
        <v xml:space="preserve">No poner en conocimiento de la autoridad competente posibles actos de corrupción y/o faltas disciplinarias </v>
      </c>
    </row>
    <row r="31" spans="1:8" x14ac:dyDescent="0.25">
      <c r="A31" s="288" t="s">
        <v>49</v>
      </c>
      <c r="B31" s="288"/>
      <c r="C31" s="288"/>
      <c r="F31" s="289" t="s">
        <v>48</v>
      </c>
      <c r="G31" s="290"/>
      <c r="H31" s="291"/>
    </row>
    <row r="32" spans="1:8" x14ac:dyDescent="0.25">
      <c r="A32" s="1" t="s">
        <v>47</v>
      </c>
      <c r="B32" s="1" t="s">
        <v>46</v>
      </c>
      <c r="C32" s="1"/>
      <c r="F32" s="2" t="s">
        <v>45</v>
      </c>
      <c r="G32" s="2" t="s">
        <v>44</v>
      </c>
      <c r="H32" s="2" t="s">
        <v>17</v>
      </c>
    </row>
    <row r="33" spans="1:8" x14ac:dyDescent="0.25">
      <c r="A33" s="1" t="s">
        <v>43</v>
      </c>
      <c r="B33" s="1" t="s">
        <v>42</v>
      </c>
      <c r="C33" s="1" t="s">
        <v>41</v>
      </c>
      <c r="F33" s="3" t="s">
        <v>40</v>
      </c>
      <c r="G33" s="2" t="s">
        <v>39</v>
      </c>
      <c r="H33" s="2">
        <v>5</v>
      </c>
    </row>
    <row r="34" spans="1:8" x14ac:dyDescent="0.25">
      <c r="A34" s="1" t="s">
        <v>38</v>
      </c>
      <c r="B34" s="1">
        <v>1</v>
      </c>
      <c r="C34" s="1"/>
      <c r="F34" s="3" t="s">
        <v>74</v>
      </c>
      <c r="G34" s="2" t="s">
        <v>37</v>
      </c>
      <c r="H34" s="2">
        <v>10</v>
      </c>
    </row>
    <row r="35" spans="1:8" x14ac:dyDescent="0.25">
      <c r="A35" s="1" t="s">
        <v>36</v>
      </c>
      <c r="B35" s="1">
        <v>1</v>
      </c>
      <c r="C35" s="1"/>
      <c r="F35" s="3" t="s">
        <v>35</v>
      </c>
      <c r="G35" s="2" t="s">
        <v>34</v>
      </c>
      <c r="H35" s="2">
        <v>20</v>
      </c>
    </row>
    <row r="36" spans="1:8" x14ac:dyDescent="0.25">
      <c r="A36" s="1" t="s">
        <v>33</v>
      </c>
      <c r="B36" s="1">
        <v>1</v>
      </c>
      <c r="C36" s="1"/>
    </row>
    <row r="37" spans="1:8" x14ac:dyDescent="0.25">
      <c r="A37" s="1" t="s">
        <v>32</v>
      </c>
      <c r="B37" s="1"/>
      <c r="C37" s="1">
        <v>1</v>
      </c>
    </row>
    <row r="38" spans="1:8" x14ac:dyDescent="0.25">
      <c r="A38" s="1" t="s">
        <v>31</v>
      </c>
      <c r="B38" s="1">
        <v>1</v>
      </c>
      <c r="C38" s="1"/>
    </row>
    <row r="39" spans="1:8" x14ac:dyDescent="0.25">
      <c r="A39" s="1" t="s">
        <v>30</v>
      </c>
      <c r="B39" s="1">
        <v>1</v>
      </c>
      <c r="C39" s="1"/>
    </row>
    <row r="40" spans="1:8" x14ac:dyDescent="0.25">
      <c r="A40" s="1" t="s">
        <v>29</v>
      </c>
      <c r="B40" s="1">
        <v>1</v>
      </c>
      <c r="C40" s="1"/>
    </row>
    <row r="41" spans="1:8" x14ac:dyDescent="0.25">
      <c r="A41" s="1" t="s">
        <v>28</v>
      </c>
      <c r="B41" s="1"/>
      <c r="C41" s="1">
        <v>1</v>
      </c>
    </row>
    <row r="42" spans="1:8" x14ac:dyDescent="0.25">
      <c r="A42" s="1" t="s">
        <v>27</v>
      </c>
      <c r="B42" s="1"/>
      <c r="C42" s="1"/>
    </row>
    <row r="43" spans="1:8" x14ac:dyDescent="0.25">
      <c r="A43" s="1" t="s">
        <v>26</v>
      </c>
      <c r="B43" s="1"/>
      <c r="C43" s="1">
        <v>1</v>
      </c>
    </row>
    <row r="44" spans="1:8" x14ac:dyDescent="0.25">
      <c r="A44" s="1" t="s">
        <v>25</v>
      </c>
      <c r="B44" s="1">
        <v>1</v>
      </c>
      <c r="C44" s="1"/>
    </row>
    <row r="45" spans="1:8" x14ac:dyDescent="0.25">
      <c r="A45" s="1" t="s">
        <v>24</v>
      </c>
      <c r="B45" s="1">
        <v>1</v>
      </c>
      <c r="C45" s="1"/>
    </row>
    <row r="46" spans="1:8" x14ac:dyDescent="0.25">
      <c r="A46" s="1" t="s">
        <v>23</v>
      </c>
      <c r="B46" s="1">
        <v>1</v>
      </c>
      <c r="C46" s="1"/>
    </row>
    <row r="47" spans="1:8" x14ac:dyDescent="0.25">
      <c r="A47" s="1" t="s">
        <v>22</v>
      </c>
      <c r="B47" s="1">
        <v>1</v>
      </c>
      <c r="C47" s="1"/>
    </row>
    <row r="48" spans="1:8" x14ac:dyDescent="0.25">
      <c r="A48" s="1" t="s">
        <v>87</v>
      </c>
      <c r="B48" s="1">
        <v>1</v>
      </c>
      <c r="C48" s="1"/>
    </row>
    <row r="49" spans="1:3" x14ac:dyDescent="0.25">
      <c r="A49" s="1" t="s">
        <v>21</v>
      </c>
      <c r="B49" s="1">
        <v>1</v>
      </c>
      <c r="C49" s="1"/>
    </row>
    <row r="50" spans="1:3" x14ac:dyDescent="0.25">
      <c r="A50" s="1" t="s">
        <v>20</v>
      </c>
      <c r="B50" s="1"/>
      <c r="C50" s="1">
        <v>1</v>
      </c>
    </row>
    <row r="51" spans="1:3" x14ac:dyDescent="0.25">
      <c r="A51" s="1" t="s">
        <v>19</v>
      </c>
      <c r="B51" s="1"/>
      <c r="C51" s="1">
        <v>1</v>
      </c>
    </row>
    <row r="52" spans="1:3" x14ac:dyDescent="0.25">
      <c r="A52" s="1" t="s">
        <v>18</v>
      </c>
      <c r="B52" s="1">
        <v>1</v>
      </c>
      <c r="C52" s="1"/>
    </row>
    <row r="53" spans="1:3" x14ac:dyDescent="0.25">
      <c r="A53" s="1" t="s">
        <v>99</v>
      </c>
      <c r="B53" s="1">
        <f>SUM(B34:B52)</f>
        <v>13</v>
      </c>
      <c r="C53" s="1">
        <f>SUM(C34:C52)</f>
        <v>5</v>
      </c>
    </row>
    <row r="54" spans="1:3" ht="39" customHeight="1" x14ac:dyDescent="0.25">
      <c r="A54" s="287" t="s">
        <v>100</v>
      </c>
      <c r="B54" s="287"/>
      <c r="C54" s="287"/>
    </row>
  </sheetData>
  <mergeCells count="6">
    <mergeCell ref="A54:C54"/>
    <mergeCell ref="A4:C4"/>
    <mergeCell ref="A27:C27"/>
    <mergeCell ref="F4:H4"/>
    <mergeCell ref="A31:C31"/>
    <mergeCell ref="F31:H3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A4AB5-BAB2-4066-8751-328CB06BACEE}">
  <sheetPr>
    <tabColor rgb="FFFF0000"/>
  </sheetPr>
  <dimension ref="A2:I237"/>
  <sheetViews>
    <sheetView topLeftCell="A5" zoomScale="130" zoomScaleNormal="130" workbookViewId="0">
      <selection activeCell="F23" sqref="F23"/>
    </sheetView>
  </sheetViews>
  <sheetFormatPr baseColWidth="10" defaultColWidth="10.7109375" defaultRowHeight="15" x14ac:dyDescent="0.25"/>
  <cols>
    <col min="1" max="1" width="6.5703125" customWidth="1"/>
    <col min="2" max="2" width="8" customWidth="1"/>
    <col min="3" max="3" width="69.42578125" customWidth="1"/>
    <col min="4" max="5" width="10.7109375" style="40"/>
    <col min="6" max="6" width="11.7109375" customWidth="1"/>
    <col min="8" max="8" width="17.7109375" customWidth="1"/>
  </cols>
  <sheetData>
    <row r="2" spans="1:5" x14ac:dyDescent="0.25">
      <c r="A2" s="292" t="s">
        <v>504</v>
      </c>
      <c r="B2" s="292"/>
      <c r="C2" s="292"/>
      <c r="D2" s="292"/>
      <c r="E2" s="292"/>
    </row>
    <row r="3" spans="1:5" x14ac:dyDescent="0.25">
      <c r="B3" t="s">
        <v>505</v>
      </c>
    </row>
    <row r="4" spans="1:5" x14ac:dyDescent="0.25">
      <c r="B4" s="293" t="str">
        <f>'definición riesgo'!B3</f>
        <v>Afectar los informes de auditoría para favorecer los intereses particulares de los Funcionarios</v>
      </c>
      <c r="C4" s="293"/>
      <c r="D4" s="293"/>
      <c r="E4" s="293"/>
    </row>
    <row r="5" spans="1:5" x14ac:dyDescent="0.25">
      <c r="A5" s="294" t="s">
        <v>506</v>
      </c>
      <c r="B5" s="297" t="s">
        <v>507</v>
      </c>
      <c r="C5" s="297"/>
      <c r="D5" s="297"/>
      <c r="E5" s="297"/>
    </row>
    <row r="6" spans="1:5" x14ac:dyDescent="0.25">
      <c r="A6" s="295"/>
      <c r="B6" s="116" t="s">
        <v>47</v>
      </c>
      <c r="C6" s="117"/>
      <c r="D6" s="298" t="s">
        <v>46</v>
      </c>
      <c r="E6" s="299"/>
    </row>
    <row r="7" spans="1:5" ht="17.25" customHeight="1" x14ac:dyDescent="0.25">
      <c r="A7" s="296"/>
      <c r="B7" s="118" t="s">
        <v>43</v>
      </c>
      <c r="C7" s="118"/>
      <c r="D7" s="119" t="s">
        <v>42</v>
      </c>
      <c r="E7" s="119" t="s">
        <v>41</v>
      </c>
    </row>
    <row r="8" spans="1:5" x14ac:dyDescent="0.25">
      <c r="A8" s="120">
        <v>1</v>
      </c>
      <c r="B8" s="300" t="s">
        <v>508</v>
      </c>
      <c r="C8" s="301"/>
      <c r="D8" s="121" t="s">
        <v>509</v>
      </c>
      <c r="E8" s="121"/>
    </row>
    <row r="9" spans="1:5" x14ac:dyDescent="0.25">
      <c r="A9" s="120">
        <v>2</v>
      </c>
      <c r="B9" s="300" t="s">
        <v>510</v>
      </c>
      <c r="C9" s="301"/>
      <c r="D9" s="121" t="s">
        <v>509</v>
      </c>
      <c r="E9" s="121"/>
    </row>
    <row r="10" spans="1:5" x14ac:dyDescent="0.25">
      <c r="A10" s="120">
        <v>3</v>
      </c>
      <c r="B10" s="300" t="s">
        <v>511</v>
      </c>
      <c r="C10" s="301"/>
      <c r="D10" s="121"/>
      <c r="E10" s="121" t="s">
        <v>509</v>
      </c>
    </row>
    <row r="11" spans="1:5" x14ac:dyDescent="0.25">
      <c r="A11" s="120">
        <v>4</v>
      </c>
      <c r="B11" s="300" t="s">
        <v>512</v>
      </c>
      <c r="C11" s="301"/>
      <c r="D11" s="121"/>
      <c r="E11" s="121" t="s">
        <v>509</v>
      </c>
    </row>
    <row r="12" spans="1:5" x14ac:dyDescent="0.25">
      <c r="A12" s="120">
        <v>5</v>
      </c>
      <c r="B12" s="300" t="s">
        <v>513</v>
      </c>
      <c r="C12" s="301"/>
      <c r="D12" s="121"/>
      <c r="E12" s="121" t="s">
        <v>509</v>
      </c>
    </row>
    <row r="13" spans="1:5" x14ac:dyDescent="0.25">
      <c r="A13" s="120">
        <v>6</v>
      </c>
      <c r="B13" s="300" t="s">
        <v>514</v>
      </c>
      <c r="C13" s="301"/>
      <c r="D13" s="121" t="s">
        <v>509</v>
      </c>
      <c r="E13" s="121"/>
    </row>
    <row r="14" spans="1:5" x14ac:dyDescent="0.25">
      <c r="A14" s="120">
        <v>7</v>
      </c>
      <c r="B14" s="300" t="s">
        <v>515</v>
      </c>
      <c r="C14" s="301"/>
      <c r="D14" s="121" t="s">
        <v>509</v>
      </c>
      <c r="E14" s="121"/>
    </row>
    <row r="15" spans="1:5" ht="15.75" customHeight="1" x14ac:dyDescent="0.25">
      <c r="A15" s="120">
        <v>8</v>
      </c>
      <c r="B15" s="300" t="s">
        <v>516</v>
      </c>
      <c r="C15" s="301"/>
      <c r="D15" s="122"/>
      <c r="E15" s="123" t="s">
        <v>509</v>
      </c>
    </row>
    <row r="16" spans="1:5" x14ac:dyDescent="0.25">
      <c r="A16" s="120">
        <v>9</v>
      </c>
      <c r="B16" s="300" t="s">
        <v>517</v>
      </c>
      <c r="C16" s="301"/>
      <c r="D16" s="121" t="s">
        <v>509</v>
      </c>
      <c r="E16" s="121"/>
    </row>
    <row r="17" spans="1:5" x14ac:dyDescent="0.25">
      <c r="A17" s="120">
        <v>10</v>
      </c>
      <c r="B17" s="300" t="s">
        <v>25</v>
      </c>
      <c r="C17" s="301"/>
      <c r="D17" s="121" t="s">
        <v>509</v>
      </c>
      <c r="E17" s="121"/>
    </row>
    <row r="18" spans="1:5" x14ac:dyDescent="0.25">
      <c r="A18" s="120">
        <v>11</v>
      </c>
      <c r="B18" s="300" t="s">
        <v>24</v>
      </c>
      <c r="C18" s="301"/>
      <c r="D18" s="121" t="s">
        <v>509</v>
      </c>
      <c r="E18" s="121"/>
    </row>
    <row r="19" spans="1:5" x14ac:dyDescent="0.25">
      <c r="A19" s="120">
        <v>12</v>
      </c>
      <c r="B19" s="300" t="s">
        <v>23</v>
      </c>
      <c r="C19" s="301"/>
      <c r="D19" s="121" t="s">
        <v>509</v>
      </c>
      <c r="E19" s="121"/>
    </row>
    <row r="20" spans="1:5" x14ac:dyDescent="0.25">
      <c r="A20" s="120">
        <v>13</v>
      </c>
      <c r="B20" s="300" t="s">
        <v>22</v>
      </c>
      <c r="C20" s="301"/>
      <c r="D20" s="121" t="s">
        <v>509</v>
      </c>
      <c r="E20" s="121"/>
    </row>
    <row r="21" spans="1:5" x14ac:dyDescent="0.25">
      <c r="A21" s="120">
        <v>14</v>
      </c>
      <c r="B21" s="300" t="s">
        <v>87</v>
      </c>
      <c r="C21" s="301"/>
      <c r="D21" s="121" t="s">
        <v>509</v>
      </c>
      <c r="E21" s="121"/>
    </row>
    <row r="22" spans="1:5" x14ac:dyDescent="0.25">
      <c r="A22" s="120">
        <v>15</v>
      </c>
      <c r="B22" s="300" t="s">
        <v>21</v>
      </c>
      <c r="C22" s="301"/>
      <c r="D22" s="121"/>
      <c r="E22" s="121" t="s">
        <v>509</v>
      </c>
    </row>
    <row r="23" spans="1:5" x14ac:dyDescent="0.25">
      <c r="A23" s="120">
        <v>16</v>
      </c>
      <c r="B23" s="300" t="s">
        <v>20</v>
      </c>
      <c r="C23" s="301"/>
      <c r="D23" s="121"/>
      <c r="E23" s="121" t="s">
        <v>509</v>
      </c>
    </row>
    <row r="24" spans="1:5" x14ac:dyDescent="0.25">
      <c r="A24" s="120">
        <v>17</v>
      </c>
      <c r="B24" s="300" t="s">
        <v>19</v>
      </c>
      <c r="C24" s="301"/>
      <c r="D24" s="121"/>
      <c r="E24" s="121" t="s">
        <v>509</v>
      </c>
    </row>
    <row r="25" spans="1:5" x14ac:dyDescent="0.25">
      <c r="A25" s="120">
        <v>18</v>
      </c>
      <c r="B25" s="300" t="s">
        <v>18</v>
      </c>
      <c r="C25" s="301"/>
      <c r="D25" s="121"/>
      <c r="E25" s="121" t="s">
        <v>509</v>
      </c>
    </row>
    <row r="26" spans="1:5" x14ac:dyDescent="0.25">
      <c r="A26" s="120">
        <v>19</v>
      </c>
      <c r="B26" s="300" t="s">
        <v>518</v>
      </c>
      <c r="C26" s="301"/>
      <c r="D26" s="121"/>
      <c r="E26" s="121" t="s">
        <v>509</v>
      </c>
    </row>
    <row r="27" spans="1:5" x14ac:dyDescent="0.25">
      <c r="A27" s="302" t="s">
        <v>519</v>
      </c>
      <c r="B27" s="303"/>
      <c r="C27" s="304"/>
      <c r="D27" s="305">
        <f>COUNTIF(D8:D26,"X")</f>
        <v>10</v>
      </c>
      <c r="E27" s="305">
        <f>COUNTIF(E8:E26,"X")</f>
        <v>9</v>
      </c>
    </row>
    <row r="28" spans="1:5" ht="13.5" customHeight="1" x14ac:dyDescent="0.25">
      <c r="A28" s="302" t="s">
        <v>520</v>
      </c>
      <c r="B28" s="303"/>
      <c r="C28" s="304"/>
      <c r="D28" s="305"/>
      <c r="E28" s="305"/>
    </row>
    <row r="29" spans="1:5" ht="29.25" customHeight="1" x14ac:dyDescent="0.25">
      <c r="A29" s="302" t="s">
        <v>521</v>
      </c>
      <c r="B29" s="303"/>
      <c r="C29" s="304"/>
      <c r="D29" s="305"/>
      <c r="E29" s="305"/>
    </row>
    <row r="30" spans="1:5" x14ac:dyDescent="0.25">
      <c r="A30" s="306" t="s">
        <v>253</v>
      </c>
      <c r="B30" s="306"/>
      <c r="C30" s="124" t="s">
        <v>522</v>
      </c>
      <c r="D30" s="125"/>
      <c r="E30" s="125"/>
    </row>
    <row r="31" spans="1:5" x14ac:dyDescent="0.25">
      <c r="A31" s="306" t="s">
        <v>135</v>
      </c>
      <c r="B31" s="306"/>
      <c r="C31" s="124" t="s">
        <v>523</v>
      </c>
      <c r="D31" s="125"/>
      <c r="E31" s="125"/>
    </row>
    <row r="32" spans="1:5" ht="20.25" customHeight="1" x14ac:dyDescent="0.25">
      <c r="A32" s="306" t="s">
        <v>524</v>
      </c>
      <c r="B32" s="306"/>
      <c r="C32" s="124" t="s">
        <v>525</v>
      </c>
      <c r="D32" s="125"/>
      <c r="E32" s="125"/>
    </row>
    <row r="35" spans="1:9" x14ac:dyDescent="0.25">
      <c r="G35" s="298" t="s">
        <v>48</v>
      </c>
      <c r="H35" s="307"/>
      <c r="I35" s="299"/>
    </row>
    <row r="36" spans="1:9" x14ac:dyDescent="0.25">
      <c r="G36" s="2" t="s">
        <v>45</v>
      </c>
      <c r="H36" s="2" t="s">
        <v>44</v>
      </c>
      <c r="I36" s="2" t="s">
        <v>17</v>
      </c>
    </row>
    <row r="37" spans="1:9" x14ac:dyDescent="0.25">
      <c r="G37" s="3" t="s">
        <v>40</v>
      </c>
      <c r="H37" s="2" t="s">
        <v>39</v>
      </c>
      <c r="I37" s="2">
        <v>5</v>
      </c>
    </row>
    <row r="38" spans="1:9" x14ac:dyDescent="0.25">
      <c r="G38" s="3" t="s">
        <v>74</v>
      </c>
      <c r="H38" s="2" t="s">
        <v>37</v>
      </c>
      <c r="I38" s="2">
        <v>10</v>
      </c>
    </row>
    <row r="39" spans="1:9" x14ac:dyDescent="0.25">
      <c r="G39" s="3" t="s">
        <v>35</v>
      </c>
      <c r="H39" s="2" t="s">
        <v>34</v>
      </c>
      <c r="I39" s="2">
        <v>20</v>
      </c>
    </row>
    <row r="42" spans="1:9" x14ac:dyDescent="0.25">
      <c r="B42" t="s">
        <v>505</v>
      </c>
    </row>
    <row r="43" spans="1:9" x14ac:dyDescent="0.25">
      <c r="B43" s="293" t="str">
        <f>'definición riesgo'!B4</f>
        <v xml:space="preserve">No poner en conocimiento de la autoridad competente posibles actos de corrupción y/o faltas disciplinarias </v>
      </c>
      <c r="C43" s="293"/>
      <c r="D43" s="293"/>
      <c r="E43" s="293"/>
    </row>
    <row r="44" spans="1:9" x14ac:dyDescent="0.25">
      <c r="A44" s="294" t="s">
        <v>506</v>
      </c>
      <c r="B44" s="297" t="s">
        <v>49</v>
      </c>
      <c r="C44" s="297"/>
      <c r="D44" s="297"/>
      <c r="E44" s="297"/>
    </row>
    <row r="45" spans="1:9" x14ac:dyDescent="0.25">
      <c r="A45" s="295"/>
      <c r="B45" s="116" t="s">
        <v>47</v>
      </c>
      <c r="C45" s="117"/>
      <c r="D45" s="298" t="s">
        <v>46</v>
      </c>
      <c r="E45" s="299"/>
    </row>
    <row r="46" spans="1:9" x14ac:dyDescent="0.25">
      <c r="A46" s="296"/>
      <c r="B46" s="118" t="s">
        <v>43</v>
      </c>
      <c r="C46" s="118"/>
      <c r="D46" s="119" t="s">
        <v>42</v>
      </c>
      <c r="E46" s="119" t="s">
        <v>41</v>
      </c>
    </row>
    <row r="47" spans="1:9" x14ac:dyDescent="0.25">
      <c r="A47" s="120">
        <v>1</v>
      </c>
      <c r="B47" s="300" t="s">
        <v>508</v>
      </c>
      <c r="C47" s="301"/>
      <c r="D47" s="121" t="s">
        <v>509</v>
      </c>
      <c r="E47" s="121"/>
    </row>
    <row r="48" spans="1:9" x14ac:dyDescent="0.25">
      <c r="A48" s="120">
        <v>2</v>
      </c>
      <c r="B48" s="300" t="s">
        <v>510</v>
      </c>
      <c r="C48" s="301"/>
      <c r="D48" s="121" t="s">
        <v>509</v>
      </c>
      <c r="E48" s="121"/>
    </row>
    <row r="49" spans="1:5" x14ac:dyDescent="0.25">
      <c r="A49" s="120">
        <v>3</v>
      </c>
      <c r="B49" s="300" t="s">
        <v>511</v>
      </c>
      <c r="C49" s="301"/>
      <c r="D49" s="121"/>
      <c r="E49" s="121" t="s">
        <v>509</v>
      </c>
    </row>
    <row r="50" spans="1:5" x14ac:dyDescent="0.25">
      <c r="A50" s="120">
        <v>4</v>
      </c>
      <c r="B50" s="300" t="s">
        <v>512</v>
      </c>
      <c r="C50" s="301"/>
      <c r="D50" s="121"/>
      <c r="E50" s="121" t="s">
        <v>509</v>
      </c>
    </row>
    <row r="51" spans="1:5" x14ac:dyDescent="0.25">
      <c r="A51" s="120">
        <v>5</v>
      </c>
      <c r="B51" s="300" t="s">
        <v>513</v>
      </c>
      <c r="C51" s="301"/>
      <c r="D51" s="121"/>
      <c r="E51" s="121" t="s">
        <v>509</v>
      </c>
    </row>
    <row r="52" spans="1:5" x14ac:dyDescent="0.25">
      <c r="A52" s="120">
        <v>6</v>
      </c>
      <c r="B52" s="300" t="s">
        <v>514</v>
      </c>
      <c r="C52" s="301"/>
      <c r="D52" s="121"/>
      <c r="E52" s="121" t="s">
        <v>509</v>
      </c>
    </row>
    <row r="53" spans="1:5" x14ac:dyDescent="0.25">
      <c r="A53" s="120">
        <v>7</v>
      </c>
      <c r="B53" s="300" t="s">
        <v>515</v>
      </c>
      <c r="C53" s="301"/>
      <c r="D53" s="121"/>
      <c r="E53" s="121" t="s">
        <v>509</v>
      </c>
    </row>
    <row r="54" spans="1:5" x14ac:dyDescent="0.25">
      <c r="A54" s="120">
        <v>8</v>
      </c>
      <c r="B54" s="300" t="s">
        <v>516</v>
      </c>
      <c r="C54" s="301"/>
      <c r="D54" s="122"/>
      <c r="E54" s="123" t="s">
        <v>509</v>
      </c>
    </row>
    <row r="55" spans="1:5" x14ac:dyDescent="0.25">
      <c r="A55" s="120">
        <v>9</v>
      </c>
      <c r="B55" s="300" t="s">
        <v>517</v>
      </c>
      <c r="C55" s="301"/>
      <c r="D55" s="121"/>
      <c r="E55" s="121" t="s">
        <v>509</v>
      </c>
    </row>
    <row r="56" spans="1:5" x14ac:dyDescent="0.25">
      <c r="A56" s="120">
        <v>10</v>
      </c>
      <c r="B56" s="300" t="s">
        <v>25</v>
      </c>
      <c r="C56" s="301"/>
      <c r="D56" s="121" t="s">
        <v>509</v>
      </c>
      <c r="E56" s="121"/>
    </row>
    <row r="57" spans="1:5" x14ac:dyDescent="0.25">
      <c r="A57" s="120">
        <v>11</v>
      </c>
      <c r="B57" s="300" t="s">
        <v>24</v>
      </c>
      <c r="C57" s="301"/>
      <c r="D57" s="121" t="s">
        <v>509</v>
      </c>
      <c r="E57" s="121"/>
    </row>
    <row r="58" spans="1:5" x14ac:dyDescent="0.25">
      <c r="A58" s="120">
        <v>12</v>
      </c>
      <c r="B58" s="300" t="s">
        <v>23</v>
      </c>
      <c r="C58" s="301"/>
      <c r="D58" s="121" t="s">
        <v>509</v>
      </c>
      <c r="E58" s="121"/>
    </row>
    <row r="59" spans="1:5" x14ac:dyDescent="0.25">
      <c r="A59" s="120">
        <v>13</v>
      </c>
      <c r="B59" s="300" t="s">
        <v>22</v>
      </c>
      <c r="C59" s="301"/>
      <c r="D59" s="121" t="s">
        <v>509</v>
      </c>
      <c r="E59" s="121"/>
    </row>
    <row r="60" spans="1:5" x14ac:dyDescent="0.25">
      <c r="A60" s="120">
        <v>14</v>
      </c>
      <c r="B60" s="300" t="s">
        <v>87</v>
      </c>
      <c r="C60" s="301"/>
      <c r="D60" s="121" t="s">
        <v>509</v>
      </c>
      <c r="E60" s="121"/>
    </row>
    <row r="61" spans="1:5" x14ac:dyDescent="0.25">
      <c r="A61" s="120">
        <v>15</v>
      </c>
      <c r="B61" s="300" t="s">
        <v>21</v>
      </c>
      <c r="C61" s="301"/>
      <c r="D61" s="121"/>
      <c r="E61" s="121" t="s">
        <v>509</v>
      </c>
    </row>
    <row r="62" spans="1:5" x14ac:dyDescent="0.25">
      <c r="A62" s="120">
        <v>16</v>
      </c>
      <c r="B62" s="300" t="s">
        <v>20</v>
      </c>
      <c r="C62" s="301"/>
      <c r="D62" s="121"/>
      <c r="E62" s="121" t="s">
        <v>509</v>
      </c>
    </row>
    <row r="63" spans="1:5" x14ac:dyDescent="0.25">
      <c r="A63" s="120">
        <v>17</v>
      </c>
      <c r="B63" s="300" t="s">
        <v>19</v>
      </c>
      <c r="C63" s="301"/>
      <c r="D63" s="121"/>
      <c r="E63" s="121" t="s">
        <v>509</v>
      </c>
    </row>
    <row r="64" spans="1:5" x14ac:dyDescent="0.25">
      <c r="A64" s="120">
        <v>18</v>
      </c>
      <c r="B64" s="300" t="s">
        <v>18</v>
      </c>
      <c r="C64" s="301"/>
      <c r="D64" s="121"/>
      <c r="E64" s="121" t="s">
        <v>509</v>
      </c>
    </row>
    <row r="65" spans="1:9" x14ac:dyDescent="0.25">
      <c r="A65" s="120">
        <v>19</v>
      </c>
      <c r="B65" s="300" t="s">
        <v>518</v>
      </c>
      <c r="C65" s="301"/>
      <c r="D65" s="121"/>
      <c r="E65" s="121" t="s">
        <v>509</v>
      </c>
    </row>
    <row r="66" spans="1:9" x14ac:dyDescent="0.25">
      <c r="A66" s="302" t="s">
        <v>519</v>
      </c>
      <c r="B66" s="303"/>
      <c r="C66" s="304"/>
      <c r="D66" s="305">
        <f>COUNTIF(D47:D65,"X")</f>
        <v>7</v>
      </c>
      <c r="E66" s="305">
        <f>COUNTIF(E47:E65,"X")</f>
        <v>12</v>
      </c>
    </row>
    <row r="67" spans="1:9" x14ac:dyDescent="0.25">
      <c r="A67" s="302" t="s">
        <v>520</v>
      </c>
      <c r="B67" s="303"/>
      <c r="C67" s="304"/>
      <c r="D67" s="305"/>
      <c r="E67" s="305"/>
    </row>
    <row r="68" spans="1:9" x14ac:dyDescent="0.25">
      <c r="A68" s="302" t="s">
        <v>521</v>
      </c>
      <c r="B68" s="303"/>
      <c r="C68" s="304"/>
      <c r="D68" s="305"/>
      <c r="E68" s="305"/>
    </row>
    <row r="69" spans="1:9" x14ac:dyDescent="0.25">
      <c r="A69" s="297" t="s">
        <v>253</v>
      </c>
      <c r="B69" s="297"/>
      <c r="C69" s="124" t="s">
        <v>522</v>
      </c>
      <c r="D69" s="125"/>
      <c r="E69" s="125"/>
    </row>
    <row r="70" spans="1:9" x14ac:dyDescent="0.25">
      <c r="A70" s="308" t="s">
        <v>135</v>
      </c>
      <c r="B70" s="308"/>
      <c r="C70" s="124" t="s">
        <v>523</v>
      </c>
      <c r="D70" s="125"/>
      <c r="E70" s="125"/>
    </row>
    <row r="71" spans="1:9" x14ac:dyDescent="0.25">
      <c r="A71" s="308" t="s">
        <v>135</v>
      </c>
      <c r="B71" s="308"/>
      <c r="C71" s="124" t="s">
        <v>525</v>
      </c>
      <c r="D71" s="125"/>
      <c r="E71" s="125"/>
    </row>
    <row r="74" spans="1:9" x14ac:dyDescent="0.25">
      <c r="G74" s="298" t="s">
        <v>48</v>
      </c>
      <c r="H74" s="307"/>
      <c r="I74" s="299"/>
    </row>
    <row r="75" spans="1:9" x14ac:dyDescent="0.25">
      <c r="G75" s="2" t="s">
        <v>45</v>
      </c>
      <c r="H75" s="2" t="s">
        <v>44</v>
      </c>
      <c r="I75" s="2" t="s">
        <v>17</v>
      </c>
    </row>
    <row r="76" spans="1:9" x14ac:dyDescent="0.25">
      <c r="G76" s="3" t="s">
        <v>40</v>
      </c>
      <c r="H76" s="2" t="s">
        <v>39</v>
      </c>
      <c r="I76" s="2">
        <v>5</v>
      </c>
    </row>
    <row r="77" spans="1:9" x14ac:dyDescent="0.25">
      <c r="G77" s="3" t="s">
        <v>74</v>
      </c>
      <c r="H77" s="2" t="s">
        <v>37</v>
      </c>
      <c r="I77" s="2">
        <v>10</v>
      </c>
    </row>
    <row r="78" spans="1:9" x14ac:dyDescent="0.25">
      <c r="G78" s="3" t="s">
        <v>35</v>
      </c>
      <c r="H78" s="2" t="s">
        <v>34</v>
      </c>
      <c r="I78" s="2">
        <v>20</v>
      </c>
    </row>
    <row r="81" spans="1:5" x14ac:dyDescent="0.25">
      <c r="B81" t="s">
        <v>505</v>
      </c>
    </row>
    <row r="82" spans="1:5" x14ac:dyDescent="0.25">
      <c r="B82" s="293"/>
      <c r="C82" s="293"/>
      <c r="D82" s="293"/>
      <c r="E82" s="293"/>
    </row>
    <row r="83" spans="1:5" x14ac:dyDescent="0.25">
      <c r="A83" s="294" t="s">
        <v>506</v>
      </c>
      <c r="B83" s="297" t="s">
        <v>507</v>
      </c>
      <c r="C83" s="297"/>
      <c r="D83" s="297"/>
      <c r="E83" s="297"/>
    </row>
    <row r="84" spans="1:5" x14ac:dyDescent="0.25">
      <c r="A84" s="295"/>
      <c r="B84" s="116" t="s">
        <v>47</v>
      </c>
      <c r="C84" s="117"/>
      <c r="D84" s="298" t="s">
        <v>46</v>
      </c>
      <c r="E84" s="299"/>
    </row>
    <row r="85" spans="1:5" ht="17.25" customHeight="1" x14ac:dyDescent="0.25">
      <c r="A85" s="296"/>
      <c r="B85" s="118" t="s">
        <v>43</v>
      </c>
      <c r="C85" s="118"/>
      <c r="D85" s="119" t="s">
        <v>42</v>
      </c>
      <c r="E85" s="119" t="s">
        <v>41</v>
      </c>
    </row>
    <row r="86" spans="1:5" x14ac:dyDescent="0.25">
      <c r="A86" s="120">
        <v>1</v>
      </c>
      <c r="B86" s="300" t="s">
        <v>508</v>
      </c>
      <c r="C86" s="301"/>
      <c r="D86" s="121" t="s">
        <v>509</v>
      </c>
      <c r="E86" s="121"/>
    </row>
    <row r="87" spans="1:5" x14ac:dyDescent="0.25">
      <c r="A87" s="120">
        <v>2</v>
      </c>
      <c r="B87" s="300" t="s">
        <v>510</v>
      </c>
      <c r="C87" s="301"/>
      <c r="D87" s="121"/>
      <c r="E87" s="121" t="s">
        <v>509</v>
      </c>
    </row>
    <row r="88" spans="1:5" x14ac:dyDescent="0.25">
      <c r="A88" s="120">
        <v>3</v>
      </c>
      <c r="B88" s="300" t="s">
        <v>511</v>
      </c>
      <c r="C88" s="301"/>
      <c r="D88" s="121"/>
      <c r="E88" s="121" t="s">
        <v>509</v>
      </c>
    </row>
    <row r="89" spans="1:5" x14ac:dyDescent="0.25">
      <c r="A89" s="120">
        <v>4</v>
      </c>
      <c r="B89" s="300" t="s">
        <v>512</v>
      </c>
      <c r="C89" s="301"/>
      <c r="D89" s="121"/>
      <c r="E89" s="121" t="s">
        <v>509</v>
      </c>
    </row>
    <row r="90" spans="1:5" x14ac:dyDescent="0.25">
      <c r="A90" s="120">
        <v>5</v>
      </c>
      <c r="B90" s="300" t="s">
        <v>513</v>
      </c>
      <c r="C90" s="301"/>
      <c r="D90" s="121" t="s">
        <v>509</v>
      </c>
      <c r="E90" s="121"/>
    </row>
    <row r="91" spans="1:5" x14ac:dyDescent="0.25">
      <c r="A91" s="120">
        <v>6</v>
      </c>
      <c r="B91" s="300" t="s">
        <v>514</v>
      </c>
      <c r="C91" s="301"/>
      <c r="D91" s="121"/>
      <c r="E91" s="121" t="s">
        <v>509</v>
      </c>
    </row>
    <row r="92" spans="1:5" x14ac:dyDescent="0.25">
      <c r="A92" s="120">
        <v>7</v>
      </c>
      <c r="B92" s="300" t="s">
        <v>515</v>
      </c>
      <c r="C92" s="301"/>
      <c r="D92" s="121"/>
      <c r="E92" s="121" t="s">
        <v>509</v>
      </c>
    </row>
    <row r="93" spans="1:5" ht="15.75" customHeight="1" x14ac:dyDescent="0.25">
      <c r="A93" s="120">
        <v>8</v>
      </c>
      <c r="B93" s="300" t="s">
        <v>516</v>
      </c>
      <c r="C93" s="301"/>
      <c r="D93" s="122"/>
      <c r="E93" s="123" t="s">
        <v>509</v>
      </c>
    </row>
    <row r="94" spans="1:5" x14ac:dyDescent="0.25">
      <c r="A94" s="120">
        <v>9</v>
      </c>
      <c r="B94" s="300" t="s">
        <v>517</v>
      </c>
      <c r="C94" s="301"/>
      <c r="D94" s="121"/>
      <c r="E94" s="121" t="s">
        <v>509</v>
      </c>
    </row>
    <row r="95" spans="1:5" x14ac:dyDescent="0.25">
      <c r="A95" s="120">
        <v>10</v>
      </c>
      <c r="B95" s="300" t="s">
        <v>25</v>
      </c>
      <c r="C95" s="301"/>
      <c r="D95" s="121" t="s">
        <v>509</v>
      </c>
      <c r="E95" s="121"/>
    </row>
    <row r="96" spans="1:5" x14ac:dyDescent="0.25">
      <c r="A96" s="120">
        <v>11</v>
      </c>
      <c r="B96" s="300" t="s">
        <v>24</v>
      </c>
      <c r="C96" s="301"/>
      <c r="D96" s="121" t="s">
        <v>509</v>
      </c>
      <c r="E96" s="121"/>
    </row>
    <row r="97" spans="1:5" x14ac:dyDescent="0.25">
      <c r="A97" s="120">
        <v>12</v>
      </c>
      <c r="B97" s="300" t="s">
        <v>23</v>
      </c>
      <c r="C97" s="301"/>
      <c r="D97" s="121" t="s">
        <v>509</v>
      </c>
      <c r="E97" s="121"/>
    </row>
    <row r="98" spans="1:5" x14ac:dyDescent="0.25">
      <c r="A98" s="120">
        <v>13</v>
      </c>
      <c r="B98" s="300" t="s">
        <v>22</v>
      </c>
      <c r="C98" s="301"/>
      <c r="D98" s="121" t="s">
        <v>509</v>
      </c>
      <c r="E98" s="121"/>
    </row>
    <row r="99" spans="1:5" x14ac:dyDescent="0.25">
      <c r="A99" s="120">
        <v>14</v>
      </c>
      <c r="B99" s="300" t="s">
        <v>87</v>
      </c>
      <c r="C99" s="301"/>
      <c r="D99" s="121" t="s">
        <v>509</v>
      </c>
      <c r="E99" s="121"/>
    </row>
    <row r="100" spans="1:5" x14ac:dyDescent="0.25">
      <c r="A100" s="120">
        <v>15</v>
      </c>
      <c r="B100" s="300" t="s">
        <v>21</v>
      </c>
      <c r="C100" s="301"/>
      <c r="D100" s="121"/>
      <c r="E100" s="121" t="s">
        <v>509</v>
      </c>
    </row>
    <row r="101" spans="1:5" x14ac:dyDescent="0.25">
      <c r="A101" s="120">
        <v>16</v>
      </c>
      <c r="B101" s="300" t="s">
        <v>20</v>
      </c>
      <c r="C101" s="301"/>
      <c r="D101" s="121"/>
      <c r="E101" s="121" t="s">
        <v>509</v>
      </c>
    </row>
    <row r="102" spans="1:5" x14ac:dyDescent="0.25">
      <c r="A102" s="120">
        <v>17</v>
      </c>
      <c r="B102" s="300" t="s">
        <v>19</v>
      </c>
      <c r="C102" s="301"/>
      <c r="D102" s="121"/>
      <c r="E102" s="121" t="s">
        <v>509</v>
      </c>
    </row>
    <row r="103" spans="1:5" x14ac:dyDescent="0.25">
      <c r="A103" s="120">
        <v>18</v>
      </c>
      <c r="B103" s="300" t="s">
        <v>18</v>
      </c>
      <c r="C103" s="301"/>
      <c r="D103" s="121"/>
      <c r="E103" s="121" t="s">
        <v>509</v>
      </c>
    </row>
    <row r="104" spans="1:5" x14ac:dyDescent="0.25">
      <c r="A104" s="120">
        <v>19</v>
      </c>
      <c r="B104" s="300" t="s">
        <v>518</v>
      </c>
      <c r="C104" s="301"/>
      <c r="D104" s="121"/>
      <c r="E104" s="121" t="s">
        <v>509</v>
      </c>
    </row>
    <row r="105" spans="1:5" x14ac:dyDescent="0.25">
      <c r="A105" s="302" t="s">
        <v>519</v>
      </c>
      <c r="B105" s="303"/>
      <c r="C105" s="304"/>
      <c r="D105" s="305">
        <f>COUNTIF(D86:D104,"X")</f>
        <v>7</v>
      </c>
      <c r="E105" s="305">
        <f>COUNTIF(E86:E104,"X")</f>
        <v>12</v>
      </c>
    </row>
    <row r="106" spans="1:5" ht="13.5" customHeight="1" x14ac:dyDescent="0.25">
      <c r="A106" s="302" t="s">
        <v>520</v>
      </c>
      <c r="B106" s="303"/>
      <c r="C106" s="304"/>
      <c r="D106" s="305"/>
      <c r="E106" s="305"/>
    </row>
    <row r="107" spans="1:5" ht="29.25" customHeight="1" x14ac:dyDescent="0.25">
      <c r="A107" s="302" t="s">
        <v>521</v>
      </c>
      <c r="B107" s="303"/>
      <c r="C107" s="304"/>
      <c r="D107" s="305"/>
      <c r="E107" s="305"/>
    </row>
    <row r="108" spans="1:5" x14ac:dyDescent="0.25">
      <c r="A108" s="306" t="s">
        <v>253</v>
      </c>
      <c r="B108" s="306"/>
      <c r="C108" s="124" t="s">
        <v>522</v>
      </c>
      <c r="D108" s="125"/>
      <c r="E108" s="125"/>
    </row>
    <row r="109" spans="1:5" x14ac:dyDescent="0.25">
      <c r="A109" s="306" t="s">
        <v>135</v>
      </c>
      <c r="B109" s="306"/>
      <c r="C109" s="124" t="s">
        <v>523</v>
      </c>
      <c r="D109" s="125"/>
      <c r="E109" s="125"/>
    </row>
    <row r="110" spans="1:5" ht="20.25" customHeight="1" x14ac:dyDescent="0.25">
      <c r="A110" s="306" t="s">
        <v>524</v>
      </c>
      <c r="B110" s="306"/>
      <c r="C110" s="124" t="s">
        <v>525</v>
      </c>
      <c r="D110" s="125"/>
      <c r="E110" s="125"/>
    </row>
    <row r="113" spans="1:9" x14ac:dyDescent="0.25">
      <c r="G113" s="298" t="s">
        <v>48</v>
      </c>
      <c r="H113" s="307"/>
      <c r="I113" s="299"/>
    </row>
    <row r="114" spans="1:9" x14ac:dyDescent="0.25">
      <c r="G114" s="2" t="s">
        <v>45</v>
      </c>
      <c r="H114" s="2" t="s">
        <v>44</v>
      </c>
      <c r="I114" s="2" t="s">
        <v>17</v>
      </c>
    </row>
    <row r="115" spans="1:9" x14ac:dyDescent="0.25">
      <c r="G115" s="3" t="s">
        <v>40</v>
      </c>
      <c r="H115" s="2" t="s">
        <v>39</v>
      </c>
      <c r="I115" s="2">
        <v>5</v>
      </c>
    </row>
    <row r="116" spans="1:9" x14ac:dyDescent="0.25">
      <c r="G116" s="3" t="s">
        <v>74</v>
      </c>
      <c r="H116" s="2" t="s">
        <v>37</v>
      </c>
      <c r="I116" s="2">
        <v>10</v>
      </c>
    </row>
    <row r="117" spans="1:9" x14ac:dyDescent="0.25">
      <c r="G117" s="3" t="s">
        <v>35</v>
      </c>
      <c r="H117" s="2" t="s">
        <v>34</v>
      </c>
      <c r="I117" s="2">
        <v>20</v>
      </c>
    </row>
    <row r="120" spans="1:9" x14ac:dyDescent="0.25">
      <c r="B120" t="s">
        <v>505</v>
      </c>
    </row>
    <row r="121" spans="1:9" x14ac:dyDescent="0.25">
      <c r="B121" s="293"/>
      <c r="C121" s="293"/>
      <c r="D121" s="293"/>
      <c r="E121" s="293"/>
    </row>
    <row r="122" spans="1:9" x14ac:dyDescent="0.25">
      <c r="A122" s="294" t="s">
        <v>506</v>
      </c>
      <c r="B122" s="297" t="s">
        <v>507</v>
      </c>
      <c r="C122" s="297"/>
      <c r="D122" s="297"/>
      <c r="E122" s="297"/>
    </row>
    <row r="123" spans="1:9" x14ac:dyDescent="0.25">
      <c r="A123" s="295"/>
      <c r="B123" s="116" t="s">
        <v>47</v>
      </c>
      <c r="C123" s="117"/>
      <c r="D123" s="298" t="s">
        <v>46</v>
      </c>
      <c r="E123" s="299"/>
    </row>
    <row r="124" spans="1:9" ht="17.25" customHeight="1" x14ac:dyDescent="0.25">
      <c r="A124" s="296"/>
      <c r="B124" s="118" t="s">
        <v>43</v>
      </c>
      <c r="C124" s="118"/>
      <c r="D124" s="119" t="s">
        <v>42</v>
      </c>
      <c r="E124" s="119" t="s">
        <v>41</v>
      </c>
    </row>
    <row r="125" spans="1:9" x14ac:dyDescent="0.25">
      <c r="A125" s="120">
        <v>1</v>
      </c>
      <c r="B125" s="300" t="s">
        <v>508</v>
      </c>
      <c r="C125" s="301"/>
      <c r="D125" s="121"/>
      <c r="E125" s="121" t="s">
        <v>509</v>
      </c>
    </row>
    <row r="126" spans="1:9" x14ac:dyDescent="0.25">
      <c r="A126" s="120">
        <v>2</v>
      </c>
      <c r="B126" s="300" t="s">
        <v>510</v>
      </c>
      <c r="C126" s="301"/>
      <c r="D126" s="121"/>
      <c r="E126" s="121" t="s">
        <v>509</v>
      </c>
    </row>
    <row r="127" spans="1:9" x14ac:dyDescent="0.25">
      <c r="A127" s="120">
        <v>3</v>
      </c>
      <c r="B127" s="300" t="s">
        <v>511</v>
      </c>
      <c r="C127" s="301"/>
      <c r="D127" s="121" t="s">
        <v>509</v>
      </c>
      <c r="E127" s="121"/>
    </row>
    <row r="128" spans="1:9" x14ac:dyDescent="0.25">
      <c r="A128" s="120">
        <v>4</v>
      </c>
      <c r="B128" s="300" t="s">
        <v>512</v>
      </c>
      <c r="C128" s="301"/>
      <c r="D128" s="121" t="s">
        <v>509</v>
      </c>
      <c r="E128" s="121"/>
    </row>
    <row r="129" spans="1:5" x14ac:dyDescent="0.25">
      <c r="A129" s="120">
        <v>5</v>
      </c>
      <c r="B129" s="300" t="s">
        <v>513</v>
      </c>
      <c r="C129" s="301"/>
      <c r="D129" s="121" t="s">
        <v>509</v>
      </c>
      <c r="E129" s="121"/>
    </row>
    <row r="130" spans="1:5" x14ac:dyDescent="0.25">
      <c r="A130" s="120">
        <v>6</v>
      </c>
      <c r="B130" s="300" t="s">
        <v>514</v>
      </c>
      <c r="C130" s="301"/>
      <c r="D130" s="121" t="s">
        <v>509</v>
      </c>
      <c r="E130" s="121"/>
    </row>
    <row r="131" spans="1:5" x14ac:dyDescent="0.25">
      <c r="A131" s="120">
        <v>7</v>
      </c>
      <c r="B131" s="300" t="s">
        <v>515</v>
      </c>
      <c r="C131" s="301"/>
      <c r="D131" s="121" t="s">
        <v>509</v>
      </c>
      <c r="E131" s="121"/>
    </row>
    <row r="132" spans="1:5" ht="15.75" customHeight="1" x14ac:dyDescent="0.25">
      <c r="A132" s="120">
        <v>8</v>
      </c>
      <c r="B132" s="300" t="s">
        <v>516</v>
      </c>
      <c r="C132" s="301"/>
      <c r="D132" s="122"/>
      <c r="E132" s="123" t="s">
        <v>509</v>
      </c>
    </row>
    <row r="133" spans="1:5" x14ac:dyDescent="0.25">
      <c r="A133" s="120">
        <v>9</v>
      </c>
      <c r="B133" s="300" t="s">
        <v>517</v>
      </c>
      <c r="C133" s="301"/>
      <c r="D133" s="121"/>
      <c r="E133" s="121" t="s">
        <v>509</v>
      </c>
    </row>
    <row r="134" spans="1:5" x14ac:dyDescent="0.25">
      <c r="A134" s="120">
        <v>10</v>
      </c>
      <c r="B134" s="300" t="s">
        <v>25</v>
      </c>
      <c r="C134" s="301"/>
      <c r="D134" s="121" t="s">
        <v>509</v>
      </c>
      <c r="E134" s="121"/>
    </row>
    <row r="135" spans="1:5" x14ac:dyDescent="0.25">
      <c r="A135" s="120">
        <v>11</v>
      </c>
      <c r="B135" s="300" t="s">
        <v>24</v>
      </c>
      <c r="C135" s="301"/>
      <c r="D135" s="121" t="s">
        <v>509</v>
      </c>
      <c r="E135" s="121"/>
    </row>
    <row r="136" spans="1:5" x14ac:dyDescent="0.25">
      <c r="A136" s="120">
        <v>12</v>
      </c>
      <c r="B136" s="300" t="s">
        <v>23</v>
      </c>
      <c r="C136" s="301"/>
      <c r="D136" s="121" t="s">
        <v>509</v>
      </c>
      <c r="E136" s="121"/>
    </row>
    <row r="137" spans="1:5" x14ac:dyDescent="0.25">
      <c r="A137" s="120">
        <v>13</v>
      </c>
      <c r="B137" s="300" t="s">
        <v>22</v>
      </c>
      <c r="C137" s="301"/>
      <c r="D137" s="121" t="s">
        <v>509</v>
      </c>
      <c r="E137" s="121"/>
    </row>
    <row r="138" spans="1:5" x14ac:dyDescent="0.25">
      <c r="A138" s="120">
        <v>14</v>
      </c>
      <c r="B138" s="300" t="s">
        <v>87</v>
      </c>
      <c r="C138" s="301"/>
      <c r="D138" s="121" t="s">
        <v>509</v>
      </c>
      <c r="E138" s="121"/>
    </row>
    <row r="139" spans="1:5" x14ac:dyDescent="0.25">
      <c r="A139" s="120">
        <v>15</v>
      </c>
      <c r="B139" s="300" t="s">
        <v>21</v>
      </c>
      <c r="C139" s="301"/>
      <c r="D139" s="121"/>
      <c r="E139" s="121" t="s">
        <v>509</v>
      </c>
    </row>
    <row r="140" spans="1:5" x14ac:dyDescent="0.25">
      <c r="A140" s="120">
        <v>16</v>
      </c>
      <c r="B140" s="300" t="s">
        <v>20</v>
      </c>
      <c r="C140" s="301"/>
      <c r="D140" s="121"/>
      <c r="E140" s="121" t="s">
        <v>509</v>
      </c>
    </row>
    <row r="141" spans="1:5" x14ac:dyDescent="0.25">
      <c r="A141" s="120">
        <v>17</v>
      </c>
      <c r="B141" s="300" t="s">
        <v>19</v>
      </c>
      <c r="C141" s="301"/>
      <c r="D141" s="121"/>
      <c r="E141" s="121" t="s">
        <v>509</v>
      </c>
    </row>
    <row r="142" spans="1:5" x14ac:dyDescent="0.25">
      <c r="A142" s="120">
        <v>18</v>
      </c>
      <c r="B142" s="300" t="s">
        <v>18</v>
      </c>
      <c r="C142" s="301"/>
      <c r="D142" s="121"/>
      <c r="E142" s="121" t="s">
        <v>509</v>
      </c>
    </row>
    <row r="143" spans="1:5" x14ac:dyDescent="0.25">
      <c r="A143" s="120">
        <v>19</v>
      </c>
      <c r="B143" s="300" t="s">
        <v>518</v>
      </c>
      <c r="C143" s="301"/>
      <c r="D143" s="121"/>
      <c r="E143" s="121" t="s">
        <v>509</v>
      </c>
    </row>
    <row r="144" spans="1:5" x14ac:dyDescent="0.25">
      <c r="A144" s="302" t="s">
        <v>519</v>
      </c>
      <c r="B144" s="303"/>
      <c r="C144" s="304"/>
      <c r="D144" s="305">
        <f>COUNTIF(D125:D143,"X")</f>
        <v>10</v>
      </c>
      <c r="E144" s="305">
        <f>COUNTIF(E125:E143,"X")</f>
        <v>9</v>
      </c>
    </row>
    <row r="145" spans="1:9" ht="13.5" customHeight="1" x14ac:dyDescent="0.25">
      <c r="A145" s="302" t="s">
        <v>520</v>
      </c>
      <c r="B145" s="303"/>
      <c r="C145" s="304"/>
      <c r="D145" s="305"/>
      <c r="E145" s="305"/>
    </row>
    <row r="146" spans="1:9" ht="29.25" customHeight="1" x14ac:dyDescent="0.25">
      <c r="A146" s="302" t="s">
        <v>521</v>
      </c>
      <c r="B146" s="303"/>
      <c r="C146" s="304"/>
      <c r="D146" s="305"/>
      <c r="E146" s="305"/>
    </row>
    <row r="147" spans="1:9" x14ac:dyDescent="0.25">
      <c r="A147" s="306" t="s">
        <v>253</v>
      </c>
      <c r="B147" s="306"/>
      <c r="C147" s="124" t="s">
        <v>522</v>
      </c>
      <c r="D147" s="125"/>
      <c r="E147" s="125"/>
    </row>
    <row r="148" spans="1:9" x14ac:dyDescent="0.25">
      <c r="A148" s="306" t="s">
        <v>135</v>
      </c>
      <c r="B148" s="306"/>
      <c r="C148" s="124" t="s">
        <v>523</v>
      </c>
      <c r="D148" s="125"/>
      <c r="E148" s="125"/>
    </row>
    <row r="149" spans="1:9" ht="20.25" customHeight="1" x14ac:dyDescent="0.25">
      <c r="A149" s="306" t="s">
        <v>524</v>
      </c>
      <c r="B149" s="306"/>
      <c r="C149" s="124" t="s">
        <v>525</v>
      </c>
      <c r="D149" s="125"/>
      <c r="E149" s="125"/>
    </row>
    <row r="152" spans="1:9" x14ac:dyDescent="0.25">
      <c r="G152" s="298" t="s">
        <v>48</v>
      </c>
      <c r="H152" s="307"/>
      <c r="I152" s="299"/>
    </row>
    <row r="153" spans="1:9" x14ac:dyDescent="0.25">
      <c r="G153" s="2" t="s">
        <v>45</v>
      </c>
      <c r="H153" s="2" t="s">
        <v>44</v>
      </c>
      <c r="I153" s="2" t="s">
        <v>17</v>
      </c>
    </row>
    <row r="154" spans="1:9" x14ac:dyDescent="0.25">
      <c r="G154" s="3" t="s">
        <v>40</v>
      </c>
      <c r="H154" s="2" t="s">
        <v>39</v>
      </c>
      <c r="I154" s="2">
        <v>5</v>
      </c>
    </row>
    <row r="155" spans="1:9" x14ac:dyDescent="0.25">
      <c r="G155" s="3" t="s">
        <v>74</v>
      </c>
      <c r="H155" s="2" t="s">
        <v>37</v>
      </c>
      <c r="I155" s="2">
        <v>10</v>
      </c>
    </row>
    <row r="156" spans="1:9" x14ac:dyDescent="0.25">
      <c r="G156" s="3" t="s">
        <v>35</v>
      </c>
      <c r="H156" s="2" t="s">
        <v>34</v>
      </c>
      <c r="I156" s="2">
        <v>20</v>
      </c>
    </row>
    <row r="157" spans="1:9" x14ac:dyDescent="0.25">
      <c r="A157" s="14"/>
      <c r="B157" s="14"/>
      <c r="C157" s="14"/>
      <c r="D157" s="126"/>
      <c r="E157" s="126"/>
      <c r="F157" s="14"/>
      <c r="G157" s="127"/>
      <c r="H157" s="128"/>
      <c r="I157" s="128"/>
    </row>
    <row r="158" spans="1:9" x14ac:dyDescent="0.25">
      <c r="G158" s="129"/>
      <c r="H158" s="130"/>
      <c r="I158" s="130"/>
    </row>
    <row r="159" spans="1:9" x14ac:dyDescent="0.25">
      <c r="A159" s="309" t="s">
        <v>526</v>
      </c>
      <c r="B159" s="309"/>
      <c r="C159" s="309"/>
      <c r="D159" s="309"/>
      <c r="E159" s="309"/>
      <c r="G159" s="129"/>
      <c r="H159" s="130"/>
      <c r="I159" s="130"/>
    </row>
    <row r="161" spans="1:5" x14ac:dyDescent="0.25">
      <c r="B161" t="s">
        <v>505</v>
      </c>
    </row>
    <row r="162" spans="1:5" x14ac:dyDescent="0.25">
      <c r="B162" t="str">
        <f>'[1]MATRIZ DEFINICIÓN RIESGO'!B12</f>
        <v>Dilatación de los procesos disciplinarios y/o judiciales con el propósito de obtener el vencimiento de términos o la prescripción del mismo.</v>
      </c>
    </row>
    <row r="163" spans="1:5" x14ac:dyDescent="0.25">
      <c r="A163" s="294" t="s">
        <v>506</v>
      </c>
      <c r="B163" s="297" t="s">
        <v>507</v>
      </c>
      <c r="C163" s="297"/>
      <c r="D163" s="297"/>
      <c r="E163" s="297"/>
    </row>
    <row r="164" spans="1:5" x14ac:dyDescent="0.25">
      <c r="A164" s="295"/>
      <c r="B164" s="116" t="s">
        <v>47</v>
      </c>
      <c r="C164" s="117"/>
      <c r="D164" s="298" t="s">
        <v>46</v>
      </c>
      <c r="E164" s="299"/>
    </row>
    <row r="165" spans="1:5" ht="17.25" customHeight="1" x14ac:dyDescent="0.25">
      <c r="A165" s="296"/>
      <c r="B165" s="118" t="s">
        <v>43</v>
      </c>
      <c r="C165" s="118"/>
      <c r="D165" s="119" t="s">
        <v>42</v>
      </c>
      <c r="E165" s="119" t="s">
        <v>41</v>
      </c>
    </row>
    <row r="166" spans="1:5" x14ac:dyDescent="0.25">
      <c r="A166" s="120">
        <v>1</v>
      </c>
      <c r="B166" s="300" t="s">
        <v>508</v>
      </c>
      <c r="C166" s="301"/>
      <c r="D166" s="121" t="s">
        <v>509</v>
      </c>
      <c r="E166" s="121"/>
    </row>
    <row r="167" spans="1:5" x14ac:dyDescent="0.25">
      <c r="A167" s="120">
        <v>2</v>
      </c>
      <c r="B167" s="300" t="s">
        <v>510</v>
      </c>
      <c r="C167" s="301"/>
      <c r="D167" s="121" t="s">
        <v>509</v>
      </c>
      <c r="E167" s="121"/>
    </row>
    <row r="168" spans="1:5" x14ac:dyDescent="0.25">
      <c r="A168" s="120">
        <v>3</v>
      </c>
      <c r="B168" s="300" t="s">
        <v>511</v>
      </c>
      <c r="C168" s="301"/>
      <c r="D168" s="121"/>
      <c r="E168" s="121" t="s">
        <v>509</v>
      </c>
    </row>
    <row r="169" spans="1:5" x14ac:dyDescent="0.25">
      <c r="A169" s="120">
        <v>4</v>
      </c>
      <c r="B169" s="300" t="s">
        <v>512</v>
      </c>
      <c r="C169" s="301"/>
      <c r="D169" s="121"/>
      <c r="E169" s="121" t="s">
        <v>509</v>
      </c>
    </row>
    <row r="170" spans="1:5" x14ac:dyDescent="0.25">
      <c r="A170" s="120">
        <v>5</v>
      </c>
      <c r="B170" s="300" t="s">
        <v>513</v>
      </c>
      <c r="C170" s="301"/>
      <c r="D170" s="121"/>
      <c r="E170" s="121" t="s">
        <v>509</v>
      </c>
    </row>
    <row r="171" spans="1:5" x14ac:dyDescent="0.25">
      <c r="A171" s="120">
        <v>6</v>
      </c>
      <c r="B171" s="300" t="s">
        <v>514</v>
      </c>
      <c r="C171" s="301"/>
      <c r="D171" s="121" t="s">
        <v>509</v>
      </c>
      <c r="E171" s="121"/>
    </row>
    <row r="172" spans="1:5" x14ac:dyDescent="0.25">
      <c r="A172" s="120">
        <v>7</v>
      </c>
      <c r="B172" s="300" t="s">
        <v>515</v>
      </c>
      <c r="C172" s="301"/>
      <c r="D172" s="121"/>
      <c r="E172" s="121" t="s">
        <v>509</v>
      </c>
    </row>
    <row r="173" spans="1:5" ht="15.75" customHeight="1" x14ac:dyDescent="0.25">
      <c r="A173" s="120">
        <v>8</v>
      </c>
      <c r="B173" s="300" t="s">
        <v>516</v>
      </c>
      <c r="C173" s="301"/>
      <c r="D173" s="122"/>
      <c r="E173" s="123" t="s">
        <v>509</v>
      </c>
    </row>
    <row r="174" spans="1:5" x14ac:dyDescent="0.25">
      <c r="A174" s="120">
        <v>9</v>
      </c>
      <c r="B174" s="300" t="s">
        <v>517</v>
      </c>
      <c r="C174" s="301"/>
      <c r="D174" s="121"/>
      <c r="E174" s="121" t="s">
        <v>509</v>
      </c>
    </row>
    <row r="175" spans="1:5" x14ac:dyDescent="0.25">
      <c r="A175" s="120">
        <v>10</v>
      </c>
      <c r="B175" s="300" t="s">
        <v>25</v>
      </c>
      <c r="C175" s="301"/>
      <c r="D175" s="121" t="s">
        <v>509</v>
      </c>
      <c r="E175" s="121"/>
    </row>
    <row r="176" spans="1:5" x14ac:dyDescent="0.25">
      <c r="A176" s="120">
        <v>11</v>
      </c>
      <c r="B176" s="300" t="s">
        <v>24</v>
      </c>
      <c r="C176" s="301"/>
      <c r="D176" s="121" t="s">
        <v>509</v>
      </c>
      <c r="E176" s="121"/>
    </row>
    <row r="177" spans="1:5" x14ac:dyDescent="0.25">
      <c r="A177" s="120">
        <v>12</v>
      </c>
      <c r="B177" s="300" t="s">
        <v>23</v>
      </c>
      <c r="C177" s="301"/>
      <c r="D177" s="121" t="s">
        <v>509</v>
      </c>
      <c r="E177" s="121"/>
    </row>
    <row r="178" spans="1:5" x14ac:dyDescent="0.25">
      <c r="A178" s="120">
        <v>13</v>
      </c>
      <c r="B178" s="300" t="s">
        <v>22</v>
      </c>
      <c r="C178" s="301"/>
      <c r="D178" s="121" t="s">
        <v>509</v>
      </c>
      <c r="E178" s="121"/>
    </row>
    <row r="179" spans="1:5" x14ac:dyDescent="0.25">
      <c r="A179" s="120">
        <v>14</v>
      </c>
      <c r="B179" s="300" t="s">
        <v>87</v>
      </c>
      <c r="C179" s="301"/>
      <c r="D179" s="121"/>
      <c r="E179" s="121" t="s">
        <v>509</v>
      </c>
    </row>
    <row r="180" spans="1:5" x14ac:dyDescent="0.25">
      <c r="A180" s="120">
        <v>15</v>
      </c>
      <c r="B180" s="300" t="s">
        <v>21</v>
      </c>
      <c r="C180" s="301"/>
      <c r="D180" s="121"/>
      <c r="E180" s="121" t="s">
        <v>509</v>
      </c>
    </row>
    <row r="181" spans="1:5" x14ac:dyDescent="0.25">
      <c r="A181" s="120">
        <v>16</v>
      </c>
      <c r="B181" s="300" t="s">
        <v>20</v>
      </c>
      <c r="C181" s="301"/>
      <c r="D181" s="121"/>
      <c r="E181" s="121" t="s">
        <v>509</v>
      </c>
    </row>
    <row r="182" spans="1:5" x14ac:dyDescent="0.25">
      <c r="A182" s="120">
        <v>17</v>
      </c>
      <c r="B182" s="300" t="s">
        <v>19</v>
      </c>
      <c r="C182" s="301"/>
      <c r="D182" s="121"/>
      <c r="E182" s="121" t="s">
        <v>509</v>
      </c>
    </row>
    <row r="183" spans="1:5" x14ac:dyDescent="0.25">
      <c r="A183" s="120">
        <v>18</v>
      </c>
      <c r="B183" s="300" t="s">
        <v>18</v>
      </c>
      <c r="C183" s="301"/>
      <c r="D183" s="121"/>
      <c r="E183" s="121" t="s">
        <v>509</v>
      </c>
    </row>
    <row r="184" spans="1:5" x14ac:dyDescent="0.25">
      <c r="A184" s="120">
        <v>19</v>
      </c>
      <c r="B184" s="300" t="s">
        <v>518</v>
      </c>
      <c r="C184" s="301"/>
      <c r="D184" s="121"/>
      <c r="E184" s="121" t="s">
        <v>509</v>
      </c>
    </row>
    <row r="185" spans="1:5" x14ac:dyDescent="0.25">
      <c r="A185" s="302" t="s">
        <v>519</v>
      </c>
      <c r="B185" s="303"/>
      <c r="C185" s="304"/>
      <c r="D185" s="305">
        <f>COUNTIF(D166:D184,"X")</f>
        <v>7</v>
      </c>
      <c r="E185" s="305">
        <f>COUNTIF(E166:E184,"X")</f>
        <v>12</v>
      </c>
    </row>
    <row r="186" spans="1:5" ht="13.5" customHeight="1" x14ac:dyDescent="0.25">
      <c r="A186" s="302" t="s">
        <v>520</v>
      </c>
      <c r="B186" s="303"/>
      <c r="C186" s="304"/>
      <c r="D186" s="305"/>
      <c r="E186" s="305"/>
    </row>
    <row r="187" spans="1:5" ht="29.25" customHeight="1" x14ac:dyDescent="0.25">
      <c r="A187" s="302" t="s">
        <v>521</v>
      </c>
      <c r="B187" s="303"/>
      <c r="C187" s="304"/>
      <c r="D187" s="305"/>
      <c r="E187" s="305"/>
    </row>
    <row r="188" spans="1:5" x14ac:dyDescent="0.25">
      <c r="A188" s="306" t="s">
        <v>253</v>
      </c>
      <c r="B188" s="306"/>
      <c r="C188" s="124" t="s">
        <v>522</v>
      </c>
      <c r="D188" s="125"/>
      <c r="E188" s="125"/>
    </row>
    <row r="189" spans="1:5" x14ac:dyDescent="0.25">
      <c r="A189" s="306" t="s">
        <v>135</v>
      </c>
      <c r="B189" s="306"/>
      <c r="C189" s="124" t="s">
        <v>523</v>
      </c>
      <c r="D189" s="125"/>
      <c r="E189" s="125"/>
    </row>
    <row r="190" spans="1:5" ht="20.25" customHeight="1" x14ac:dyDescent="0.25">
      <c r="A190" s="306" t="s">
        <v>524</v>
      </c>
      <c r="B190" s="306"/>
      <c r="C190" s="124" t="s">
        <v>525</v>
      </c>
      <c r="D190" s="125"/>
      <c r="E190" s="125"/>
    </row>
    <row r="193" spans="1:9" x14ac:dyDescent="0.25">
      <c r="G193" s="298" t="s">
        <v>48</v>
      </c>
      <c r="H193" s="307"/>
      <c r="I193" s="299"/>
    </row>
    <row r="194" spans="1:9" x14ac:dyDescent="0.25">
      <c r="G194" s="2" t="s">
        <v>45</v>
      </c>
      <c r="H194" s="2" t="s">
        <v>44</v>
      </c>
      <c r="I194" s="2" t="s">
        <v>17</v>
      </c>
    </row>
    <row r="195" spans="1:9" x14ac:dyDescent="0.25">
      <c r="G195" s="3" t="s">
        <v>40</v>
      </c>
      <c r="H195" s="2" t="s">
        <v>39</v>
      </c>
      <c r="I195" s="2">
        <v>5</v>
      </c>
    </row>
    <row r="196" spans="1:9" x14ac:dyDescent="0.25">
      <c r="G196" s="3" t="s">
        <v>74</v>
      </c>
      <c r="H196" s="2" t="s">
        <v>37</v>
      </c>
      <c r="I196" s="2">
        <v>10</v>
      </c>
    </row>
    <row r="197" spans="1:9" x14ac:dyDescent="0.25">
      <c r="G197" s="3" t="s">
        <v>35</v>
      </c>
      <c r="H197" s="2" t="s">
        <v>34</v>
      </c>
      <c r="I197" s="2">
        <v>20</v>
      </c>
    </row>
    <row r="201" spans="1:9" x14ac:dyDescent="0.25">
      <c r="B201" t="s">
        <v>505</v>
      </c>
    </row>
    <row r="202" spans="1:9" x14ac:dyDescent="0.25">
      <c r="B202" t="str">
        <f>'[1]MATRIZ DEFINICIÓN RIESGO'!B13</f>
        <v xml:space="preserve">Presentar documentos insustanciales de defensa en procesos judiciales </v>
      </c>
    </row>
    <row r="203" spans="1:9" x14ac:dyDescent="0.25">
      <c r="A203" s="294" t="s">
        <v>506</v>
      </c>
      <c r="B203" s="297" t="s">
        <v>507</v>
      </c>
      <c r="C203" s="297"/>
      <c r="D203" s="297"/>
      <c r="E203" s="297"/>
    </row>
    <row r="204" spans="1:9" x14ac:dyDescent="0.25">
      <c r="A204" s="295"/>
      <c r="B204" s="116" t="s">
        <v>47</v>
      </c>
      <c r="C204" s="117"/>
      <c r="D204" s="298" t="s">
        <v>46</v>
      </c>
      <c r="E204" s="299"/>
    </row>
    <row r="205" spans="1:9" ht="17.25" customHeight="1" x14ac:dyDescent="0.25">
      <c r="A205" s="296"/>
      <c r="B205" s="118" t="s">
        <v>43</v>
      </c>
      <c r="C205" s="118"/>
      <c r="D205" s="119" t="s">
        <v>42</v>
      </c>
      <c r="E205" s="119" t="s">
        <v>41</v>
      </c>
    </row>
    <row r="206" spans="1:9" x14ac:dyDescent="0.25">
      <c r="A206" s="120">
        <v>1</v>
      </c>
      <c r="B206" s="300" t="s">
        <v>508</v>
      </c>
      <c r="C206" s="301"/>
      <c r="D206" s="121" t="s">
        <v>509</v>
      </c>
      <c r="E206" s="121"/>
    </row>
    <row r="207" spans="1:9" x14ac:dyDescent="0.25">
      <c r="A207" s="120">
        <v>2</v>
      </c>
      <c r="B207" s="300" t="s">
        <v>510</v>
      </c>
      <c r="C207" s="301"/>
      <c r="D207" s="121" t="s">
        <v>509</v>
      </c>
      <c r="E207" s="121"/>
    </row>
    <row r="208" spans="1:9" x14ac:dyDescent="0.25">
      <c r="A208" s="120">
        <v>3</v>
      </c>
      <c r="B208" s="300" t="s">
        <v>511</v>
      </c>
      <c r="C208" s="301"/>
      <c r="D208" s="121"/>
      <c r="E208" s="121" t="s">
        <v>509</v>
      </c>
    </row>
    <row r="209" spans="1:5" x14ac:dyDescent="0.25">
      <c r="A209" s="120">
        <v>4</v>
      </c>
      <c r="B209" s="300" t="s">
        <v>512</v>
      </c>
      <c r="C209" s="301"/>
      <c r="D209" s="121"/>
      <c r="E209" s="121" t="s">
        <v>509</v>
      </c>
    </row>
    <row r="210" spans="1:5" x14ac:dyDescent="0.25">
      <c r="A210" s="120">
        <v>5</v>
      </c>
      <c r="B210" s="300" t="s">
        <v>513</v>
      </c>
      <c r="C210" s="301"/>
      <c r="D210" s="121"/>
      <c r="E210" s="121" t="s">
        <v>509</v>
      </c>
    </row>
    <row r="211" spans="1:5" x14ac:dyDescent="0.25">
      <c r="A211" s="120">
        <v>6</v>
      </c>
      <c r="B211" s="300" t="s">
        <v>514</v>
      </c>
      <c r="C211" s="301"/>
      <c r="D211" s="121" t="s">
        <v>509</v>
      </c>
      <c r="E211" s="121"/>
    </row>
    <row r="212" spans="1:5" x14ac:dyDescent="0.25">
      <c r="A212" s="120">
        <v>7</v>
      </c>
      <c r="B212" s="300" t="s">
        <v>515</v>
      </c>
      <c r="C212" s="301"/>
      <c r="D212" s="121"/>
      <c r="E212" s="121" t="s">
        <v>509</v>
      </c>
    </row>
    <row r="213" spans="1:5" ht="15.75" customHeight="1" x14ac:dyDescent="0.25">
      <c r="A213" s="120">
        <v>8</v>
      </c>
      <c r="B213" s="300" t="s">
        <v>516</v>
      </c>
      <c r="C213" s="301"/>
      <c r="D213" s="122"/>
      <c r="E213" s="123" t="s">
        <v>509</v>
      </c>
    </row>
    <row r="214" spans="1:5" x14ac:dyDescent="0.25">
      <c r="A214" s="120">
        <v>9</v>
      </c>
      <c r="B214" s="300" t="s">
        <v>517</v>
      </c>
      <c r="C214" s="301"/>
      <c r="D214" s="121"/>
      <c r="E214" s="121" t="s">
        <v>509</v>
      </c>
    </row>
    <row r="215" spans="1:5" x14ac:dyDescent="0.25">
      <c r="A215" s="120">
        <v>10</v>
      </c>
      <c r="B215" s="300" t="s">
        <v>25</v>
      </c>
      <c r="C215" s="301"/>
      <c r="D215" s="121" t="s">
        <v>509</v>
      </c>
      <c r="E215" s="121"/>
    </row>
    <row r="216" spans="1:5" x14ac:dyDescent="0.25">
      <c r="A216" s="120">
        <v>11</v>
      </c>
      <c r="B216" s="300" t="s">
        <v>24</v>
      </c>
      <c r="C216" s="301"/>
      <c r="D216" s="121" t="s">
        <v>509</v>
      </c>
      <c r="E216" s="121"/>
    </row>
    <row r="217" spans="1:5" x14ac:dyDescent="0.25">
      <c r="A217" s="120">
        <v>12</v>
      </c>
      <c r="B217" s="300" t="s">
        <v>23</v>
      </c>
      <c r="C217" s="301"/>
      <c r="D217" s="121" t="s">
        <v>509</v>
      </c>
      <c r="E217" s="121"/>
    </row>
    <row r="218" spans="1:5" x14ac:dyDescent="0.25">
      <c r="A218" s="120">
        <v>13</v>
      </c>
      <c r="B218" s="300" t="s">
        <v>22</v>
      </c>
      <c r="C218" s="301"/>
      <c r="D218" s="121" t="s">
        <v>509</v>
      </c>
      <c r="E218" s="121"/>
    </row>
    <row r="219" spans="1:5" x14ac:dyDescent="0.25">
      <c r="A219" s="120">
        <v>14</v>
      </c>
      <c r="B219" s="300" t="s">
        <v>87</v>
      </c>
      <c r="C219" s="301"/>
      <c r="D219" s="121"/>
      <c r="E219" s="121" t="s">
        <v>509</v>
      </c>
    </row>
    <row r="220" spans="1:5" x14ac:dyDescent="0.25">
      <c r="A220" s="120">
        <v>15</v>
      </c>
      <c r="B220" s="300" t="s">
        <v>21</v>
      </c>
      <c r="C220" s="301"/>
      <c r="D220" s="121"/>
      <c r="E220" s="121" t="s">
        <v>509</v>
      </c>
    </row>
    <row r="221" spans="1:5" x14ac:dyDescent="0.25">
      <c r="A221" s="120">
        <v>16</v>
      </c>
      <c r="B221" s="300" t="s">
        <v>20</v>
      </c>
      <c r="C221" s="301"/>
      <c r="D221" s="121"/>
      <c r="E221" s="121" t="s">
        <v>509</v>
      </c>
    </row>
    <row r="222" spans="1:5" x14ac:dyDescent="0.25">
      <c r="A222" s="120">
        <v>17</v>
      </c>
      <c r="B222" s="300" t="s">
        <v>19</v>
      </c>
      <c r="C222" s="301"/>
      <c r="D222" s="121"/>
      <c r="E222" s="121" t="s">
        <v>509</v>
      </c>
    </row>
    <row r="223" spans="1:5" x14ac:dyDescent="0.25">
      <c r="A223" s="120">
        <v>18</v>
      </c>
      <c r="B223" s="300" t="s">
        <v>18</v>
      </c>
      <c r="C223" s="301"/>
      <c r="D223" s="121"/>
      <c r="E223" s="121" t="s">
        <v>509</v>
      </c>
    </row>
    <row r="224" spans="1:5" x14ac:dyDescent="0.25">
      <c r="A224" s="120">
        <v>19</v>
      </c>
      <c r="B224" s="300" t="s">
        <v>518</v>
      </c>
      <c r="C224" s="301"/>
      <c r="D224" s="121"/>
      <c r="E224" s="121" t="s">
        <v>509</v>
      </c>
    </row>
    <row r="225" spans="1:9" x14ac:dyDescent="0.25">
      <c r="A225" s="302" t="s">
        <v>519</v>
      </c>
      <c r="B225" s="303"/>
      <c r="C225" s="304"/>
      <c r="D225" s="305">
        <f>COUNTIF(D206:D224,"X")</f>
        <v>7</v>
      </c>
      <c r="E225" s="305">
        <f>COUNTIF(E206:E224,"X")</f>
        <v>12</v>
      </c>
    </row>
    <row r="226" spans="1:9" ht="13.5" customHeight="1" x14ac:dyDescent="0.25">
      <c r="A226" s="302" t="s">
        <v>520</v>
      </c>
      <c r="B226" s="303"/>
      <c r="C226" s="304"/>
      <c r="D226" s="305"/>
      <c r="E226" s="305"/>
    </row>
    <row r="227" spans="1:9" ht="29.25" customHeight="1" x14ac:dyDescent="0.25">
      <c r="A227" s="302" t="s">
        <v>521</v>
      </c>
      <c r="B227" s="303"/>
      <c r="C227" s="304"/>
      <c r="D227" s="305"/>
      <c r="E227" s="305"/>
    </row>
    <row r="228" spans="1:9" x14ac:dyDescent="0.25">
      <c r="A228" s="306" t="s">
        <v>253</v>
      </c>
      <c r="B228" s="306"/>
      <c r="C228" s="124" t="s">
        <v>522</v>
      </c>
      <c r="D228" s="125"/>
      <c r="E228" s="125"/>
    </row>
    <row r="229" spans="1:9" x14ac:dyDescent="0.25">
      <c r="A229" s="306" t="s">
        <v>135</v>
      </c>
      <c r="B229" s="306"/>
      <c r="C229" s="124" t="s">
        <v>523</v>
      </c>
      <c r="D229" s="125"/>
      <c r="E229" s="125"/>
    </row>
    <row r="230" spans="1:9" ht="20.25" customHeight="1" x14ac:dyDescent="0.25">
      <c r="A230" s="306" t="s">
        <v>524</v>
      </c>
      <c r="B230" s="306"/>
      <c r="C230" s="124" t="s">
        <v>525</v>
      </c>
      <c r="D230" s="125"/>
      <c r="E230" s="125"/>
    </row>
    <row r="233" spans="1:9" x14ac:dyDescent="0.25">
      <c r="G233" s="298" t="s">
        <v>48</v>
      </c>
      <c r="H233" s="307"/>
      <c r="I233" s="299"/>
    </row>
    <row r="234" spans="1:9" x14ac:dyDescent="0.25">
      <c r="G234" s="2" t="s">
        <v>45</v>
      </c>
      <c r="H234" s="2" t="s">
        <v>44</v>
      </c>
      <c r="I234" s="2" t="s">
        <v>17</v>
      </c>
    </row>
    <row r="235" spans="1:9" x14ac:dyDescent="0.25">
      <c r="G235" s="3" t="s">
        <v>40</v>
      </c>
      <c r="H235" s="2" t="s">
        <v>39</v>
      </c>
      <c r="I235" s="2">
        <v>5</v>
      </c>
    </row>
    <row r="236" spans="1:9" x14ac:dyDescent="0.25">
      <c r="G236" s="3" t="s">
        <v>74</v>
      </c>
      <c r="H236" s="2" t="s">
        <v>37</v>
      </c>
      <c r="I236" s="2">
        <v>10</v>
      </c>
    </row>
    <row r="237" spans="1:9" x14ac:dyDescent="0.25">
      <c r="G237" s="3" t="s">
        <v>35</v>
      </c>
      <c r="H237" s="2" t="s">
        <v>34</v>
      </c>
      <c r="I237" s="2">
        <v>20</v>
      </c>
    </row>
  </sheetData>
  <mergeCells count="192">
    <mergeCell ref="A228:B228"/>
    <mergeCell ref="A229:B229"/>
    <mergeCell ref="A230:B230"/>
    <mergeCell ref="G233:I233"/>
    <mergeCell ref="B224:C224"/>
    <mergeCell ref="A225:C225"/>
    <mergeCell ref="D225:D227"/>
    <mergeCell ref="E225:E227"/>
    <mergeCell ref="A226:C226"/>
    <mergeCell ref="A227:C227"/>
    <mergeCell ref="B218:C218"/>
    <mergeCell ref="B219:C219"/>
    <mergeCell ref="B220:C220"/>
    <mergeCell ref="B221:C221"/>
    <mergeCell ref="B222:C222"/>
    <mergeCell ref="B223:C223"/>
    <mergeCell ref="B212:C212"/>
    <mergeCell ref="B213:C213"/>
    <mergeCell ref="B214:C214"/>
    <mergeCell ref="B215:C215"/>
    <mergeCell ref="B216:C216"/>
    <mergeCell ref="B217:C217"/>
    <mergeCell ref="B206:C206"/>
    <mergeCell ref="B207:C207"/>
    <mergeCell ref="B208:C208"/>
    <mergeCell ref="B209:C209"/>
    <mergeCell ref="B210:C210"/>
    <mergeCell ref="B211:C211"/>
    <mergeCell ref="A188:B188"/>
    <mergeCell ref="A189:B189"/>
    <mergeCell ref="A190:B190"/>
    <mergeCell ref="G193:I193"/>
    <mergeCell ref="A203:A205"/>
    <mergeCell ref="B203:E203"/>
    <mergeCell ref="D204:E204"/>
    <mergeCell ref="B184:C184"/>
    <mergeCell ref="A185:C185"/>
    <mergeCell ref="D185:D187"/>
    <mergeCell ref="E185:E187"/>
    <mergeCell ref="A186:C186"/>
    <mergeCell ref="A187:C187"/>
    <mergeCell ref="B178:C178"/>
    <mergeCell ref="B179:C179"/>
    <mergeCell ref="B180:C180"/>
    <mergeCell ref="B181:C181"/>
    <mergeCell ref="B182:C182"/>
    <mergeCell ref="B183:C183"/>
    <mergeCell ref="B172:C172"/>
    <mergeCell ref="B173:C173"/>
    <mergeCell ref="B174:C174"/>
    <mergeCell ref="B175:C175"/>
    <mergeCell ref="B176:C176"/>
    <mergeCell ref="B177:C177"/>
    <mergeCell ref="B166:C166"/>
    <mergeCell ref="B167:C167"/>
    <mergeCell ref="B168:C168"/>
    <mergeCell ref="B169:C169"/>
    <mergeCell ref="B170:C170"/>
    <mergeCell ref="B171:C171"/>
    <mergeCell ref="A147:B147"/>
    <mergeCell ref="A148:B148"/>
    <mergeCell ref="A149:B149"/>
    <mergeCell ref="G152:I152"/>
    <mergeCell ref="A159:E159"/>
    <mergeCell ref="A163:A165"/>
    <mergeCell ref="B163:E163"/>
    <mergeCell ref="D164:E164"/>
    <mergeCell ref="B143:C143"/>
    <mergeCell ref="A144:C144"/>
    <mergeCell ref="D144:D146"/>
    <mergeCell ref="E144:E146"/>
    <mergeCell ref="A145:C145"/>
    <mergeCell ref="A146:C146"/>
    <mergeCell ref="B137:C137"/>
    <mergeCell ref="B138:C138"/>
    <mergeCell ref="B139:C139"/>
    <mergeCell ref="B140:C140"/>
    <mergeCell ref="B141:C141"/>
    <mergeCell ref="B142:C142"/>
    <mergeCell ref="B131:C131"/>
    <mergeCell ref="B132:C132"/>
    <mergeCell ref="B133:C133"/>
    <mergeCell ref="B134:C134"/>
    <mergeCell ref="B135:C135"/>
    <mergeCell ref="B136:C136"/>
    <mergeCell ref="B125:C125"/>
    <mergeCell ref="B126:C126"/>
    <mergeCell ref="B127:C127"/>
    <mergeCell ref="B128:C128"/>
    <mergeCell ref="B129:C129"/>
    <mergeCell ref="B130:C130"/>
    <mergeCell ref="A108:B108"/>
    <mergeCell ref="A109:B109"/>
    <mergeCell ref="A110:B110"/>
    <mergeCell ref="G113:I113"/>
    <mergeCell ref="B121:E121"/>
    <mergeCell ref="A122:A124"/>
    <mergeCell ref="B122:E122"/>
    <mergeCell ref="D123:E123"/>
    <mergeCell ref="B104:C104"/>
    <mergeCell ref="A105:C105"/>
    <mergeCell ref="D105:D107"/>
    <mergeCell ref="E105:E107"/>
    <mergeCell ref="A106:C106"/>
    <mergeCell ref="A107:C107"/>
    <mergeCell ref="B98:C98"/>
    <mergeCell ref="B99:C99"/>
    <mergeCell ref="B100:C100"/>
    <mergeCell ref="B101:C101"/>
    <mergeCell ref="B102:C102"/>
    <mergeCell ref="B103:C103"/>
    <mergeCell ref="B92:C92"/>
    <mergeCell ref="B93:C93"/>
    <mergeCell ref="B94:C94"/>
    <mergeCell ref="B95:C95"/>
    <mergeCell ref="B96:C96"/>
    <mergeCell ref="B97:C97"/>
    <mergeCell ref="B86:C86"/>
    <mergeCell ref="B87:C87"/>
    <mergeCell ref="B88:C88"/>
    <mergeCell ref="B89:C89"/>
    <mergeCell ref="B90:C90"/>
    <mergeCell ref="B91:C91"/>
    <mergeCell ref="A69:B69"/>
    <mergeCell ref="A70:B70"/>
    <mergeCell ref="A71:B71"/>
    <mergeCell ref="G74:I74"/>
    <mergeCell ref="B82:E82"/>
    <mergeCell ref="A83:A85"/>
    <mergeCell ref="B83:E83"/>
    <mergeCell ref="D84:E84"/>
    <mergeCell ref="B65:C65"/>
    <mergeCell ref="A66:C66"/>
    <mergeCell ref="D66:D68"/>
    <mergeCell ref="E66:E68"/>
    <mergeCell ref="A67:C67"/>
    <mergeCell ref="A68:C68"/>
    <mergeCell ref="B59:C59"/>
    <mergeCell ref="B60:C60"/>
    <mergeCell ref="B61:C61"/>
    <mergeCell ref="B62:C62"/>
    <mergeCell ref="B63:C63"/>
    <mergeCell ref="B64:C64"/>
    <mergeCell ref="B53:C53"/>
    <mergeCell ref="B54:C54"/>
    <mergeCell ref="B55:C55"/>
    <mergeCell ref="B56:C56"/>
    <mergeCell ref="B57:C57"/>
    <mergeCell ref="B58:C58"/>
    <mergeCell ref="B47:C47"/>
    <mergeCell ref="B48:C48"/>
    <mergeCell ref="B49:C49"/>
    <mergeCell ref="B50:C50"/>
    <mergeCell ref="B51:C51"/>
    <mergeCell ref="B52:C52"/>
    <mergeCell ref="A31:B31"/>
    <mergeCell ref="A32:B32"/>
    <mergeCell ref="G35:I35"/>
    <mergeCell ref="B43:E43"/>
    <mergeCell ref="A44:A46"/>
    <mergeCell ref="B44:E44"/>
    <mergeCell ref="D45:E45"/>
    <mergeCell ref="A27:C27"/>
    <mergeCell ref="D27:D29"/>
    <mergeCell ref="E27:E29"/>
    <mergeCell ref="A28:C28"/>
    <mergeCell ref="A29:C29"/>
    <mergeCell ref="A30:B30"/>
    <mergeCell ref="B21:C21"/>
    <mergeCell ref="B22:C22"/>
    <mergeCell ref="B23:C23"/>
    <mergeCell ref="B24:C24"/>
    <mergeCell ref="B25:C25"/>
    <mergeCell ref="B26:C26"/>
    <mergeCell ref="B18:C18"/>
    <mergeCell ref="B19:C19"/>
    <mergeCell ref="B20:C20"/>
    <mergeCell ref="B9:C9"/>
    <mergeCell ref="B10:C10"/>
    <mergeCell ref="B11:C11"/>
    <mergeCell ref="B12:C12"/>
    <mergeCell ref="B13:C13"/>
    <mergeCell ref="B14:C14"/>
    <mergeCell ref="A2:E2"/>
    <mergeCell ref="B4:E4"/>
    <mergeCell ref="A5:A7"/>
    <mergeCell ref="B5:E5"/>
    <mergeCell ref="D6:E6"/>
    <mergeCell ref="B8:C8"/>
    <mergeCell ref="B15:C15"/>
    <mergeCell ref="B16:C16"/>
    <mergeCell ref="B17:C17"/>
  </mergeCell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G26"/>
  <sheetViews>
    <sheetView zoomScale="130" zoomScaleNormal="130" workbookViewId="0">
      <selection activeCell="D6" sqref="D6:D12"/>
    </sheetView>
  </sheetViews>
  <sheetFormatPr baseColWidth="10" defaultColWidth="11.42578125" defaultRowHeight="15" x14ac:dyDescent="0.25"/>
  <cols>
    <col min="1" max="1" width="31" style="4" customWidth="1"/>
    <col min="2" max="4" width="26.42578125" style="4" customWidth="1"/>
    <col min="5" max="5" width="35.42578125" style="4" customWidth="1"/>
    <col min="6" max="16384" width="11.42578125" style="4"/>
  </cols>
  <sheetData>
    <row r="3" spans="1:7" x14ac:dyDescent="0.25">
      <c r="A3" s="310" t="s">
        <v>72</v>
      </c>
      <c r="B3" s="311"/>
      <c r="C3" s="311"/>
      <c r="D3" s="311"/>
      <c r="E3" s="311"/>
      <c r="F3" s="311"/>
      <c r="G3" s="311"/>
    </row>
    <row r="4" spans="1:7" x14ac:dyDescent="0.25">
      <c r="A4" s="11" t="s">
        <v>71</v>
      </c>
      <c r="B4" s="312" t="s">
        <v>70</v>
      </c>
      <c r="C4" s="311"/>
      <c r="D4" s="311"/>
      <c r="E4" s="8" t="s">
        <v>69</v>
      </c>
      <c r="F4" s="311" t="s">
        <v>68</v>
      </c>
      <c r="G4" s="311"/>
    </row>
    <row r="5" spans="1:7" x14ac:dyDescent="0.25">
      <c r="A5" s="10" t="s">
        <v>67</v>
      </c>
      <c r="B5" s="9" t="s">
        <v>66</v>
      </c>
      <c r="C5" s="8" t="s">
        <v>65</v>
      </c>
      <c r="D5" s="8" t="s">
        <v>64</v>
      </c>
      <c r="E5" s="8" t="s">
        <v>63</v>
      </c>
      <c r="F5" s="8" t="s">
        <v>42</v>
      </c>
      <c r="G5" s="8" t="s">
        <v>41</v>
      </c>
    </row>
    <row r="6" spans="1:7" ht="45" customHeight="1" x14ac:dyDescent="0.25">
      <c r="A6" s="316" t="str">
        <f>'identificación riesgo'!D3</f>
        <v>Afectar los informes de auditoría para favorecer los intereses particulares de los Funcionarios</v>
      </c>
      <c r="B6" s="316"/>
      <c r="C6" s="316"/>
      <c r="D6" s="319" t="s">
        <v>96</v>
      </c>
      <c r="E6" s="6" t="s">
        <v>62</v>
      </c>
      <c r="F6" s="5">
        <v>15</v>
      </c>
      <c r="G6" s="5"/>
    </row>
    <row r="7" spans="1:7" ht="45" x14ac:dyDescent="0.25">
      <c r="A7" s="317"/>
      <c r="B7" s="317"/>
      <c r="C7" s="317"/>
      <c r="D7" s="320"/>
      <c r="E7" s="6" t="s">
        <v>61</v>
      </c>
      <c r="F7" s="5">
        <v>5</v>
      </c>
      <c r="G7" s="5"/>
    </row>
    <row r="8" spans="1:7" x14ac:dyDescent="0.25">
      <c r="A8" s="317"/>
      <c r="B8" s="317"/>
      <c r="C8" s="317"/>
      <c r="D8" s="320"/>
      <c r="E8" s="7" t="s">
        <v>60</v>
      </c>
      <c r="F8" s="5"/>
      <c r="G8" s="5">
        <v>15</v>
      </c>
    </row>
    <row r="9" spans="1:7" x14ac:dyDescent="0.25">
      <c r="A9" s="317"/>
      <c r="B9" s="317"/>
      <c r="C9" s="317"/>
      <c r="D9" s="320"/>
      <c r="E9" s="7" t="s">
        <v>59</v>
      </c>
      <c r="F9" s="5">
        <v>10</v>
      </c>
      <c r="G9" s="5"/>
    </row>
    <row r="10" spans="1:7" ht="30" x14ac:dyDescent="0.25">
      <c r="A10" s="317"/>
      <c r="B10" s="317"/>
      <c r="C10" s="317"/>
      <c r="D10" s="320"/>
      <c r="E10" s="6" t="s">
        <v>58</v>
      </c>
      <c r="F10" s="5">
        <v>15</v>
      </c>
      <c r="G10" s="5"/>
    </row>
    <row r="11" spans="1:7" ht="30" x14ac:dyDescent="0.25">
      <c r="A11" s="317"/>
      <c r="B11" s="317"/>
      <c r="C11" s="317"/>
      <c r="D11" s="320"/>
      <c r="E11" s="6" t="s">
        <v>57</v>
      </c>
      <c r="F11" s="5">
        <v>10</v>
      </c>
      <c r="G11" s="5"/>
    </row>
    <row r="12" spans="1:7" ht="45" x14ac:dyDescent="0.25">
      <c r="A12" s="318"/>
      <c r="B12" s="318"/>
      <c r="C12" s="318"/>
      <c r="D12" s="321"/>
      <c r="E12" s="6" t="s">
        <v>56</v>
      </c>
      <c r="F12" s="5">
        <v>30</v>
      </c>
      <c r="G12" s="5"/>
    </row>
    <row r="13" spans="1:7" x14ac:dyDescent="0.25">
      <c r="A13" s="313" t="s">
        <v>55</v>
      </c>
      <c r="B13" s="314"/>
      <c r="C13" s="314"/>
      <c r="D13" s="314"/>
      <c r="E13" s="315"/>
      <c r="F13" s="5">
        <f>SUM(F6:F12)</f>
        <v>85</v>
      </c>
      <c r="G13" s="5"/>
    </row>
    <row r="16" spans="1:7" x14ac:dyDescent="0.25">
      <c r="A16" s="310" t="s">
        <v>72</v>
      </c>
      <c r="B16" s="311"/>
      <c r="C16" s="311"/>
      <c r="D16" s="311"/>
      <c r="E16" s="311"/>
      <c r="F16" s="311"/>
      <c r="G16" s="311"/>
    </row>
    <row r="17" spans="1:7" x14ac:dyDescent="0.25">
      <c r="A17" s="11" t="s">
        <v>71</v>
      </c>
      <c r="B17" s="312" t="s">
        <v>70</v>
      </c>
      <c r="C17" s="311"/>
      <c r="D17" s="311"/>
      <c r="E17" s="8" t="s">
        <v>69</v>
      </c>
      <c r="F17" s="311" t="s">
        <v>68</v>
      </c>
      <c r="G17" s="311"/>
    </row>
    <row r="18" spans="1:7" x14ac:dyDescent="0.25">
      <c r="A18" s="10" t="s">
        <v>67</v>
      </c>
      <c r="B18" s="9" t="s">
        <v>66</v>
      </c>
      <c r="C18" s="8" t="s">
        <v>65</v>
      </c>
      <c r="D18" s="8" t="s">
        <v>64</v>
      </c>
      <c r="E18" s="8" t="s">
        <v>63</v>
      </c>
      <c r="F18" s="8" t="s">
        <v>42</v>
      </c>
      <c r="G18" s="8" t="s">
        <v>41</v>
      </c>
    </row>
    <row r="19" spans="1:7" ht="45" customHeight="1" x14ac:dyDescent="0.25">
      <c r="A19" s="316" t="str">
        <f>'definición riesgo'!B4</f>
        <v xml:space="preserve">No poner en conocimiento de la autoridad competente posibles actos de corrupción y/o faltas disciplinarias </v>
      </c>
      <c r="B19" s="316"/>
      <c r="C19" s="248"/>
      <c r="D19" s="248" t="s">
        <v>101</v>
      </c>
      <c r="E19" s="6" t="s">
        <v>62</v>
      </c>
      <c r="F19" s="5">
        <v>15</v>
      </c>
      <c r="G19" s="5"/>
    </row>
    <row r="20" spans="1:7" ht="45" x14ac:dyDescent="0.25">
      <c r="A20" s="317"/>
      <c r="B20" s="317"/>
      <c r="C20" s="248"/>
      <c r="D20" s="248"/>
      <c r="E20" s="6" t="s">
        <v>61</v>
      </c>
      <c r="F20" s="5">
        <v>5</v>
      </c>
      <c r="G20" s="5"/>
    </row>
    <row r="21" spans="1:7" x14ac:dyDescent="0.25">
      <c r="A21" s="317"/>
      <c r="B21" s="317"/>
      <c r="C21" s="248"/>
      <c r="D21" s="248"/>
      <c r="E21" s="7" t="s">
        <v>60</v>
      </c>
      <c r="F21" s="5"/>
      <c r="G21" s="5">
        <v>15</v>
      </c>
    </row>
    <row r="22" spans="1:7" x14ac:dyDescent="0.25">
      <c r="A22" s="317"/>
      <c r="B22" s="317"/>
      <c r="C22" s="248"/>
      <c r="D22" s="248"/>
      <c r="E22" s="7" t="s">
        <v>59</v>
      </c>
      <c r="F22" s="5">
        <v>10</v>
      </c>
      <c r="G22" s="5"/>
    </row>
    <row r="23" spans="1:7" ht="30" x14ac:dyDescent="0.25">
      <c r="A23" s="317"/>
      <c r="B23" s="317"/>
      <c r="C23" s="248"/>
      <c r="D23" s="248"/>
      <c r="E23" s="6" t="s">
        <v>58</v>
      </c>
      <c r="F23" s="5">
        <v>15</v>
      </c>
      <c r="G23" s="5"/>
    </row>
    <row r="24" spans="1:7" ht="30" x14ac:dyDescent="0.25">
      <c r="A24" s="317"/>
      <c r="B24" s="317"/>
      <c r="C24" s="248"/>
      <c r="D24" s="248"/>
      <c r="E24" s="6" t="s">
        <v>57</v>
      </c>
      <c r="F24" s="5">
        <v>10</v>
      </c>
      <c r="G24" s="5"/>
    </row>
    <row r="25" spans="1:7" ht="45" x14ac:dyDescent="0.25">
      <c r="A25" s="318"/>
      <c r="B25" s="318"/>
      <c r="C25" s="248"/>
      <c r="D25" s="248"/>
      <c r="E25" s="6" t="s">
        <v>56</v>
      </c>
      <c r="F25" s="5">
        <v>30</v>
      </c>
      <c r="G25" s="5"/>
    </row>
    <row r="26" spans="1:7" x14ac:dyDescent="0.25">
      <c r="A26" s="313" t="s">
        <v>55</v>
      </c>
      <c r="B26" s="314"/>
      <c r="C26" s="314"/>
      <c r="D26" s="314"/>
      <c r="E26" s="315"/>
      <c r="F26" s="5">
        <f>SUM(F19:F25)</f>
        <v>85</v>
      </c>
      <c r="G26" s="5"/>
    </row>
  </sheetData>
  <mergeCells count="16">
    <mergeCell ref="A26:E26"/>
    <mergeCell ref="A16:G16"/>
    <mergeCell ref="B17:D17"/>
    <mergeCell ref="F17:G17"/>
    <mergeCell ref="A19:A25"/>
    <mergeCell ref="B19:B25"/>
    <mergeCell ref="C19:C25"/>
    <mergeCell ref="D19:D25"/>
    <mergeCell ref="A3:G3"/>
    <mergeCell ref="B4:D4"/>
    <mergeCell ref="F4:G4"/>
    <mergeCell ref="A13:E13"/>
    <mergeCell ref="A6:A12"/>
    <mergeCell ref="B6:B12"/>
    <mergeCell ref="D6:D12"/>
    <mergeCell ref="C6:C12"/>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D3CB0-1A28-41CA-AB07-553460E220AF}">
  <sheetPr>
    <tabColor rgb="FFFFFF00"/>
  </sheetPr>
  <dimension ref="A1:AF95"/>
  <sheetViews>
    <sheetView tabSelected="1" zoomScale="55" zoomScaleNormal="55" workbookViewId="0">
      <pane xSplit="2" ySplit="8" topLeftCell="C9" activePane="bottomRight" state="frozen"/>
      <selection pane="topRight" activeCell="C1" sqref="C1"/>
      <selection pane="bottomLeft" activeCell="A9" sqref="A9"/>
      <selection pane="bottomRight" activeCell="A9" sqref="A9:A11"/>
    </sheetView>
  </sheetViews>
  <sheetFormatPr baseColWidth="10" defaultRowHeight="15" x14ac:dyDescent="0.25"/>
  <cols>
    <col min="1" max="1" width="14.5703125" customWidth="1"/>
    <col min="2" max="2" width="27.5703125" customWidth="1"/>
    <col min="3" max="3" width="29.28515625" customWidth="1"/>
    <col min="4" max="4" width="25.5703125" customWidth="1"/>
    <col min="5" max="5" width="13.7109375" customWidth="1"/>
    <col min="6" max="6" width="15.28515625" customWidth="1"/>
    <col min="7" max="7" width="11.7109375" customWidth="1"/>
    <col min="8" max="8" width="29.140625" customWidth="1"/>
    <col min="9" max="9" width="16.85546875" customWidth="1"/>
    <col min="10" max="10" width="14.28515625" customWidth="1"/>
    <col min="11" max="11" width="12.7109375" customWidth="1"/>
    <col min="12" max="12" width="14.7109375" customWidth="1"/>
    <col min="13" max="13" width="11.5703125" customWidth="1"/>
    <col min="14" max="14" width="22.42578125" customWidth="1"/>
    <col min="15" max="15" width="23.85546875" customWidth="1"/>
    <col min="16" max="16" width="32.140625" customWidth="1"/>
    <col min="17" max="17" width="29.140625" customWidth="1"/>
    <col min="18" max="18" width="15.7109375" hidden="1" customWidth="1"/>
    <col min="19" max="19" width="50.42578125" hidden="1" customWidth="1"/>
    <col min="20" max="20" width="23.28515625" hidden="1" customWidth="1"/>
    <col min="21" max="21" width="28.85546875" hidden="1" customWidth="1"/>
    <col min="22" max="22" width="13.7109375" hidden="1" customWidth="1"/>
    <col min="23" max="23" width="59.140625" hidden="1" customWidth="1"/>
    <col min="24" max="24" width="17.5703125" hidden="1" customWidth="1"/>
    <col min="25" max="25" width="61.42578125" hidden="1" customWidth="1"/>
    <col min="26" max="26" width="24.28515625" hidden="1" customWidth="1"/>
    <col min="27" max="27" width="24.85546875" hidden="1" customWidth="1"/>
    <col min="28" max="28" width="12.85546875" hidden="1" customWidth="1"/>
    <col min="29" max="29" width="59" hidden="1" customWidth="1"/>
    <col min="30" max="30" width="21.85546875" customWidth="1"/>
    <col min="31" max="31" width="59" customWidth="1"/>
  </cols>
  <sheetData>
    <row r="1" spans="1:31" ht="53.25" customHeight="1" x14ac:dyDescent="0.25">
      <c r="A1" s="326" t="s">
        <v>498</v>
      </c>
      <c r="B1" s="327"/>
      <c r="C1" s="327"/>
      <c r="D1" s="327"/>
      <c r="E1" s="327"/>
      <c r="F1" s="327"/>
      <c r="G1" s="327"/>
      <c r="H1" s="327"/>
      <c r="I1" s="327"/>
      <c r="J1" s="327"/>
      <c r="K1" s="327"/>
      <c r="L1" s="327"/>
      <c r="M1" s="327"/>
      <c r="N1" s="327"/>
      <c r="O1" s="327"/>
      <c r="P1" s="327"/>
      <c r="Q1" s="327"/>
      <c r="R1" s="327"/>
      <c r="S1" s="327"/>
      <c r="T1" s="327"/>
      <c r="U1" s="328"/>
      <c r="V1" s="47"/>
      <c r="W1" s="47"/>
    </row>
    <row r="2" spans="1:31" ht="53.25" customHeight="1" thickBot="1" x14ac:dyDescent="0.3">
      <c r="A2" s="329"/>
      <c r="B2" s="330"/>
      <c r="C2" s="330"/>
      <c r="D2" s="330"/>
      <c r="E2" s="330"/>
      <c r="F2" s="330"/>
      <c r="G2" s="330"/>
      <c r="H2" s="330"/>
      <c r="I2" s="330"/>
      <c r="J2" s="330"/>
      <c r="K2" s="330"/>
      <c r="L2" s="330"/>
      <c r="M2" s="330"/>
      <c r="N2" s="330"/>
      <c r="O2" s="330"/>
      <c r="P2" s="330"/>
      <c r="Q2" s="330"/>
      <c r="R2" s="330"/>
      <c r="S2" s="330"/>
      <c r="T2" s="330"/>
      <c r="U2" s="331"/>
      <c r="V2" s="47"/>
      <c r="W2" s="47"/>
    </row>
    <row r="3" spans="1:31" ht="23.25" customHeight="1" thickBot="1" x14ac:dyDescent="0.3">
      <c r="A3" s="332" t="s">
        <v>105</v>
      </c>
      <c r="B3" s="333"/>
      <c r="C3" s="333"/>
      <c r="D3" s="333"/>
      <c r="E3" s="333"/>
      <c r="F3" s="333"/>
      <c r="G3" s="333"/>
      <c r="H3" s="333"/>
      <c r="I3" s="333"/>
      <c r="J3" s="333"/>
      <c r="K3" s="333"/>
      <c r="L3" s="333"/>
      <c r="M3" s="333"/>
      <c r="N3" s="333"/>
      <c r="O3" s="333"/>
      <c r="P3" s="333"/>
      <c r="Q3" s="333"/>
      <c r="R3" s="333"/>
      <c r="S3" s="333"/>
      <c r="T3" s="333"/>
      <c r="U3" s="334"/>
      <c r="V3" s="48"/>
      <c r="W3" s="48"/>
    </row>
    <row r="4" spans="1:31" ht="36.75" customHeight="1" thickBot="1" x14ac:dyDescent="0.3">
      <c r="A4" s="335" t="s">
        <v>12</v>
      </c>
      <c r="B4" s="335"/>
      <c r="C4" s="335"/>
      <c r="D4" s="335"/>
      <c r="E4" s="335" t="s">
        <v>54</v>
      </c>
      <c r="F4" s="336"/>
      <c r="G4" s="336"/>
      <c r="H4" s="336"/>
      <c r="I4" s="336"/>
      <c r="J4" s="336"/>
      <c r="K4" s="336"/>
      <c r="L4" s="336"/>
      <c r="M4" s="336"/>
      <c r="N4" s="336"/>
      <c r="O4" s="336"/>
      <c r="P4" s="336"/>
      <c r="Q4" s="337"/>
      <c r="R4" s="338" t="s">
        <v>106</v>
      </c>
      <c r="S4" s="339"/>
      <c r="T4" s="339"/>
      <c r="U4" s="340"/>
      <c r="V4" s="341" t="s">
        <v>106</v>
      </c>
      <c r="W4" s="342"/>
      <c r="X4" s="338" t="s">
        <v>107</v>
      </c>
      <c r="Y4" s="339"/>
      <c r="Z4" s="339"/>
      <c r="AA4" s="340"/>
      <c r="AB4" s="341" t="s">
        <v>107</v>
      </c>
      <c r="AC4" s="342"/>
      <c r="AD4" s="450" t="s">
        <v>639</v>
      </c>
      <c r="AE4" s="451"/>
    </row>
    <row r="5" spans="1:31" ht="25.5" customHeight="1" thickBot="1" x14ac:dyDescent="0.3">
      <c r="A5" s="349" t="s">
        <v>108</v>
      </c>
      <c r="B5" s="350" t="s">
        <v>109</v>
      </c>
      <c r="C5" s="350" t="s">
        <v>110</v>
      </c>
      <c r="D5" s="350" t="s">
        <v>111</v>
      </c>
      <c r="E5" s="350" t="s">
        <v>112</v>
      </c>
      <c r="F5" s="350"/>
      <c r="G5" s="350"/>
      <c r="H5" s="335" t="s">
        <v>113</v>
      </c>
      <c r="I5" s="335"/>
      <c r="J5" s="335"/>
      <c r="K5" s="335"/>
      <c r="L5" s="335"/>
      <c r="M5" s="335"/>
      <c r="N5" s="335"/>
      <c r="O5" s="335"/>
      <c r="P5" s="335"/>
      <c r="Q5" s="335"/>
      <c r="R5" s="351" t="s">
        <v>114</v>
      </c>
      <c r="S5" s="353" t="s">
        <v>115</v>
      </c>
      <c r="T5" s="353" t="s">
        <v>116</v>
      </c>
      <c r="U5" s="356" t="s">
        <v>117</v>
      </c>
      <c r="V5" s="358" t="s">
        <v>114</v>
      </c>
      <c r="W5" s="358" t="s">
        <v>118</v>
      </c>
      <c r="X5" s="351" t="s">
        <v>114</v>
      </c>
      <c r="Y5" s="353" t="s">
        <v>115</v>
      </c>
      <c r="Z5" s="353" t="s">
        <v>116</v>
      </c>
      <c r="AA5" s="356" t="s">
        <v>117</v>
      </c>
      <c r="AB5" s="358" t="s">
        <v>114</v>
      </c>
      <c r="AC5" s="358" t="s">
        <v>118</v>
      </c>
      <c r="AD5" s="452" t="s">
        <v>114</v>
      </c>
      <c r="AE5" s="452" t="s">
        <v>118</v>
      </c>
    </row>
    <row r="6" spans="1:31" ht="30" customHeight="1" thickBot="1" x14ac:dyDescent="0.3">
      <c r="A6" s="349"/>
      <c r="B6" s="350"/>
      <c r="C6" s="350"/>
      <c r="D6" s="350"/>
      <c r="E6" s="350" t="s">
        <v>119</v>
      </c>
      <c r="F6" s="350"/>
      <c r="G6" s="350"/>
      <c r="H6" s="349" t="s">
        <v>120</v>
      </c>
      <c r="I6" s="361" t="s">
        <v>121</v>
      </c>
      <c r="J6" s="361"/>
      <c r="K6" s="335" t="s">
        <v>122</v>
      </c>
      <c r="L6" s="335"/>
      <c r="M6" s="335"/>
      <c r="N6" s="335" t="s">
        <v>123</v>
      </c>
      <c r="O6" s="335" t="s">
        <v>53</v>
      </c>
      <c r="P6" s="335"/>
      <c r="Q6" s="335"/>
      <c r="R6" s="351"/>
      <c r="S6" s="353"/>
      <c r="T6" s="353"/>
      <c r="U6" s="356"/>
      <c r="V6" s="359"/>
      <c r="W6" s="358"/>
      <c r="X6" s="351"/>
      <c r="Y6" s="353"/>
      <c r="Z6" s="353"/>
      <c r="AA6" s="356"/>
      <c r="AB6" s="359"/>
      <c r="AC6" s="358"/>
      <c r="AD6" s="453"/>
      <c r="AE6" s="452"/>
    </row>
    <row r="7" spans="1:31" ht="37.5" customHeight="1" thickBot="1" x14ac:dyDescent="0.3">
      <c r="A7" s="349"/>
      <c r="B7" s="350"/>
      <c r="C7" s="350"/>
      <c r="D7" s="350"/>
      <c r="E7" s="363" t="s">
        <v>75</v>
      </c>
      <c r="F7" s="363" t="s">
        <v>76</v>
      </c>
      <c r="G7" s="367" t="s">
        <v>124</v>
      </c>
      <c r="H7" s="360"/>
      <c r="I7" s="349" t="s">
        <v>125</v>
      </c>
      <c r="J7" s="349" t="s">
        <v>126</v>
      </c>
      <c r="K7" s="363" t="s">
        <v>75</v>
      </c>
      <c r="L7" s="363" t="s">
        <v>76</v>
      </c>
      <c r="M7" s="363" t="s">
        <v>124</v>
      </c>
      <c r="N7" s="335"/>
      <c r="O7" s="335"/>
      <c r="P7" s="335"/>
      <c r="Q7" s="335"/>
      <c r="R7" s="351"/>
      <c r="S7" s="353"/>
      <c r="T7" s="353"/>
      <c r="U7" s="356"/>
      <c r="V7" s="359"/>
      <c r="W7" s="358"/>
      <c r="X7" s="351"/>
      <c r="Y7" s="353"/>
      <c r="Z7" s="353"/>
      <c r="AA7" s="356"/>
      <c r="AB7" s="359"/>
      <c r="AC7" s="358"/>
      <c r="AD7" s="453"/>
      <c r="AE7" s="452"/>
    </row>
    <row r="8" spans="1:31" ht="36" customHeight="1" thickBot="1" x14ac:dyDescent="0.3">
      <c r="A8" s="349"/>
      <c r="B8" s="350"/>
      <c r="C8" s="350"/>
      <c r="D8" s="350"/>
      <c r="E8" s="363"/>
      <c r="F8" s="363"/>
      <c r="G8" s="367"/>
      <c r="H8" s="360"/>
      <c r="I8" s="349"/>
      <c r="J8" s="349"/>
      <c r="K8" s="364"/>
      <c r="L8" s="364"/>
      <c r="M8" s="363"/>
      <c r="N8" s="335"/>
      <c r="O8" s="49" t="s">
        <v>127</v>
      </c>
      <c r="P8" s="49" t="s">
        <v>128</v>
      </c>
      <c r="Q8" s="49" t="s">
        <v>129</v>
      </c>
      <c r="R8" s="352"/>
      <c r="S8" s="354"/>
      <c r="T8" s="354"/>
      <c r="U8" s="362"/>
      <c r="V8" s="359"/>
      <c r="W8" s="358"/>
      <c r="X8" s="351"/>
      <c r="Y8" s="353"/>
      <c r="Z8" s="355"/>
      <c r="AA8" s="357"/>
      <c r="AB8" s="359"/>
      <c r="AC8" s="358"/>
      <c r="AD8" s="453"/>
      <c r="AE8" s="452"/>
    </row>
    <row r="9" spans="1:31" s="161" customFormat="1" ht="152.25" customHeight="1" thickBot="1" x14ac:dyDescent="0.35">
      <c r="A9" s="365" t="s">
        <v>130</v>
      </c>
      <c r="B9" s="365" t="s">
        <v>131</v>
      </c>
      <c r="C9" s="366" t="s">
        <v>132</v>
      </c>
      <c r="D9" s="365" t="s">
        <v>133</v>
      </c>
      <c r="E9" s="366" t="s">
        <v>134</v>
      </c>
      <c r="F9" s="366" t="s">
        <v>135</v>
      </c>
      <c r="G9" s="366" t="s">
        <v>136</v>
      </c>
      <c r="H9" s="183" t="s">
        <v>137</v>
      </c>
      <c r="I9" s="183" t="s">
        <v>138</v>
      </c>
      <c r="J9" s="183" t="s">
        <v>139</v>
      </c>
      <c r="K9" s="366" t="s">
        <v>134</v>
      </c>
      <c r="L9" s="366" t="s">
        <v>135</v>
      </c>
      <c r="M9" s="366" t="s">
        <v>136</v>
      </c>
      <c r="N9" s="366" t="s">
        <v>140</v>
      </c>
      <c r="O9" s="182" t="s">
        <v>141</v>
      </c>
      <c r="P9" s="182" t="s">
        <v>142</v>
      </c>
      <c r="Q9" s="366" t="s">
        <v>143</v>
      </c>
      <c r="R9" s="384" t="s">
        <v>144</v>
      </c>
      <c r="S9" s="386" t="s">
        <v>637</v>
      </c>
      <c r="T9" s="375" t="s">
        <v>145</v>
      </c>
      <c r="U9" s="377" t="s">
        <v>146</v>
      </c>
      <c r="V9" s="379" t="s">
        <v>144</v>
      </c>
      <c r="W9" s="192" t="s">
        <v>147</v>
      </c>
      <c r="X9" s="380">
        <v>43708</v>
      </c>
      <c r="Y9" s="381" t="s">
        <v>638</v>
      </c>
      <c r="Z9" s="193" t="s">
        <v>145</v>
      </c>
      <c r="AA9" s="377" t="s">
        <v>146</v>
      </c>
      <c r="AB9" s="368" t="s">
        <v>148</v>
      </c>
      <c r="AC9" s="194" t="s">
        <v>149</v>
      </c>
      <c r="AD9" s="368" t="s">
        <v>673</v>
      </c>
      <c r="AE9" s="456" t="s">
        <v>645</v>
      </c>
    </row>
    <row r="10" spans="1:31" s="161" customFormat="1" ht="171" customHeight="1" thickBot="1" x14ac:dyDescent="0.35">
      <c r="A10" s="365"/>
      <c r="B10" s="365"/>
      <c r="C10" s="366"/>
      <c r="D10" s="365"/>
      <c r="E10" s="366"/>
      <c r="F10" s="366"/>
      <c r="G10" s="366"/>
      <c r="H10" s="182" t="s">
        <v>150</v>
      </c>
      <c r="I10" s="183" t="s">
        <v>138</v>
      </c>
      <c r="J10" s="183" t="s">
        <v>139</v>
      </c>
      <c r="K10" s="366"/>
      <c r="L10" s="366"/>
      <c r="M10" s="366"/>
      <c r="N10" s="366"/>
      <c r="O10" s="182" t="s">
        <v>141</v>
      </c>
      <c r="P10" s="182" t="s">
        <v>151</v>
      </c>
      <c r="Q10" s="366"/>
      <c r="R10" s="385"/>
      <c r="S10" s="387"/>
      <c r="T10" s="376"/>
      <c r="U10" s="378"/>
      <c r="V10" s="379"/>
      <c r="W10" s="192" t="s">
        <v>152</v>
      </c>
      <c r="X10" s="380"/>
      <c r="Y10" s="382"/>
      <c r="Z10" s="195" t="s">
        <v>145</v>
      </c>
      <c r="AA10" s="378"/>
      <c r="AB10" s="368"/>
      <c r="AC10" s="194" t="s">
        <v>153</v>
      </c>
      <c r="AD10" s="368"/>
      <c r="AE10" s="457"/>
    </row>
    <row r="11" spans="1:31" s="161" customFormat="1" ht="109.5" customHeight="1" thickBot="1" x14ac:dyDescent="0.35">
      <c r="A11" s="365"/>
      <c r="B11" s="365"/>
      <c r="C11" s="366"/>
      <c r="D11" s="365"/>
      <c r="E11" s="366"/>
      <c r="F11" s="366"/>
      <c r="G11" s="366"/>
      <c r="H11" s="182" t="s">
        <v>154</v>
      </c>
      <c r="I11" s="183" t="s">
        <v>138</v>
      </c>
      <c r="J11" s="183" t="s">
        <v>139</v>
      </c>
      <c r="K11" s="366"/>
      <c r="L11" s="366"/>
      <c r="M11" s="366"/>
      <c r="N11" s="366"/>
      <c r="O11" s="182" t="s">
        <v>141</v>
      </c>
      <c r="P11" s="182"/>
      <c r="Q11" s="366"/>
      <c r="R11" s="385"/>
      <c r="S11" s="387"/>
      <c r="T11" s="376"/>
      <c r="U11" s="378"/>
      <c r="V11" s="379"/>
      <c r="W11" s="192" t="s">
        <v>155</v>
      </c>
      <c r="X11" s="380"/>
      <c r="Y11" s="383"/>
      <c r="Z11" s="196" t="s">
        <v>145</v>
      </c>
      <c r="AA11" s="378"/>
      <c r="AB11" s="368"/>
      <c r="AC11" s="194" t="s">
        <v>156</v>
      </c>
      <c r="AD11" s="368"/>
      <c r="AE11" s="458"/>
    </row>
    <row r="12" spans="1:31" s="161" customFormat="1" ht="129.75" customHeight="1" thickBot="1" x14ac:dyDescent="0.35">
      <c r="A12" s="205" t="s">
        <v>157</v>
      </c>
      <c r="B12" s="202" t="s">
        <v>158</v>
      </c>
      <c r="C12" s="194" t="s">
        <v>159</v>
      </c>
      <c r="D12" s="194" t="s">
        <v>160</v>
      </c>
      <c r="E12" s="200" t="s">
        <v>134</v>
      </c>
      <c r="F12" s="200" t="s">
        <v>135</v>
      </c>
      <c r="G12" s="200" t="s">
        <v>136</v>
      </c>
      <c r="H12" s="206" t="s">
        <v>161</v>
      </c>
      <c r="I12" s="200" t="s">
        <v>138</v>
      </c>
      <c r="J12" s="200" t="s">
        <v>139</v>
      </c>
      <c r="K12" s="184" t="s">
        <v>134</v>
      </c>
      <c r="L12" s="200" t="s">
        <v>135</v>
      </c>
      <c r="M12" s="200" t="s">
        <v>136</v>
      </c>
      <c r="N12" s="200" t="s">
        <v>140</v>
      </c>
      <c r="O12" s="202" t="s">
        <v>162</v>
      </c>
      <c r="P12" s="194" t="s">
        <v>163</v>
      </c>
      <c r="Q12" s="202" t="s">
        <v>164</v>
      </c>
      <c r="R12" s="207" t="s">
        <v>144</v>
      </c>
      <c r="S12" s="197" t="s">
        <v>165</v>
      </c>
      <c r="T12" s="197" t="s">
        <v>166</v>
      </c>
      <c r="U12" s="198" t="s">
        <v>167</v>
      </c>
      <c r="V12" s="369">
        <v>43585</v>
      </c>
      <c r="W12" s="194" t="s">
        <v>168</v>
      </c>
      <c r="X12" s="371">
        <v>43708</v>
      </c>
      <c r="Y12" s="208" t="s">
        <v>640</v>
      </c>
      <c r="Z12" s="197" t="s">
        <v>169</v>
      </c>
      <c r="AA12" s="209" t="s">
        <v>170</v>
      </c>
      <c r="AB12" s="372">
        <v>43708</v>
      </c>
      <c r="AC12" s="194" t="s">
        <v>171</v>
      </c>
      <c r="AD12" s="372">
        <v>43830</v>
      </c>
      <c r="AE12" s="194" t="s">
        <v>646</v>
      </c>
    </row>
    <row r="13" spans="1:31" s="161" customFormat="1" ht="150" customHeight="1" thickBot="1" x14ac:dyDescent="0.35">
      <c r="A13" s="374" t="s">
        <v>172</v>
      </c>
      <c r="B13" s="365" t="s">
        <v>173</v>
      </c>
      <c r="C13" s="194" t="s">
        <v>174</v>
      </c>
      <c r="D13" s="210" t="s">
        <v>175</v>
      </c>
      <c r="E13" s="366" t="s">
        <v>134</v>
      </c>
      <c r="F13" s="366" t="s">
        <v>135</v>
      </c>
      <c r="G13" s="366" t="s">
        <v>136</v>
      </c>
      <c r="H13" s="206" t="s">
        <v>176</v>
      </c>
      <c r="I13" s="200" t="s">
        <v>138</v>
      </c>
      <c r="J13" s="200" t="s">
        <v>177</v>
      </c>
      <c r="K13" s="366" t="s">
        <v>134</v>
      </c>
      <c r="L13" s="366" t="s">
        <v>135</v>
      </c>
      <c r="M13" s="366" t="s">
        <v>136</v>
      </c>
      <c r="N13" s="200" t="s">
        <v>140</v>
      </c>
      <c r="O13" s="211" t="s">
        <v>178</v>
      </c>
      <c r="P13" s="194" t="s">
        <v>179</v>
      </c>
      <c r="Q13" s="206" t="s">
        <v>180</v>
      </c>
      <c r="R13" s="201" t="s">
        <v>104</v>
      </c>
      <c r="S13" s="197" t="s">
        <v>641</v>
      </c>
      <c r="T13" s="197" t="s">
        <v>166</v>
      </c>
      <c r="U13" s="212" t="s">
        <v>170</v>
      </c>
      <c r="V13" s="370"/>
      <c r="W13" s="202" t="s">
        <v>181</v>
      </c>
      <c r="X13" s="371"/>
      <c r="Y13" s="208" t="s">
        <v>642</v>
      </c>
      <c r="Z13" s="197" t="s">
        <v>166</v>
      </c>
      <c r="AA13" s="209" t="s">
        <v>182</v>
      </c>
      <c r="AB13" s="373"/>
      <c r="AC13" s="194" t="s">
        <v>181</v>
      </c>
      <c r="AD13" s="373"/>
      <c r="AE13" s="221" t="s">
        <v>647</v>
      </c>
    </row>
    <row r="14" spans="1:31" s="161" customFormat="1" ht="156.75" customHeight="1" thickBot="1" x14ac:dyDescent="0.35">
      <c r="A14" s="374"/>
      <c r="B14" s="365"/>
      <c r="C14" s="210" t="s">
        <v>183</v>
      </c>
      <c r="D14" s="210" t="s">
        <v>184</v>
      </c>
      <c r="E14" s="366"/>
      <c r="F14" s="366"/>
      <c r="G14" s="366"/>
      <c r="H14" s="206" t="s">
        <v>185</v>
      </c>
      <c r="I14" s="200" t="s">
        <v>138</v>
      </c>
      <c r="J14" s="200" t="s">
        <v>177</v>
      </c>
      <c r="K14" s="366"/>
      <c r="L14" s="366"/>
      <c r="M14" s="366"/>
      <c r="N14" s="200" t="s">
        <v>140</v>
      </c>
      <c r="O14" s="211" t="s">
        <v>178</v>
      </c>
      <c r="P14" s="194" t="s">
        <v>186</v>
      </c>
      <c r="Q14" s="206" t="s">
        <v>187</v>
      </c>
      <c r="R14" s="201" t="s">
        <v>104</v>
      </c>
      <c r="S14" s="197" t="s">
        <v>641</v>
      </c>
      <c r="T14" s="197" t="s">
        <v>166</v>
      </c>
      <c r="U14" s="212" t="s">
        <v>170</v>
      </c>
      <c r="V14" s="370"/>
      <c r="W14" s="202" t="s">
        <v>188</v>
      </c>
      <c r="X14" s="371"/>
      <c r="Y14" s="213" t="s">
        <v>643</v>
      </c>
      <c r="Z14" s="197" t="s">
        <v>166</v>
      </c>
      <c r="AA14" s="209" t="s">
        <v>182</v>
      </c>
      <c r="AB14" s="373"/>
      <c r="AC14" s="194" t="s">
        <v>188</v>
      </c>
      <c r="AD14" s="373"/>
      <c r="AE14" s="221" t="s">
        <v>648</v>
      </c>
    </row>
    <row r="15" spans="1:31" s="161" customFormat="1" ht="162" customHeight="1" thickBot="1" x14ac:dyDescent="0.35">
      <c r="A15" s="366" t="s">
        <v>189</v>
      </c>
      <c r="B15" s="390" t="s">
        <v>190</v>
      </c>
      <c r="C15" s="390" t="s">
        <v>191</v>
      </c>
      <c r="D15" s="390" t="s">
        <v>192</v>
      </c>
      <c r="E15" s="366" t="s">
        <v>134</v>
      </c>
      <c r="F15" s="366" t="s">
        <v>135</v>
      </c>
      <c r="G15" s="366" t="s">
        <v>136</v>
      </c>
      <c r="H15" s="202" t="s">
        <v>193</v>
      </c>
      <c r="I15" s="200" t="s">
        <v>138</v>
      </c>
      <c r="J15" s="200" t="s">
        <v>177</v>
      </c>
      <c r="K15" s="366" t="s">
        <v>134</v>
      </c>
      <c r="L15" s="366" t="s">
        <v>135</v>
      </c>
      <c r="M15" s="366" t="s">
        <v>136</v>
      </c>
      <c r="N15" s="200" t="s">
        <v>140</v>
      </c>
      <c r="O15" s="214" t="s">
        <v>194</v>
      </c>
      <c r="P15" s="202" t="s">
        <v>195</v>
      </c>
      <c r="Q15" s="184" t="s">
        <v>196</v>
      </c>
      <c r="R15" s="385" t="s">
        <v>104</v>
      </c>
      <c r="S15" s="215" t="s">
        <v>197</v>
      </c>
      <c r="T15" s="388" t="s">
        <v>198</v>
      </c>
      <c r="U15" s="212" t="s">
        <v>170</v>
      </c>
      <c r="V15" s="369">
        <v>43585</v>
      </c>
      <c r="W15" s="202" t="s">
        <v>199</v>
      </c>
      <c r="X15" s="389">
        <v>43708</v>
      </c>
      <c r="Y15" s="216" t="s">
        <v>644</v>
      </c>
      <c r="Z15" s="391" t="s">
        <v>198</v>
      </c>
      <c r="AA15" s="217"/>
      <c r="AB15" s="372">
        <v>43708</v>
      </c>
      <c r="AC15" s="194" t="s">
        <v>200</v>
      </c>
      <c r="AD15" s="372">
        <v>43830</v>
      </c>
      <c r="AE15" s="221" t="s">
        <v>644</v>
      </c>
    </row>
    <row r="16" spans="1:31" s="161" customFormat="1" ht="153.75" customHeight="1" thickBot="1" x14ac:dyDescent="0.35">
      <c r="A16" s="366"/>
      <c r="B16" s="390"/>
      <c r="C16" s="390"/>
      <c r="D16" s="390"/>
      <c r="E16" s="366"/>
      <c r="F16" s="366"/>
      <c r="G16" s="366"/>
      <c r="H16" s="202" t="s">
        <v>201</v>
      </c>
      <c r="I16" s="200" t="s">
        <v>138</v>
      </c>
      <c r="J16" s="200" t="s">
        <v>177</v>
      </c>
      <c r="K16" s="366"/>
      <c r="L16" s="366"/>
      <c r="M16" s="366"/>
      <c r="N16" s="200" t="s">
        <v>140</v>
      </c>
      <c r="O16" s="214" t="s">
        <v>194</v>
      </c>
      <c r="P16" s="202" t="s">
        <v>202</v>
      </c>
      <c r="Q16" s="184" t="s">
        <v>203</v>
      </c>
      <c r="R16" s="385"/>
      <c r="S16" s="215" t="s">
        <v>204</v>
      </c>
      <c r="T16" s="388"/>
      <c r="U16" s="212" t="s">
        <v>170</v>
      </c>
      <c r="V16" s="370"/>
      <c r="W16" s="202" t="s">
        <v>205</v>
      </c>
      <c r="X16" s="389"/>
      <c r="Y16" s="218" t="s">
        <v>206</v>
      </c>
      <c r="Z16" s="392"/>
      <c r="AA16" s="217"/>
      <c r="AB16" s="373"/>
      <c r="AC16" s="194" t="s">
        <v>207</v>
      </c>
      <c r="AD16" s="373"/>
      <c r="AE16" s="242" t="s">
        <v>649</v>
      </c>
    </row>
    <row r="17" spans="1:32" s="161" customFormat="1" ht="132" customHeight="1" thickBot="1" x14ac:dyDescent="0.35">
      <c r="A17" s="366"/>
      <c r="B17" s="390"/>
      <c r="C17" s="390"/>
      <c r="D17" s="390"/>
      <c r="E17" s="366"/>
      <c r="F17" s="366"/>
      <c r="G17" s="366"/>
      <c r="H17" s="202" t="s">
        <v>208</v>
      </c>
      <c r="I17" s="200" t="s">
        <v>138</v>
      </c>
      <c r="J17" s="200" t="s">
        <v>177</v>
      </c>
      <c r="K17" s="366"/>
      <c r="L17" s="366"/>
      <c r="M17" s="366"/>
      <c r="N17" s="200" t="s">
        <v>140</v>
      </c>
      <c r="O17" s="214" t="s">
        <v>194</v>
      </c>
      <c r="P17" s="202" t="s">
        <v>209</v>
      </c>
      <c r="Q17" s="184"/>
      <c r="R17" s="385"/>
      <c r="S17" s="215" t="s">
        <v>204</v>
      </c>
      <c r="T17" s="388"/>
      <c r="U17" s="212" t="s">
        <v>170</v>
      </c>
      <c r="V17" s="370"/>
      <c r="W17" s="202" t="s">
        <v>210</v>
      </c>
      <c r="X17" s="389"/>
      <c r="Y17" s="219" t="s">
        <v>211</v>
      </c>
      <c r="Z17" s="392"/>
      <c r="AA17" s="217"/>
      <c r="AB17" s="373"/>
      <c r="AC17" s="194" t="s">
        <v>212</v>
      </c>
      <c r="AD17" s="373"/>
      <c r="AE17" s="242" t="s">
        <v>211</v>
      </c>
    </row>
    <row r="18" spans="1:32" s="161" customFormat="1" ht="93" customHeight="1" thickBot="1" x14ac:dyDescent="0.35">
      <c r="A18" s="366" t="s">
        <v>189</v>
      </c>
      <c r="B18" s="365" t="s">
        <v>213</v>
      </c>
      <c r="C18" s="202" t="s">
        <v>214</v>
      </c>
      <c r="D18" s="365" t="s">
        <v>192</v>
      </c>
      <c r="E18" s="366" t="s">
        <v>134</v>
      </c>
      <c r="F18" s="366" t="s">
        <v>215</v>
      </c>
      <c r="G18" s="366" t="s">
        <v>216</v>
      </c>
      <c r="H18" s="202" t="s">
        <v>217</v>
      </c>
      <c r="I18" s="200" t="s">
        <v>218</v>
      </c>
      <c r="J18" s="200" t="s">
        <v>219</v>
      </c>
      <c r="K18" s="366" t="s">
        <v>134</v>
      </c>
      <c r="L18" s="366" t="s">
        <v>215</v>
      </c>
      <c r="M18" s="366" t="s">
        <v>216</v>
      </c>
      <c r="N18" s="200" t="s">
        <v>220</v>
      </c>
      <c r="O18" s="396" t="s">
        <v>194</v>
      </c>
      <c r="P18" s="202" t="s">
        <v>221</v>
      </c>
      <c r="Q18" s="184" t="s">
        <v>222</v>
      </c>
      <c r="R18" s="385" t="s">
        <v>104</v>
      </c>
      <c r="S18" s="220" t="s">
        <v>223</v>
      </c>
      <c r="T18" s="388" t="s">
        <v>198</v>
      </c>
      <c r="U18" s="212" t="s">
        <v>170</v>
      </c>
      <c r="V18" s="372">
        <v>43585</v>
      </c>
      <c r="W18" s="202" t="s">
        <v>224</v>
      </c>
      <c r="X18" s="389">
        <v>43708</v>
      </c>
      <c r="Y18" s="218" t="s">
        <v>225</v>
      </c>
      <c r="Z18" s="393" t="s">
        <v>198</v>
      </c>
      <c r="AA18" s="217"/>
      <c r="AB18" s="372">
        <v>43708</v>
      </c>
      <c r="AC18" s="194" t="s">
        <v>226</v>
      </c>
      <c r="AD18" s="372">
        <v>43830</v>
      </c>
      <c r="AE18" s="242" t="s">
        <v>225</v>
      </c>
      <c r="AF18" s="241"/>
    </row>
    <row r="19" spans="1:32" s="161" customFormat="1" ht="53.25" customHeight="1" thickBot="1" x14ac:dyDescent="0.35">
      <c r="A19" s="366"/>
      <c r="B19" s="365"/>
      <c r="C19" s="202" t="s">
        <v>227</v>
      </c>
      <c r="D19" s="365"/>
      <c r="E19" s="366"/>
      <c r="F19" s="366"/>
      <c r="G19" s="366"/>
      <c r="H19" s="365" t="s">
        <v>228</v>
      </c>
      <c r="I19" s="324" t="s">
        <v>218</v>
      </c>
      <c r="J19" s="366" t="s">
        <v>229</v>
      </c>
      <c r="K19" s="366"/>
      <c r="L19" s="366"/>
      <c r="M19" s="366"/>
      <c r="N19" s="366" t="s">
        <v>220</v>
      </c>
      <c r="O19" s="396"/>
      <c r="P19" s="365" t="s">
        <v>230</v>
      </c>
      <c r="Q19" s="366" t="s">
        <v>231</v>
      </c>
      <c r="R19" s="385"/>
      <c r="S19" s="394" t="s">
        <v>232</v>
      </c>
      <c r="T19" s="388"/>
      <c r="U19" s="395" t="s">
        <v>170</v>
      </c>
      <c r="V19" s="373"/>
      <c r="W19" s="397" t="s">
        <v>224</v>
      </c>
      <c r="X19" s="389"/>
      <c r="Y19" s="399" t="s">
        <v>233</v>
      </c>
      <c r="Z19" s="393"/>
      <c r="AA19" s="217"/>
      <c r="AB19" s="373"/>
      <c r="AC19" s="400" t="s">
        <v>234</v>
      </c>
      <c r="AD19" s="373"/>
      <c r="AE19" s="454" t="s">
        <v>233</v>
      </c>
      <c r="AF19" s="241"/>
    </row>
    <row r="20" spans="1:32" s="161" customFormat="1" ht="45" customHeight="1" thickBot="1" x14ac:dyDescent="0.35">
      <c r="A20" s="366"/>
      <c r="B20" s="365"/>
      <c r="C20" s="202" t="s">
        <v>235</v>
      </c>
      <c r="D20" s="365"/>
      <c r="E20" s="366"/>
      <c r="F20" s="366"/>
      <c r="G20" s="366"/>
      <c r="H20" s="365"/>
      <c r="I20" s="325"/>
      <c r="J20" s="366"/>
      <c r="K20" s="366"/>
      <c r="L20" s="366"/>
      <c r="M20" s="366"/>
      <c r="N20" s="366"/>
      <c r="O20" s="396"/>
      <c r="P20" s="365"/>
      <c r="Q20" s="366"/>
      <c r="R20" s="385"/>
      <c r="S20" s="394"/>
      <c r="T20" s="388"/>
      <c r="U20" s="395"/>
      <c r="V20" s="373"/>
      <c r="W20" s="398"/>
      <c r="X20" s="389"/>
      <c r="Y20" s="399"/>
      <c r="Z20" s="393"/>
      <c r="AA20" s="217"/>
      <c r="AB20" s="373"/>
      <c r="AC20" s="400"/>
      <c r="AD20" s="373"/>
      <c r="AE20" s="455"/>
      <c r="AF20" s="241"/>
    </row>
    <row r="21" spans="1:32" s="161" customFormat="1" ht="86.25" customHeight="1" thickBot="1" x14ac:dyDescent="0.35">
      <c r="A21" s="200" t="s">
        <v>189</v>
      </c>
      <c r="B21" s="202" t="s">
        <v>236</v>
      </c>
      <c r="C21" s="202" t="s">
        <v>237</v>
      </c>
      <c r="D21" s="202" t="s">
        <v>238</v>
      </c>
      <c r="E21" s="200" t="s">
        <v>239</v>
      </c>
      <c r="F21" s="200" t="s">
        <v>215</v>
      </c>
      <c r="G21" s="200" t="s">
        <v>216</v>
      </c>
      <c r="H21" s="202" t="s">
        <v>240</v>
      </c>
      <c r="I21" s="200" t="s">
        <v>218</v>
      </c>
      <c r="J21" s="200" t="s">
        <v>178</v>
      </c>
      <c r="K21" s="200" t="s">
        <v>241</v>
      </c>
      <c r="L21" s="200" t="s">
        <v>215</v>
      </c>
      <c r="M21" s="200" t="s">
        <v>216</v>
      </c>
      <c r="N21" s="200" t="s">
        <v>140</v>
      </c>
      <c r="O21" s="204" t="s">
        <v>194</v>
      </c>
      <c r="P21" s="202" t="s">
        <v>242</v>
      </c>
      <c r="Q21" s="184" t="s">
        <v>243</v>
      </c>
      <c r="R21" s="201" t="s">
        <v>104</v>
      </c>
      <c r="S21" s="220" t="s">
        <v>244</v>
      </c>
      <c r="T21" s="215" t="s">
        <v>245</v>
      </c>
      <c r="U21" s="212" t="s">
        <v>170</v>
      </c>
      <c r="V21" s="222">
        <v>43585</v>
      </c>
      <c r="W21" s="202" t="s">
        <v>246</v>
      </c>
      <c r="X21" s="223">
        <v>43708</v>
      </c>
      <c r="Y21" s="218" t="s">
        <v>247</v>
      </c>
      <c r="Z21" s="224" t="s">
        <v>245</v>
      </c>
      <c r="AA21" s="217"/>
      <c r="AB21" s="222">
        <v>43708</v>
      </c>
      <c r="AC21" s="194" t="s">
        <v>248</v>
      </c>
      <c r="AD21" s="222">
        <v>43812</v>
      </c>
      <c r="AE21" s="194" t="s">
        <v>650</v>
      </c>
    </row>
    <row r="22" spans="1:32" s="161" customFormat="1" ht="116.25" customHeight="1" thickBot="1" x14ac:dyDescent="0.35">
      <c r="A22" s="366" t="s">
        <v>249</v>
      </c>
      <c r="B22" s="365" t="s">
        <v>250</v>
      </c>
      <c r="C22" s="365" t="s">
        <v>251</v>
      </c>
      <c r="D22" s="365" t="s">
        <v>252</v>
      </c>
      <c r="E22" s="366" t="s">
        <v>73</v>
      </c>
      <c r="F22" s="366" t="s">
        <v>253</v>
      </c>
      <c r="G22" s="366" t="s">
        <v>253</v>
      </c>
      <c r="H22" s="202" t="s">
        <v>254</v>
      </c>
      <c r="I22" s="200" t="s">
        <v>138</v>
      </c>
      <c r="J22" s="200" t="s">
        <v>177</v>
      </c>
      <c r="K22" s="366" t="s">
        <v>134</v>
      </c>
      <c r="L22" s="366" t="s">
        <v>253</v>
      </c>
      <c r="M22" s="366" t="s">
        <v>253</v>
      </c>
      <c r="N22" s="200" t="s">
        <v>140</v>
      </c>
      <c r="O22" s="366" t="s">
        <v>194</v>
      </c>
      <c r="P22" s="202" t="s">
        <v>255</v>
      </c>
      <c r="Q22" s="184" t="s">
        <v>143</v>
      </c>
      <c r="R22" s="201" t="s">
        <v>144</v>
      </c>
      <c r="S22" s="394" t="s">
        <v>256</v>
      </c>
      <c r="T22" s="388" t="s">
        <v>245</v>
      </c>
      <c r="U22" s="395" t="s">
        <v>170</v>
      </c>
      <c r="V22" s="379" t="s">
        <v>144</v>
      </c>
      <c r="W22" s="202" t="s">
        <v>257</v>
      </c>
      <c r="X22" s="385" t="s">
        <v>148</v>
      </c>
      <c r="Y22" s="401" t="s">
        <v>258</v>
      </c>
      <c r="Z22" s="402" t="s">
        <v>259</v>
      </c>
      <c r="AA22" s="395" t="s">
        <v>170</v>
      </c>
      <c r="AB22" s="379" t="s">
        <v>148</v>
      </c>
      <c r="AC22" s="202" t="s">
        <v>260</v>
      </c>
      <c r="AD22" s="379" t="s">
        <v>673</v>
      </c>
      <c r="AE22" s="324" t="s">
        <v>651</v>
      </c>
    </row>
    <row r="23" spans="1:32" s="161" customFormat="1" ht="94.5" customHeight="1" thickBot="1" x14ac:dyDescent="0.35">
      <c r="A23" s="366"/>
      <c r="B23" s="365"/>
      <c r="C23" s="365"/>
      <c r="D23" s="365"/>
      <c r="E23" s="366"/>
      <c r="F23" s="366"/>
      <c r="G23" s="366"/>
      <c r="H23" s="202" t="s">
        <v>261</v>
      </c>
      <c r="I23" s="200" t="s">
        <v>138</v>
      </c>
      <c r="J23" s="200" t="s">
        <v>177</v>
      </c>
      <c r="K23" s="366"/>
      <c r="L23" s="366"/>
      <c r="M23" s="366"/>
      <c r="N23" s="200" t="s">
        <v>140</v>
      </c>
      <c r="O23" s="366"/>
      <c r="P23" s="225" t="s">
        <v>255</v>
      </c>
      <c r="Q23" s="184" t="s">
        <v>143</v>
      </c>
      <c r="R23" s="201">
        <v>43585</v>
      </c>
      <c r="S23" s="394"/>
      <c r="T23" s="388"/>
      <c r="U23" s="395"/>
      <c r="V23" s="379"/>
      <c r="W23" s="202" t="s">
        <v>257</v>
      </c>
      <c r="X23" s="385"/>
      <c r="Y23" s="394"/>
      <c r="Z23" s="403"/>
      <c r="AA23" s="395"/>
      <c r="AB23" s="379"/>
      <c r="AC23" s="202" t="s">
        <v>262</v>
      </c>
      <c r="AD23" s="379"/>
      <c r="AE23" s="325"/>
    </row>
    <row r="24" spans="1:32" s="161" customFormat="1" ht="78.75" customHeight="1" thickBot="1" x14ac:dyDescent="0.35">
      <c r="A24" s="366" t="s">
        <v>249</v>
      </c>
      <c r="B24" s="365" t="s">
        <v>263</v>
      </c>
      <c r="C24" s="365" t="s">
        <v>264</v>
      </c>
      <c r="D24" s="365" t="s">
        <v>265</v>
      </c>
      <c r="E24" s="366" t="s">
        <v>73</v>
      </c>
      <c r="F24" s="366" t="s">
        <v>253</v>
      </c>
      <c r="G24" s="366" t="s">
        <v>253</v>
      </c>
      <c r="H24" s="202" t="s">
        <v>266</v>
      </c>
      <c r="I24" s="200" t="s">
        <v>138</v>
      </c>
      <c r="J24" s="200" t="s">
        <v>177</v>
      </c>
      <c r="K24" s="366" t="s">
        <v>134</v>
      </c>
      <c r="L24" s="366" t="s">
        <v>253</v>
      </c>
      <c r="M24" s="366" t="s">
        <v>253</v>
      </c>
      <c r="N24" s="200" t="s">
        <v>140</v>
      </c>
      <c r="O24" s="366" t="s">
        <v>194</v>
      </c>
      <c r="P24" s="202" t="s">
        <v>267</v>
      </c>
      <c r="Q24" s="184" t="s">
        <v>143</v>
      </c>
      <c r="R24" s="201" t="s">
        <v>144</v>
      </c>
      <c r="S24" s="394" t="s">
        <v>268</v>
      </c>
      <c r="T24" s="388" t="s">
        <v>245</v>
      </c>
      <c r="U24" s="395" t="s">
        <v>170</v>
      </c>
      <c r="V24" s="379">
        <v>43585</v>
      </c>
      <c r="W24" s="202" t="s">
        <v>269</v>
      </c>
      <c r="X24" s="385">
        <v>43708</v>
      </c>
      <c r="Y24" s="394" t="s">
        <v>270</v>
      </c>
      <c r="Z24" s="403" t="s">
        <v>259</v>
      </c>
      <c r="AA24" s="395" t="s">
        <v>170</v>
      </c>
      <c r="AB24" s="379">
        <v>43708</v>
      </c>
      <c r="AC24" s="202" t="s">
        <v>269</v>
      </c>
      <c r="AD24" s="379">
        <v>43830</v>
      </c>
      <c r="AE24" s="324" t="s">
        <v>652</v>
      </c>
    </row>
    <row r="25" spans="1:32" s="161" customFormat="1" ht="69.75" customHeight="1" thickBot="1" x14ac:dyDescent="0.35">
      <c r="A25" s="366"/>
      <c r="B25" s="365"/>
      <c r="C25" s="365"/>
      <c r="D25" s="365"/>
      <c r="E25" s="366"/>
      <c r="F25" s="366"/>
      <c r="G25" s="366"/>
      <c r="H25" s="202" t="s">
        <v>271</v>
      </c>
      <c r="I25" s="200" t="s">
        <v>138</v>
      </c>
      <c r="J25" s="200" t="s">
        <v>177</v>
      </c>
      <c r="K25" s="366"/>
      <c r="L25" s="366"/>
      <c r="M25" s="366"/>
      <c r="N25" s="200" t="s">
        <v>140</v>
      </c>
      <c r="O25" s="366"/>
      <c r="P25" s="202" t="s">
        <v>272</v>
      </c>
      <c r="Q25" s="184" t="s">
        <v>273</v>
      </c>
      <c r="R25" s="201" t="s">
        <v>144</v>
      </c>
      <c r="S25" s="394"/>
      <c r="T25" s="388"/>
      <c r="U25" s="395"/>
      <c r="V25" s="379"/>
      <c r="W25" s="202" t="s">
        <v>274</v>
      </c>
      <c r="X25" s="385"/>
      <c r="Y25" s="394"/>
      <c r="Z25" s="403"/>
      <c r="AA25" s="395"/>
      <c r="AB25" s="379"/>
      <c r="AC25" s="202" t="s">
        <v>274</v>
      </c>
      <c r="AD25" s="379"/>
      <c r="AE25" s="459"/>
    </row>
    <row r="26" spans="1:32" s="161" customFormat="1" ht="111" customHeight="1" thickBot="1" x14ac:dyDescent="0.35">
      <c r="A26" s="366"/>
      <c r="B26" s="365"/>
      <c r="C26" s="365"/>
      <c r="D26" s="365"/>
      <c r="E26" s="366"/>
      <c r="F26" s="366"/>
      <c r="G26" s="366"/>
      <c r="H26" s="202" t="s">
        <v>275</v>
      </c>
      <c r="I26" s="200" t="s">
        <v>138</v>
      </c>
      <c r="J26" s="200" t="s">
        <v>177</v>
      </c>
      <c r="K26" s="366"/>
      <c r="L26" s="366"/>
      <c r="M26" s="366"/>
      <c r="N26" s="200" t="s">
        <v>140</v>
      </c>
      <c r="O26" s="366"/>
      <c r="P26" s="202" t="s">
        <v>276</v>
      </c>
      <c r="Q26" s="184" t="s">
        <v>273</v>
      </c>
      <c r="R26" s="201" t="s">
        <v>144</v>
      </c>
      <c r="S26" s="215" t="s">
        <v>277</v>
      </c>
      <c r="T26" s="388"/>
      <c r="U26" s="212" t="s">
        <v>170</v>
      </c>
      <c r="V26" s="379"/>
      <c r="W26" s="202" t="s">
        <v>278</v>
      </c>
      <c r="X26" s="385"/>
      <c r="Y26" s="215" t="s">
        <v>279</v>
      </c>
      <c r="Z26" s="226" t="s">
        <v>259</v>
      </c>
      <c r="AA26" s="212" t="s">
        <v>170</v>
      </c>
      <c r="AB26" s="379"/>
      <c r="AC26" s="202" t="s">
        <v>278</v>
      </c>
      <c r="AD26" s="379"/>
      <c r="AE26" s="325"/>
    </row>
    <row r="27" spans="1:32" s="161" customFormat="1" ht="168.75" customHeight="1" thickBot="1" x14ac:dyDescent="0.35">
      <c r="A27" s="202" t="s">
        <v>249</v>
      </c>
      <c r="B27" s="202" t="s">
        <v>280</v>
      </c>
      <c r="C27" s="202" t="s">
        <v>281</v>
      </c>
      <c r="D27" s="202" t="s">
        <v>265</v>
      </c>
      <c r="E27" s="200" t="s">
        <v>73</v>
      </c>
      <c r="F27" s="200" t="s">
        <v>135</v>
      </c>
      <c r="G27" s="200" t="s">
        <v>136</v>
      </c>
      <c r="H27" s="202" t="s">
        <v>282</v>
      </c>
      <c r="I27" s="200" t="s">
        <v>138</v>
      </c>
      <c r="J27" s="200" t="s">
        <v>177</v>
      </c>
      <c r="K27" s="184" t="s">
        <v>134</v>
      </c>
      <c r="L27" s="200" t="s">
        <v>135</v>
      </c>
      <c r="M27" s="200" t="s">
        <v>136</v>
      </c>
      <c r="N27" s="200" t="s">
        <v>140</v>
      </c>
      <c r="O27" s="184" t="s">
        <v>194</v>
      </c>
      <c r="P27" s="202" t="s">
        <v>283</v>
      </c>
      <c r="Q27" s="184" t="s">
        <v>284</v>
      </c>
      <c r="R27" s="201" t="s">
        <v>144</v>
      </c>
      <c r="S27" s="215" t="s">
        <v>285</v>
      </c>
      <c r="T27" s="215" t="s">
        <v>245</v>
      </c>
      <c r="U27" s="212" t="s">
        <v>170</v>
      </c>
      <c r="V27" s="199">
        <v>43585</v>
      </c>
      <c r="W27" s="202" t="s">
        <v>274</v>
      </c>
      <c r="X27" s="201">
        <v>43708</v>
      </c>
      <c r="Y27" s="215" t="s">
        <v>286</v>
      </c>
      <c r="Z27" s="226" t="s">
        <v>259</v>
      </c>
      <c r="AA27" s="212" t="s">
        <v>170</v>
      </c>
      <c r="AB27" s="199">
        <v>43708</v>
      </c>
      <c r="AC27" s="202" t="s">
        <v>274</v>
      </c>
      <c r="AD27" s="199">
        <v>43830</v>
      </c>
      <c r="AE27" s="202" t="s">
        <v>653</v>
      </c>
    </row>
    <row r="28" spans="1:32" s="161" customFormat="1" ht="149.25" customHeight="1" thickBot="1" x14ac:dyDescent="0.35">
      <c r="A28" s="202" t="s">
        <v>249</v>
      </c>
      <c r="B28" s="202" t="s">
        <v>287</v>
      </c>
      <c r="C28" s="202" t="s">
        <v>251</v>
      </c>
      <c r="D28" s="202" t="s">
        <v>288</v>
      </c>
      <c r="E28" s="200" t="s">
        <v>73</v>
      </c>
      <c r="F28" s="200" t="s">
        <v>135</v>
      </c>
      <c r="G28" s="200" t="s">
        <v>136</v>
      </c>
      <c r="H28" s="227" t="s">
        <v>289</v>
      </c>
      <c r="I28" s="200" t="s">
        <v>138</v>
      </c>
      <c r="J28" s="200" t="s">
        <v>177</v>
      </c>
      <c r="K28" s="184" t="s">
        <v>134</v>
      </c>
      <c r="L28" s="200" t="s">
        <v>135</v>
      </c>
      <c r="M28" s="200" t="s">
        <v>136</v>
      </c>
      <c r="N28" s="200" t="s">
        <v>140</v>
      </c>
      <c r="O28" s="184" t="s">
        <v>194</v>
      </c>
      <c r="P28" s="228" t="s">
        <v>290</v>
      </c>
      <c r="Q28" s="228" t="s">
        <v>291</v>
      </c>
      <c r="R28" s="201" t="s">
        <v>144</v>
      </c>
      <c r="S28" s="215" t="s">
        <v>292</v>
      </c>
      <c r="T28" s="215" t="s">
        <v>245</v>
      </c>
      <c r="U28" s="212" t="s">
        <v>170</v>
      </c>
      <c r="V28" s="199">
        <v>43585</v>
      </c>
      <c r="W28" s="202" t="s">
        <v>293</v>
      </c>
      <c r="X28" s="201">
        <v>43708</v>
      </c>
      <c r="Y28" s="215" t="s">
        <v>294</v>
      </c>
      <c r="Z28" s="226" t="s">
        <v>259</v>
      </c>
      <c r="AA28" s="212" t="s">
        <v>170</v>
      </c>
      <c r="AB28" s="199">
        <v>43708</v>
      </c>
      <c r="AC28" s="202" t="s">
        <v>295</v>
      </c>
      <c r="AD28" s="199">
        <v>43830</v>
      </c>
      <c r="AE28" s="202" t="s">
        <v>292</v>
      </c>
    </row>
    <row r="29" spans="1:32" s="161" customFormat="1" ht="132" customHeight="1" thickBot="1" x14ac:dyDescent="0.35">
      <c r="A29" s="374" t="s">
        <v>296</v>
      </c>
      <c r="B29" s="366" t="s">
        <v>297</v>
      </c>
      <c r="C29" s="365" t="s">
        <v>298</v>
      </c>
      <c r="D29" s="365" t="s">
        <v>299</v>
      </c>
      <c r="E29" s="366" t="s">
        <v>73</v>
      </c>
      <c r="F29" s="366" t="s">
        <v>253</v>
      </c>
      <c r="G29" s="366" t="s">
        <v>253</v>
      </c>
      <c r="H29" s="202" t="s">
        <v>300</v>
      </c>
      <c r="I29" s="200" t="s">
        <v>138</v>
      </c>
      <c r="J29" s="200" t="s">
        <v>219</v>
      </c>
      <c r="K29" s="366" t="s">
        <v>134</v>
      </c>
      <c r="L29" s="366" t="s">
        <v>253</v>
      </c>
      <c r="M29" s="366" t="s">
        <v>253</v>
      </c>
      <c r="N29" s="200" t="s">
        <v>140</v>
      </c>
      <c r="O29" s="184" t="s">
        <v>194</v>
      </c>
      <c r="P29" s="202" t="s">
        <v>301</v>
      </c>
      <c r="Q29" s="202" t="s">
        <v>302</v>
      </c>
      <c r="R29" s="201" t="s">
        <v>104</v>
      </c>
      <c r="S29" s="215" t="s">
        <v>303</v>
      </c>
      <c r="T29" s="388" t="s">
        <v>304</v>
      </c>
      <c r="U29" s="212" t="s">
        <v>170</v>
      </c>
      <c r="V29" s="404">
        <v>43585</v>
      </c>
      <c r="W29" s="202" t="s">
        <v>305</v>
      </c>
      <c r="X29" s="186">
        <v>43708</v>
      </c>
      <c r="Y29" s="215" t="s">
        <v>306</v>
      </c>
      <c r="Z29" s="406" t="s">
        <v>307</v>
      </c>
      <c r="AA29" s="408" t="s">
        <v>170</v>
      </c>
      <c r="AB29" s="404">
        <v>43708</v>
      </c>
      <c r="AC29" s="202" t="s">
        <v>308</v>
      </c>
      <c r="AD29" s="404">
        <v>43830</v>
      </c>
      <c r="AE29" s="203" t="s">
        <v>654</v>
      </c>
    </row>
    <row r="30" spans="1:32" s="161" customFormat="1" ht="98.25" customHeight="1" thickBot="1" x14ac:dyDescent="0.35">
      <c r="A30" s="374"/>
      <c r="B30" s="366"/>
      <c r="C30" s="365"/>
      <c r="D30" s="365"/>
      <c r="E30" s="366"/>
      <c r="F30" s="366"/>
      <c r="G30" s="366"/>
      <c r="H30" s="202" t="s">
        <v>309</v>
      </c>
      <c r="I30" s="200" t="s">
        <v>138</v>
      </c>
      <c r="J30" s="200" t="s">
        <v>219</v>
      </c>
      <c r="K30" s="366"/>
      <c r="L30" s="366"/>
      <c r="M30" s="366"/>
      <c r="N30" s="200" t="s">
        <v>140</v>
      </c>
      <c r="O30" s="184" t="s">
        <v>194</v>
      </c>
      <c r="P30" s="202" t="s">
        <v>310</v>
      </c>
      <c r="Q30" s="202" t="s">
        <v>311</v>
      </c>
      <c r="R30" s="201" t="s">
        <v>104</v>
      </c>
      <c r="S30" s="215" t="s">
        <v>312</v>
      </c>
      <c r="T30" s="388"/>
      <c r="U30" s="212" t="s">
        <v>170</v>
      </c>
      <c r="V30" s="405"/>
      <c r="W30" s="202" t="s">
        <v>313</v>
      </c>
      <c r="X30" s="186">
        <v>43708</v>
      </c>
      <c r="Y30" s="215" t="s">
        <v>314</v>
      </c>
      <c r="Z30" s="407"/>
      <c r="AA30" s="409"/>
      <c r="AB30" s="405"/>
      <c r="AC30" s="202" t="s">
        <v>315</v>
      </c>
      <c r="AD30" s="405"/>
      <c r="AE30" s="203" t="s">
        <v>655</v>
      </c>
    </row>
    <row r="31" spans="1:32" s="161" customFormat="1" ht="98.25" customHeight="1" thickBot="1" x14ac:dyDescent="0.35">
      <c r="A31" s="229" t="s">
        <v>296</v>
      </c>
      <c r="B31" s="202" t="s">
        <v>316</v>
      </c>
      <c r="C31" s="202" t="s">
        <v>317</v>
      </c>
      <c r="D31" s="202" t="s">
        <v>318</v>
      </c>
      <c r="E31" s="200" t="s">
        <v>73</v>
      </c>
      <c r="F31" s="200" t="s">
        <v>253</v>
      </c>
      <c r="G31" s="200" t="s">
        <v>253</v>
      </c>
      <c r="H31" s="202" t="s">
        <v>319</v>
      </c>
      <c r="I31" s="200" t="s">
        <v>138</v>
      </c>
      <c r="J31" s="200" t="s">
        <v>219</v>
      </c>
      <c r="K31" s="184" t="s">
        <v>134</v>
      </c>
      <c r="L31" s="200" t="s">
        <v>253</v>
      </c>
      <c r="M31" s="200" t="s">
        <v>253</v>
      </c>
      <c r="N31" s="200" t="s">
        <v>140</v>
      </c>
      <c r="O31" s="184" t="s">
        <v>194</v>
      </c>
      <c r="P31" s="202" t="s">
        <v>320</v>
      </c>
      <c r="Q31" s="202" t="s">
        <v>311</v>
      </c>
      <c r="R31" s="201" t="s">
        <v>104</v>
      </c>
      <c r="S31" s="215" t="s">
        <v>321</v>
      </c>
      <c r="T31" s="220" t="s">
        <v>304</v>
      </c>
      <c r="U31" s="212" t="s">
        <v>170</v>
      </c>
      <c r="V31" s="185">
        <v>43585</v>
      </c>
      <c r="W31" s="202" t="s">
        <v>322</v>
      </c>
      <c r="X31" s="186">
        <v>43708</v>
      </c>
      <c r="Y31" s="215" t="s">
        <v>323</v>
      </c>
      <c r="Z31" s="230" t="s">
        <v>307</v>
      </c>
      <c r="AA31" s="231" t="s">
        <v>170</v>
      </c>
      <c r="AB31" s="185">
        <v>43708</v>
      </c>
      <c r="AC31" s="202" t="s">
        <v>324</v>
      </c>
      <c r="AD31" s="185">
        <v>43830</v>
      </c>
      <c r="AE31" s="203" t="s">
        <v>656</v>
      </c>
    </row>
    <row r="32" spans="1:32" s="161" customFormat="1" ht="70.5" customHeight="1" thickBot="1" x14ac:dyDescent="0.35">
      <c r="A32" s="229" t="s">
        <v>296</v>
      </c>
      <c r="B32" s="202" t="s">
        <v>325</v>
      </c>
      <c r="C32" s="202" t="s">
        <v>317</v>
      </c>
      <c r="D32" s="202" t="s">
        <v>318</v>
      </c>
      <c r="E32" s="200" t="s">
        <v>73</v>
      </c>
      <c r="F32" s="200" t="s">
        <v>253</v>
      </c>
      <c r="G32" s="200" t="s">
        <v>253</v>
      </c>
      <c r="H32" s="202" t="s">
        <v>326</v>
      </c>
      <c r="I32" s="200" t="s">
        <v>138</v>
      </c>
      <c r="J32" s="200" t="s">
        <v>219</v>
      </c>
      <c r="K32" s="184" t="s">
        <v>134</v>
      </c>
      <c r="L32" s="200" t="s">
        <v>253</v>
      </c>
      <c r="M32" s="200" t="s">
        <v>253</v>
      </c>
      <c r="N32" s="200" t="s">
        <v>140</v>
      </c>
      <c r="O32" s="184" t="s">
        <v>194</v>
      </c>
      <c r="P32" s="202" t="s">
        <v>327</v>
      </c>
      <c r="Q32" s="202" t="s">
        <v>328</v>
      </c>
      <c r="R32" s="201" t="s">
        <v>104</v>
      </c>
      <c r="S32" s="215" t="s">
        <v>329</v>
      </c>
      <c r="T32" s="220" t="s">
        <v>304</v>
      </c>
      <c r="U32" s="212" t="s">
        <v>170</v>
      </c>
      <c r="V32" s="185">
        <v>43585</v>
      </c>
      <c r="W32" s="202" t="s">
        <v>330</v>
      </c>
      <c r="X32" s="186">
        <v>43708</v>
      </c>
      <c r="Y32" s="215" t="s">
        <v>331</v>
      </c>
      <c r="Z32" s="230" t="s">
        <v>307</v>
      </c>
      <c r="AA32" s="231" t="s">
        <v>170</v>
      </c>
      <c r="AB32" s="185">
        <v>43708</v>
      </c>
      <c r="AC32" s="202" t="s">
        <v>330</v>
      </c>
      <c r="AD32" s="185">
        <v>43830</v>
      </c>
      <c r="AE32" s="203" t="s">
        <v>657</v>
      </c>
    </row>
    <row r="33" spans="1:31" s="161" customFormat="1" ht="99.75" customHeight="1" thickBot="1" x14ac:dyDescent="0.35">
      <c r="A33" s="374" t="s">
        <v>296</v>
      </c>
      <c r="B33" s="365" t="s">
        <v>332</v>
      </c>
      <c r="C33" s="365" t="s">
        <v>333</v>
      </c>
      <c r="D33" s="365" t="s">
        <v>318</v>
      </c>
      <c r="E33" s="366" t="s">
        <v>73</v>
      </c>
      <c r="F33" s="366" t="s">
        <v>253</v>
      </c>
      <c r="G33" s="366" t="s">
        <v>253</v>
      </c>
      <c r="H33" s="202" t="s">
        <v>334</v>
      </c>
      <c r="I33" s="200" t="s">
        <v>218</v>
      </c>
      <c r="J33" s="200" t="s">
        <v>178</v>
      </c>
      <c r="K33" s="366" t="s">
        <v>134</v>
      </c>
      <c r="L33" s="366" t="s">
        <v>253</v>
      </c>
      <c r="M33" s="366" t="s">
        <v>253</v>
      </c>
      <c r="N33" s="200" t="s">
        <v>140</v>
      </c>
      <c r="O33" s="184" t="s">
        <v>194</v>
      </c>
      <c r="P33" s="202" t="s">
        <v>335</v>
      </c>
      <c r="Q33" s="202" t="s">
        <v>336</v>
      </c>
      <c r="R33" s="385" t="s">
        <v>104</v>
      </c>
      <c r="S33" s="215" t="s">
        <v>337</v>
      </c>
      <c r="T33" s="388" t="s">
        <v>304</v>
      </c>
      <c r="U33" s="212" t="s">
        <v>170</v>
      </c>
      <c r="V33" s="404">
        <v>43585</v>
      </c>
      <c r="W33" s="202" t="s">
        <v>338</v>
      </c>
      <c r="X33" s="410">
        <v>43708</v>
      </c>
      <c r="Y33" s="215" t="s">
        <v>339</v>
      </c>
      <c r="Z33" s="413" t="s">
        <v>307</v>
      </c>
      <c r="AA33" s="231" t="s">
        <v>170</v>
      </c>
      <c r="AB33" s="404">
        <v>43708</v>
      </c>
      <c r="AC33" s="202" t="s">
        <v>338</v>
      </c>
      <c r="AD33" s="404">
        <v>43830</v>
      </c>
      <c r="AE33" s="203" t="s">
        <v>658</v>
      </c>
    </row>
    <row r="34" spans="1:31" s="161" customFormat="1" ht="69.75" customHeight="1" thickBot="1" x14ac:dyDescent="0.35">
      <c r="A34" s="374"/>
      <c r="B34" s="365"/>
      <c r="C34" s="365"/>
      <c r="D34" s="365"/>
      <c r="E34" s="366"/>
      <c r="F34" s="366"/>
      <c r="G34" s="366"/>
      <c r="H34" s="202" t="s">
        <v>340</v>
      </c>
      <c r="I34" s="200" t="s">
        <v>218</v>
      </c>
      <c r="J34" s="200" t="s">
        <v>139</v>
      </c>
      <c r="K34" s="366"/>
      <c r="L34" s="366"/>
      <c r="M34" s="366"/>
      <c r="N34" s="200" t="s">
        <v>140</v>
      </c>
      <c r="O34" s="184" t="s">
        <v>194</v>
      </c>
      <c r="P34" s="202" t="s">
        <v>341</v>
      </c>
      <c r="Q34" s="202" t="s">
        <v>342</v>
      </c>
      <c r="R34" s="385"/>
      <c r="S34" s="215" t="s">
        <v>343</v>
      </c>
      <c r="T34" s="388"/>
      <c r="U34" s="212" t="s">
        <v>170</v>
      </c>
      <c r="V34" s="405"/>
      <c r="W34" s="202" t="s">
        <v>344</v>
      </c>
      <c r="X34" s="411"/>
      <c r="Y34" s="215" t="s">
        <v>345</v>
      </c>
      <c r="Z34" s="414"/>
      <c r="AA34" s="231" t="s">
        <v>170</v>
      </c>
      <c r="AB34" s="405"/>
      <c r="AC34" s="202" t="s">
        <v>346</v>
      </c>
      <c r="AD34" s="405"/>
      <c r="AE34" s="203" t="s">
        <v>659</v>
      </c>
    </row>
    <row r="35" spans="1:31" s="161" customFormat="1" ht="93" customHeight="1" thickBot="1" x14ac:dyDescent="0.35">
      <c r="A35" s="374"/>
      <c r="B35" s="365"/>
      <c r="C35" s="365"/>
      <c r="D35" s="365"/>
      <c r="E35" s="366"/>
      <c r="F35" s="366"/>
      <c r="G35" s="366"/>
      <c r="H35" s="202" t="s">
        <v>347</v>
      </c>
      <c r="I35" s="200" t="s">
        <v>138</v>
      </c>
      <c r="J35" s="200" t="s">
        <v>219</v>
      </c>
      <c r="K35" s="366"/>
      <c r="L35" s="366"/>
      <c r="M35" s="366"/>
      <c r="N35" s="200" t="s">
        <v>140</v>
      </c>
      <c r="O35" s="184" t="s">
        <v>194</v>
      </c>
      <c r="P35" s="202" t="s">
        <v>348</v>
      </c>
      <c r="Q35" s="202" t="s">
        <v>349</v>
      </c>
      <c r="R35" s="385"/>
      <c r="S35" s="215" t="s">
        <v>350</v>
      </c>
      <c r="T35" s="388"/>
      <c r="U35" s="212" t="s">
        <v>170</v>
      </c>
      <c r="V35" s="405"/>
      <c r="W35" s="202" t="s">
        <v>351</v>
      </c>
      <c r="X35" s="412"/>
      <c r="Y35" s="215" t="s">
        <v>352</v>
      </c>
      <c r="Z35" s="407"/>
      <c r="AA35" s="231" t="s">
        <v>170</v>
      </c>
      <c r="AB35" s="405"/>
      <c r="AC35" s="202" t="s">
        <v>351</v>
      </c>
      <c r="AD35" s="405"/>
      <c r="AE35" s="203" t="s">
        <v>660</v>
      </c>
    </row>
    <row r="36" spans="1:31" s="161" customFormat="1" ht="133.5" customHeight="1" thickBot="1" x14ac:dyDescent="0.35">
      <c r="A36" s="374" t="s">
        <v>353</v>
      </c>
      <c r="B36" s="365" t="s">
        <v>354</v>
      </c>
      <c r="C36" s="365" t="s">
        <v>355</v>
      </c>
      <c r="D36" s="365" t="s">
        <v>318</v>
      </c>
      <c r="E36" s="366" t="s">
        <v>73</v>
      </c>
      <c r="F36" s="366" t="s">
        <v>253</v>
      </c>
      <c r="G36" s="366" t="s">
        <v>253</v>
      </c>
      <c r="H36" s="181" t="s">
        <v>356</v>
      </c>
      <c r="I36" s="200" t="s">
        <v>218</v>
      </c>
      <c r="J36" s="200" t="s">
        <v>219</v>
      </c>
      <c r="K36" s="366" t="s">
        <v>134</v>
      </c>
      <c r="L36" s="366" t="s">
        <v>253</v>
      </c>
      <c r="M36" s="366" t="s">
        <v>253</v>
      </c>
      <c r="N36" s="200" t="s">
        <v>140</v>
      </c>
      <c r="O36" s="184" t="s">
        <v>194</v>
      </c>
      <c r="P36" s="202" t="s">
        <v>357</v>
      </c>
      <c r="Q36" s="202" t="s">
        <v>358</v>
      </c>
      <c r="R36" s="201" t="s">
        <v>104</v>
      </c>
      <c r="S36" s="215" t="s">
        <v>359</v>
      </c>
      <c r="T36" s="220" t="s">
        <v>360</v>
      </c>
      <c r="U36" s="212" t="s">
        <v>170</v>
      </c>
      <c r="V36" s="404">
        <v>43585</v>
      </c>
      <c r="W36" s="202" t="s">
        <v>361</v>
      </c>
      <c r="X36" s="410">
        <v>43708</v>
      </c>
      <c r="Y36" s="215" t="s">
        <v>362</v>
      </c>
      <c r="Z36" s="230" t="s">
        <v>307</v>
      </c>
      <c r="AA36" s="231" t="s">
        <v>170</v>
      </c>
      <c r="AB36" s="404">
        <v>43708</v>
      </c>
      <c r="AC36" s="202" t="s">
        <v>361</v>
      </c>
      <c r="AD36" s="404">
        <v>43830</v>
      </c>
      <c r="AE36" s="203" t="s">
        <v>661</v>
      </c>
    </row>
    <row r="37" spans="1:31" s="161" customFormat="1" ht="61.5" customHeight="1" thickBot="1" x14ac:dyDescent="0.35">
      <c r="A37" s="374"/>
      <c r="B37" s="365"/>
      <c r="C37" s="365"/>
      <c r="D37" s="365"/>
      <c r="E37" s="366"/>
      <c r="F37" s="366"/>
      <c r="G37" s="366"/>
      <c r="H37" s="181" t="s">
        <v>363</v>
      </c>
      <c r="I37" s="200" t="s">
        <v>138</v>
      </c>
      <c r="J37" s="200" t="s">
        <v>139</v>
      </c>
      <c r="K37" s="366"/>
      <c r="L37" s="366"/>
      <c r="M37" s="366"/>
      <c r="N37" s="200" t="s">
        <v>140</v>
      </c>
      <c r="O37" s="184" t="s">
        <v>194</v>
      </c>
      <c r="P37" s="202" t="s">
        <v>364</v>
      </c>
      <c r="Q37" s="202" t="s">
        <v>365</v>
      </c>
      <c r="R37" s="201" t="s">
        <v>104</v>
      </c>
      <c r="S37" s="215" t="s">
        <v>366</v>
      </c>
      <c r="T37" s="220" t="s">
        <v>360</v>
      </c>
      <c r="U37" s="212" t="s">
        <v>170</v>
      </c>
      <c r="V37" s="405"/>
      <c r="W37" s="202" t="s">
        <v>367</v>
      </c>
      <c r="X37" s="412"/>
      <c r="Y37" s="215" t="s">
        <v>365</v>
      </c>
      <c r="Z37" s="230" t="s">
        <v>307</v>
      </c>
      <c r="AA37" s="231" t="s">
        <v>170</v>
      </c>
      <c r="AB37" s="405"/>
      <c r="AC37" s="202" t="s">
        <v>367</v>
      </c>
      <c r="AD37" s="405"/>
      <c r="AE37" s="203" t="s">
        <v>662</v>
      </c>
    </row>
    <row r="38" spans="1:31" s="161" customFormat="1" ht="133.5" customHeight="1" thickBot="1" x14ac:dyDescent="0.35">
      <c r="A38" s="374" t="s">
        <v>353</v>
      </c>
      <c r="B38" s="365" t="s">
        <v>368</v>
      </c>
      <c r="C38" s="365" t="s">
        <v>369</v>
      </c>
      <c r="D38" s="365" t="s">
        <v>318</v>
      </c>
      <c r="E38" s="366" t="s">
        <v>73</v>
      </c>
      <c r="F38" s="366" t="s">
        <v>253</v>
      </c>
      <c r="G38" s="366" t="s">
        <v>253</v>
      </c>
      <c r="H38" s="202" t="s">
        <v>370</v>
      </c>
      <c r="I38" s="200" t="s">
        <v>218</v>
      </c>
      <c r="J38" s="200" t="s">
        <v>219</v>
      </c>
      <c r="K38" s="366" t="s">
        <v>134</v>
      </c>
      <c r="L38" s="366" t="s">
        <v>253</v>
      </c>
      <c r="M38" s="366" t="s">
        <v>253</v>
      </c>
      <c r="N38" s="200" t="s">
        <v>140</v>
      </c>
      <c r="O38" s="184" t="s">
        <v>194</v>
      </c>
      <c r="P38" s="202" t="s">
        <v>371</v>
      </c>
      <c r="Q38" s="202" t="s">
        <v>372</v>
      </c>
      <c r="R38" s="201" t="s">
        <v>104</v>
      </c>
      <c r="S38" s="215" t="s">
        <v>359</v>
      </c>
      <c r="T38" s="220" t="s">
        <v>360</v>
      </c>
      <c r="U38" s="212" t="s">
        <v>170</v>
      </c>
      <c r="V38" s="404">
        <v>43585</v>
      </c>
      <c r="W38" s="202" t="s">
        <v>367</v>
      </c>
      <c r="X38" s="410">
        <v>43708</v>
      </c>
      <c r="Y38" s="215" t="s">
        <v>373</v>
      </c>
      <c r="Z38" s="413" t="s">
        <v>307</v>
      </c>
      <c r="AA38" s="231" t="s">
        <v>170</v>
      </c>
      <c r="AB38" s="404">
        <v>43708</v>
      </c>
      <c r="AC38" s="202" t="s">
        <v>367</v>
      </c>
      <c r="AD38" s="404">
        <v>43830</v>
      </c>
      <c r="AE38" s="203" t="s">
        <v>663</v>
      </c>
    </row>
    <row r="39" spans="1:31" s="161" customFormat="1" ht="99.75" customHeight="1" thickBot="1" x14ac:dyDescent="0.35">
      <c r="A39" s="374"/>
      <c r="B39" s="365"/>
      <c r="C39" s="365"/>
      <c r="D39" s="365"/>
      <c r="E39" s="366"/>
      <c r="F39" s="366"/>
      <c r="G39" s="366"/>
      <c r="H39" s="202" t="s">
        <v>374</v>
      </c>
      <c r="I39" s="200" t="s">
        <v>138</v>
      </c>
      <c r="J39" s="200" t="s">
        <v>219</v>
      </c>
      <c r="K39" s="366"/>
      <c r="L39" s="366"/>
      <c r="M39" s="366"/>
      <c r="N39" s="200" t="s">
        <v>140</v>
      </c>
      <c r="O39" s="184" t="s">
        <v>194</v>
      </c>
      <c r="P39" s="202" t="s">
        <v>375</v>
      </c>
      <c r="Q39" s="202" t="s">
        <v>376</v>
      </c>
      <c r="R39" s="201" t="s">
        <v>104</v>
      </c>
      <c r="S39" s="215" t="s">
        <v>377</v>
      </c>
      <c r="T39" s="220" t="s">
        <v>360</v>
      </c>
      <c r="U39" s="212" t="s">
        <v>170</v>
      </c>
      <c r="V39" s="405"/>
      <c r="W39" s="202" t="s">
        <v>378</v>
      </c>
      <c r="X39" s="412"/>
      <c r="Y39" s="215" t="s">
        <v>379</v>
      </c>
      <c r="Z39" s="415"/>
      <c r="AA39" s="231" t="s">
        <v>170</v>
      </c>
      <c r="AB39" s="405"/>
      <c r="AC39" s="202" t="s">
        <v>378</v>
      </c>
      <c r="AD39" s="405"/>
      <c r="AE39" s="240" t="s">
        <v>664</v>
      </c>
    </row>
    <row r="40" spans="1:31" s="161" customFormat="1" ht="62.25" customHeight="1" thickBot="1" x14ac:dyDescent="0.35">
      <c r="A40" s="374" t="s">
        <v>380</v>
      </c>
      <c r="B40" s="365" t="s">
        <v>381</v>
      </c>
      <c r="C40" s="202" t="s">
        <v>382</v>
      </c>
      <c r="D40" s="202" t="s">
        <v>383</v>
      </c>
      <c r="E40" s="366" t="s">
        <v>73</v>
      </c>
      <c r="F40" s="366" t="s">
        <v>135</v>
      </c>
      <c r="G40" s="366" t="s">
        <v>136</v>
      </c>
      <c r="H40" s="232" t="s">
        <v>384</v>
      </c>
      <c r="I40" s="200" t="s">
        <v>138</v>
      </c>
      <c r="J40" s="200" t="s">
        <v>177</v>
      </c>
      <c r="K40" s="366" t="s">
        <v>134</v>
      </c>
      <c r="L40" s="366" t="s">
        <v>135</v>
      </c>
      <c r="M40" s="366" t="s">
        <v>136</v>
      </c>
      <c r="N40" s="200" t="s">
        <v>385</v>
      </c>
      <c r="O40" s="184" t="s">
        <v>194</v>
      </c>
      <c r="P40" s="232" t="s">
        <v>386</v>
      </c>
      <c r="Q40" s="232" t="s">
        <v>387</v>
      </c>
      <c r="R40" s="201" t="s">
        <v>144</v>
      </c>
      <c r="S40" s="215" t="s">
        <v>388</v>
      </c>
      <c r="T40" s="220" t="s">
        <v>389</v>
      </c>
      <c r="U40" s="212" t="s">
        <v>390</v>
      </c>
      <c r="V40" s="404">
        <v>43585</v>
      </c>
      <c r="W40" s="202" t="s">
        <v>391</v>
      </c>
      <c r="X40" s="410"/>
      <c r="Y40" s="233" t="s">
        <v>392</v>
      </c>
      <c r="Z40" s="233" t="s">
        <v>389</v>
      </c>
      <c r="AA40" s="234" t="s">
        <v>390</v>
      </c>
      <c r="AB40" s="404">
        <v>43708</v>
      </c>
      <c r="AC40" s="202" t="s">
        <v>393</v>
      </c>
      <c r="AD40" s="404">
        <v>43830</v>
      </c>
      <c r="AE40" s="499" t="s">
        <v>665</v>
      </c>
    </row>
    <row r="41" spans="1:31" s="161" customFormat="1" ht="51" customHeight="1" thickBot="1" x14ac:dyDescent="0.35">
      <c r="A41" s="374"/>
      <c r="B41" s="365"/>
      <c r="C41" s="202" t="s">
        <v>394</v>
      </c>
      <c r="D41" s="202" t="s">
        <v>395</v>
      </c>
      <c r="E41" s="366"/>
      <c r="F41" s="366"/>
      <c r="G41" s="366"/>
      <c r="H41" s="202" t="s">
        <v>396</v>
      </c>
      <c r="I41" s="200" t="s">
        <v>138</v>
      </c>
      <c r="J41" s="200" t="s">
        <v>219</v>
      </c>
      <c r="K41" s="366"/>
      <c r="L41" s="366"/>
      <c r="M41" s="366"/>
      <c r="N41" s="200" t="s">
        <v>385</v>
      </c>
      <c r="O41" s="184" t="s">
        <v>194</v>
      </c>
      <c r="P41" s="202" t="s">
        <v>397</v>
      </c>
      <c r="Q41" s="202" t="s">
        <v>398</v>
      </c>
      <c r="R41" s="201" t="s">
        <v>144</v>
      </c>
      <c r="S41" s="215" t="s">
        <v>399</v>
      </c>
      <c r="T41" s="215" t="s">
        <v>400</v>
      </c>
      <c r="U41" s="212" t="s">
        <v>390</v>
      </c>
      <c r="V41" s="405"/>
      <c r="W41" s="202" t="s">
        <v>401</v>
      </c>
      <c r="X41" s="412"/>
      <c r="Y41" s="233" t="s">
        <v>402</v>
      </c>
      <c r="Z41" s="233" t="s">
        <v>400</v>
      </c>
      <c r="AA41" s="234" t="s">
        <v>390</v>
      </c>
      <c r="AB41" s="405"/>
      <c r="AC41" s="202" t="s">
        <v>401</v>
      </c>
      <c r="AD41" s="405"/>
      <c r="AE41" s="500"/>
    </row>
    <row r="42" spans="1:31" s="161" customFormat="1" ht="102" customHeight="1" thickBot="1" x14ac:dyDescent="0.35">
      <c r="A42" s="374" t="s">
        <v>380</v>
      </c>
      <c r="B42" s="365" t="s">
        <v>403</v>
      </c>
      <c r="C42" s="365" t="s">
        <v>404</v>
      </c>
      <c r="D42" s="365" t="s">
        <v>405</v>
      </c>
      <c r="E42" s="366" t="s">
        <v>406</v>
      </c>
      <c r="F42" s="366" t="s">
        <v>135</v>
      </c>
      <c r="G42" s="366" t="s">
        <v>216</v>
      </c>
      <c r="H42" s="202" t="s">
        <v>384</v>
      </c>
      <c r="I42" s="200" t="s">
        <v>138</v>
      </c>
      <c r="J42" s="200" t="s">
        <v>177</v>
      </c>
      <c r="K42" s="366" t="s">
        <v>239</v>
      </c>
      <c r="L42" s="366" t="s">
        <v>135</v>
      </c>
      <c r="M42" s="366" t="s">
        <v>216</v>
      </c>
      <c r="N42" s="200" t="s">
        <v>385</v>
      </c>
      <c r="O42" s="184" t="s">
        <v>194</v>
      </c>
      <c r="P42" s="202" t="s">
        <v>386</v>
      </c>
      <c r="Q42" s="202" t="s">
        <v>387</v>
      </c>
      <c r="R42" s="201" t="s">
        <v>144</v>
      </c>
      <c r="S42" s="215" t="s">
        <v>388</v>
      </c>
      <c r="T42" s="215" t="s">
        <v>389</v>
      </c>
      <c r="U42" s="212" t="s">
        <v>390</v>
      </c>
      <c r="V42" s="404">
        <v>43585</v>
      </c>
      <c r="W42" s="202" t="s">
        <v>407</v>
      </c>
      <c r="X42" s="410"/>
      <c r="Y42" s="233" t="s">
        <v>388</v>
      </c>
      <c r="Z42" s="233" t="s">
        <v>389</v>
      </c>
      <c r="AA42" s="234" t="s">
        <v>390</v>
      </c>
      <c r="AB42" s="404">
        <v>43708</v>
      </c>
      <c r="AC42" s="202" t="s">
        <v>407</v>
      </c>
      <c r="AD42" s="404">
        <v>43830</v>
      </c>
      <c r="AE42" s="500" t="s">
        <v>666</v>
      </c>
    </row>
    <row r="43" spans="1:31" s="161" customFormat="1" ht="45.75" customHeight="1" thickBot="1" x14ac:dyDescent="0.35">
      <c r="A43" s="374"/>
      <c r="B43" s="365"/>
      <c r="C43" s="365"/>
      <c r="D43" s="365"/>
      <c r="E43" s="366"/>
      <c r="F43" s="366"/>
      <c r="G43" s="366"/>
      <c r="H43" s="202" t="s">
        <v>408</v>
      </c>
      <c r="I43" s="200" t="s">
        <v>218</v>
      </c>
      <c r="J43" s="200" t="s">
        <v>219</v>
      </c>
      <c r="K43" s="366"/>
      <c r="L43" s="366"/>
      <c r="M43" s="366"/>
      <c r="N43" s="200" t="s">
        <v>385</v>
      </c>
      <c r="O43" s="184" t="s">
        <v>194</v>
      </c>
      <c r="P43" s="202" t="s">
        <v>409</v>
      </c>
      <c r="Q43" s="202" t="s">
        <v>410</v>
      </c>
      <c r="R43" s="201">
        <v>43585</v>
      </c>
      <c r="S43" s="215" t="s">
        <v>411</v>
      </c>
      <c r="T43" s="215" t="s">
        <v>400</v>
      </c>
      <c r="U43" s="212" t="s">
        <v>390</v>
      </c>
      <c r="V43" s="405"/>
      <c r="W43" s="202" t="s">
        <v>168</v>
      </c>
      <c r="X43" s="411"/>
      <c r="Y43" s="233" t="s">
        <v>412</v>
      </c>
      <c r="Z43" s="233" t="s">
        <v>400</v>
      </c>
      <c r="AA43" s="234" t="s">
        <v>390</v>
      </c>
      <c r="AB43" s="405"/>
      <c r="AC43" s="202" t="s">
        <v>168</v>
      </c>
      <c r="AD43" s="405"/>
      <c r="AE43" s="500"/>
    </row>
    <row r="44" spans="1:31" s="161" customFormat="1" ht="73.5" customHeight="1" thickBot="1" x14ac:dyDescent="0.35">
      <c r="A44" s="374"/>
      <c r="B44" s="365"/>
      <c r="C44" s="365"/>
      <c r="D44" s="365"/>
      <c r="E44" s="366"/>
      <c r="F44" s="366"/>
      <c r="G44" s="366"/>
      <c r="H44" s="202" t="s">
        <v>413</v>
      </c>
      <c r="I44" s="200" t="s">
        <v>138</v>
      </c>
      <c r="J44" s="200" t="s">
        <v>414</v>
      </c>
      <c r="K44" s="366"/>
      <c r="L44" s="366"/>
      <c r="M44" s="366"/>
      <c r="N44" s="200" t="s">
        <v>385</v>
      </c>
      <c r="O44" s="184" t="s">
        <v>194</v>
      </c>
      <c r="P44" s="202" t="s">
        <v>415</v>
      </c>
      <c r="Q44" s="202" t="s">
        <v>416</v>
      </c>
      <c r="R44" s="201" t="s">
        <v>144</v>
      </c>
      <c r="S44" s="215" t="s">
        <v>417</v>
      </c>
      <c r="T44" s="215" t="s">
        <v>418</v>
      </c>
      <c r="U44" s="212" t="s">
        <v>419</v>
      </c>
      <c r="V44" s="405"/>
      <c r="W44" s="202" t="s">
        <v>168</v>
      </c>
      <c r="X44" s="412"/>
      <c r="Y44" s="233" t="s">
        <v>420</v>
      </c>
      <c r="Z44" s="233" t="s">
        <v>418</v>
      </c>
      <c r="AA44" s="234" t="s">
        <v>419</v>
      </c>
      <c r="AB44" s="405"/>
      <c r="AC44" s="202" t="s">
        <v>168</v>
      </c>
      <c r="AD44" s="405"/>
      <c r="AE44" s="501"/>
    </row>
    <row r="45" spans="1:31" s="161" customFormat="1" ht="145.5" customHeight="1" thickBot="1" x14ac:dyDescent="0.35">
      <c r="A45" s="205" t="s">
        <v>421</v>
      </c>
      <c r="B45" s="202" t="s">
        <v>422</v>
      </c>
      <c r="C45" s="202" t="s">
        <v>86</v>
      </c>
      <c r="D45" s="235" t="s">
        <v>423</v>
      </c>
      <c r="E45" s="184" t="s">
        <v>134</v>
      </c>
      <c r="F45" s="200" t="s">
        <v>253</v>
      </c>
      <c r="G45" s="200" t="s">
        <v>253</v>
      </c>
      <c r="H45" s="202" t="s">
        <v>424</v>
      </c>
      <c r="I45" s="200" t="s">
        <v>138</v>
      </c>
      <c r="J45" s="200" t="s">
        <v>425</v>
      </c>
      <c r="K45" s="184" t="s">
        <v>134</v>
      </c>
      <c r="L45" s="200" t="s">
        <v>253</v>
      </c>
      <c r="M45" s="200" t="s">
        <v>253</v>
      </c>
      <c r="N45" s="200" t="s">
        <v>140</v>
      </c>
      <c r="O45" s="236" t="s">
        <v>426</v>
      </c>
      <c r="P45" s="202" t="s">
        <v>427</v>
      </c>
      <c r="Q45" s="202" t="s">
        <v>428</v>
      </c>
      <c r="R45" s="201">
        <v>43585</v>
      </c>
      <c r="S45" s="215" t="s">
        <v>429</v>
      </c>
      <c r="T45" s="215" t="s">
        <v>430</v>
      </c>
      <c r="U45" s="237" t="s">
        <v>431</v>
      </c>
      <c r="V45" s="185">
        <v>43585</v>
      </c>
      <c r="W45" s="202" t="s">
        <v>432</v>
      </c>
      <c r="X45" s="186">
        <v>43708</v>
      </c>
      <c r="Y45" s="215" t="s">
        <v>433</v>
      </c>
      <c r="Z45" s="215" t="s">
        <v>430</v>
      </c>
      <c r="AA45" s="237" t="s">
        <v>434</v>
      </c>
      <c r="AB45" s="185">
        <v>43708</v>
      </c>
      <c r="AC45" s="202" t="s">
        <v>432</v>
      </c>
      <c r="AD45" s="185">
        <v>43830</v>
      </c>
      <c r="AE45" s="240" t="s">
        <v>667</v>
      </c>
    </row>
    <row r="46" spans="1:31" s="161" customFormat="1" ht="111.75" customHeight="1" thickBot="1" x14ac:dyDescent="0.35">
      <c r="A46" s="205" t="s">
        <v>421</v>
      </c>
      <c r="B46" s="202" t="s">
        <v>435</v>
      </c>
      <c r="C46" s="184" t="s">
        <v>436</v>
      </c>
      <c r="D46" s="235" t="s">
        <v>437</v>
      </c>
      <c r="E46" s="184" t="s">
        <v>134</v>
      </c>
      <c r="F46" s="200" t="s">
        <v>253</v>
      </c>
      <c r="G46" s="200" t="s">
        <v>136</v>
      </c>
      <c r="H46" s="202" t="s">
        <v>438</v>
      </c>
      <c r="I46" s="200" t="s">
        <v>138</v>
      </c>
      <c r="J46" s="200" t="s">
        <v>219</v>
      </c>
      <c r="K46" s="184" t="s">
        <v>134</v>
      </c>
      <c r="L46" s="200" t="s">
        <v>253</v>
      </c>
      <c r="M46" s="200" t="s">
        <v>136</v>
      </c>
      <c r="N46" s="200" t="s">
        <v>140</v>
      </c>
      <c r="O46" s="236" t="s">
        <v>426</v>
      </c>
      <c r="P46" s="202" t="s">
        <v>439</v>
      </c>
      <c r="Q46" s="202" t="s">
        <v>440</v>
      </c>
      <c r="R46" s="201">
        <v>43585</v>
      </c>
      <c r="S46" s="215" t="s">
        <v>441</v>
      </c>
      <c r="T46" s="215" t="s">
        <v>430</v>
      </c>
      <c r="U46" s="237" t="s">
        <v>442</v>
      </c>
      <c r="V46" s="185">
        <v>43585</v>
      </c>
      <c r="W46" s="202" t="s">
        <v>443</v>
      </c>
      <c r="X46" s="186">
        <v>43708</v>
      </c>
      <c r="Y46" s="238" t="s">
        <v>444</v>
      </c>
      <c r="Z46" s="215" t="s">
        <v>430</v>
      </c>
      <c r="AA46" s="237" t="s">
        <v>445</v>
      </c>
      <c r="AB46" s="185">
        <v>43708</v>
      </c>
      <c r="AC46" s="202" t="s">
        <v>443</v>
      </c>
      <c r="AD46" s="185">
        <v>43830</v>
      </c>
      <c r="AE46" s="240" t="s">
        <v>668</v>
      </c>
    </row>
    <row r="47" spans="1:31" s="161" customFormat="1" ht="81.75" customHeight="1" thickBot="1" x14ac:dyDescent="0.35">
      <c r="A47" s="374" t="s">
        <v>421</v>
      </c>
      <c r="B47" s="365" t="s">
        <v>446</v>
      </c>
      <c r="C47" s="366" t="s">
        <v>447</v>
      </c>
      <c r="D47" s="365" t="s">
        <v>437</v>
      </c>
      <c r="E47" s="366" t="s">
        <v>134</v>
      </c>
      <c r="F47" s="366" t="s">
        <v>253</v>
      </c>
      <c r="G47" s="366" t="s">
        <v>136</v>
      </c>
      <c r="H47" s="202" t="s">
        <v>448</v>
      </c>
      <c r="I47" s="200" t="s">
        <v>138</v>
      </c>
      <c r="J47" s="200" t="s">
        <v>139</v>
      </c>
      <c r="K47" s="366" t="s">
        <v>134</v>
      </c>
      <c r="L47" s="366" t="s">
        <v>253</v>
      </c>
      <c r="M47" s="366" t="s">
        <v>136</v>
      </c>
      <c r="N47" s="200" t="s">
        <v>140</v>
      </c>
      <c r="O47" s="236" t="s">
        <v>426</v>
      </c>
      <c r="P47" s="202" t="s">
        <v>439</v>
      </c>
      <c r="Q47" s="202" t="s">
        <v>449</v>
      </c>
      <c r="R47" s="345">
        <v>43585</v>
      </c>
      <c r="S47" s="394" t="s">
        <v>450</v>
      </c>
      <c r="T47" s="394" t="s">
        <v>430</v>
      </c>
      <c r="U47" s="417" t="s">
        <v>451</v>
      </c>
      <c r="V47" s="404">
        <v>43585</v>
      </c>
      <c r="W47" s="202" t="s">
        <v>452</v>
      </c>
      <c r="X47" s="410">
        <v>43708</v>
      </c>
      <c r="Y47" s="394" t="s">
        <v>450</v>
      </c>
      <c r="Z47" s="394" t="s">
        <v>430</v>
      </c>
      <c r="AA47" s="417" t="s">
        <v>453</v>
      </c>
      <c r="AB47" s="404">
        <v>43708</v>
      </c>
      <c r="AC47" s="202" t="s">
        <v>452</v>
      </c>
      <c r="AD47" s="404">
        <v>43830</v>
      </c>
      <c r="AE47" s="324" t="s">
        <v>669</v>
      </c>
    </row>
    <row r="48" spans="1:31" s="161" customFormat="1" ht="46.5" customHeight="1" thickBot="1" x14ac:dyDescent="0.35">
      <c r="A48" s="374"/>
      <c r="B48" s="365"/>
      <c r="C48" s="366"/>
      <c r="D48" s="365"/>
      <c r="E48" s="366"/>
      <c r="F48" s="366"/>
      <c r="G48" s="366"/>
      <c r="H48" s="202" t="s">
        <v>454</v>
      </c>
      <c r="I48" s="200" t="s">
        <v>138</v>
      </c>
      <c r="J48" s="200" t="s">
        <v>139</v>
      </c>
      <c r="K48" s="366"/>
      <c r="L48" s="366"/>
      <c r="M48" s="366"/>
      <c r="N48" s="200" t="s">
        <v>140</v>
      </c>
      <c r="O48" s="236" t="s">
        <v>426</v>
      </c>
      <c r="P48" s="202" t="s">
        <v>455</v>
      </c>
      <c r="Q48" s="202" t="s">
        <v>456</v>
      </c>
      <c r="R48" s="416"/>
      <c r="S48" s="394"/>
      <c r="T48" s="394"/>
      <c r="U48" s="417"/>
      <c r="V48" s="405"/>
      <c r="W48" s="202" t="s">
        <v>457</v>
      </c>
      <c r="X48" s="411"/>
      <c r="Y48" s="394"/>
      <c r="Z48" s="394"/>
      <c r="AA48" s="417"/>
      <c r="AB48" s="405"/>
      <c r="AC48" s="202" t="s">
        <v>457</v>
      </c>
      <c r="AD48" s="405"/>
      <c r="AE48" s="459"/>
    </row>
    <row r="49" spans="1:31" s="161" customFormat="1" ht="46.5" customHeight="1" thickBot="1" x14ac:dyDescent="0.35">
      <c r="A49" s="374"/>
      <c r="B49" s="365"/>
      <c r="C49" s="366"/>
      <c r="D49" s="365"/>
      <c r="E49" s="366"/>
      <c r="F49" s="366"/>
      <c r="G49" s="366"/>
      <c r="H49" s="202" t="s">
        <v>458</v>
      </c>
      <c r="I49" s="200" t="s">
        <v>218</v>
      </c>
      <c r="J49" s="200" t="s">
        <v>219</v>
      </c>
      <c r="K49" s="366"/>
      <c r="L49" s="366"/>
      <c r="M49" s="366"/>
      <c r="N49" s="200" t="s">
        <v>140</v>
      </c>
      <c r="O49" s="236" t="s">
        <v>426</v>
      </c>
      <c r="P49" s="202"/>
      <c r="Q49" s="202"/>
      <c r="R49" s="346"/>
      <c r="S49" s="394"/>
      <c r="T49" s="394"/>
      <c r="U49" s="417"/>
      <c r="V49" s="405"/>
      <c r="W49" s="202" t="s">
        <v>459</v>
      </c>
      <c r="X49" s="412"/>
      <c r="Y49" s="394"/>
      <c r="Z49" s="394"/>
      <c r="AA49" s="417"/>
      <c r="AB49" s="405"/>
      <c r="AC49" s="202" t="s">
        <v>459</v>
      </c>
      <c r="AD49" s="405"/>
      <c r="AE49" s="325"/>
    </row>
    <row r="50" spans="1:31" s="161" customFormat="1" ht="105" customHeight="1" thickBot="1" x14ac:dyDescent="0.35">
      <c r="A50" s="420" t="s">
        <v>460</v>
      </c>
      <c r="B50" s="420" t="s">
        <v>461</v>
      </c>
      <c r="C50" s="235" t="s">
        <v>462</v>
      </c>
      <c r="D50" s="235" t="s">
        <v>463</v>
      </c>
      <c r="E50" s="366" t="s">
        <v>239</v>
      </c>
      <c r="F50" s="366" t="s">
        <v>215</v>
      </c>
      <c r="G50" s="366" t="s">
        <v>216</v>
      </c>
      <c r="H50" s="202" t="s">
        <v>464</v>
      </c>
      <c r="I50" s="200" t="s">
        <v>138</v>
      </c>
      <c r="J50" s="200" t="s">
        <v>219</v>
      </c>
      <c r="K50" s="366" t="s">
        <v>134</v>
      </c>
      <c r="L50" s="366" t="s">
        <v>215</v>
      </c>
      <c r="M50" s="366" t="s">
        <v>216</v>
      </c>
      <c r="N50" s="366" t="s">
        <v>385</v>
      </c>
      <c r="O50" s="379" t="s">
        <v>426</v>
      </c>
      <c r="P50" s="202" t="s">
        <v>465</v>
      </c>
      <c r="Q50" s="202" t="s">
        <v>466</v>
      </c>
      <c r="R50" s="385" t="s">
        <v>104</v>
      </c>
      <c r="S50" s="215" t="s">
        <v>467</v>
      </c>
      <c r="T50" s="394" t="s">
        <v>468</v>
      </c>
      <c r="U50" s="237" t="s">
        <v>469</v>
      </c>
      <c r="V50" s="404">
        <v>43585</v>
      </c>
      <c r="W50" s="202" t="s">
        <v>470</v>
      </c>
      <c r="X50" s="186">
        <v>43708</v>
      </c>
      <c r="Y50" s="215" t="s">
        <v>471</v>
      </c>
      <c r="Z50" s="239" t="s">
        <v>472</v>
      </c>
      <c r="AA50" s="237" t="s">
        <v>469</v>
      </c>
      <c r="AB50" s="404">
        <v>43708</v>
      </c>
      <c r="AC50" s="202" t="s">
        <v>473</v>
      </c>
      <c r="AD50" s="404">
        <v>43830</v>
      </c>
      <c r="AE50" s="324" t="s">
        <v>670</v>
      </c>
    </row>
    <row r="51" spans="1:31" s="161" customFormat="1" ht="62.25" customHeight="1" thickBot="1" x14ac:dyDescent="0.35">
      <c r="A51" s="420"/>
      <c r="B51" s="420"/>
      <c r="C51" s="235" t="s">
        <v>474</v>
      </c>
      <c r="D51" s="235" t="s">
        <v>475</v>
      </c>
      <c r="E51" s="366"/>
      <c r="F51" s="366"/>
      <c r="G51" s="366"/>
      <c r="H51" s="202" t="s">
        <v>476</v>
      </c>
      <c r="I51" s="200" t="s">
        <v>218</v>
      </c>
      <c r="J51" s="200" t="s">
        <v>219</v>
      </c>
      <c r="K51" s="366"/>
      <c r="L51" s="366"/>
      <c r="M51" s="366"/>
      <c r="N51" s="366"/>
      <c r="O51" s="379"/>
      <c r="P51" s="202" t="s">
        <v>477</v>
      </c>
      <c r="Q51" s="202" t="s">
        <v>478</v>
      </c>
      <c r="R51" s="385"/>
      <c r="S51" s="394" t="s">
        <v>479</v>
      </c>
      <c r="T51" s="394"/>
      <c r="U51" s="417" t="s">
        <v>480</v>
      </c>
      <c r="V51" s="405"/>
      <c r="W51" s="202" t="s">
        <v>481</v>
      </c>
      <c r="X51" s="186">
        <v>43708</v>
      </c>
      <c r="Y51" s="394" t="s">
        <v>471</v>
      </c>
      <c r="Z51" s="418" t="s">
        <v>472</v>
      </c>
      <c r="AA51" s="417" t="s">
        <v>480</v>
      </c>
      <c r="AB51" s="405"/>
      <c r="AC51" s="202" t="s">
        <v>482</v>
      </c>
      <c r="AD51" s="405"/>
      <c r="AE51" s="459"/>
    </row>
    <row r="52" spans="1:31" s="161" customFormat="1" ht="48" customHeight="1" thickBot="1" x14ac:dyDescent="0.35">
      <c r="A52" s="420"/>
      <c r="B52" s="420"/>
      <c r="C52" s="235" t="s">
        <v>483</v>
      </c>
      <c r="D52" s="235" t="s">
        <v>484</v>
      </c>
      <c r="E52" s="366"/>
      <c r="F52" s="366"/>
      <c r="G52" s="366"/>
      <c r="H52" s="202" t="s">
        <v>485</v>
      </c>
      <c r="I52" s="200" t="s">
        <v>138</v>
      </c>
      <c r="J52" s="200" t="s">
        <v>219</v>
      </c>
      <c r="K52" s="366"/>
      <c r="L52" s="366"/>
      <c r="M52" s="366"/>
      <c r="N52" s="366"/>
      <c r="O52" s="379"/>
      <c r="P52" s="202" t="s">
        <v>486</v>
      </c>
      <c r="Q52" s="202" t="s">
        <v>487</v>
      </c>
      <c r="R52" s="385"/>
      <c r="S52" s="394"/>
      <c r="T52" s="394"/>
      <c r="U52" s="417"/>
      <c r="V52" s="405"/>
      <c r="W52" s="202" t="s">
        <v>481</v>
      </c>
      <c r="X52" s="186">
        <v>43708</v>
      </c>
      <c r="Y52" s="394"/>
      <c r="Z52" s="419"/>
      <c r="AA52" s="417"/>
      <c r="AB52" s="405"/>
      <c r="AC52" s="202" t="s">
        <v>481</v>
      </c>
      <c r="AD52" s="405"/>
      <c r="AE52" s="325"/>
    </row>
    <row r="53" spans="1:31" s="161" customFormat="1" ht="200.25" customHeight="1" thickBot="1" x14ac:dyDescent="0.35">
      <c r="A53" s="343" t="s">
        <v>92</v>
      </c>
      <c r="B53" s="324" t="s">
        <v>88</v>
      </c>
      <c r="C53" s="324" t="s">
        <v>86</v>
      </c>
      <c r="D53" s="324" t="s">
        <v>94</v>
      </c>
      <c r="E53" s="324" t="s">
        <v>73</v>
      </c>
      <c r="F53" s="324" t="s">
        <v>135</v>
      </c>
      <c r="G53" s="324" t="s">
        <v>253</v>
      </c>
      <c r="H53" s="202" t="s">
        <v>633</v>
      </c>
      <c r="I53" s="200" t="s">
        <v>138</v>
      </c>
      <c r="J53" s="200" t="s">
        <v>494</v>
      </c>
      <c r="K53" s="324" t="s">
        <v>134</v>
      </c>
      <c r="L53" s="324" t="s">
        <v>253</v>
      </c>
      <c r="M53" s="324" t="s">
        <v>253</v>
      </c>
      <c r="N53" s="324" t="s">
        <v>140</v>
      </c>
      <c r="O53" s="324" t="s">
        <v>499</v>
      </c>
      <c r="P53" s="324" t="s">
        <v>634</v>
      </c>
      <c r="Q53" s="324" t="s">
        <v>635</v>
      </c>
      <c r="R53" s="345"/>
      <c r="S53" s="347"/>
      <c r="T53" s="347"/>
      <c r="U53" s="448"/>
      <c r="V53" s="322"/>
      <c r="W53" s="324"/>
      <c r="X53" s="410"/>
      <c r="Y53" s="347"/>
      <c r="Z53" s="446"/>
      <c r="AA53" s="448"/>
      <c r="AB53" s="322"/>
      <c r="AC53" s="324"/>
      <c r="AD53" s="322">
        <v>43830</v>
      </c>
      <c r="AE53" s="324" t="s">
        <v>671</v>
      </c>
    </row>
    <row r="54" spans="1:31" s="161" customFormat="1" ht="200.25" customHeight="1" thickBot="1" x14ac:dyDescent="0.35">
      <c r="A54" s="344"/>
      <c r="B54" s="325"/>
      <c r="C54" s="325"/>
      <c r="D54" s="325"/>
      <c r="E54" s="325"/>
      <c r="F54" s="325"/>
      <c r="G54" s="325"/>
      <c r="H54" s="202" t="s">
        <v>636</v>
      </c>
      <c r="I54" s="200" t="s">
        <v>138</v>
      </c>
      <c r="J54" s="200" t="s">
        <v>494</v>
      </c>
      <c r="K54" s="325"/>
      <c r="L54" s="325"/>
      <c r="M54" s="325"/>
      <c r="N54" s="325"/>
      <c r="O54" s="325"/>
      <c r="P54" s="325"/>
      <c r="Q54" s="325"/>
      <c r="R54" s="346"/>
      <c r="S54" s="348"/>
      <c r="T54" s="348"/>
      <c r="U54" s="449"/>
      <c r="V54" s="323"/>
      <c r="W54" s="325"/>
      <c r="X54" s="412"/>
      <c r="Y54" s="348"/>
      <c r="Z54" s="447"/>
      <c r="AA54" s="449"/>
      <c r="AB54" s="323"/>
      <c r="AC54" s="325"/>
      <c r="AD54" s="323"/>
      <c r="AE54" s="325"/>
    </row>
    <row r="55" spans="1:31" s="161" customFormat="1" ht="200.25" customHeight="1" thickBot="1" x14ac:dyDescent="0.35">
      <c r="A55" s="181" t="s">
        <v>92</v>
      </c>
      <c r="B55" s="202" t="s">
        <v>89</v>
      </c>
      <c r="C55" s="202" t="s">
        <v>97</v>
      </c>
      <c r="D55" s="202" t="s">
        <v>98</v>
      </c>
      <c r="E55" s="200" t="s">
        <v>73</v>
      </c>
      <c r="F55" s="200" t="s">
        <v>215</v>
      </c>
      <c r="G55" s="200" t="s">
        <v>216</v>
      </c>
      <c r="H55" s="202" t="s">
        <v>101</v>
      </c>
      <c r="I55" s="200" t="s">
        <v>218</v>
      </c>
      <c r="J55" s="200" t="s">
        <v>494</v>
      </c>
      <c r="K55" s="184" t="s">
        <v>134</v>
      </c>
      <c r="L55" s="200" t="s">
        <v>253</v>
      </c>
      <c r="M55" s="200" t="s">
        <v>253</v>
      </c>
      <c r="N55" s="200" t="s">
        <v>140</v>
      </c>
      <c r="O55" s="202" t="s">
        <v>499</v>
      </c>
      <c r="P55" s="202" t="s">
        <v>102</v>
      </c>
      <c r="Q55" s="202" t="s">
        <v>103</v>
      </c>
      <c r="R55" s="187"/>
      <c r="S55" s="188"/>
      <c r="T55" s="189"/>
      <c r="U55" s="190"/>
      <c r="V55" s="185"/>
      <c r="W55" s="202"/>
      <c r="X55" s="186"/>
      <c r="Y55" s="188"/>
      <c r="Z55" s="191"/>
      <c r="AA55" s="190"/>
      <c r="AB55" s="185"/>
      <c r="AC55" s="202"/>
      <c r="AD55" s="185">
        <v>43830</v>
      </c>
      <c r="AE55" s="202" t="s">
        <v>672</v>
      </c>
    </row>
    <row r="56" spans="1:31" s="50" customFormat="1" ht="26.25" customHeight="1" thickBot="1" x14ac:dyDescent="0.3">
      <c r="A56" s="51"/>
      <c r="B56" s="52"/>
      <c r="C56" s="52"/>
      <c r="D56" s="53"/>
      <c r="E56" s="54"/>
      <c r="F56" s="54"/>
      <c r="G56" s="54"/>
      <c r="H56" s="53"/>
      <c r="I56" s="54"/>
      <c r="J56" s="54"/>
      <c r="K56" s="55"/>
      <c r="L56" s="53"/>
      <c r="M56" s="54"/>
      <c r="N56" s="54"/>
      <c r="O56" s="56"/>
      <c r="P56" s="53"/>
      <c r="Q56" s="53"/>
      <c r="R56" s="52"/>
      <c r="S56" s="52"/>
      <c r="T56" s="52"/>
      <c r="U56" s="57"/>
      <c r="V56" s="58"/>
      <c r="W56" s="59"/>
      <c r="X56" s="60"/>
      <c r="Y56" s="60"/>
      <c r="Z56" s="61"/>
      <c r="AA56" s="61"/>
      <c r="AB56" s="62"/>
      <c r="AC56" s="59"/>
      <c r="AD56" s="62"/>
      <c r="AE56" s="59"/>
    </row>
    <row r="57" spans="1:31" x14ac:dyDescent="0.25">
      <c r="A57" s="63"/>
      <c r="B57" s="64"/>
      <c r="C57" s="64"/>
      <c r="D57" s="64"/>
      <c r="E57" s="64"/>
      <c r="F57" s="64"/>
      <c r="G57" s="64"/>
      <c r="H57" s="64"/>
      <c r="I57" s="64"/>
      <c r="J57" s="64"/>
      <c r="K57" s="64"/>
      <c r="L57" s="64"/>
      <c r="M57" s="64"/>
      <c r="N57" s="64"/>
      <c r="O57" s="64"/>
      <c r="P57" s="64"/>
      <c r="Q57" s="64"/>
      <c r="R57" s="64"/>
      <c r="S57" s="64"/>
      <c r="T57" s="64"/>
      <c r="U57" s="64"/>
      <c r="V57" s="64"/>
      <c r="W57" s="64"/>
    </row>
    <row r="58" spans="1:31" x14ac:dyDescent="0.25">
      <c r="A58" s="63"/>
      <c r="B58" s="64"/>
      <c r="C58" s="64"/>
      <c r="D58" s="64"/>
      <c r="E58" s="64"/>
      <c r="F58" s="64"/>
      <c r="G58" s="64"/>
      <c r="H58" s="64"/>
      <c r="I58" s="64"/>
      <c r="J58" s="64"/>
      <c r="K58" s="64"/>
      <c r="L58" s="64"/>
      <c r="M58" s="64"/>
      <c r="N58" s="64"/>
      <c r="O58" s="64"/>
      <c r="P58" s="64"/>
      <c r="Q58" s="64"/>
      <c r="R58" s="64"/>
      <c r="S58" s="64"/>
      <c r="T58" s="64"/>
      <c r="U58" s="64"/>
      <c r="V58" s="64"/>
      <c r="W58" s="64"/>
    </row>
    <row r="59" spans="1:31" ht="15.75" customHeight="1" x14ac:dyDescent="0.25">
      <c r="A59" s="430" t="s">
        <v>51</v>
      </c>
      <c r="B59" s="431"/>
      <c r="C59" s="431"/>
      <c r="D59" s="431"/>
      <c r="E59" s="431"/>
      <c r="F59" s="431"/>
      <c r="G59" s="431"/>
      <c r="H59" s="431"/>
      <c r="I59" s="431"/>
      <c r="J59" s="431"/>
      <c r="K59" s="431"/>
      <c r="L59" s="431"/>
      <c r="M59" s="431"/>
      <c r="N59" s="431"/>
      <c r="O59" s="431"/>
      <c r="P59" s="431"/>
      <c r="Q59" s="431"/>
      <c r="R59" s="431"/>
      <c r="S59" s="431"/>
      <c r="T59" s="431"/>
      <c r="U59" s="432"/>
      <c r="V59" s="65"/>
      <c r="W59" s="65"/>
    </row>
    <row r="60" spans="1:31" ht="15.75" thickBot="1" x14ac:dyDescent="0.3">
      <c r="A60" s="433"/>
      <c r="B60" s="434"/>
      <c r="C60" s="434"/>
      <c r="D60" s="434"/>
      <c r="E60" s="434"/>
      <c r="F60" s="434"/>
      <c r="G60" s="434"/>
      <c r="H60" s="434"/>
      <c r="I60" s="434"/>
      <c r="J60" s="434"/>
      <c r="K60" s="434"/>
      <c r="L60" s="434"/>
      <c r="M60" s="434"/>
      <c r="N60" s="434"/>
      <c r="O60" s="434"/>
      <c r="P60" s="434"/>
      <c r="Q60" s="434"/>
      <c r="R60" s="434"/>
      <c r="S60" s="434"/>
      <c r="T60" s="434"/>
      <c r="U60" s="435"/>
      <c r="V60" s="45"/>
      <c r="W60" s="45"/>
    </row>
    <row r="61" spans="1:31" x14ac:dyDescent="0.25">
      <c r="A61" s="436"/>
      <c r="B61" s="437"/>
      <c r="C61" s="437"/>
      <c r="D61" s="437"/>
      <c r="E61" s="437"/>
      <c r="F61" s="437"/>
      <c r="G61" s="437"/>
      <c r="H61" s="438"/>
      <c r="I61" s="439"/>
      <c r="J61" s="439"/>
      <c r="K61" s="439"/>
      <c r="L61" s="439"/>
      <c r="M61" s="439"/>
      <c r="N61" s="439"/>
      <c r="O61" s="439"/>
      <c r="P61" s="439"/>
      <c r="Q61" s="439"/>
      <c r="R61" s="439"/>
      <c r="S61" s="439"/>
      <c r="T61" s="439"/>
      <c r="U61" s="440"/>
      <c r="V61" s="45"/>
      <c r="W61" s="45"/>
    </row>
    <row r="62" spans="1:31" x14ac:dyDescent="0.25">
      <c r="A62" s="441"/>
      <c r="B62" s="442"/>
      <c r="C62" s="442"/>
      <c r="D62" s="442"/>
      <c r="E62" s="442"/>
      <c r="F62" s="442"/>
      <c r="G62" s="442"/>
      <c r="H62" s="443"/>
      <c r="I62" s="444"/>
      <c r="J62" s="444"/>
      <c r="K62" s="444"/>
      <c r="L62" s="444"/>
      <c r="M62" s="444"/>
      <c r="N62" s="444"/>
      <c r="O62" s="444"/>
      <c r="P62" s="444"/>
      <c r="Q62" s="444"/>
      <c r="R62" s="444"/>
      <c r="S62" s="444"/>
      <c r="T62" s="444"/>
      <c r="U62" s="445"/>
      <c r="V62" s="45"/>
      <c r="W62" s="45"/>
    </row>
    <row r="63" spans="1:31" ht="15.75" thickBot="1" x14ac:dyDescent="0.3">
      <c r="A63" s="421"/>
      <c r="B63" s="422"/>
      <c r="C63" s="422"/>
      <c r="D63" s="422"/>
      <c r="E63" s="422"/>
      <c r="F63" s="422"/>
      <c r="G63" s="422"/>
      <c r="H63" s="423"/>
      <c r="I63" s="424"/>
      <c r="J63" s="424"/>
      <c r="K63" s="424"/>
      <c r="L63" s="424"/>
      <c r="M63" s="424"/>
      <c r="N63" s="424"/>
      <c r="O63" s="424"/>
      <c r="P63" s="424"/>
      <c r="Q63" s="424"/>
      <c r="R63" s="424"/>
      <c r="S63" s="424"/>
      <c r="T63" s="424"/>
      <c r="U63" s="425"/>
      <c r="V63" s="45"/>
      <c r="W63" s="45"/>
    </row>
    <row r="64" spans="1:31" x14ac:dyDescent="0.25">
      <c r="A64" s="426" t="s">
        <v>50</v>
      </c>
      <c r="B64" s="427"/>
      <c r="C64" s="427"/>
      <c r="D64" s="427"/>
      <c r="E64" s="427"/>
      <c r="F64" s="427"/>
      <c r="G64" s="427"/>
      <c r="H64" s="427"/>
      <c r="I64" s="427"/>
      <c r="J64" s="427"/>
      <c r="K64" s="427"/>
      <c r="L64" s="427"/>
      <c r="M64" s="427"/>
      <c r="N64" s="427"/>
      <c r="O64" s="427"/>
      <c r="P64" s="427"/>
      <c r="Q64" s="427"/>
      <c r="R64" s="427"/>
      <c r="S64" s="427"/>
      <c r="T64" s="427"/>
      <c r="U64" s="427"/>
      <c r="V64" s="66"/>
      <c r="W64" s="66"/>
    </row>
    <row r="65" spans="1:23" x14ac:dyDescent="0.25">
      <c r="A65" s="428"/>
      <c r="B65" s="429"/>
      <c r="C65" s="429"/>
      <c r="D65" s="429"/>
      <c r="E65" s="429"/>
      <c r="F65" s="429"/>
      <c r="G65" s="429"/>
      <c r="H65" s="429"/>
      <c r="I65" s="429"/>
      <c r="J65" s="429"/>
      <c r="K65" s="429"/>
      <c r="L65" s="429"/>
      <c r="M65" s="429"/>
      <c r="N65" s="429"/>
      <c r="O65" s="429"/>
      <c r="P65" s="429"/>
      <c r="Q65" s="429"/>
      <c r="R65" s="429"/>
      <c r="S65" s="429"/>
      <c r="T65" s="429"/>
      <c r="U65" s="429"/>
      <c r="V65" s="66"/>
      <c r="W65" s="66"/>
    </row>
    <row r="66" spans="1:23" x14ac:dyDescent="0.25">
      <c r="A66" s="428"/>
      <c r="B66" s="429"/>
      <c r="C66" s="429"/>
      <c r="D66" s="429"/>
      <c r="E66" s="429"/>
      <c r="F66" s="429"/>
      <c r="G66" s="429"/>
      <c r="H66" s="429"/>
      <c r="I66" s="429"/>
      <c r="J66" s="429"/>
      <c r="K66" s="429"/>
      <c r="L66" s="429"/>
      <c r="M66" s="429"/>
      <c r="N66" s="429"/>
      <c r="O66" s="429"/>
      <c r="P66" s="429"/>
      <c r="Q66" s="429"/>
      <c r="R66" s="429"/>
      <c r="S66" s="429"/>
      <c r="T66" s="429"/>
      <c r="U66" s="429"/>
      <c r="V66" s="66"/>
      <c r="W66" s="66"/>
    </row>
    <row r="75" spans="1:23" x14ac:dyDescent="0.25">
      <c r="A75" s="14"/>
      <c r="B75" s="14"/>
      <c r="C75" s="14"/>
      <c r="D75" s="14"/>
    </row>
    <row r="76" spans="1:23" ht="30.75" hidden="1" thickBot="1" x14ac:dyDescent="0.3">
      <c r="B76" s="67" t="s">
        <v>75</v>
      </c>
      <c r="C76" s="67"/>
      <c r="D76" s="68" t="s">
        <v>124</v>
      </c>
      <c r="I76" s="69" t="s">
        <v>488</v>
      </c>
      <c r="J76" s="69" t="s">
        <v>489</v>
      </c>
      <c r="N76" s="70" t="s">
        <v>490</v>
      </c>
    </row>
    <row r="77" spans="1:23" ht="30" hidden="1" customHeight="1" thickBot="1" x14ac:dyDescent="0.3">
      <c r="B77" s="71" t="s">
        <v>134</v>
      </c>
      <c r="C77" s="71"/>
      <c r="D77" s="71" t="s">
        <v>491</v>
      </c>
      <c r="I77" s="72" t="s">
        <v>138</v>
      </c>
      <c r="J77" s="73" t="s">
        <v>139</v>
      </c>
      <c r="N77" s="74" t="s">
        <v>492</v>
      </c>
    </row>
    <row r="78" spans="1:23" ht="15.75" hidden="1" thickBot="1" x14ac:dyDescent="0.3">
      <c r="B78" s="75" t="s">
        <v>241</v>
      </c>
      <c r="C78" s="75"/>
      <c r="D78" s="76" t="s">
        <v>253</v>
      </c>
      <c r="I78" s="77" t="s">
        <v>218</v>
      </c>
      <c r="J78" s="73" t="s">
        <v>178</v>
      </c>
      <c r="N78" s="78" t="s">
        <v>140</v>
      </c>
    </row>
    <row r="79" spans="1:23" ht="30.75" hidden="1" thickBot="1" x14ac:dyDescent="0.3">
      <c r="B79" s="76" t="s">
        <v>239</v>
      </c>
      <c r="C79" s="76"/>
      <c r="D79" s="79" t="s">
        <v>136</v>
      </c>
      <c r="I79" s="80" t="s">
        <v>493</v>
      </c>
      <c r="J79" s="81" t="s">
        <v>229</v>
      </c>
      <c r="N79" s="78" t="s">
        <v>220</v>
      </c>
    </row>
    <row r="80" spans="1:23" ht="15.75" hidden="1" thickBot="1" x14ac:dyDescent="0.3">
      <c r="B80" s="76"/>
      <c r="C80" s="76"/>
      <c r="D80" s="79"/>
      <c r="J80" s="73" t="s">
        <v>494</v>
      </c>
      <c r="N80" s="78" t="s">
        <v>495</v>
      </c>
    </row>
    <row r="81" spans="2:10" ht="15.75" hidden="1" thickBot="1" x14ac:dyDescent="0.3">
      <c r="B81" s="79" t="s">
        <v>406</v>
      </c>
      <c r="C81" s="79"/>
      <c r="D81" s="82" t="s">
        <v>216</v>
      </c>
      <c r="J81" s="73" t="s">
        <v>219</v>
      </c>
    </row>
    <row r="82" spans="2:10" ht="15.75" hidden="1" thickBot="1" x14ac:dyDescent="0.3">
      <c r="B82" s="82" t="s">
        <v>496</v>
      </c>
      <c r="C82" s="83"/>
      <c r="D82" s="84"/>
      <c r="J82" s="73" t="s">
        <v>414</v>
      </c>
    </row>
    <row r="83" spans="2:10" hidden="1" x14ac:dyDescent="0.25">
      <c r="J83" s="73" t="s">
        <v>425</v>
      </c>
    </row>
    <row r="84" spans="2:10" hidden="1" x14ac:dyDescent="0.25">
      <c r="I84" s="85"/>
      <c r="J84" s="73" t="s">
        <v>177</v>
      </c>
    </row>
    <row r="85" spans="2:10" hidden="1" x14ac:dyDescent="0.25"/>
    <row r="86" spans="2:10" hidden="1" x14ac:dyDescent="0.25"/>
    <row r="87" spans="2:10" hidden="1" x14ac:dyDescent="0.25"/>
    <row r="88" spans="2:10" hidden="1" x14ac:dyDescent="0.25"/>
    <row r="89" spans="2:10" s="86" customFormat="1" ht="15.75" hidden="1" thickBot="1" x14ac:dyDescent="0.3">
      <c r="E89" s="87" t="s">
        <v>52</v>
      </c>
      <c r="F89" s="67" t="s">
        <v>11</v>
      </c>
      <c r="G89" s="87" t="s">
        <v>497</v>
      </c>
    </row>
    <row r="90" spans="2:10" ht="15.75" hidden="1" thickBot="1" x14ac:dyDescent="0.3">
      <c r="E90" s="88" t="s">
        <v>134</v>
      </c>
      <c r="F90" s="89" t="s">
        <v>215</v>
      </c>
      <c r="G90" s="90" t="s">
        <v>216</v>
      </c>
    </row>
    <row r="91" spans="2:10" ht="15.75" hidden="1" thickBot="1" x14ac:dyDescent="0.3">
      <c r="E91" s="91" t="s">
        <v>241</v>
      </c>
      <c r="F91" s="92" t="s">
        <v>135</v>
      </c>
      <c r="G91" s="93" t="s">
        <v>136</v>
      </c>
    </row>
    <row r="92" spans="2:10" ht="15.75" hidden="1" thickBot="1" x14ac:dyDescent="0.3">
      <c r="E92" s="94" t="s">
        <v>239</v>
      </c>
      <c r="F92" s="95" t="s">
        <v>253</v>
      </c>
      <c r="G92" s="96" t="s">
        <v>253</v>
      </c>
    </row>
    <row r="93" spans="2:10" ht="15.75" hidden="1" thickBot="1" x14ac:dyDescent="0.3">
      <c r="E93" s="97" t="s">
        <v>406</v>
      </c>
      <c r="F93" s="98"/>
      <c r="G93" s="99"/>
    </row>
    <row r="94" spans="2:10" ht="26.25" hidden="1" thickBot="1" x14ac:dyDescent="0.3">
      <c r="E94" s="83" t="s">
        <v>496</v>
      </c>
      <c r="F94" s="98"/>
      <c r="G94" s="99"/>
    </row>
    <row r="95" spans="2:10" hidden="1" x14ac:dyDescent="0.25"/>
  </sheetData>
  <mergeCells count="338">
    <mergeCell ref="AD53:AD54"/>
    <mergeCell ref="AE53:AE54"/>
    <mergeCell ref="AD24:AD26"/>
    <mergeCell ref="AD29:AD30"/>
    <mergeCell ref="AD33:AD35"/>
    <mergeCell ref="AD36:AD37"/>
    <mergeCell ref="AD38:AD39"/>
    <mergeCell ref="AD40:AD41"/>
    <mergeCell ref="AD42:AD44"/>
    <mergeCell ref="AD47:AD49"/>
    <mergeCell ref="AD50:AD52"/>
    <mergeCell ref="AE24:AE26"/>
    <mergeCell ref="AE40:AE41"/>
    <mergeCell ref="AE42:AE44"/>
    <mergeCell ref="AE47:AE49"/>
    <mergeCell ref="AE50:AE52"/>
    <mergeCell ref="AD4:AE4"/>
    <mergeCell ref="AD5:AD8"/>
    <mergeCell ref="AE5:AE8"/>
    <mergeCell ref="AD9:AD11"/>
    <mergeCell ref="AD12:AD14"/>
    <mergeCell ref="AD15:AD17"/>
    <mergeCell ref="AD18:AD20"/>
    <mergeCell ref="AE19:AE20"/>
    <mergeCell ref="AD22:AD23"/>
    <mergeCell ref="AE9:AE11"/>
    <mergeCell ref="AE22:AE23"/>
    <mergeCell ref="A63:G63"/>
    <mergeCell ref="H63:U63"/>
    <mergeCell ref="A64:U66"/>
    <mergeCell ref="AA51:AA52"/>
    <mergeCell ref="A59:U59"/>
    <mergeCell ref="A60:U60"/>
    <mergeCell ref="A61:G61"/>
    <mergeCell ref="H61:U61"/>
    <mergeCell ref="A62:G62"/>
    <mergeCell ref="H62:U62"/>
    <mergeCell ref="N50:N52"/>
    <mergeCell ref="O50:O52"/>
    <mergeCell ref="R50:R52"/>
    <mergeCell ref="T50:T52"/>
    <mergeCell ref="V50:V52"/>
    <mergeCell ref="V53:V54"/>
    <mergeCell ref="W53:W54"/>
    <mergeCell ref="X53:X54"/>
    <mergeCell ref="Y53:Y54"/>
    <mergeCell ref="Z53:Z54"/>
    <mergeCell ref="AA53:AA54"/>
    <mergeCell ref="T53:T54"/>
    <mergeCell ref="U53:U54"/>
    <mergeCell ref="AB50:AB52"/>
    <mergeCell ref="S51:S52"/>
    <mergeCell ref="U51:U52"/>
    <mergeCell ref="Y51:Y52"/>
    <mergeCell ref="Z51:Z52"/>
    <mergeCell ref="AA47:AA49"/>
    <mergeCell ref="AB47:AB49"/>
    <mergeCell ref="A50:A52"/>
    <mergeCell ref="B50:B52"/>
    <mergeCell ref="E50:E52"/>
    <mergeCell ref="F50:F52"/>
    <mergeCell ref="G50:G52"/>
    <mergeCell ref="K50:K52"/>
    <mergeCell ref="L50:L52"/>
    <mergeCell ref="M50:M52"/>
    <mergeCell ref="T47:T49"/>
    <mergeCell ref="U47:U49"/>
    <mergeCell ref="V47:V49"/>
    <mergeCell ref="X47:X49"/>
    <mergeCell ref="Y47:Y49"/>
    <mergeCell ref="Z47:Z49"/>
    <mergeCell ref="G47:G49"/>
    <mergeCell ref="K47:K49"/>
    <mergeCell ref="L47:L49"/>
    <mergeCell ref="AB42:AB44"/>
    <mergeCell ref="V40:V41"/>
    <mergeCell ref="X40:X41"/>
    <mergeCell ref="AB40:AB41"/>
    <mergeCell ref="M47:M49"/>
    <mergeCell ref="R47:R49"/>
    <mergeCell ref="S47:S49"/>
    <mergeCell ref="A47:A49"/>
    <mergeCell ref="B47:B49"/>
    <mergeCell ref="C47:C49"/>
    <mergeCell ref="D47:D49"/>
    <mergeCell ref="E47:E49"/>
    <mergeCell ref="F47:F49"/>
    <mergeCell ref="M40:M41"/>
    <mergeCell ref="G38:G39"/>
    <mergeCell ref="K38:K39"/>
    <mergeCell ref="L38:L39"/>
    <mergeCell ref="M38:M39"/>
    <mergeCell ref="V38:V39"/>
    <mergeCell ref="X38:X39"/>
    <mergeCell ref="K42:K44"/>
    <mergeCell ref="L42:L44"/>
    <mergeCell ref="M42:M44"/>
    <mergeCell ref="V42:V44"/>
    <mergeCell ref="X42:X44"/>
    <mergeCell ref="X36:X37"/>
    <mergeCell ref="AB36:AB37"/>
    <mergeCell ref="A38:A39"/>
    <mergeCell ref="B38:B39"/>
    <mergeCell ref="C38:C39"/>
    <mergeCell ref="D38:D39"/>
    <mergeCell ref="E38:E39"/>
    <mergeCell ref="F38:F39"/>
    <mergeCell ref="A42:A44"/>
    <mergeCell ref="B42:B44"/>
    <mergeCell ref="C42:C44"/>
    <mergeCell ref="D42:D44"/>
    <mergeCell ref="E42:E44"/>
    <mergeCell ref="F42:F44"/>
    <mergeCell ref="G42:G44"/>
    <mergeCell ref="Z38:Z39"/>
    <mergeCell ref="AB38:AB39"/>
    <mergeCell ref="A40:A41"/>
    <mergeCell ref="B40:B41"/>
    <mergeCell ref="E40:E41"/>
    <mergeCell ref="F40:F41"/>
    <mergeCell ref="G40:G41"/>
    <mergeCell ref="K40:K41"/>
    <mergeCell ref="L40:L41"/>
    <mergeCell ref="L29:L30"/>
    <mergeCell ref="M29:M30"/>
    <mergeCell ref="T29:T30"/>
    <mergeCell ref="V29:V30"/>
    <mergeCell ref="Z29:Z30"/>
    <mergeCell ref="AA29:AA30"/>
    <mergeCell ref="AB33:AB35"/>
    <mergeCell ref="A36:A37"/>
    <mergeCell ref="B36:B37"/>
    <mergeCell ref="C36:C37"/>
    <mergeCell ref="D36:D37"/>
    <mergeCell ref="E36:E37"/>
    <mergeCell ref="F36:F37"/>
    <mergeCell ref="G36:G37"/>
    <mergeCell ref="K36:K37"/>
    <mergeCell ref="L36:L37"/>
    <mergeCell ref="M33:M35"/>
    <mergeCell ref="R33:R35"/>
    <mergeCell ref="T33:T35"/>
    <mergeCell ref="V33:V35"/>
    <mergeCell ref="X33:X35"/>
    <mergeCell ref="Z33:Z35"/>
    <mergeCell ref="M36:M37"/>
    <mergeCell ref="V36:V37"/>
    <mergeCell ref="A33:A35"/>
    <mergeCell ref="B33:B35"/>
    <mergeCell ref="C33:C35"/>
    <mergeCell ref="D33:D35"/>
    <mergeCell ref="E33:E35"/>
    <mergeCell ref="F33:F35"/>
    <mergeCell ref="G33:G35"/>
    <mergeCell ref="K33:K35"/>
    <mergeCell ref="L33:L35"/>
    <mergeCell ref="AB24:AB26"/>
    <mergeCell ref="A29:A30"/>
    <mergeCell ref="B29:B30"/>
    <mergeCell ref="C29:C30"/>
    <mergeCell ref="D29:D30"/>
    <mergeCell ref="E29:E30"/>
    <mergeCell ref="F29:F30"/>
    <mergeCell ref="G29:G30"/>
    <mergeCell ref="K29:K30"/>
    <mergeCell ref="T24:T26"/>
    <mergeCell ref="U24:U25"/>
    <mergeCell ref="V24:V26"/>
    <mergeCell ref="X24:X26"/>
    <mergeCell ref="Y24:Y25"/>
    <mergeCell ref="Z24:Z25"/>
    <mergeCell ref="G24:G26"/>
    <mergeCell ref="K24:K26"/>
    <mergeCell ref="L24:L26"/>
    <mergeCell ref="M24:M26"/>
    <mergeCell ref="O24:O26"/>
    <mergeCell ref="S24:S25"/>
    <mergeCell ref="A24:A26"/>
    <mergeCell ref="B24:B26"/>
    <mergeCell ref="AB29:AB30"/>
    <mergeCell ref="C24:C26"/>
    <mergeCell ref="D24:D26"/>
    <mergeCell ref="E24:E26"/>
    <mergeCell ref="F24:F26"/>
    <mergeCell ref="V22:V23"/>
    <mergeCell ref="X22:X23"/>
    <mergeCell ref="Y22:Y23"/>
    <mergeCell ref="Z22:Z23"/>
    <mergeCell ref="AA22:AA23"/>
    <mergeCell ref="AA24:AA25"/>
    <mergeCell ref="AB22:AB23"/>
    <mergeCell ref="L22:L23"/>
    <mergeCell ref="M22:M23"/>
    <mergeCell ref="O22:O23"/>
    <mergeCell ref="S22:S23"/>
    <mergeCell ref="T22:T23"/>
    <mergeCell ref="U22:U23"/>
    <mergeCell ref="Y19:Y20"/>
    <mergeCell ref="AC19:AC20"/>
    <mergeCell ref="AB18:AB20"/>
    <mergeCell ref="A22:A23"/>
    <mergeCell ref="B22:B23"/>
    <mergeCell ref="C22:C23"/>
    <mergeCell ref="D22:D23"/>
    <mergeCell ref="E22:E23"/>
    <mergeCell ref="F22:F23"/>
    <mergeCell ref="G22:G23"/>
    <mergeCell ref="K22:K23"/>
    <mergeCell ref="Z18:Z20"/>
    <mergeCell ref="H19:H20"/>
    <mergeCell ref="I19:I20"/>
    <mergeCell ref="J19:J20"/>
    <mergeCell ref="N19:N20"/>
    <mergeCell ref="P19:P20"/>
    <mergeCell ref="Q19:Q20"/>
    <mergeCell ref="S19:S20"/>
    <mergeCell ref="U19:U20"/>
    <mergeCell ref="M18:M20"/>
    <mergeCell ref="O18:O20"/>
    <mergeCell ref="R18:R20"/>
    <mergeCell ref="T18:T20"/>
    <mergeCell ref="V18:V20"/>
    <mergeCell ref="X18:X20"/>
    <mergeCell ref="W19:W20"/>
    <mergeCell ref="AB15:AB17"/>
    <mergeCell ref="A18:A20"/>
    <mergeCell ref="B18:B20"/>
    <mergeCell ref="D18:D20"/>
    <mergeCell ref="E18:E20"/>
    <mergeCell ref="F18:F20"/>
    <mergeCell ref="G18:G20"/>
    <mergeCell ref="K18:K20"/>
    <mergeCell ref="L18:L20"/>
    <mergeCell ref="L15:L17"/>
    <mergeCell ref="M15:M17"/>
    <mergeCell ref="R15:R17"/>
    <mergeCell ref="T15:T17"/>
    <mergeCell ref="V15:V17"/>
    <mergeCell ref="X15:X17"/>
    <mergeCell ref="A15:A17"/>
    <mergeCell ref="B15:B17"/>
    <mergeCell ref="C15:C17"/>
    <mergeCell ref="D15:D17"/>
    <mergeCell ref="E15:E17"/>
    <mergeCell ref="F15:F17"/>
    <mergeCell ref="G15:G17"/>
    <mergeCell ref="K15:K17"/>
    <mergeCell ref="Z15:Z17"/>
    <mergeCell ref="AB9:AB11"/>
    <mergeCell ref="V12:V14"/>
    <mergeCell ref="X12:X14"/>
    <mergeCell ref="AB12:AB14"/>
    <mergeCell ref="A13:A14"/>
    <mergeCell ref="B13:B14"/>
    <mergeCell ref="E13:E14"/>
    <mergeCell ref="F13:F14"/>
    <mergeCell ref="G13:G14"/>
    <mergeCell ref="K13:K14"/>
    <mergeCell ref="T9:T11"/>
    <mergeCell ref="U9:U11"/>
    <mergeCell ref="V9:V11"/>
    <mergeCell ref="X9:X11"/>
    <mergeCell ref="Y9:Y11"/>
    <mergeCell ref="AA9:AA11"/>
    <mergeCell ref="L9:L11"/>
    <mergeCell ref="M9:M11"/>
    <mergeCell ref="N9:N11"/>
    <mergeCell ref="Q9:Q11"/>
    <mergeCell ref="R9:R11"/>
    <mergeCell ref="S9:S11"/>
    <mergeCell ref="L13:L14"/>
    <mergeCell ref="M13:M14"/>
    <mergeCell ref="X5:X8"/>
    <mergeCell ref="Y5:Y8"/>
    <mergeCell ref="L7:L8"/>
    <mergeCell ref="M7:M8"/>
    <mergeCell ref="A9:A11"/>
    <mergeCell ref="B9:B11"/>
    <mergeCell ref="C9:C11"/>
    <mergeCell ref="D9:D11"/>
    <mergeCell ref="E9:E11"/>
    <mergeCell ref="F9:F11"/>
    <mergeCell ref="G9:G11"/>
    <mergeCell ref="K9:K11"/>
    <mergeCell ref="E7:E8"/>
    <mergeCell ref="F7:F8"/>
    <mergeCell ref="G7:G8"/>
    <mergeCell ref="I7:I8"/>
    <mergeCell ref="J7:J8"/>
    <mergeCell ref="K7:K8"/>
    <mergeCell ref="X4:AA4"/>
    <mergeCell ref="AB4:AC4"/>
    <mergeCell ref="A5:A8"/>
    <mergeCell ref="B5:B8"/>
    <mergeCell ref="C5:C8"/>
    <mergeCell ref="D5:D8"/>
    <mergeCell ref="E5:G5"/>
    <mergeCell ref="H5:Q5"/>
    <mergeCell ref="R5:R8"/>
    <mergeCell ref="S5:S8"/>
    <mergeCell ref="Z5:Z8"/>
    <mergeCell ref="AA5:AA8"/>
    <mergeCell ref="AB5:AB8"/>
    <mergeCell ref="AC5:AC8"/>
    <mergeCell ref="E6:G6"/>
    <mergeCell ref="H6:H8"/>
    <mergeCell ref="I6:J6"/>
    <mergeCell ref="K6:M6"/>
    <mergeCell ref="N6:N8"/>
    <mergeCell ref="O6:Q7"/>
    <mergeCell ref="T5:T8"/>
    <mergeCell ref="U5:U8"/>
    <mergeCell ref="V5:V8"/>
    <mergeCell ref="W5:W8"/>
    <mergeCell ref="AB53:AB54"/>
    <mergeCell ref="AC53:AC54"/>
    <mergeCell ref="A1:U2"/>
    <mergeCell ref="A3:U3"/>
    <mergeCell ref="A4:D4"/>
    <mergeCell ref="E4:Q4"/>
    <mergeCell ref="R4:U4"/>
    <mergeCell ref="V4:W4"/>
    <mergeCell ref="A53:A54"/>
    <mergeCell ref="B53:B54"/>
    <mergeCell ref="C53:C54"/>
    <mergeCell ref="D53:D54"/>
    <mergeCell ref="E53:E54"/>
    <mergeCell ref="F53:F54"/>
    <mergeCell ref="G53:G54"/>
    <mergeCell ref="K53:K54"/>
    <mergeCell ref="L53:L54"/>
    <mergeCell ref="M53:M54"/>
    <mergeCell ref="N53:N54"/>
    <mergeCell ref="O53:O54"/>
    <mergeCell ref="P53:P54"/>
    <mergeCell ref="Q53:Q54"/>
    <mergeCell ref="R53:R54"/>
    <mergeCell ref="S53:S54"/>
  </mergeCells>
  <dataValidations count="13">
    <dataValidation type="list" allowBlank="1" showInputMessage="1" showErrorMessage="1" sqref="E38 K38 K36 E36 K27:K29 E27:E29 K15 E12:E13 K50 E55:E56 K45:K47 K21:K22 E31:E33 K12:K13 K24 E24 E50 E18:E19 E15 K42 E45:E47 E9:E10 K9 K18:K19 E21:E22 K31:K33 E40 K40 E42 E53 K53 K55:K56" xr:uid="{ADAFD635-C2CE-483B-A480-4EA422F1A5FA}">
      <formula1>$B$77:$B$82</formula1>
    </dataValidation>
    <dataValidation type="list" allowBlank="1" showInputMessage="1" showErrorMessage="1" sqref="F38 L38 L36 F36 L27:L29 F27:F29 L12:L13 F12:F13 F50 F55:F56 L45:L47 L42 F31:F33 L15 L24 F24 L21:L22 F18:F19 F15 L50 F45:F47 F9:F10 L9 L18:L19 F21:F22 L31:L33 F40 L40 F42 F53 L53 L55:L56" xr:uid="{0FD60365-1CD6-47CC-BEE4-B91A384599F5}">
      <formula1>$F$90:$F$92</formula1>
    </dataValidation>
    <dataValidation type="list" allowBlank="1" showInputMessage="1" showErrorMessage="1" sqref="G38 M38 M36 G36 M27:M29 G27:G29 M12:M13 G12:G13 G50 G55:G56 M45:M47 M42 G31:G33 M15 M24 G24 M18:M19 G18:G19 G15 M50 G45:G47 G9:G10 M9 M21:M22 G21:G22 M31:M33 G40 M40 G42 G53 M53 M55:M56" xr:uid="{3F0BE2C3-5B65-4365-9DF0-28CFBA35D6CA}">
      <formula1>$G$90:$G$92</formula1>
    </dataValidation>
    <dataValidation type="list" allowBlank="1" showInputMessage="1" showErrorMessage="1" sqref="I43 I21:I39 I9:I19 I45:I56" xr:uid="{4D91133B-A03B-4EF9-B3C8-AE78973B0B05}">
      <formula1>$I$77:$I$79</formula1>
    </dataValidation>
    <dataValidation type="list" allowBlank="1" showInputMessage="1" showErrorMessage="1" sqref="J40 J44" xr:uid="{3242BC15-E3FE-4B18-A7AB-0FB3E1CE8BF3}">
      <formula1>$J$62:$J$69</formula1>
    </dataValidation>
    <dataValidation type="list" allowBlank="1" showInputMessage="1" showErrorMessage="1" sqref="I40:I42 I44" xr:uid="{395D9F22-764F-421D-8090-87BFC8161DA8}">
      <formula1>$I$62:$I$64</formula1>
    </dataValidation>
    <dataValidation type="list" allowBlank="1" showInputMessage="1" showErrorMessage="1" sqref="J41:J43" xr:uid="{95FA2F30-A904-4DC3-AF44-0906BB31697D}">
      <formula1>$J$62:$J$68</formula1>
    </dataValidation>
    <dataValidation type="list" allowBlank="1" showInputMessage="1" showErrorMessage="1" sqref="N40:N44" xr:uid="{BA299BED-6286-45BB-8734-A7635B802043}">
      <formula1>$I$65:$I$67</formula1>
    </dataValidation>
    <dataValidation type="list" allowBlank="1" showInputMessage="1" showErrorMessage="1" sqref="J9:J19 J22:J39 J53:J56 J45:J49" xr:uid="{D55E9BF5-00C6-4944-A777-99CD4DFBBC48}">
      <formula1>$J$77:$J$84</formula1>
    </dataValidation>
    <dataValidation type="list" allowBlank="1" showInputMessage="1" showErrorMessage="1" sqref="J50:J52" xr:uid="{51E893E5-03D3-4074-8FF7-C8AAD63A4D29}">
      <formula1>$J$76:$J$83</formula1>
    </dataValidation>
    <dataValidation type="list" allowBlank="1" showInputMessage="1" showErrorMessage="1" sqref="J21" xr:uid="{FCE4D2EF-8D71-4F8A-AE6F-BACA5D964BAE}">
      <formula1>$J$78:$J$85</formula1>
    </dataValidation>
    <dataValidation type="list" allowBlank="1" showInputMessage="1" showErrorMessage="1" sqref="N45:N49 N21:N39 N9 N12:N19 N53 N55:N56" xr:uid="{5E057933-83C9-4ABD-A42F-3E5DC13F3EA8}">
      <formula1>$N$77:$N$80</formula1>
    </dataValidation>
    <dataValidation type="list" allowBlank="1" showInputMessage="1" showErrorMessage="1" sqref="N50" xr:uid="{987185E3-3AE8-44EC-9230-77D3FD225A9E}">
      <formula1>$I$79:$I$82</formula1>
    </dataValidation>
  </dataValidations>
  <pageMargins left="0.7" right="0.7" top="0.75" bottom="0.75" header="0.3" footer="0.3"/>
  <pageSetup orientation="portrait" horizontalDpi="4294967294" verticalDpi="4294967294"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221" operator="containsText" id="{2C87C3AD-C1C5-4E42-BF2F-3547D2A542BB}">
            <xm:f>NOT(ISERROR(SEARCH($I$77,I9)))</xm:f>
            <xm:f>$I$77</xm:f>
            <x14:dxf>
              <fill>
                <patternFill>
                  <bgColor rgb="FF00B0F0"/>
                </patternFill>
              </fill>
            </x14:dxf>
          </x14:cfRule>
          <x14:cfRule type="containsText" priority="222" operator="containsText" id="{DA71CFFF-42F0-41AD-B496-164DD2DE21CE}">
            <xm:f>NOT(ISERROR(SEARCH($I$78,I9)))</xm:f>
            <xm:f>$I$78</xm:f>
            <x14:dxf>
              <fill>
                <patternFill>
                  <bgColor rgb="FFFFC000"/>
                </patternFill>
              </fill>
            </x14:dxf>
          </x14:cfRule>
          <xm:sqref>I9 I45:I49 I12:I19 I22:I31 I33:I39 I53:I56</xm:sqref>
        </x14:conditionalFormatting>
        <x14:conditionalFormatting xmlns:xm="http://schemas.microsoft.com/office/excel/2006/main">
          <x14:cfRule type="containsText" priority="216" operator="containsText" id="{450F7CE0-F80D-40FB-A4A5-BEAE63392744}">
            <xm:f>NOT(ISERROR(SEARCH($E$94,E9)))</xm:f>
            <xm:f>$E$94</xm:f>
            <x14:dxf>
              <fill>
                <patternFill>
                  <bgColor rgb="FFFF0000"/>
                </patternFill>
              </fill>
            </x14:dxf>
          </x14:cfRule>
          <x14:cfRule type="containsText" priority="217" operator="containsText" id="{AE1ACA2A-EA07-4672-8BA3-E38A052DC608}">
            <xm:f>NOT(ISERROR(SEARCH($E$90,E9)))</xm:f>
            <xm:f>$E$90</xm:f>
            <x14:dxf>
              <fill>
                <patternFill>
                  <bgColor rgb="FF00B050"/>
                </patternFill>
              </fill>
            </x14:dxf>
          </x14:cfRule>
          <x14:cfRule type="containsText" priority="218" operator="containsText" id="{F01AA6E0-8DA5-4E85-8F72-CAF94B5D8443}">
            <xm:f>NOT(ISERROR(SEARCH($E$91,E9)))</xm:f>
            <xm:f>$E$91</xm:f>
            <x14:dxf>
              <fill>
                <patternFill>
                  <bgColor rgb="FF92D050"/>
                </patternFill>
              </fill>
            </x14:dxf>
          </x14:cfRule>
          <x14:cfRule type="containsText" priority="219" operator="containsText" id="{18E444BD-728B-4155-B2C0-74C00C483BD7}">
            <xm:f>NOT(ISERROR(SEARCH($E$92,E9)))</xm:f>
            <xm:f>$E$92</xm:f>
            <x14:dxf>
              <fill>
                <patternFill>
                  <bgColor rgb="FFFFFF00"/>
                </patternFill>
              </fill>
            </x14:dxf>
          </x14:cfRule>
          <x14:cfRule type="containsText" priority="220" operator="containsText" id="{A1AC6AD8-D1BB-4AAB-881B-28E91601B0AA}">
            <xm:f>NOT(ISERROR(SEARCH($E$93,E9)))</xm:f>
            <xm:f>$E$93</xm:f>
            <x14:dxf>
              <fill>
                <patternFill>
                  <bgColor rgb="FFFFC000"/>
                </patternFill>
              </fill>
            </x14:dxf>
          </x14:cfRule>
          <xm:sqref>E9:E10 E18:E19 E24 E22 E27:E29 E36 E53 E12:E13 E15 E32:E33 E38 E55:E56</xm:sqref>
        </x14:conditionalFormatting>
        <x14:conditionalFormatting xmlns:xm="http://schemas.microsoft.com/office/excel/2006/main">
          <x14:cfRule type="containsText" priority="213" operator="containsText" id="{50A53105-6DF7-42C4-AA3D-A3699AB22B18}">
            <xm:f>NOT(ISERROR(SEARCH($F$92,F9)))</xm:f>
            <xm:f>$F$92</xm:f>
            <x14:dxf>
              <fill>
                <patternFill>
                  <bgColor rgb="FFFFFF00"/>
                </patternFill>
              </fill>
            </x14:dxf>
          </x14:cfRule>
          <x14:cfRule type="containsText" priority="214" operator="containsText" id="{A0CC61C3-C3C6-4BD5-82D9-524AD128EBB0}">
            <xm:f>NOT(ISERROR(SEARCH($F$91,F9)))</xm:f>
            <xm:f>$F$91</xm:f>
            <x14:dxf>
              <fill>
                <patternFill>
                  <bgColor rgb="FFFFC000"/>
                </patternFill>
              </fill>
            </x14:dxf>
          </x14:cfRule>
          <x14:cfRule type="containsText" priority="215" operator="containsText" id="{EBB7A83F-B7ED-4C15-98BC-C1B7A850BA34}">
            <xm:f>NOT(ISERROR(SEARCH($F$90,F9)))</xm:f>
            <xm:f>$F$90</xm:f>
            <x14:dxf>
              <fill>
                <patternFill>
                  <bgColor rgb="FFFF0000"/>
                </patternFill>
              </fill>
            </x14:dxf>
          </x14:cfRule>
          <xm:sqref>F9:F10 F45:F47 F27 F53 F12:F13 F38 F55</xm:sqref>
        </x14:conditionalFormatting>
        <x14:conditionalFormatting xmlns:xm="http://schemas.microsoft.com/office/excel/2006/main">
          <x14:cfRule type="containsText" priority="210" operator="containsText" id="{B39BDDB4-3CDF-42D1-9C02-074C51251AB9}">
            <xm:f>NOT(ISERROR(SEARCH($F$92,F15)))</xm:f>
            <xm:f>$F$92</xm:f>
            <x14:dxf>
              <fill>
                <patternFill>
                  <bgColor rgb="FFFFFF00"/>
                </patternFill>
              </fill>
            </x14:dxf>
          </x14:cfRule>
          <x14:cfRule type="containsText" priority="211" operator="containsText" id="{1EF858D4-78B8-453A-A56A-E78DF7CA7360}">
            <xm:f>NOT(ISERROR(SEARCH($F$91,F15)))</xm:f>
            <xm:f>$F$91</xm:f>
            <x14:dxf>
              <fill>
                <patternFill>
                  <bgColor rgb="FFFFC000"/>
                </patternFill>
              </fill>
            </x14:dxf>
          </x14:cfRule>
          <x14:cfRule type="containsText" priority="212" operator="containsText" id="{99FD3D43-05C5-45F5-BDC5-569D9C17CBE3}">
            <xm:f>NOT(ISERROR(SEARCH($F$90,F15)))</xm:f>
            <xm:f>$F$90</xm:f>
            <x14:dxf>
              <fill>
                <patternFill>
                  <bgColor rgb="FFFF0000"/>
                </patternFill>
              </fill>
            </x14:dxf>
          </x14:cfRule>
          <xm:sqref>F15</xm:sqref>
        </x14:conditionalFormatting>
        <x14:conditionalFormatting xmlns:xm="http://schemas.microsoft.com/office/excel/2006/main">
          <x14:cfRule type="containsText" priority="207" operator="containsText" id="{965F49F7-1A64-46E8-8142-A6D52C7B7DC1}">
            <xm:f>NOT(ISERROR(SEARCH($F$92,F18)))</xm:f>
            <xm:f>$F$92</xm:f>
            <x14:dxf>
              <fill>
                <patternFill>
                  <bgColor rgb="FFFFFF00"/>
                </patternFill>
              </fill>
            </x14:dxf>
          </x14:cfRule>
          <x14:cfRule type="containsText" priority="208" operator="containsText" id="{0BF31C5C-523A-49C7-A043-1239BC125320}">
            <xm:f>NOT(ISERROR(SEARCH($F$91,F18)))</xm:f>
            <xm:f>$F$91</xm:f>
            <x14:dxf>
              <fill>
                <patternFill>
                  <bgColor rgb="FFFFC000"/>
                </patternFill>
              </fill>
            </x14:dxf>
          </x14:cfRule>
          <x14:cfRule type="containsText" priority="209" operator="containsText" id="{1B986877-8B2D-4A81-AB99-671F60629B90}">
            <xm:f>NOT(ISERROR(SEARCH($F$90,F18)))</xm:f>
            <xm:f>$F$90</xm:f>
            <x14:dxf>
              <fill>
                <patternFill>
                  <bgColor rgb="FFFF0000"/>
                </patternFill>
              </fill>
            </x14:dxf>
          </x14:cfRule>
          <xm:sqref>F18:F19</xm:sqref>
        </x14:conditionalFormatting>
        <x14:conditionalFormatting xmlns:xm="http://schemas.microsoft.com/office/excel/2006/main">
          <x14:cfRule type="containsText" priority="204" operator="containsText" id="{4DBFB77F-5C63-4DBE-AED4-6A52D0B9965D}">
            <xm:f>NOT(ISERROR(SEARCH($F$92,F22)))</xm:f>
            <xm:f>$F$92</xm:f>
            <x14:dxf>
              <fill>
                <patternFill>
                  <bgColor rgb="FFFFFF00"/>
                </patternFill>
              </fill>
            </x14:dxf>
          </x14:cfRule>
          <x14:cfRule type="containsText" priority="205" operator="containsText" id="{6ABB528B-C845-4A6B-8FA9-70B5AD71CEFE}">
            <xm:f>NOT(ISERROR(SEARCH($F$91,F22)))</xm:f>
            <xm:f>$F$91</xm:f>
            <x14:dxf>
              <fill>
                <patternFill>
                  <bgColor rgb="FFFFC000"/>
                </patternFill>
              </fill>
            </x14:dxf>
          </x14:cfRule>
          <x14:cfRule type="containsText" priority="206" operator="containsText" id="{FAB26BE2-985F-4CDB-8182-19F8AF3A0117}">
            <xm:f>NOT(ISERROR(SEARCH($F$90,F22)))</xm:f>
            <xm:f>$F$90</xm:f>
            <x14:dxf>
              <fill>
                <patternFill>
                  <bgColor rgb="FFFF0000"/>
                </patternFill>
              </fill>
            </x14:dxf>
          </x14:cfRule>
          <xm:sqref>F22</xm:sqref>
        </x14:conditionalFormatting>
        <x14:conditionalFormatting xmlns:xm="http://schemas.microsoft.com/office/excel/2006/main">
          <x14:cfRule type="containsText" priority="201" operator="containsText" id="{113F40EB-BD7C-4BDC-91C8-58F67B6EB8EC}">
            <xm:f>NOT(ISERROR(SEARCH($F$92,F24)))</xm:f>
            <xm:f>$F$92</xm:f>
            <x14:dxf>
              <fill>
                <patternFill>
                  <bgColor rgb="FFFFFF00"/>
                </patternFill>
              </fill>
            </x14:dxf>
          </x14:cfRule>
          <x14:cfRule type="containsText" priority="202" operator="containsText" id="{BE8724DC-5F06-4DB3-8BF0-EE099175A7B2}">
            <xm:f>NOT(ISERROR(SEARCH($F$91,F24)))</xm:f>
            <xm:f>$F$91</xm:f>
            <x14:dxf>
              <fill>
                <patternFill>
                  <bgColor rgb="FFFFC000"/>
                </patternFill>
              </fill>
            </x14:dxf>
          </x14:cfRule>
          <x14:cfRule type="containsText" priority="203" operator="containsText" id="{5587F13A-3D79-4561-8C82-BE12FD190BF7}">
            <xm:f>NOT(ISERROR(SEARCH($F$90,F24)))</xm:f>
            <xm:f>$F$90</xm:f>
            <x14:dxf>
              <fill>
                <patternFill>
                  <bgColor rgb="FFFF0000"/>
                </patternFill>
              </fill>
            </x14:dxf>
          </x14:cfRule>
          <xm:sqref>F24</xm:sqref>
        </x14:conditionalFormatting>
        <x14:conditionalFormatting xmlns:xm="http://schemas.microsoft.com/office/excel/2006/main">
          <x14:cfRule type="containsText" priority="198" operator="containsText" id="{0187C71E-40A8-480A-97E1-B55B994BFF92}">
            <xm:f>NOT(ISERROR(SEARCH($F$92,F28)))</xm:f>
            <xm:f>$F$92</xm:f>
            <x14:dxf>
              <fill>
                <patternFill>
                  <bgColor rgb="FFFFFF00"/>
                </patternFill>
              </fill>
            </x14:dxf>
          </x14:cfRule>
          <x14:cfRule type="containsText" priority="199" operator="containsText" id="{C765C4E1-D89B-4022-8FE8-64F83AF9160D}">
            <xm:f>NOT(ISERROR(SEARCH($F$91,F28)))</xm:f>
            <xm:f>$F$91</xm:f>
            <x14:dxf>
              <fill>
                <patternFill>
                  <bgColor rgb="FFFFC000"/>
                </patternFill>
              </fill>
            </x14:dxf>
          </x14:cfRule>
          <x14:cfRule type="containsText" priority="200" operator="containsText" id="{210B1179-57EC-44C6-B5F5-3E460D5F6B4D}">
            <xm:f>NOT(ISERROR(SEARCH($F$90,F28)))</xm:f>
            <xm:f>$F$90</xm:f>
            <x14:dxf>
              <fill>
                <patternFill>
                  <bgColor rgb="FFFF0000"/>
                </patternFill>
              </fill>
            </x14:dxf>
          </x14:cfRule>
          <xm:sqref>F28:F29</xm:sqref>
        </x14:conditionalFormatting>
        <x14:conditionalFormatting xmlns:xm="http://schemas.microsoft.com/office/excel/2006/main">
          <x14:cfRule type="containsText" priority="195" operator="containsText" id="{1156ACC0-70CE-46B9-8481-5B470591AA24}">
            <xm:f>NOT(ISERROR(SEARCH($F$92,F32)))</xm:f>
            <xm:f>$F$92</xm:f>
            <x14:dxf>
              <fill>
                <patternFill>
                  <bgColor rgb="FFFFFF00"/>
                </patternFill>
              </fill>
            </x14:dxf>
          </x14:cfRule>
          <x14:cfRule type="containsText" priority="196" operator="containsText" id="{F484783B-4F37-49D6-8715-929817D5B6E9}">
            <xm:f>NOT(ISERROR(SEARCH($F$91,F32)))</xm:f>
            <xm:f>$F$91</xm:f>
            <x14:dxf>
              <fill>
                <patternFill>
                  <bgColor rgb="FFFFC000"/>
                </patternFill>
              </fill>
            </x14:dxf>
          </x14:cfRule>
          <x14:cfRule type="containsText" priority="197" operator="containsText" id="{271A4304-B6FF-439F-AD52-583B1A006046}">
            <xm:f>NOT(ISERROR(SEARCH($F$90,F32)))</xm:f>
            <xm:f>$F$90</xm:f>
            <x14:dxf>
              <fill>
                <patternFill>
                  <bgColor rgb="FFFF0000"/>
                </patternFill>
              </fill>
            </x14:dxf>
          </x14:cfRule>
          <xm:sqref>F32:F33</xm:sqref>
        </x14:conditionalFormatting>
        <x14:conditionalFormatting xmlns:xm="http://schemas.microsoft.com/office/excel/2006/main">
          <x14:cfRule type="containsText" priority="192" operator="containsText" id="{D581A2D5-983A-44A0-924F-2E61071C5DF9}">
            <xm:f>NOT(ISERROR(SEARCH($F$92,F36)))</xm:f>
            <xm:f>$F$92</xm:f>
            <x14:dxf>
              <fill>
                <patternFill>
                  <bgColor rgb="FFFFFF00"/>
                </patternFill>
              </fill>
            </x14:dxf>
          </x14:cfRule>
          <x14:cfRule type="containsText" priority="193" operator="containsText" id="{D252EB6D-C928-4183-87A3-BC2C86F82D05}">
            <xm:f>NOT(ISERROR(SEARCH($F$91,F36)))</xm:f>
            <xm:f>$F$91</xm:f>
            <x14:dxf>
              <fill>
                <patternFill>
                  <bgColor rgb="FFFFC000"/>
                </patternFill>
              </fill>
            </x14:dxf>
          </x14:cfRule>
          <x14:cfRule type="containsText" priority="194" operator="containsText" id="{D94EECF9-D795-4965-8E07-4C4B1ED4E5ED}">
            <xm:f>NOT(ISERROR(SEARCH($F$90,F36)))</xm:f>
            <xm:f>$F$90</xm:f>
            <x14:dxf>
              <fill>
                <patternFill>
                  <bgColor rgb="FFFF0000"/>
                </patternFill>
              </fill>
            </x14:dxf>
          </x14:cfRule>
          <xm:sqref>F36</xm:sqref>
        </x14:conditionalFormatting>
        <x14:conditionalFormatting xmlns:xm="http://schemas.microsoft.com/office/excel/2006/main">
          <x14:cfRule type="containsText" priority="189" operator="containsText" id="{87C15331-6CE8-4E80-A8C8-56BE63CB018F}">
            <xm:f>NOT(ISERROR(SEARCH($G$90,G9)))</xm:f>
            <xm:f>$G$90</xm:f>
            <x14:dxf>
              <fill>
                <patternFill>
                  <bgColor rgb="FFFF0000"/>
                </patternFill>
              </fill>
            </x14:dxf>
          </x14:cfRule>
          <x14:cfRule type="containsText" priority="190" operator="containsText" id="{A8A3BFB8-A873-4007-A247-18B0D5C27917}">
            <xm:f>NOT(ISERROR(SEARCH($G$91,G9)))</xm:f>
            <xm:f>$G$91</xm:f>
            <x14:dxf>
              <fill>
                <patternFill>
                  <bgColor rgb="FFFFC000"/>
                </patternFill>
              </fill>
            </x14:dxf>
          </x14:cfRule>
          <x14:cfRule type="containsText" priority="191" operator="containsText" id="{430E5C79-A95C-4D83-9F46-082FD0302C59}">
            <xm:f>NOT(ISERROR(SEARCH($G$92,G9)))</xm:f>
            <xm:f>$G$92</xm:f>
            <x14:dxf>
              <fill>
                <patternFill>
                  <bgColor rgb="FFFFFF00"/>
                </patternFill>
              </fill>
            </x14:dxf>
          </x14:cfRule>
          <xm:sqref>G9:G10 G12:G13 G45:G47 M45:M47 G18:G19 M18:M19 G24 M24 G22 M22 G27:G29 M27:M29 G36 M36 G53 M53 M12 G15 M15 G32:G33 M32:M33 G38 G55:G56 M55:M56</xm:sqref>
        </x14:conditionalFormatting>
        <x14:conditionalFormatting xmlns:xm="http://schemas.microsoft.com/office/excel/2006/main">
          <x14:cfRule type="containsText" priority="186" operator="containsText" id="{5C47215A-73AD-40AC-96D8-9AACDA714319}">
            <xm:f>NOT(ISERROR(SEARCH($G$90,M9)))</xm:f>
            <xm:f>$G$90</xm:f>
            <x14:dxf>
              <fill>
                <patternFill>
                  <bgColor rgb="FFFF0000"/>
                </patternFill>
              </fill>
            </x14:dxf>
          </x14:cfRule>
          <x14:cfRule type="containsText" priority="187" operator="containsText" id="{5F734ED9-3B60-4CB3-BF86-BD17F7559F50}">
            <xm:f>NOT(ISERROR(SEARCH($G$91,M9)))</xm:f>
            <xm:f>$G$91</xm:f>
            <x14:dxf>
              <fill>
                <patternFill>
                  <bgColor rgb="FFFFC000"/>
                </patternFill>
              </fill>
            </x14:dxf>
          </x14:cfRule>
          <x14:cfRule type="containsText" priority="188" operator="containsText" id="{E23B5C1B-EDA6-40C2-A857-13EE1DA67D9B}">
            <xm:f>NOT(ISERROR(SEARCH($G$92,M9)))</xm:f>
            <xm:f>$G$92</xm:f>
            <x14:dxf>
              <fill>
                <patternFill>
                  <bgColor rgb="FFFFFF00"/>
                </patternFill>
              </fill>
            </x14:dxf>
          </x14:cfRule>
          <xm:sqref>M9</xm:sqref>
        </x14:conditionalFormatting>
        <x14:conditionalFormatting xmlns:xm="http://schemas.microsoft.com/office/excel/2006/main">
          <x14:cfRule type="containsText" priority="183" operator="containsText" id="{BBA14EC6-2CBC-48E7-9C24-F06C7560056F}">
            <xm:f>NOT(ISERROR(SEARCH($G$90,M38)))</xm:f>
            <xm:f>$G$90</xm:f>
            <x14:dxf>
              <fill>
                <patternFill>
                  <bgColor rgb="FFFF0000"/>
                </patternFill>
              </fill>
            </x14:dxf>
          </x14:cfRule>
          <x14:cfRule type="containsText" priority="184" operator="containsText" id="{4F31504D-4C9A-4AE1-A615-3B0D20F6F97F}">
            <xm:f>NOT(ISERROR(SEARCH($G$91,M38)))</xm:f>
            <xm:f>$G$91</xm:f>
            <x14:dxf>
              <fill>
                <patternFill>
                  <bgColor rgb="FFFFC000"/>
                </patternFill>
              </fill>
            </x14:dxf>
          </x14:cfRule>
          <x14:cfRule type="containsText" priority="185" operator="containsText" id="{83C95659-CBA5-4793-9FF7-C13AAFAA094D}">
            <xm:f>NOT(ISERROR(SEARCH($G$92,M38)))</xm:f>
            <xm:f>$G$92</xm:f>
            <x14:dxf>
              <fill>
                <patternFill>
                  <bgColor rgb="FFFFFF00"/>
                </patternFill>
              </fill>
            </x14:dxf>
          </x14:cfRule>
          <xm:sqref>M38</xm:sqref>
        </x14:conditionalFormatting>
        <x14:conditionalFormatting xmlns:xm="http://schemas.microsoft.com/office/excel/2006/main">
          <x14:cfRule type="containsText" priority="178" operator="containsText" id="{245483B0-28E8-43DD-90C4-9577B3178759}">
            <xm:f>NOT(ISERROR(SEARCH($E$94,K9)))</xm:f>
            <xm:f>$E$94</xm:f>
            <x14:dxf>
              <fill>
                <patternFill>
                  <bgColor rgb="FFFF0000"/>
                </patternFill>
              </fill>
            </x14:dxf>
          </x14:cfRule>
          <x14:cfRule type="containsText" priority="179" operator="containsText" id="{3D003781-E279-47D5-97F4-C75AE1956F36}">
            <xm:f>NOT(ISERROR(SEARCH($E$90,K9)))</xm:f>
            <xm:f>$E$90</xm:f>
            <x14:dxf>
              <fill>
                <patternFill>
                  <bgColor rgb="FF00B050"/>
                </patternFill>
              </fill>
            </x14:dxf>
          </x14:cfRule>
          <x14:cfRule type="containsText" priority="180" operator="containsText" id="{7DDEB07F-0FB0-48B4-8B27-23DEA8B48C93}">
            <xm:f>NOT(ISERROR(SEARCH($E$91,K9)))</xm:f>
            <xm:f>$E$91</xm:f>
            <x14:dxf>
              <fill>
                <patternFill>
                  <bgColor rgb="FF92D050"/>
                </patternFill>
              </fill>
            </x14:dxf>
          </x14:cfRule>
          <x14:cfRule type="containsText" priority="181" operator="containsText" id="{8EBA6A48-51AB-42C7-B601-56E51F0AFC4F}">
            <xm:f>NOT(ISERROR(SEARCH($E$92,K9)))</xm:f>
            <xm:f>$E$92</xm:f>
            <x14:dxf>
              <fill>
                <patternFill>
                  <bgColor rgb="FFFFFF00"/>
                </patternFill>
              </fill>
            </x14:dxf>
          </x14:cfRule>
          <x14:cfRule type="containsText" priority="182" operator="containsText" id="{D88F6D25-EDDD-485D-8C1C-9AA0FC2C9CA7}">
            <xm:f>NOT(ISERROR(SEARCH($E$93,K9)))</xm:f>
            <xm:f>$E$93</xm:f>
            <x14:dxf>
              <fill>
                <patternFill>
                  <bgColor rgb="FFFFC000"/>
                </patternFill>
              </fill>
            </x14:dxf>
          </x14:cfRule>
          <xm:sqref>K9</xm:sqref>
        </x14:conditionalFormatting>
        <x14:conditionalFormatting xmlns:xm="http://schemas.microsoft.com/office/excel/2006/main">
          <x14:cfRule type="containsText" priority="173" operator="containsText" id="{D2AA1E16-A946-48DF-A646-8FBF4AEE4953}">
            <xm:f>NOT(ISERROR(SEARCH($E$94,K12)))</xm:f>
            <xm:f>$E$94</xm:f>
            <x14:dxf>
              <fill>
                <patternFill>
                  <bgColor rgb="FFFF0000"/>
                </patternFill>
              </fill>
            </x14:dxf>
          </x14:cfRule>
          <x14:cfRule type="containsText" priority="174" operator="containsText" id="{87FC743F-8F6D-43BE-A504-150938FB3CAC}">
            <xm:f>NOT(ISERROR(SEARCH($E$93,K12)))</xm:f>
            <xm:f>$E$93</xm:f>
            <x14:dxf>
              <fill>
                <patternFill>
                  <bgColor rgb="FFFFC000"/>
                </patternFill>
              </fill>
            </x14:dxf>
          </x14:cfRule>
          <x14:cfRule type="containsText" priority="175" operator="containsText" id="{C21C5F45-A1B3-4FF2-A6AE-DB2BBDF544D4}">
            <xm:f>NOT(ISERROR(SEARCH($E$92,K12)))</xm:f>
            <xm:f>$E$92</xm:f>
            <x14:dxf>
              <fill>
                <patternFill>
                  <bgColor rgb="FFFFFF00"/>
                </patternFill>
              </fill>
            </x14:dxf>
          </x14:cfRule>
          <x14:cfRule type="containsText" priority="176" operator="containsText" id="{EED2206B-D635-45EA-8531-76E5705C0F42}">
            <xm:f>NOT(ISERROR(SEARCH($E$91,K12)))</xm:f>
            <xm:f>$E$91</xm:f>
            <x14:dxf>
              <fill>
                <patternFill>
                  <bgColor rgb="FF92D050"/>
                </patternFill>
              </fill>
            </x14:dxf>
          </x14:cfRule>
          <x14:cfRule type="containsText" priority="177" operator="containsText" id="{63C62603-15D2-4456-881B-B385EF17A395}">
            <xm:f>NOT(ISERROR(SEARCH($E$90,K12)))</xm:f>
            <xm:f>$E$90</xm:f>
            <x14:dxf>
              <fill>
                <patternFill>
                  <bgColor rgb="FF00B050"/>
                </patternFill>
              </fill>
            </x14:dxf>
          </x14:cfRule>
          <xm:sqref>K45:K47 K22 K24 K27:K29 K36 K53 K12 K15 K32:K33 K38 K55</xm:sqref>
        </x14:conditionalFormatting>
        <x14:conditionalFormatting xmlns:xm="http://schemas.microsoft.com/office/excel/2006/main">
          <x14:cfRule type="containsText" priority="168" operator="containsText" id="{D1E610EC-AFBE-4333-9517-09813EAC5C6C}">
            <xm:f>NOT(ISERROR(SEARCH($E$94,K56)))</xm:f>
            <xm:f>$E$94</xm:f>
            <x14:dxf>
              <fill>
                <patternFill>
                  <bgColor rgb="FFFF0000"/>
                </patternFill>
              </fill>
            </x14:dxf>
          </x14:cfRule>
          <x14:cfRule type="containsText" priority="169" operator="containsText" id="{97025995-664D-4001-9FA5-747514935BDF}">
            <xm:f>NOT(ISERROR(SEARCH($E$93,K56)))</xm:f>
            <xm:f>$E$93</xm:f>
            <x14:dxf>
              <fill>
                <patternFill>
                  <bgColor rgb="FFFFC000"/>
                </patternFill>
              </fill>
            </x14:dxf>
          </x14:cfRule>
          <x14:cfRule type="containsText" priority="170" operator="containsText" id="{39B9662E-73D7-4D52-8539-A79678049D2D}">
            <xm:f>NOT(ISERROR(SEARCH($E$92,K56)))</xm:f>
            <xm:f>$E$92</xm:f>
            <x14:dxf>
              <fill>
                <patternFill>
                  <bgColor rgb="FFFFFF00"/>
                </patternFill>
              </fill>
            </x14:dxf>
          </x14:cfRule>
          <x14:cfRule type="containsText" priority="171" operator="containsText" id="{223EB222-10B2-4333-9F36-5E4919C09B3D}">
            <xm:f>NOT(ISERROR(SEARCH($E$91,K56)))</xm:f>
            <xm:f>$E$91</xm:f>
            <x14:dxf>
              <fill>
                <patternFill>
                  <bgColor rgb="FF92D050"/>
                </patternFill>
              </fill>
            </x14:dxf>
          </x14:cfRule>
          <x14:cfRule type="containsText" priority="172" operator="containsText" id="{8A717B8B-1551-412B-B5E0-496A3554E3FF}">
            <xm:f>NOT(ISERROR(SEARCH($E$90,K56)))</xm:f>
            <xm:f>$E$90</xm:f>
            <x14:dxf>
              <fill>
                <patternFill>
                  <bgColor rgb="FF00B050"/>
                </patternFill>
              </fill>
            </x14:dxf>
          </x14:cfRule>
          <xm:sqref>K56</xm:sqref>
        </x14:conditionalFormatting>
        <x14:conditionalFormatting xmlns:xm="http://schemas.microsoft.com/office/excel/2006/main">
          <x14:cfRule type="containsText" priority="165" operator="containsText" id="{22F6A3A1-C970-4214-97DE-EC79D0BA79DE}">
            <xm:f>NOT(ISERROR(SEARCH($F$90,L9)))</xm:f>
            <xm:f>$F$90</xm:f>
            <x14:dxf>
              <fill>
                <patternFill>
                  <bgColor rgb="FFFF0000"/>
                </patternFill>
              </fill>
            </x14:dxf>
          </x14:cfRule>
          <x14:cfRule type="containsText" priority="166" operator="containsText" id="{DDC3E541-92C3-4E77-AD4B-DA2EC6916F5E}">
            <xm:f>NOT(ISERROR(SEARCH($F$91,L9)))</xm:f>
            <xm:f>$F$91</xm:f>
            <x14:dxf>
              <fill>
                <patternFill>
                  <bgColor rgb="FFFFC000"/>
                </patternFill>
              </fill>
            </x14:dxf>
          </x14:cfRule>
          <x14:cfRule type="containsText" priority="167" operator="containsText" id="{BC091FDC-B8AD-421A-A422-91321B2AA893}">
            <xm:f>NOT(ISERROR(SEARCH($F$92,L9)))</xm:f>
            <xm:f>$F$92</xm:f>
            <x14:dxf>
              <fill>
                <patternFill>
                  <bgColor rgb="FFFFFF00"/>
                </patternFill>
              </fill>
            </x14:dxf>
          </x14:cfRule>
          <xm:sqref>L9 L45:L47 L27:L29 L36 L53 L12 L32:L33 L38 L55</xm:sqref>
        </x14:conditionalFormatting>
        <x14:conditionalFormatting xmlns:xm="http://schemas.microsoft.com/office/excel/2006/main">
          <x14:cfRule type="containsText" priority="162" operator="containsText" id="{E6C04CA1-F32D-4803-80AC-F94EF4944552}">
            <xm:f>NOT(ISERROR(SEARCH($F$90,L15)))</xm:f>
            <xm:f>$F$90</xm:f>
            <x14:dxf>
              <fill>
                <patternFill>
                  <bgColor rgb="FFFF0000"/>
                </patternFill>
              </fill>
            </x14:dxf>
          </x14:cfRule>
          <x14:cfRule type="containsText" priority="163" operator="containsText" id="{45AAB2B9-B5B1-42F6-AF40-B032F0EAA545}">
            <xm:f>NOT(ISERROR(SEARCH($F$91,L15)))</xm:f>
            <xm:f>$F$91</xm:f>
            <x14:dxf>
              <fill>
                <patternFill>
                  <bgColor rgb="FFFFC000"/>
                </patternFill>
              </fill>
            </x14:dxf>
          </x14:cfRule>
          <x14:cfRule type="containsText" priority="164" operator="containsText" id="{91D0F6F6-052F-4BAE-A1BA-0B4CC1ED8437}">
            <xm:f>NOT(ISERROR(SEARCH($F$92,L15)))</xm:f>
            <xm:f>$F$92</xm:f>
            <x14:dxf>
              <fill>
                <patternFill>
                  <bgColor rgb="FFFFFF00"/>
                </patternFill>
              </fill>
            </x14:dxf>
          </x14:cfRule>
          <xm:sqref>L15</xm:sqref>
        </x14:conditionalFormatting>
        <x14:conditionalFormatting xmlns:xm="http://schemas.microsoft.com/office/excel/2006/main">
          <x14:cfRule type="containsText" priority="159" operator="containsText" id="{7B8794C9-CC67-480E-8644-82B6C5F76BE6}">
            <xm:f>NOT(ISERROR(SEARCH($F$90,L22)))</xm:f>
            <xm:f>$F$90</xm:f>
            <x14:dxf>
              <fill>
                <patternFill>
                  <bgColor rgb="FFFF0000"/>
                </patternFill>
              </fill>
            </x14:dxf>
          </x14:cfRule>
          <x14:cfRule type="containsText" priority="160" operator="containsText" id="{0A9EB466-98F9-4A6D-9A66-58CB4AC1E511}">
            <xm:f>NOT(ISERROR(SEARCH($F$91,L22)))</xm:f>
            <xm:f>$F$91</xm:f>
            <x14:dxf>
              <fill>
                <patternFill>
                  <bgColor rgb="FFFFC000"/>
                </patternFill>
              </fill>
            </x14:dxf>
          </x14:cfRule>
          <x14:cfRule type="containsText" priority="161" operator="containsText" id="{D2CD7226-ECFD-4113-94E3-131435ED3914}">
            <xm:f>NOT(ISERROR(SEARCH($F$92,L22)))</xm:f>
            <xm:f>$F$92</xm:f>
            <x14:dxf>
              <fill>
                <patternFill>
                  <bgColor rgb="FFFFFF00"/>
                </patternFill>
              </fill>
            </x14:dxf>
          </x14:cfRule>
          <xm:sqref>L22</xm:sqref>
        </x14:conditionalFormatting>
        <x14:conditionalFormatting xmlns:xm="http://schemas.microsoft.com/office/excel/2006/main">
          <x14:cfRule type="containsText" priority="156" operator="containsText" id="{4C7C98A8-9852-44C1-AEF4-4D3F194C137C}">
            <xm:f>NOT(ISERROR(SEARCH($F$90,L24)))</xm:f>
            <xm:f>$F$90</xm:f>
            <x14:dxf>
              <fill>
                <patternFill>
                  <bgColor rgb="FFFF0000"/>
                </patternFill>
              </fill>
            </x14:dxf>
          </x14:cfRule>
          <x14:cfRule type="containsText" priority="157" operator="containsText" id="{B803630F-2A7F-482E-BB55-5B07E7FAE444}">
            <xm:f>NOT(ISERROR(SEARCH($F$91,L24)))</xm:f>
            <xm:f>$F$91</xm:f>
            <x14:dxf>
              <fill>
                <patternFill>
                  <bgColor rgb="FFFFC000"/>
                </patternFill>
              </fill>
            </x14:dxf>
          </x14:cfRule>
          <x14:cfRule type="containsText" priority="158" operator="containsText" id="{05F1F518-0BA9-41D0-A561-9D7BE5C07199}">
            <xm:f>NOT(ISERROR(SEARCH($F$92,L24)))</xm:f>
            <xm:f>$F$92</xm:f>
            <x14:dxf>
              <fill>
                <patternFill>
                  <bgColor rgb="FFFFFF00"/>
                </patternFill>
              </fill>
            </x14:dxf>
          </x14:cfRule>
          <xm:sqref>L24</xm:sqref>
        </x14:conditionalFormatting>
        <x14:conditionalFormatting xmlns:xm="http://schemas.microsoft.com/office/excel/2006/main">
          <x14:cfRule type="containsText" priority="151" operator="containsText" id="{9EF1C03E-099D-43B4-8997-33D72F564BE4}">
            <xm:f>NOT(ISERROR(SEARCH($E$94,K18)))</xm:f>
            <xm:f>$E$94</xm:f>
            <x14:dxf>
              <fill>
                <patternFill>
                  <bgColor rgb="FFFF0000"/>
                </patternFill>
              </fill>
            </x14:dxf>
          </x14:cfRule>
          <x14:cfRule type="containsText" priority="152" operator="containsText" id="{E5E17D71-8864-426A-A459-A22F30191E64}">
            <xm:f>NOT(ISERROR(SEARCH($E$90,K18)))</xm:f>
            <xm:f>$E$90</xm:f>
            <x14:dxf>
              <fill>
                <patternFill>
                  <bgColor rgb="FF00B050"/>
                </patternFill>
              </fill>
            </x14:dxf>
          </x14:cfRule>
          <x14:cfRule type="containsText" priority="153" operator="containsText" id="{BA4812C5-1B62-4692-9141-A2F16D3C958D}">
            <xm:f>NOT(ISERROR(SEARCH($E$91,K18)))</xm:f>
            <xm:f>$E$91</xm:f>
            <x14:dxf>
              <fill>
                <patternFill>
                  <bgColor rgb="FF92D050"/>
                </patternFill>
              </fill>
            </x14:dxf>
          </x14:cfRule>
          <x14:cfRule type="containsText" priority="154" operator="containsText" id="{CC4D77B5-00A9-4D85-8A7C-32BA78B6B5D9}">
            <xm:f>NOT(ISERROR(SEARCH($E$92,K18)))</xm:f>
            <xm:f>$E$92</xm:f>
            <x14:dxf>
              <fill>
                <patternFill>
                  <bgColor rgb="FFFFFF00"/>
                </patternFill>
              </fill>
            </x14:dxf>
          </x14:cfRule>
          <x14:cfRule type="containsText" priority="155" operator="containsText" id="{A2649FF9-E643-4D0E-8E91-E124755EADD5}">
            <xm:f>NOT(ISERROR(SEARCH($E$93,K18)))</xm:f>
            <xm:f>$E$93</xm:f>
            <x14:dxf>
              <fill>
                <patternFill>
                  <bgColor rgb="FFFFC000"/>
                </patternFill>
              </fill>
            </x14:dxf>
          </x14:cfRule>
          <xm:sqref>K18:K19</xm:sqref>
        </x14:conditionalFormatting>
        <x14:conditionalFormatting xmlns:xm="http://schemas.microsoft.com/office/excel/2006/main">
          <x14:cfRule type="containsText" priority="148" operator="containsText" id="{BB698351-A105-47AC-B74A-63D316248123}">
            <xm:f>NOT(ISERROR(SEARCH($F$92,L18)))</xm:f>
            <xm:f>$F$92</xm:f>
            <x14:dxf>
              <fill>
                <patternFill>
                  <bgColor rgb="FFFFFF00"/>
                </patternFill>
              </fill>
            </x14:dxf>
          </x14:cfRule>
          <x14:cfRule type="containsText" priority="149" operator="containsText" id="{C8807163-F2B3-49BC-8C83-08EAA34BBEE3}">
            <xm:f>NOT(ISERROR(SEARCH($F$91,L18)))</xm:f>
            <xm:f>$F$91</xm:f>
            <x14:dxf>
              <fill>
                <patternFill>
                  <bgColor rgb="FFFFC000"/>
                </patternFill>
              </fill>
            </x14:dxf>
          </x14:cfRule>
          <x14:cfRule type="containsText" priority="150" operator="containsText" id="{BB1DB409-0448-44A6-BF35-572A20F2C35C}">
            <xm:f>NOT(ISERROR(SEARCH($F$90,L18)))</xm:f>
            <xm:f>$F$90</xm:f>
            <x14:dxf>
              <fill>
                <patternFill>
                  <bgColor rgb="FFFF0000"/>
                </patternFill>
              </fill>
            </x14:dxf>
          </x14:cfRule>
          <xm:sqref>L18:L19</xm:sqref>
        </x14:conditionalFormatting>
        <x14:conditionalFormatting xmlns:xm="http://schemas.microsoft.com/office/excel/2006/main">
          <x14:cfRule type="containsText" priority="143" operator="containsText" id="{94707E9F-3845-42D5-9C21-93CFEC4B3467}">
            <xm:f>NOT(ISERROR(SEARCH($E$94,E47)))</xm:f>
            <xm:f>$E$94</xm:f>
            <x14:dxf>
              <fill>
                <patternFill>
                  <bgColor rgb="FFFF0000"/>
                </patternFill>
              </fill>
            </x14:dxf>
          </x14:cfRule>
          <x14:cfRule type="containsText" priority="144" operator="containsText" id="{C0987065-ADBB-4965-9839-8ABA6AC30626}">
            <xm:f>NOT(ISERROR(SEARCH($E$93,E47)))</xm:f>
            <xm:f>$E$93</xm:f>
            <x14:dxf>
              <fill>
                <patternFill>
                  <bgColor rgb="FFFFC000"/>
                </patternFill>
              </fill>
            </x14:dxf>
          </x14:cfRule>
          <x14:cfRule type="containsText" priority="145" operator="containsText" id="{CFF182F6-3E29-4626-973B-EA4A1ED11A7D}">
            <xm:f>NOT(ISERROR(SEARCH($E$92,E47)))</xm:f>
            <xm:f>$E$92</xm:f>
            <x14:dxf>
              <fill>
                <patternFill>
                  <bgColor rgb="FFFFFF00"/>
                </patternFill>
              </fill>
            </x14:dxf>
          </x14:cfRule>
          <x14:cfRule type="containsText" priority="146" operator="containsText" id="{52DD3564-5379-49C2-A4D1-6E4902D83A48}">
            <xm:f>NOT(ISERROR(SEARCH($E$91,E47)))</xm:f>
            <xm:f>$E$91</xm:f>
            <x14:dxf>
              <fill>
                <patternFill>
                  <bgColor rgb="FF92D050"/>
                </patternFill>
              </fill>
            </x14:dxf>
          </x14:cfRule>
          <x14:cfRule type="containsText" priority="147" operator="containsText" id="{0C49A6DA-6364-4CA4-BD1C-234C7BFA50B6}">
            <xm:f>NOT(ISERROR(SEARCH($E$90,E47)))</xm:f>
            <xm:f>$E$90</xm:f>
            <x14:dxf>
              <fill>
                <patternFill>
                  <bgColor rgb="FF00B050"/>
                </patternFill>
              </fill>
            </x14:dxf>
          </x14:cfRule>
          <xm:sqref>E47</xm:sqref>
        </x14:conditionalFormatting>
        <x14:conditionalFormatting xmlns:xm="http://schemas.microsoft.com/office/excel/2006/main">
          <x14:cfRule type="containsText" priority="138" operator="containsText" id="{DB5A358D-8EEB-47B0-A474-633FA23C025C}">
            <xm:f>NOT(ISERROR(SEARCH($E$94,E45)))</xm:f>
            <xm:f>$E$94</xm:f>
            <x14:dxf>
              <fill>
                <patternFill>
                  <bgColor rgb="FFFF0000"/>
                </patternFill>
              </fill>
            </x14:dxf>
          </x14:cfRule>
          <x14:cfRule type="containsText" priority="139" operator="containsText" id="{A3A3E3EC-B4C1-422C-BEAA-83258EDB76E1}">
            <xm:f>NOT(ISERROR(SEARCH($E$93,E45)))</xm:f>
            <xm:f>$E$93</xm:f>
            <x14:dxf>
              <fill>
                <patternFill>
                  <bgColor rgb="FFFFC000"/>
                </patternFill>
              </fill>
            </x14:dxf>
          </x14:cfRule>
          <x14:cfRule type="containsText" priority="140" operator="containsText" id="{EBC50C2D-866A-4F36-80EE-D8B60F64ADD7}">
            <xm:f>NOT(ISERROR(SEARCH($E$92,E45)))</xm:f>
            <xm:f>$E$92</xm:f>
            <x14:dxf>
              <fill>
                <patternFill>
                  <bgColor rgb="FFFFFF00"/>
                </patternFill>
              </fill>
            </x14:dxf>
          </x14:cfRule>
          <x14:cfRule type="containsText" priority="141" operator="containsText" id="{A6D8B5BC-FFB4-435B-95D9-F5A8CA1925E1}">
            <xm:f>NOT(ISERROR(SEARCH($E$91,E45)))</xm:f>
            <xm:f>$E$91</xm:f>
            <x14:dxf>
              <fill>
                <patternFill>
                  <bgColor rgb="FF92D050"/>
                </patternFill>
              </fill>
            </x14:dxf>
          </x14:cfRule>
          <x14:cfRule type="containsText" priority="142" operator="containsText" id="{9A10E5AA-15C2-46BE-B415-0B02E3F46A51}">
            <xm:f>NOT(ISERROR(SEARCH($E$90,E45)))</xm:f>
            <xm:f>$E$90</xm:f>
            <x14:dxf>
              <fill>
                <patternFill>
                  <bgColor rgb="FF00B050"/>
                </patternFill>
              </fill>
            </x14:dxf>
          </x14:cfRule>
          <xm:sqref>E45:E46</xm:sqref>
        </x14:conditionalFormatting>
        <x14:conditionalFormatting xmlns:xm="http://schemas.microsoft.com/office/excel/2006/main">
          <x14:cfRule type="containsText" priority="133" operator="containsText" id="{840FDDAD-FF0C-41B3-A28B-2BC11429BB8E}">
            <xm:f>NOT(ISERROR(SEARCH($E$94,K50)))</xm:f>
            <xm:f>$E$94</xm:f>
            <x14:dxf>
              <fill>
                <patternFill>
                  <bgColor rgb="FFFF0000"/>
                </patternFill>
              </fill>
            </x14:dxf>
          </x14:cfRule>
          <x14:cfRule type="containsText" priority="134" operator="containsText" id="{C85D43B4-080C-4022-89B4-901EAFC951D4}">
            <xm:f>NOT(ISERROR(SEARCH($E$93,K50)))</xm:f>
            <xm:f>$E$93</xm:f>
            <x14:dxf>
              <fill>
                <patternFill>
                  <bgColor rgb="FFFFC000"/>
                </patternFill>
              </fill>
            </x14:dxf>
          </x14:cfRule>
          <x14:cfRule type="containsText" priority="135" operator="containsText" id="{2ACFA9F7-9FF9-456F-A29C-3BC3D49BD4D6}">
            <xm:f>NOT(ISERROR(SEARCH($E$92,K50)))</xm:f>
            <xm:f>$E$92</xm:f>
            <x14:dxf>
              <fill>
                <patternFill>
                  <bgColor rgb="FFFFFF00"/>
                </patternFill>
              </fill>
            </x14:dxf>
          </x14:cfRule>
          <x14:cfRule type="containsText" priority="136" operator="containsText" id="{ED4B7389-B77A-49CC-B959-9B7BF47E5206}">
            <xm:f>NOT(ISERROR(SEARCH($E$91,K50)))</xm:f>
            <xm:f>$E$91</xm:f>
            <x14:dxf>
              <fill>
                <patternFill>
                  <bgColor rgb="FF92D050"/>
                </patternFill>
              </fill>
            </x14:dxf>
          </x14:cfRule>
          <x14:cfRule type="containsText" priority="137" operator="containsText" id="{57DACA79-825B-40D6-80E3-D2F57D078B9D}">
            <xm:f>NOT(ISERROR(SEARCH($E$90,K50)))</xm:f>
            <xm:f>$E$90</xm:f>
            <x14:dxf>
              <fill>
                <patternFill>
                  <bgColor rgb="FF00B050"/>
                </patternFill>
              </fill>
            </x14:dxf>
          </x14:cfRule>
          <xm:sqref>K50</xm:sqref>
        </x14:conditionalFormatting>
        <x14:conditionalFormatting xmlns:xm="http://schemas.microsoft.com/office/excel/2006/main">
          <x14:cfRule type="containsText" priority="128" operator="containsText" id="{5D12F40C-EC34-47BB-89C0-A432E2D5FF20}">
            <xm:f>NOT(ISERROR(SEARCH($E$94,E50)))</xm:f>
            <xm:f>$E$94</xm:f>
            <x14:dxf>
              <fill>
                <patternFill>
                  <bgColor rgb="FFFF0000"/>
                </patternFill>
              </fill>
            </x14:dxf>
          </x14:cfRule>
          <x14:cfRule type="containsText" priority="129" operator="containsText" id="{1F2F67F5-8F42-4E2D-9D91-853A2AE5B082}">
            <xm:f>NOT(ISERROR(SEARCH($E$93,E50)))</xm:f>
            <xm:f>$E$93</xm:f>
            <x14:dxf>
              <fill>
                <patternFill>
                  <bgColor rgb="FFFFC000"/>
                </patternFill>
              </fill>
            </x14:dxf>
          </x14:cfRule>
          <x14:cfRule type="containsText" priority="130" operator="containsText" id="{02AB134B-5999-468D-A5C3-E4BB71236DD3}">
            <xm:f>NOT(ISERROR(SEARCH($E$92,E50)))</xm:f>
            <xm:f>$E$92</xm:f>
            <x14:dxf>
              <fill>
                <patternFill>
                  <bgColor rgb="FFFFFF00"/>
                </patternFill>
              </fill>
            </x14:dxf>
          </x14:cfRule>
          <x14:cfRule type="containsText" priority="131" operator="containsText" id="{58B53748-8016-47BB-8B31-3A0FE08550B3}">
            <xm:f>NOT(ISERROR(SEARCH($E$91,E50)))</xm:f>
            <xm:f>$E$91</xm:f>
            <x14:dxf>
              <fill>
                <patternFill>
                  <bgColor rgb="FF92D050"/>
                </patternFill>
              </fill>
            </x14:dxf>
          </x14:cfRule>
          <x14:cfRule type="containsText" priority="132" operator="containsText" id="{13BC1AB8-403C-4D52-8C7B-51CC9CC7CE10}">
            <xm:f>NOT(ISERROR(SEARCH($E$90,E50)))</xm:f>
            <xm:f>$E$90</xm:f>
            <x14:dxf>
              <fill>
                <patternFill>
                  <bgColor rgb="FF00B050"/>
                </patternFill>
              </fill>
            </x14:dxf>
          </x14:cfRule>
          <xm:sqref>E50</xm:sqref>
        </x14:conditionalFormatting>
        <x14:conditionalFormatting xmlns:xm="http://schemas.microsoft.com/office/excel/2006/main">
          <x14:cfRule type="containsText" priority="125" operator="containsText" id="{3E861126-2500-425C-B77B-8AF431D07036}">
            <xm:f>NOT(ISERROR(SEARCH($F$92,F50)))</xm:f>
            <xm:f>$F$92</xm:f>
            <x14:dxf>
              <fill>
                <patternFill>
                  <bgColor rgb="FFFFFF00"/>
                </patternFill>
              </fill>
            </x14:dxf>
          </x14:cfRule>
          <x14:cfRule type="containsText" priority="126" operator="containsText" id="{962C283A-0A4F-4B98-970C-A48F26600439}">
            <xm:f>NOT(ISERROR(SEARCH($F$91,F50)))</xm:f>
            <xm:f>$F$91</xm:f>
            <x14:dxf>
              <fill>
                <patternFill>
                  <bgColor rgb="FFFFC000"/>
                </patternFill>
              </fill>
            </x14:dxf>
          </x14:cfRule>
          <x14:cfRule type="containsText" priority="127" operator="containsText" id="{3222F836-6A2D-4331-89BD-2E91BBA473A4}">
            <xm:f>NOT(ISERROR(SEARCH($F$90,F50)))</xm:f>
            <xm:f>$F$90</xm:f>
            <x14:dxf>
              <fill>
                <patternFill>
                  <bgColor rgb="FFFF0000"/>
                </patternFill>
              </fill>
            </x14:dxf>
          </x14:cfRule>
          <xm:sqref>F50</xm:sqref>
        </x14:conditionalFormatting>
        <x14:conditionalFormatting xmlns:xm="http://schemas.microsoft.com/office/excel/2006/main">
          <x14:cfRule type="containsText" priority="122" operator="containsText" id="{FFA82EB2-7F61-465F-8F94-87019187459E}">
            <xm:f>NOT(ISERROR(SEARCH($G$90,G50)))</xm:f>
            <xm:f>$G$90</xm:f>
            <x14:dxf>
              <fill>
                <patternFill>
                  <bgColor rgb="FFFF0000"/>
                </patternFill>
              </fill>
            </x14:dxf>
          </x14:cfRule>
          <x14:cfRule type="containsText" priority="123" operator="containsText" id="{BFCEFD7F-B432-4B3A-9E2A-9486885F7CFA}">
            <xm:f>NOT(ISERROR(SEARCH($G$91,G50)))</xm:f>
            <xm:f>$G$91</xm:f>
            <x14:dxf>
              <fill>
                <patternFill>
                  <bgColor rgb="FFFFC000"/>
                </patternFill>
              </fill>
            </x14:dxf>
          </x14:cfRule>
          <x14:cfRule type="containsText" priority="124" operator="containsText" id="{723B1EEC-EA8A-4CB2-BA7C-DB29F8D72207}">
            <xm:f>NOT(ISERROR(SEARCH($G$92,G50)))</xm:f>
            <xm:f>$G$92</xm:f>
            <x14:dxf>
              <fill>
                <patternFill>
                  <bgColor rgb="FFFFFF00"/>
                </patternFill>
              </fill>
            </x14:dxf>
          </x14:cfRule>
          <xm:sqref>G50</xm:sqref>
        </x14:conditionalFormatting>
        <x14:conditionalFormatting xmlns:xm="http://schemas.microsoft.com/office/excel/2006/main">
          <x14:cfRule type="containsText" priority="119" operator="containsText" id="{061E40CB-6C2E-4856-A5CE-3B388163668C}">
            <xm:f>NOT(ISERROR(SEARCH($G$90,M50)))</xm:f>
            <xm:f>$G$90</xm:f>
            <x14:dxf>
              <fill>
                <patternFill>
                  <bgColor rgb="FFFF0000"/>
                </patternFill>
              </fill>
            </x14:dxf>
          </x14:cfRule>
          <x14:cfRule type="containsText" priority="120" operator="containsText" id="{E4C8B0F5-11CA-4336-BCBC-5081D33247CD}">
            <xm:f>NOT(ISERROR(SEARCH($G$91,M50)))</xm:f>
            <xm:f>$G$91</xm:f>
            <x14:dxf>
              <fill>
                <patternFill>
                  <bgColor rgb="FFFFC000"/>
                </patternFill>
              </fill>
            </x14:dxf>
          </x14:cfRule>
          <x14:cfRule type="containsText" priority="121" operator="containsText" id="{31BBFBE3-8569-4C8B-B8A1-3C581AB63C7F}">
            <xm:f>NOT(ISERROR(SEARCH($G$92,M50)))</xm:f>
            <xm:f>$G$92</xm:f>
            <x14:dxf>
              <fill>
                <patternFill>
                  <bgColor rgb="FFFFFF00"/>
                </patternFill>
              </fill>
            </x14:dxf>
          </x14:cfRule>
          <xm:sqref>M50</xm:sqref>
        </x14:conditionalFormatting>
        <x14:conditionalFormatting xmlns:xm="http://schemas.microsoft.com/office/excel/2006/main">
          <x14:cfRule type="containsText" priority="116" operator="containsText" id="{860E2ACD-9B9F-45F7-898B-1860285D30A6}">
            <xm:f>NOT(ISERROR(SEARCH($F$90,L50)))</xm:f>
            <xm:f>$F$90</xm:f>
            <x14:dxf>
              <fill>
                <patternFill>
                  <bgColor rgb="FFFF0000"/>
                </patternFill>
              </fill>
            </x14:dxf>
          </x14:cfRule>
          <x14:cfRule type="containsText" priority="117" operator="containsText" id="{5E226A16-9FFC-4E87-8649-E8C5A69D7225}">
            <xm:f>NOT(ISERROR(SEARCH($F$91,L50)))</xm:f>
            <xm:f>$F$91</xm:f>
            <x14:dxf>
              <fill>
                <patternFill>
                  <bgColor rgb="FFFFC000"/>
                </patternFill>
              </fill>
            </x14:dxf>
          </x14:cfRule>
          <x14:cfRule type="containsText" priority="118" operator="containsText" id="{A2B7C33F-1082-4A7A-BF41-F07DD0B072FE}">
            <xm:f>NOT(ISERROR(SEARCH($F$92,L50)))</xm:f>
            <xm:f>$F$92</xm:f>
            <x14:dxf>
              <fill>
                <patternFill>
                  <bgColor rgb="FFFFFF00"/>
                </patternFill>
              </fill>
            </x14:dxf>
          </x14:cfRule>
          <xm:sqref>L50</xm:sqref>
        </x14:conditionalFormatting>
        <x14:conditionalFormatting xmlns:xm="http://schemas.microsoft.com/office/excel/2006/main">
          <x14:cfRule type="containsText" priority="114" operator="containsText" id="{2B5C8D23-4C02-48ED-AFB8-8D1471E4E83E}">
            <xm:f>NOT(ISERROR(SEARCH($I$77,I50)))</xm:f>
            <xm:f>$I$77</xm:f>
            <x14:dxf>
              <fill>
                <patternFill>
                  <bgColor rgb="FF00B0F0"/>
                </patternFill>
              </fill>
            </x14:dxf>
          </x14:cfRule>
          <x14:cfRule type="containsText" priority="115" operator="containsText" id="{26B61471-C691-4CE0-81D0-5B37DAC93D1E}">
            <xm:f>NOT(ISERROR(SEARCH($I$78,I50)))</xm:f>
            <xm:f>$I$78</xm:f>
            <x14:dxf>
              <fill>
                <patternFill>
                  <bgColor rgb="FFFFC000"/>
                </patternFill>
              </fill>
            </x14:dxf>
          </x14:cfRule>
          <xm:sqref>I50</xm:sqref>
        </x14:conditionalFormatting>
        <x14:conditionalFormatting xmlns:xm="http://schemas.microsoft.com/office/excel/2006/main">
          <x14:cfRule type="containsText" priority="112" operator="containsText" id="{8308A760-D417-4CF6-B5EF-D845007A83B0}">
            <xm:f>NOT(ISERROR(SEARCH($I$77,I52)))</xm:f>
            <xm:f>$I$77</xm:f>
            <x14:dxf>
              <fill>
                <patternFill>
                  <bgColor rgb="FF00B0F0"/>
                </patternFill>
              </fill>
            </x14:dxf>
          </x14:cfRule>
          <x14:cfRule type="containsText" priority="113" operator="containsText" id="{A4E0A2A4-8232-4ECA-B051-B52ADDC34E33}">
            <xm:f>NOT(ISERROR(SEARCH($I$78,I52)))</xm:f>
            <xm:f>$I$78</xm:f>
            <x14:dxf>
              <fill>
                <patternFill>
                  <bgColor rgb="FFFFC000"/>
                </patternFill>
              </fill>
            </x14:dxf>
          </x14:cfRule>
          <xm:sqref>I52</xm:sqref>
        </x14:conditionalFormatting>
        <x14:conditionalFormatting xmlns:xm="http://schemas.microsoft.com/office/excel/2006/main">
          <x14:cfRule type="containsText" priority="110" operator="containsText" id="{D5DD2290-07C6-4705-AA53-2BE12C700B99}">
            <xm:f>NOT(ISERROR(SEARCH($I$77,I51)))</xm:f>
            <xm:f>$I$77</xm:f>
            <x14:dxf>
              <fill>
                <patternFill>
                  <bgColor rgb="FF00B0F0"/>
                </patternFill>
              </fill>
            </x14:dxf>
          </x14:cfRule>
          <x14:cfRule type="containsText" priority="111" operator="containsText" id="{F618719B-D8F3-4862-BE07-D0F31ECF6887}">
            <xm:f>NOT(ISERROR(SEARCH($I$78,I51)))</xm:f>
            <xm:f>$I$78</xm:f>
            <x14:dxf>
              <fill>
                <patternFill>
                  <bgColor rgb="FFFFC000"/>
                </patternFill>
              </fill>
            </x14:dxf>
          </x14:cfRule>
          <xm:sqref>I51</xm:sqref>
        </x14:conditionalFormatting>
        <x14:conditionalFormatting xmlns:xm="http://schemas.microsoft.com/office/excel/2006/main">
          <x14:cfRule type="containsText" priority="108" operator="containsText" id="{5C955239-B163-46AF-917E-9CAEC5CB94ED}">
            <xm:f>NOT(ISERROR(SEARCH($I$62,I40)))</xm:f>
            <xm:f>$I$62</xm:f>
            <x14:dxf>
              <fill>
                <patternFill>
                  <bgColor rgb="FF00B0F0"/>
                </patternFill>
              </fill>
            </x14:dxf>
          </x14:cfRule>
          <x14:cfRule type="containsText" priority="109" operator="containsText" id="{8795CF5D-53A4-48AE-91B9-B6FE4398A29B}">
            <xm:f>NOT(ISERROR(SEARCH($I$63,I40)))</xm:f>
            <xm:f>$I$63</xm:f>
            <x14:dxf>
              <fill>
                <patternFill>
                  <bgColor rgb="FFFFC000"/>
                </patternFill>
              </fill>
            </x14:dxf>
          </x14:cfRule>
          <xm:sqref>I40:I42 I44</xm:sqref>
        </x14:conditionalFormatting>
        <x14:conditionalFormatting xmlns:xm="http://schemas.microsoft.com/office/excel/2006/main">
          <x14:cfRule type="containsText" priority="103" operator="containsText" id="{5CA6320B-7BDB-49B4-9E53-65DF204BCC44}">
            <xm:f>NOT(ISERROR(SEARCH($E$94,E40)))</xm:f>
            <xm:f>$E$94</xm:f>
            <x14:dxf>
              <fill>
                <patternFill>
                  <bgColor rgb="FFFF0000"/>
                </patternFill>
              </fill>
            </x14:dxf>
          </x14:cfRule>
          <x14:cfRule type="containsText" priority="104" operator="containsText" id="{D3CEEDCC-34E8-4D89-8831-446EBF00DBB1}">
            <xm:f>NOT(ISERROR(SEARCH($E$90,E40)))</xm:f>
            <xm:f>$E$90</xm:f>
            <x14:dxf>
              <fill>
                <patternFill>
                  <bgColor rgb="FF00B050"/>
                </patternFill>
              </fill>
            </x14:dxf>
          </x14:cfRule>
          <x14:cfRule type="containsText" priority="105" operator="containsText" id="{8496D337-4CDE-42B6-9AFA-26527F9EB2C0}">
            <xm:f>NOT(ISERROR(SEARCH($E$91,E40)))</xm:f>
            <xm:f>$E$91</xm:f>
            <x14:dxf>
              <fill>
                <patternFill>
                  <bgColor rgb="FF92D050"/>
                </patternFill>
              </fill>
            </x14:dxf>
          </x14:cfRule>
          <x14:cfRule type="containsText" priority="106" operator="containsText" id="{2318BC3B-D50F-44EB-84BB-649E5A559387}">
            <xm:f>NOT(ISERROR(SEARCH($E$92,E40)))</xm:f>
            <xm:f>$E$92</xm:f>
            <x14:dxf>
              <fill>
                <patternFill>
                  <bgColor rgb="FFFFFF00"/>
                </patternFill>
              </fill>
            </x14:dxf>
          </x14:cfRule>
          <x14:cfRule type="containsText" priority="107" operator="containsText" id="{2DA2814C-6D1B-4AEF-85EE-72858A2B43B7}">
            <xm:f>NOT(ISERROR(SEARCH($E$93,E40)))</xm:f>
            <xm:f>$E$93</xm:f>
            <x14:dxf>
              <fill>
                <patternFill>
                  <bgColor rgb="FFFFC000"/>
                </patternFill>
              </fill>
            </x14:dxf>
          </x14:cfRule>
          <xm:sqref>E40</xm:sqref>
        </x14:conditionalFormatting>
        <x14:conditionalFormatting xmlns:xm="http://schemas.microsoft.com/office/excel/2006/main">
          <x14:cfRule type="containsText" priority="98" operator="containsText" id="{6FF7EB90-566F-49B1-8312-DDC2636C042A}">
            <xm:f>NOT(ISERROR(SEARCH($E$94,K40)))</xm:f>
            <xm:f>$E$94</xm:f>
            <x14:dxf>
              <fill>
                <patternFill>
                  <bgColor rgb="FFFF0000"/>
                </patternFill>
              </fill>
            </x14:dxf>
          </x14:cfRule>
          <x14:cfRule type="containsText" priority="99" operator="containsText" id="{E0D2CB8B-816B-4ACF-9113-C22F08694EAC}">
            <xm:f>NOT(ISERROR(SEARCH($E$93,K40)))</xm:f>
            <xm:f>$E$93</xm:f>
            <x14:dxf>
              <fill>
                <patternFill>
                  <bgColor rgb="FFFFC000"/>
                </patternFill>
              </fill>
            </x14:dxf>
          </x14:cfRule>
          <x14:cfRule type="containsText" priority="100" operator="containsText" id="{8AC94E4B-E177-40DD-A2B6-4D0A6AB3A719}">
            <xm:f>NOT(ISERROR(SEARCH($E$92,K40)))</xm:f>
            <xm:f>$E$92</xm:f>
            <x14:dxf>
              <fill>
                <patternFill>
                  <bgColor rgb="FFFFFF00"/>
                </patternFill>
              </fill>
            </x14:dxf>
          </x14:cfRule>
          <x14:cfRule type="containsText" priority="101" operator="containsText" id="{18164E06-747F-4F44-B494-EC41F9524915}">
            <xm:f>NOT(ISERROR(SEARCH($E$91,K40)))</xm:f>
            <xm:f>$E$91</xm:f>
            <x14:dxf>
              <fill>
                <patternFill>
                  <bgColor rgb="FF92D050"/>
                </patternFill>
              </fill>
            </x14:dxf>
          </x14:cfRule>
          <x14:cfRule type="containsText" priority="102" operator="containsText" id="{E80264E3-465C-44AB-A96B-50AB6F2573AC}">
            <xm:f>NOT(ISERROR(SEARCH($E$90,K40)))</xm:f>
            <xm:f>$E$90</xm:f>
            <x14:dxf>
              <fill>
                <patternFill>
                  <bgColor rgb="FF00B050"/>
                </patternFill>
              </fill>
            </x14:dxf>
          </x14:cfRule>
          <xm:sqref>K40</xm:sqref>
        </x14:conditionalFormatting>
        <x14:conditionalFormatting xmlns:xm="http://schemas.microsoft.com/office/excel/2006/main">
          <x14:cfRule type="containsText" priority="95" operator="containsText" id="{91BED40B-D678-4087-B81C-91FA70B21FFB}">
            <xm:f>NOT(ISERROR(SEARCH($F$92,F40)))</xm:f>
            <xm:f>$F$92</xm:f>
            <x14:dxf>
              <fill>
                <patternFill>
                  <bgColor rgb="FFFFFF00"/>
                </patternFill>
              </fill>
            </x14:dxf>
          </x14:cfRule>
          <x14:cfRule type="containsText" priority="96" operator="containsText" id="{B1A0F7AF-9379-41F7-BE2F-5F3C19324149}">
            <xm:f>NOT(ISERROR(SEARCH($F$91,F40)))</xm:f>
            <xm:f>$F$91</xm:f>
            <x14:dxf>
              <fill>
                <patternFill>
                  <bgColor rgb="FFFFC000"/>
                </patternFill>
              </fill>
            </x14:dxf>
          </x14:cfRule>
          <x14:cfRule type="containsText" priority="97" operator="containsText" id="{4C1313AA-18AA-4E4F-804F-359C6894CDBF}">
            <xm:f>NOT(ISERROR(SEARCH($F$90,F40)))</xm:f>
            <xm:f>$F$90</xm:f>
            <x14:dxf>
              <fill>
                <patternFill>
                  <bgColor rgb="FFFF0000"/>
                </patternFill>
              </fill>
            </x14:dxf>
          </x14:cfRule>
          <xm:sqref>F40</xm:sqref>
        </x14:conditionalFormatting>
        <x14:conditionalFormatting xmlns:xm="http://schemas.microsoft.com/office/excel/2006/main">
          <x14:cfRule type="containsText" priority="92" operator="containsText" id="{BF3E8256-2E3B-4DAC-9175-A7DCB33F43CB}">
            <xm:f>NOT(ISERROR(SEARCH($G$90,G40)))</xm:f>
            <xm:f>$G$90</xm:f>
            <x14:dxf>
              <fill>
                <patternFill>
                  <bgColor rgb="FFFF0000"/>
                </patternFill>
              </fill>
            </x14:dxf>
          </x14:cfRule>
          <x14:cfRule type="containsText" priority="93" operator="containsText" id="{39F13F6E-3EC7-4360-B7CD-027E5764DB0B}">
            <xm:f>NOT(ISERROR(SEARCH($G$91,G40)))</xm:f>
            <xm:f>$G$91</xm:f>
            <x14:dxf>
              <fill>
                <patternFill>
                  <bgColor rgb="FFFFC000"/>
                </patternFill>
              </fill>
            </x14:dxf>
          </x14:cfRule>
          <x14:cfRule type="containsText" priority="94" operator="containsText" id="{7C10D1C5-C22F-44A3-9E7C-C2CCAE06374E}">
            <xm:f>NOT(ISERROR(SEARCH($G$92,G40)))</xm:f>
            <xm:f>$G$92</xm:f>
            <x14:dxf>
              <fill>
                <patternFill>
                  <bgColor rgb="FFFFFF00"/>
                </patternFill>
              </fill>
            </x14:dxf>
          </x14:cfRule>
          <xm:sqref>G40</xm:sqref>
        </x14:conditionalFormatting>
        <x14:conditionalFormatting xmlns:xm="http://schemas.microsoft.com/office/excel/2006/main">
          <x14:cfRule type="containsText" priority="89" operator="containsText" id="{EF932992-B200-4795-B902-58E284720769}">
            <xm:f>NOT(ISERROR(SEARCH($G$90,M40)))</xm:f>
            <xm:f>$G$90</xm:f>
            <x14:dxf>
              <fill>
                <patternFill>
                  <bgColor rgb="FFFF0000"/>
                </patternFill>
              </fill>
            </x14:dxf>
          </x14:cfRule>
          <x14:cfRule type="containsText" priority="90" operator="containsText" id="{9473BCB7-AB43-4947-AFDD-31315CB585B0}">
            <xm:f>NOT(ISERROR(SEARCH($G$91,M40)))</xm:f>
            <xm:f>$G$91</xm:f>
            <x14:dxf>
              <fill>
                <patternFill>
                  <bgColor rgb="FFFFC000"/>
                </patternFill>
              </fill>
            </x14:dxf>
          </x14:cfRule>
          <x14:cfRule type="containsText" priority="91" operator="containsText" id="{F1796360-0ACF-4727-8A63-CE3B20E68773}">
            <xm:f>NOT(ISERROR(SEARCH($G$92,M40)))</xm:f>
            <xm:f>$G$92</xm:f>
            <x14:dxf>
              <fill>
                <patternFill>
                  <bgColor rgb="FFFFFF00"/>
                </patternFill>
              </fill>
            </x14:dxf>
          </x14:cfRule>
          <xm:sqref>M40</xm:sqref>
        </x14:conditionalFormatting>
        <x14:conditionalFormatting xmlns:xm="http://schemas.microsoft.com/office/excel/2006/main">
          <x14:cfRule type="containsText" priority="86" operator="containsText" id="{260F2C06-FAF0-4FC4-A1DE-3987BFB4327B}">
            <xm:f>NOT(ISERROR(SEARCH($F$90,L40)))</xm:f>
            <xm:f>$F$90</xm:f>
            <x14:dxf>
              <fill>
                <patternFill>
                  <bgColor rgb="FFFF0000"/>
                </patternFill>
              </fill>
            </x14:dxf>
          </x14:cfRule>
          <x14:cfRule type="containsText" priority="87" operator="containsText" id="{10E67D70-4D57-4A60-8344-0A45D3D0AED9}">
            <xm:f>NOT(ISERROR(SEARCH($F$91,L40)))</xm:f>
            <xm:f>$F$91</xm:f>
            <x14:dxf>
              <fill>
                <patternFill>
                  <bgColor rgb="FFFFC000"/>
                </patternFill>
              </fill>
            </x14:dxf>
          </x14:cfRule>
          <x14:cfRule type="containsText" priority="88" operator="containsText" id="{BED163C8-6C7B-49EC-BA34-D7BF28EB94E3}">
            <xm:f>NOT(ISERROR(SEARCH($F$92,L40)))</xm:f>
            <xm:f>$F$92</xm:f>
            <x14:dxf>
              <fill>
                <patternFill>
                  <bgColor rgb="FFFFFF00"/>
                </patternFill>
              </fill>
            </x14:dxf>
          </x14:cfRule>
          <xm:sqref>L40</xm:sqref>
        </x14:conditionalFormatting>
        <x14:conditionalFormatting xmlns:xm="http://schemas.microsoft.com/office/excel/2006/main">
          <x14:cfRule type="containsText" priority="81" operator="containsText" id="{DC2AA650-F723-4F05-BFF3-9C4CB8DF4D67}">
            <xm:f>NOT(ISERROR(SEARCH($E$94,E42)))</xm:f>
            <xm:f>$E$94</xm:f>
            <x14:dxf>
              <fill>
                <patternFill>
                  <bgColor rgb="FFFF0000"/>
                </patternFill>
              </fill>
            </x14:dxf>
          </x14:cfRule>
          <x14:cfRule type="containsText" priority="82" operator="containsText" id="{ABAC5379-F5FF-4B4B-9688-4981DB80F159}">
            <xm:f>NOT(ISERROR(SEARCH($E$90,E42)))</xm:f>
            <xm:f>$E$90</xm:f>
            <x14:dxf>
              <fill>
                <patternFill>
                  <bgColor rgb="FF00B050"/>
                </patternFill>
              </fill>
            </x14:dxf>
          </x14:cfRule>
          <x14:cfRule type="containsText" priority="83" operator="containsText" id="{CD5BEC14-A289-4B0F-BCAA-7A3ED8047F53}">
            <xm:f>NOT(ISERROR(SEARCH($E$91,E42)))</xm:f>
            <xm:f>$E$91</xm:f>
            <x14:dxf>
              <fill>
                <patternFill>
                  <bgColor rgb="FF92D050"/>
                </patternFill>
              </fill>
            </x14:dxf>
          </x14:cfRule>
          <x14:cfRule type="containsText" priority="84" operator="containsText" id="{15E4AD76-D724-4A0D-B657-333432BA5DF0}">
            <xm:f>NOT(ISERROR(SEARCH($E$92,E42)))</xm:f>
            <xm:f>$E$92</xm:f>
            <x14:dxf>
              <fill>
                <patternFill>
                  <bgColor rgb="FFFFFF00"/>
                </patternFill>
              </fill>
            </x14:dxf>
          </x14:cfRule>
          <x14:cfRule type="containsText" priority="85" operator="containsText" id="{ABDC3186-2ADF-4853-9FD7-29D2516063B8}">
            <xm:f>NOT(ISERROR(SEARCH($E$93,E42)))</xm:f>
            <xm:f>$E$93</xm:f>
            <x14:dxf>
              <fill>
                <patternFill>
                  <bgColor rgb="FFFFC000"/>
                </patternFill>
              </fill>
            </x14:dxf>
          </x14:cfRule>
          <xm:sqref>E42</xm:sqref>
        </x14:conditionalFormatting>
        <x14:conditionalFormatting xmlns:xm="http://schemas.microsoft.com/office/excel/2006/main">
          <x14:cfRule type="containsText" priority="78" operator="containsText" id="{607B8445-D412-4B1E-A8B8-1460F13042E7}">
            <xm:f>NOT(ISERROR(SEARCH($F$92,F42)))</xm:f>
            <xm:f>$F$92</xm:f>
            <x14:dxf>
              <fill>
                <patternFill>
                  <bgColor rgb="FFFFFF00"/>
                </patternFill>
              </fill>
            </x14:dxf>
          </x14:cfRule>
          <x14:cfRule type="containsText" priority="79" operator="containsText" id="{CA1E4A7C-D1B7-4EF9-9FD4-B702458327A4}">
            <xm:f>NOT(ISERROR(SEARCH($F$91,F42)))</xm:f>
            <xm:f>$F$91</xm:f>
            <x14:dxf>
              <fill>
                <patternFill>
                  <bgColor rgb="FFFFC000"/>
                </patternFill>
              </fill>
            </x14:dxf>
          </x14:cfRule>
          <x14:cfRule type="containsText" priority="80" operator="containsText" id="{FF42D871-6DAE-4488-AC2B-5540CEB2D92C}">
            <xm:f>NOT(ISERROR(SEARCH($F$90,F42)))</xm:f>
            <xm:f>$F$90</xm:f>
            <x14:dxf>
              <fill>
                <patternFill>
                  <bgColor rgb="FFFF0000"/>
                </patternFill>
              </fill>
            </x14:dxf>
          </x14:cfRule>
          <xm:sqref>F42</xm:sqref>
        </x14:conditionalFormatting>
        <x14:conditionalFormatting xmlns:xm="http://schemas.microsoft.com/office/excel/2006/main">
          <x14:cfRule type="containsText" priority="75" operator="containsText" id="{257B8D34-1C21-4680-A7FD-B1BD63EBD7CA}">
            <xm:f>NOT(ISERROR(SEARCH($G$90,G42)))</xm:f>
            <xm:f>$G$90</xm:f>
            <x14:dxf>
              <fill>
                <patternFill>
                  <bgColor rgb="FFFF0000"/>
                </patternFill>
              </fill>
            </x14:dxf>
          </x14:cfRule>
          <x14:cfRule type="containsText" priority="76" operator="containsText" id="{34E08093-37E2-4565-A2F5-86CBAE389570}">
            <xm:f>NOT(ISERROR(SEARCH($G$91,G42)))</xm:f>
            <xm:f>$G$91</xm:f>
            <x14:dxf>
              <fill>
                <patternFill>
                  <bgColor rgb="FFFFC000"/>
                </patternFill>
              </fill>
            </x14:dxf>
          </x14:cfRule>
          <x14:cfRule type="containsText" priority="77" operator="containsText" id="{3B017512-A7FC-45A7-B494-1AFB2F2D43E9}">
            <xm:f>NOT(ISERROR(SEARCH($G$92,G42)))</xm:f>
            <xm:f>$G$92</xm:f>
            <x14:dxf>
              <fill>
                <patternFill>
                  <bgColor rgb="FFFFFF00"/>
                </patternFill>
              </fill>
            </x14:dxf>
          </x14:cfRule>
          <xm:sqref>G42</xm:sqref>
        </x14:conditionalFormatting>
        <x14:conditionalFormatting xmlns:xm="http://schemas.microsoft.com/office/excel/2006/main">
          <x14:cfRule type="containsText" priority="70" operator="containsText" id="{40F8B3FA-82B5-4F32-8281-CDFCF074B639}">
            <xm:f>NOT(ISERROR(SEARCH($E$94,K42)))</xm:f>
            <xm:f>$E$94</xm:f>
            <x14:dxf>
              <fill>
                <patternFill>
                  <bgColor rgb="FFFF0000"/>
                </patternFill>
              </fill>
            </x14:dxf>
          </x14:cfRule>
          <x14:cfRule type="containsText" priority="71" operator="containsText" id="{B43D81D4-6969-4F3B-930E-FADC094A95A1}">
            <xm:f>NOT(ISERROR(SEARCH($E$90,K42)))</xm:f>
            <xm:f>$E$90</xm:f>
            <x14:dxf>
              <fill>
                <patternFill>
                  <bgColor rgb="FF00B050"/>
                </patternFill>
              </fill>
            </x14:dxf>
          </x14:cfRule>
          <x14:cfRule type="containsText" priority="72" operator="containsText" id="{C175E0C1-6735-401D-99D5-70E7E13AC28B}">
            <xm:f>NOT(ISERROR(SEARCH($E$91,K42)))</xm:f>
            <xm:f>$E$91</xm:f>
            <x14:dxf>
              <fill>
                <patternFill>
                  <bgColor rgb="FF92D050"/>
                </patternFill>
              </fill>
            </x14:dxf>
          </x14:cfRule>
          <x14:cfRule type="containsText" priority="73" operator="containsText" id="{68006A84-BA11-4A7E-9827-1461AE7E6E70}">
            <xm:f>NOT(ISERROR(SEARCH($E$92,K42)))</xm:f>
            <xm:f>$E$92</xm:f>
            <x14:dxf>
              <fill>
                <patternFill>
                  <bgColor rgb="FFFFFF00"/>
                </patternFill>
              </fill>
            </x14:dxf>
          </x14:cfRule>
          <x14:cfRule type="containsText" priority="74" operator="containsText" id="{3656CBAD-F60F-45E7-AA3A-6969C06739E8}">
            <xm:f>NOT(ISERROR(SEARCH($E$93,K42)))</xm:f>
            <xm:f>$E$93</xm:f>
            <x14:dxf>
              <fill>
                <patternFill>
                  <bgColor rgb="FFFFC000"/>
                </patternFill>
              </fill>
            </x14:dxf>
          </x14:cfRule>
          <xm:sqref>K42</xm:sqref>
        </x14:conditionalFormatting>
        <x14:conditionalFormatting xmlns:xm="http://schemas.microsoft.com/office/excel/2006/main">
          <x14:cfRule type="containsText" priority="67" operator="containsText" id="{A6D980F3-925D-4C6E-AEB6-204883B420EB}">
            <xm:f>NOT(ISERROR(SEARCH($F$92,L42)))</xm:f>
            <xm:f>$F$92</xm:f>
            <x14:dxf>
              <fill>
                <patternFill>
                  <bgColor rgb="FFFFFF00"/>
                </patternFill>
              </fill>
            </x14:dxf>
          </x14:cfRule>
          <x14:cfRule type="containsText" priority="68" operator="containsText" id="{FDDC1123-E256-4C99-B23A-8B00B8CEE60B}">
            <xm:f>NOT(ISERROR(SEARCH($F$91,L42)))</xm:f>
            <xm:f>$F$91</xm:f>
            <x14:dxf>
              <fill>
                <patternFill>
                  <bgColor rgb="FFFFC000"/>
                </patternFill>
              </fill>
            </x14:dxf>
          </x14:cfRule>
          <x14:cfRule type="containsText" priority="69" operator="containsText" id="{E196CE65-BDC5-44A9-90CD-72C75037D9BD}">
            <xm:f>NOT(ISERROR(SEARCH($F$90,L42)))</xm:f>
            <xm:f>$F$90</xm:f>
            <x14:dxf>
              <fill>
                <patternFill>
                  <bgColor rgb="FFFF0000"/>
                </patternFill>
              </fill>
            </x14:dxf>
          </x14:cfRule>
          <xm:sqref>L42</xm:sqref>
        </x14:conditionalFormatting>
        <x14:conditionalFormatting xmlns:xm="http://schemas.microsoft.com/office/excel/2006/main">
          <x14:cfRule type="containsText" priority="64" operator="containsText" id="{A2C761D4-4E65-44CB-8DE1-B3B225A461D7}">
            <xm:f>NOT(ISERROR(SEARCH($G$90,M42)))</xm:f>
            <xm:f>$G$90</xm:f>
            <x14:dxf>
              <fill>
                <patternFill>
                  <bgColor rgb="FFFF0000"/>
                </patternFill>
              </fill>
            </x14:dxf>
          </x14:cfRule>
          <x14:cfRule type="containsText" priority="65" operator="containsText" id="{60CD8CB6-D319-4A3D-8020-B2BD1A5F9AED}">
            <xm:f>NOT(ISERROR(SEARCH($G$91,M42)))</xm:f>
            <xm:f>$G$91</xm:f>
            <x14:dxf>
              <fill>
                <patternFill>
                  <bgColor rgb="FFFFC000"/>
                </patternFill>
              </fill>
            </x14:dxf>
          </x14:cfRule>
          <x14:cfRule type="containsText" priority="66" operator="containsText" id="{3A6484B2-7F49-4759-BCF6-EB3BD2B312BB}">
            <xm:f>NOT(ISERROR(SEARCH($G$92,M42)))</xm:f>
            <xm:f>$G$92</xm:f>
            <x14:dxf>
              <fill>
                <patternFill>
                  <bgColor rgb="FFFFFF00"/>
                </patternFill>
              </fill>
            </x14:dxf>
          </x14:cfRule>
          <xm:sqref>M42</xm:sqref>
        </x14:conditionalFormatting>
        <x14:conditionalFormatting xmlns:xm="http://schemas.microsoft.com/office/excel/2006/main">
          <x14:cfRule type="containsText" priority="62" operator="containsText" id="{518ECADB-130E-4303-9F6A-5FA5D8664EAB}">
            <xm:f>NOT(ISERROR(SEARCH($I$77,I43)))</xm:f>
            <xm:f>$I$77</xm:f>
            <x14:dxf>
              <fill>
                <patternFill>
                  <bgColor rgb="FF00B0F0"/>
                </patternFill>
              </fill>
            </x14:dxf>
          </x14:cfRule>
          <x14:cfRule type="containsText" priority="63" operator="containsText" id="{BAA94B9D-ABCA-4C14-93AE-2D0BB4186431}">
            <xm:f>NOT(ISERROR(SEARCH($I$78,I43)))</xm:f>
            <xm:f>$I$78</xm:f>
            <x14:dxf>
              <fill>
                <patternFill>
                  <bgColor rgb="FFFFC000"/>
                </patternFill>
              </fill>
            </x14:dxf>
          </x14:cfRule>
          <xm:sqref>I43</xm:sqref>
        </x14:conditionalFormatting>
        <x14:conditionalFormatting xmlns:xm="http://schemas.microsoft.com/office/excel/2006/main">
          <x14:cfRule type="containsText" priority="60" operator="containsText" id="{B33B84A2-5A81-4E14-B47B-126CCB5C41F5}">
            <xm:f>NOT(ISERROR(SEARCH($I$77,I21)))</xm:f>
            <xm:f>$I$77</xm:f>
            <x14:dxf>
              <fill>
                <patternFill>
                  <bgColor rgb="FF00B0F0"/>
                </patternFill>
              </fill>
            </x14:dxf>
          </x14:cfRule>
          <x14:cfRule type="containsText" priority="61" operator="containsText" id="{ACFC0904-ED6E-48BB-B967-60B4A0182AEA}">
            <xm:f>NOT(ISERROR(SEARCH($I$78,I21)))</xm:f>
            <xm:f>$I$78</xm:f>
            <x14:dxf>
              <fill>
                <patternFill>
                  <bgColor rgb="FFFFC000"/>
                </patternFill>
              </fill>
            </x14:dxf>
          </x14:cfRule>
          <xm:sqref>I21</xm:sqref>
        </x14:conditionalFormatting>
        <x14:conditionalFormatting xmlns:xm="http://schemas.microsoft.com/office/excel/2006/main">
          <x14:cfRule type="containsText" priority="55" operator="containsText" id="{46C9792A-DCDD-4636-BEAF-2D6986BE4107}">
            <xm:f>NOT(ISERROR(SEARCH($E$94,E21)))</xm:f>
            <xm:f>$E$94</xm:f>
            <x14:dxf>
              <fill>
                <patternFill>
                  <bgColor rgb="FFFF0000"/>
                </patternFill>
              </fill>
            </x14:dxf>
          </x14:cfRule>
          <x14:cfRule type="containsText" priority="56" operator="containsText" id="{CBF19B13-1AEE-4027-BA3F-5C93A3B82857}">
            <xm:f>NOT(ISERROR(SEARCH($E$90,E21)))</xm:f>
            <xm:f>$E$90</xm:f>
            <x14:dxf>
              <fill>
                <patternFill>
                  <bgColor rgb="FF00B050"/>
                </patternFill>
              </fill>
            </x14:dxf>
          </x14:cfRule>
          <x14:cfRule type="containsText" priority="57" operator="containsText" id="{CD60DB03-4A3D-4430-86B7-D0E4F13945B8}">
            <xm:f>NOT(ISERROR(SEARCH($E$91,E21)))</xm:f>
            <xm:f>$E$91</xm:f>
            <x14:dxf>
              <fill>
                <patternFill>
                  <bgColor rgb="FF92D050"/>
                </patternFill>
              </fill>
            </x14:dxf>
          </x14:cfRule>
          <x14:cfRule type="containsText" priority="58" operator="containsText" id="{821E7DFD-DE10-4AE4-B9DA-BA8A55AFDD21}">
            <xm:f>NOT(ISERROR(SEARCH($E$92,E21)))</xm:f>
            <xm:f>$E$92</xm:f>
            <x14:dxf>
              <fill>
                <patternFill>
                  <bgColor rgb="FFFFFF00"/>
                </patternFill>
              </fill>
            </x14:dxf>
          </x14:cfRule>
          <x14:cfRule type="containsText" priority="59" operator="containsText" id="{C35D1317-E953-4CAD-8DE4-B9AA75AD41C2}">
            <xm:f>NOT(ISERROR(SEARCH($E$93,E21)))</xm:f>
            <xm:f>$E$93</xm:f>
            <x14:dxf>
              <fill>
                <patternFill>
                  <bgColor rgb="FFFFC000"/>
                </patternFill>
              </fill>
            </x14:dxf>
          </x14:cfRule>
          <xm:sqref>E21</xm:sqref>
        </x14:conditionalFormatting>
        <x14:conditionalFormatting xmlns:xm="http://schemas.microsoft.com/office/excel/2006/main">
          <x14:cfRule type="containsText" priority="52" operator="containsText" id="{0E425256-080E-47A4-9429-1D2FEF2CE6F6}">
            <xm:f>NOT(ISERROR(SEARCH($F$92,F21)))</xm:f>
            <xm:f>$F$92</xm:f>
            <x14:dxf>
              <fill>
                <patternFill>
                  <bgColor rgb="FFFFFF00"/>
                </patternFill>
              </fill>
            </x14:dxf>
          </x14:cfRule>
          <x14:cfRule type="containsText" priority="53" operator="containsText" id="{831029F5-EBC2-4C69-A2C3-FD864F1F3D32}">
            <xm:f>NOT(ISERROR(SEARCH($F$91,F21)))</xm:f>
            <xm:f>$F$91</xm:f>
            <x14:dxf>
              <fill>
                <patternFill>
                  <bgColor rgb="FFFFC000"/>
                </patternFill>
              </fill>
            </x14:dxf>
          </x14:cfRule>
          <x14:cfRule type="containsText" priority="54" operator="containsText" id="{176FD27F-3CC1-4D40-AF86-C3504A8C2128}">
            <xm:f>NOT(ISERROR(SEARCH($F$90,F21)))</xm:f>
            <xm:f>$F$90</xm:f>
            <x14:dxf>
              <fill>
                <patternFill>
                  <bgColor rgb="FFFF0000"/>
                </patternFill>
              </fill>
            </x14:dxf>
          </x14:cfRule>
          <xm:sqref>F21</xm:sqref>
        </x14:conditionalFormatting>
        <x14:conditionalFormatting xmlns:xm="http://schemas.microsoft.com/office/excel/2006/main">
          <x14:cfRule type="containsText" priority="49" operator="containsText" id="{897E436B-D797-47B6-AA12-7E28D79C950F}">
            <xm:f>NOT(ISERROR(SEARCH($G$90,G21)))</xm:f>
            <xm:f>$G$90</xm:f>
            <x14:dxf>
              <fill>
                <patternFill>
                  <bgColor rgb="FFFF0000"/>
                </patternFill>
              </fill>
            </x14:dxf>
          </x14:cfRule>
          <x14:cfRule type="containsText" priority="50" operator="containsText" id="{DAF17739-B734-421A-8DF5-D9FC624F1DB5}">
            <xm:f>NOT(ISERROR(SEARCH($G$91,G21)))</xm:f>
            <xm:f>$G$91</xm:f>
            <x14:dxf>
              <fill>
                <patternFill>
                  <bgColor rgb="FFFFC000"/>
                </patternFill>
              </fill>
            </x14:dxf>
          </x14:cfRule>
          <x14:cfRule type="containsText" priority="51" operator="containsText" id="{2AF1A3C3-6DEF-4A18-B3DE-58A51EC2E48F}">
            <xm:f>NOT(ISERROR(SEARCH($G$92,G21)))</xm:f>
            <xm:f>$G$92</xm:f>
            <x14:dxf>
              <fill>
                <patternFill>
                  <bgColor rgb="FFFFFF00"/>
                </patternFill>
              </fill>
            </x14:dxf>
          </x14:cfRule>
          <xm:sqref>G21</xm:sqref>
        </x14:conditionalFormatting>
        <x14:conditionalFormatting xmlns:xm="http://schemas.microsoft.com/office/excel/2006/main">
          <x14:cfRule type="containsText" priority="46" operator="containsText" id="{5D40D3B2-7F0A-4AD0-8C6E-5DC59F2623ED}">
            <xm:f>NOT(ISERROR(SEARCH($G$90,M21)))</xm:f>
            <xm:f>$G$90</xm:f>
            <x14:dxf>
              <fill>
                <patternFill>
                  <bgColor rgb="FFFF0000"/>
                </patternFill>
              </fill>
            </x14:dxf>
          </x14:cfRule>
          <x14:cfRule type="containsText" priority="47" operator="containsText" id="{B79096F0-CC7D-4871-BEE4-2637CA1F3AFE}">
            <xm:f>NOT(ISERROR(SEARCH($G$91,M21)))</xm:f>
            <xm:f>$G$91</xm:f>
            <x14:dxf>
              <fill>
                <patternFill>
                  <bgColor rgb="FFFFC000"/>
                </patternFill>
              </fill>
            </x14:dxf>
          </x14:cfRule>
          <x14:cfRule type="containsText" priority="48" operator="containsText" id="{0829F652-C50E-4F92-85C7-E8124B191879}">
            <xm:f>NOT(ISERROR(SEARCH($G$92,M21)))</xm:f>
            <xm:f>$G$92</xm:f>
            <x14:dxf>
              <fill>
                <patternFill>
                  <bgColor rgb="FFFFFF00"/>
                </patternFill>
              </fill>
            </x14:dxf>
          </x14:cfRule>
          <xm:sqref>M21</xm:sqref>
        </x14:conditionalFormatting>
        <x14:conditionalFormatting xmlns:xm="http://schemas.microsoft.com/office/excel/2006/main">
          <x14:cfRule type="containsText" priority="43" operator="containsText" id="{3B0B3A5D-52B3-4DA4-A7D4-532B1F4FE2A0}">
            <xm:f>NOT(ISERROR(SEARCH($F$90,L21)))</xm:f>
            <xm:f>$F$90</xm:f>
            <x14:dxf>
              <fill>
                <patternFill>
                  <bgColor rgb="FFFF0000"/>
                </patternFill>
              </fill>
            </x14:dxf>
          </x14:cfRule>
          <x14:cfRule type="containsText" priority="44" operator="containsText" id="{996C75DD-420E-45C6-B6A9-E7FC7EEB531D}">
            <xm:f>NOT(ISERROR(SEARCH($F$91,L21)))</xm:f>
            <xm:f>$F$91</xm:f>
            <x14:dxf>
              <fill>
                <patternFill>
                  <bgColor rgb="FFFFC000"/>
                </patternFill>
              </fill>
            </x14:dxf>
          </x14:cfRule>
          <x14:cfRule type="containsText" priority="45" operator="containsText" id="{5F23A5CE-8B41-4A2C-BEE6-A2E3F647749E}">
            <xm:f>NOT(ISERROR(SEARCH($F$92,L21)))</xm:f>
            <xm:f>$F$92</xm:f>
            <x14:dxf>
              <fill>
                <patternFill>
                  <bgColor rgb="FFFFFF00"/>
                </patternFill>
              </fill>
            </x14:dxf>
          </x14:cfRule>
          <xm:sqref>L21</xm:sqref>
        </x14:conditionalFormatting>
        <x14:conditionalFormatting xmlns:xm="http://schemas.microsoft.com/office/excel/2006/main">
          <x14:cfRule type="containsText" priority="38" operator="containsText" id="{DFE7E8D5-2662-489F-9CCC-1200D0A6C671}">
            <xm:f>NOT(ISERROR(SEARCH($E$94,K21)))</xm:f>
            <xm:f>$E$94</xm:f>
            <x14:dxf>
              <fill>
                <patternFill>
                  <bgColor rgb="FFFF0000"/>
                </patternFill>
              </fill>
            </x14:dxf>
          </x14:cfRule>
          <x14:cfRule type="containsText" priority="39" operator="containsText" id="{9100FBFA-76FE-4161-B640-27C29E2C9DAD}">
            <xm:f>NOT(ISERROR(SEARCH($E$90,K21)))</xm:f>
            <xm:f>$E$90</xm:f>
            <x14:dxf>
              <fill>
                <patternFill>
                  <bgColor rgb="FF00B050"/>
                </patternFill>
              </fill>
            </x14:dxf>
          </x14:cfRule>
          <x14:cfRule type="containsText" priority="40" operator="containsText" id="{A0ADCD8E-23C1-4146-84AF-67E32A5F4CA7}">
            <xm:f>NOT(ISERROR(SEARCH($E$91,K21)))</xm:f>
            <xm:f>$E$91</xm:f>
            <x14:dxf>
              <fill>
                <patternFill>
                  <bgColor rgb="FF92D050"/>
                </patternFill>
              </fill>
            </x14:dxf>
          </x14:cfRule>
          <x14:cfRule type="containsText" priority="41" operator="containsText" id="{55A6E524-22BD-4B9F-9BE7-C87D977CD8EA}">
            <xm:f>NOT(ISERROR(SEARCH($E$92,K21)))</xm:f>
            <xm:f>$E$92</xm:f>
            <x14:dxf>
              <fill>
                <patternFill>
                  <bgColor rgb="FFFFFF00"/>
                </patternFill>
              </fill>
            </x14:dxf>
          </x14:cfRule>
          <x14:cfRule type="containsText" priority="42" operator="containsText" id="{EA3E90CE-0BCB-4D0C-BF12-15586EBA82EB}">
            <xm:f>NOT(ISERROR(SEARCH($E$93,K21)))</xm:f>
            <xm:f>$E$93</xm:f>
            <x14:dxf>
              <fill>
                <patternFill>
                  <bgColor rgb="FFFFC000"/>
                </patternFill>
              </fill>
            </x14:dxf>
          </x14:cfRule>
          <xm:sqref>K21</xm:sqref>
        </x14:conditionalFormatting>
        <x14:conditionalFormatting xmlns:xm="http://schemas.microsoft.com/office/excel/2006/main">
          <x14:cfRule type="containsText" priority="33" operator="containsText" id="{E09C1031-1480-414E-9F30-0AB0B9196B1C}">
            <xm:f>NOT(ISERROR(SEARCH($E$94,K13)))</xm:f>
            <xm:f>$E$94</xm:f>
            <x14:dxf>
              <fill>
                <patternFill>
                  <bgColor rgb="FFFF0000"/>
                </patternFill>
              </fill>
            </x14:dxf>
          </x14:cfRule>
          <x14:cfRule type="containsText" priority="34" operator="containsText" id="{6255074E-8C80-4828-B34C-1D47B0A58CA9}">
            <xm:f>NOT(ISERROR(SEARCH($E$90,K13)))</xm:f>
            <xm:f>$E$90</xm:f>
            <x14:dxf>
              <fill>
                <patternFill>
                  <bgColor rgb="FF00B050"/>
                </patternFill>
              </fill>
            </x14:dxf>
          </x14:cfRule>
          <x14:cfRule type="containsText" priority="35" operator="containsText" id="{28ED364F-BCCA-4A65-B0D1-752426A7E9BC}">
            <xm:f>NOT(ISERROR(SEARCH($E$91,K13)))</xm:f>
            <xm:f>$E$91</xm:f>
            <x14:dxf>
              <fill>
                <patternFill>
                  <bgColor rgb="FF92D050"/>
                </patternFill>
              </fill>
            </x14:dxf>
          </x14:cfRule>
          <x14:cfRule type="containsText" priority="36" operator="containsText" id="{0C935E77-186E-4C09-965D-B19BA8C326B2}">
            <xm:f>NOT(ISERROR(SEARCH($E$92,K13)))</xm:f>
            <xm:f>$E$92</xm:f>
            <x14:dxf>
              <fill>
                <patternFill>
                  <bgColor rgb="FFFFFF00"/>
                </patternFill>
              </fill>
            </x14:dxf>
          </x14:cfRule>
          <x14:cfRule type="containsText" priority="37" operator="containsText" id="{1B96B52C-D646-456E-ACE1-9E59D2EE3625}">
            <xm:f>NOT(ISERROR(SEARCH($E$93,K13)))</xm:f>
            <xm:f>$E$93</xm:f>
            <x14:dxf>
              <fill>
                <patternFill>
                  <bgColor rgb="FFFFC000"/>
                </patternFill>
              </fill>
            </x14:dxf>
          </x14:cfRule>
          <xm:sqref>K13</xm:sqref>
        </x14:conditionalFormatting>
        <x14:conditionalFormatting xmlns:xm="http://schemas.microsoft.com/office/excel/2006/main">
          <x14:cfRule type="containsText" priority="30" operator="containsText" id="{3A7C45F9-CBE1-4663-8D0D-BCE26E06FD02}">
            <xm:f>NOT(ISERROR(SEARCH($F$92,L13)))</xm:f>
            <xm:f>$F$92</xm:f>
            <x14:dxf>
              <fill>
                <patternFill>
                  <bgColor rgb="FFFFFF00"/>
                </patternFill>
              </fill>
            </x14:dxf>
          </x14:cfRule>
          <x14:cfRule type="containsText" priority="31" operator="containsText" id="{6E0738D5-12B7-408D-8354-7ECE98792A10}">
            <xm:f>NOT(ISERROR(SEARCH($F$91,L13)))</xm:f>
            <xm:f>$F$91</xm:f>
            <x14:dxf>
              <fill>
                <patternFill>
                  <bgColor rgb="FFFFC000"/>
                </patternFill>
              </fill>
            </x14:dxf>
          </x14:cfRule>
          <x14:cfRule type="containsText" priority="32" operator="containsText" id="{2C3ECA75-FD36-474E-8066-AA08E26F355A}">
            <xm:f>NOT(ISERROR(SEARCH($F$90,L13)))</xm:f>
            <xm:f>$F$90</xm:f>
            <x14:dxf>
              <fill>
                <patternFill>
                  <bgColor rgb="FFFF0000"/>
                </patternFill>
              </fill>
            </x14:dxf>
          </x14:cfRule>
          <xm:sqref>L13</xm:sqref>
        </x14:conditionalFormatting>
        <x14:conditionalFormatting xmlns:xm="http://schemas.microsoft.com/office/excel/2006/main">
          <x14:cfRule type="containsText" priority="27" operator="containsText" id="{AEC6D022-B49F-447E-841F-1FEB90A0DFBF}">
            <xm:f>NOT(ISERROR(SEARCH($G$90,M13)))</xm:f>
            <xm:f>$G$90</xm:f>
            <x14:dxf>
              <fill>
                <patternFill>
                  <bgColor rgb="FFFF0000"/>
                </patternFill>
              </fill>
            </x14:dxf>
          </x14:cfRule>
          <x14:cfRule type="containsText" priority="28" operator="containsText" id="{81257E39-F8D4-4F25-91C0-81E5CD900B20}">
            <xm:f>NOT(ISERROR(SEARCH($G$91,M13)))</xm:f>
            <xm:f>$G$91</xm:f>
            <x14:dxf>
              <fill>
                <patternFill>
                  <bgColor rgb="FFFFC000"/>
                </patternFill>
              </fill>
            </x14:dxf>
          </x14:cfRule>
          <x14:cfRule type="containsText" priority="29" operator="containsText" id="{A3CED81E-15EB-49BD-8DCF-A9500CBB547D}">
            <xm:f>NOT(ISERROR(SEARCH($G$92,M13)))</xm:f>
            <xm:f>$G$92</xm:f>
            <x14:dxf>
              <fill>
                <patternFill>
                  <bgColor rgb="FFFFFF00"/>
                </patternFill>
              </fill>
            </x14:dxf>
          </x14:cfRule>
          <xm:sqref>M13</xm:sqref>
        </x14:conditionalFormatting>
        <x14:conditionalFormatting xmlns:xm="http://schemas.microsoft.com/office/excel/2006/main">
          <x14:cfRule type="containsText" priority="25" operator="containsText" id="{9021C5B8-F547-4175-8BA7-0CB32346ACFD}">
            <xm:f>NOT(ISERROR(SEARCH($I$77,I10)))</xm:f>
            <xm:f>$I$77</xm:f>
            <x14:dxf>
              <fill>
                <patternFill>
                  <bgColor rgb="FF00B0F0"/>
                </patternFill>
              </fill>
            </x14:dxf>
          </x14:cfRule>
          <x14:cfRule type="containsText" priority="26" operator="containsText" id="{FD97075D-374C-4B45-B44B-04504BAB5ADE}">
            <xm:f>NOT(ISERROR(SEARCH($I$78,I10)))</xm:f>
            <xm:f>$I$78</xm:f>
            <x14:dxf>
              <fill>
                <patternFill>
                  <bgColor rgb="FFFFC000"/>
                </patternFill>
              </fill>
            </x14:dxf>
          </x14:cfRule>
          <xm:sqref>I10:I11</xm:sqref>
        </x14:conditionalFormatting>
        <x14:conditionalFormatting xmlns:xm="http://schemas.microsoft.com/office/excel/2006/main">
          <x14:cfRule type="containsText" priority="23" operator="containsText" id="{5F3A3A5A-84BA-4C36-B29C-E139E37B677D}">
            <xm:f>NOT(ISERROR(SEARCH($I$77,I32)))</xm:f>
            <xm:f>$I$77</xm:f>
            <x14:dxf>
              <fill>
                <patternFill>
                  <bgColor rgb="FF00B0F0"/>
                </patternFill>
              </fill>
            </x14:dxf>
          </x14:cfRule>
          <x14:cfRule type="containsText" priority="24" operator="containsText" id="{67E93171-A148-45F2-9C00-70F9B557A576}">
            <xm:f>NOT(ISERROR(SEARCH($I$78,I32)))</xm:f>
            <xm:f>$I$78</xm:f>
            <x14:dxf>
              <fill>
                <patternFill>
                  <bgColor rgb="FFFFC000"/>
                </patternFill>
              </fill>
            </x14:dxf>
          </x14:cfRule>
          <xm:sqref>I32</xm:sqref>
        </x14:conditionalFormatting>
        <x14:conditionalFormatting xmlns:xm="http://schemas.microsoft.com/office/excel/2006/main">
          <x14:cfRule type="containsText" priority="18" operator="containsText" id="{56C15089-E413-43CD-A30C-3C1153AF681D}">
            <xm:f>NOT(ISERROR(SEARCH($E$94,E31)))</xm:f>
            <xm:f>$E$94</xm:f>
            <x14:dxf>
              <fill>
                <patternFill>
                  <bgColor rgb="FFFF0000"/>
                </patternFill>
              </fill>
            </x14:dxf>
          </x14:cfRule>
          <x14:cfRule type="containsText" priority="19" operator="containsText" id="{C41BED11-8542-45F4-8FEC-8791A5A9C887}">
            <xm:f>NOT(ISERROR(SEARCH($E$90,E31)))</xm:f>
            <xm:f>$E$90</xm:f>
            <x14:dxf>
              <fill>
                <patternFill>
                  <bgColor rgb="FF00B050"/>
                </patternFill>
              </fill>
            </x14:dxf>
          </x14:cfRule>
          <x14:cfRule type="containsText" priority="20" operator="containsText" id="{878E207F-71BB-49D4-B8BA-E0295F84B7C6}">
            <xm:f>NOT(ISERROR(SEARCH($E$91,E31)))</xm:f>
            <xm:f>$E$91</xm:f>
            <x14:dxf>
              <fill>
                <patternFill>
                  <bgColor rgb="FF92D050"/>
                </patternFill>
              </fill>
            </x14:dxf>
          </x14:cfRule>
          <x14:cfRule type="containsText" priority="21" operator="containsText" id="{5B4AF7BE-6123-4C7F-A202-AD030FD76B63}">
            <xm:f>NOT(ISERROR(SEARCH($E$92,E31)))</xm:f>
            <xm:f>$E$92</xm:f>
            <x14:dxf>
              <fill>
                <patternFill>
                  <bgColor rgb="FFFFFF00"/>
                </patternFill>
              </fill>
            </x14:dxf>
          </x14:cfRule>
          <x14:cfRule type="containsText" priority="22" operator="containsText" id="{7F245065-479D-42FC-959A-F47A94EAF46E}">
            <xm:f>NOT(ISERROR(SEARCH($E$93,E31)))</xm:f>
            <xm:f>$E$93</xm:f>
            <x14:dxf>
              <fill>
                <patternFill>
                  <bgColor rgb="FFFFC000"/>
                </patternFill>
              </fill>
            </x14:dxf>
          </x14:cfRule>
          <xm:sqref>E31</xm:sqref>
        </x14:conditionalFormatting>
        <x14:conditionalFormatting xmlns:xm="http://schemas.microsoft.com/office/excel/2006/main">
          <x14:cfRule type="containsText" priority="15" operator="containsText" id="{5FE583BD-9C90-4EFF-B443-0FD6AA82050B}">
            <xm:f>NOT(ISERROR(SEARCH($F$92,F31)))</xm:f>
            <xm:f>$F$92</xm:f>
            <x14:dxf>
              <fill>
                <patternFill>
                  <bgColor rgb="FFFFFF00"/>
                </patternFill>
              </fill>
            </x14:dxf>
          </x14:cfRule>
          <x14:cfRule type="containsText" priority="16" operator="containsText" id="{AB0A61C1-5856-455F-9D59-830F186C994C}">
            <xm:f>NOT(ISERROR(SEARCH($F$91,F31)))</xm:f>
            <xm:f>$F$91</xm:f>
            <x14:dxf>
              <fill>
                <patternFill>
                  <bgColor rgb="FFFFC000"/>
                </patternFill>
              </fill>
            </x14:dxf>
          </x14:cfRule>
          <x14:cfRule type="containsText" priority="17" operator="containsText" id="{E1478297-9E8F-46C8-A4B1-E33176CBAEFD}">
            <xm:f>NOT(ISERROR(SEARCH($F$90,F31)))</xm:f>
            <xm:f>$F$90</xm:f>
            <x14:dxf>
              <fill>
                <patternFill>
                  <bgColor rgb="FFFF0000"/>
                </patternFill>
              </fill>
            </x14:dxf>
          </x14:cfRule>
          <xm:sqref>F31</xm:sqref>
        </x14:conditionalFormatting>
        <x14:conditionalFormatting xmlns:xm="http://schemas.microsoft.com/office/excel/2006/main">
          <x14:cfRule type="containsText" priority="12" operator="containsText" id="{1FB8A995-6761-47BD-9D38-240393C34829}">
            <xm:f>NOT(ISERROR(SEARCH($G$90,G31)))</xm:f>
            <xm:f>$G$90</xm:f>
            <x14:dxf>
              <fill>
                <patternFill>
                  <bgColor rgb="FFFF0000"/>
                </patternFill>
              </fill>
            </x14:dxf>
          </x14:cfRule>
          <x14:cfRule type="containsText" priority="13" operator="containsText" id="{2BFE6D78-17A8-4F4F-A17F-9F806F11E5E2}">
            <xm:f>NOT(ISERROR(SEARCH($G$91,G31)))</xm:f>
            <xm:f>$G$91</xm:f>
            <x14:dxf>
              <fill>
                <patternFill>
                  <bgColor rgb="FFFFC000"/>
                </patternFill>
              </fill>
            </x14:dxf>
          </x14:cfRule>
          <x14:cfRule type="containsText" priority="14" operator="containsText" id="{C8879F84-F78D-4074-98EF-7E726C1803C2}">
            <xm:f>NOT(ISERROR(SEARCH($G$92,G31)))</xm:f>
            <xm:f>$G$92</xm:f>
            <x14:dxf>
              <fill>
                <patternFill>
                  <bgColor rgb="FFFFFF00"/>
                </patternFill>
              </fill>
            </x14:dxf>
          </x14:cfRule>
          <xm:sqref>G31</xm:sqref>
        </x14:conditionalFormatting>
        <x14:conditionalFormatting xmlns:xm="http://schemas.microsoft.com/office/excel/2006/main">
          <x14:cfRule type="containsText" priority="9" operator="containsText" id="{19B9C339-FFB9-4E71-A161-FA968DA4F935}">
            <xm:f>NOT(ISERROR(SEARCH($G$90,M31)))</xm:f>
            <xm:f>$G$90</xm:f>
            <x14:dxf>
              <fill>
                <patternFill>
                  <bgColor rgb="FFFF0000"/>
                </patternFill>
              </fill>
            </x14:dxf>
          </x14:cfRule>
          <x14:cfRule type="containsText" priority="10" operator="containsText" id="{B39DB353-E53A-4EC2-AD97-DDCE84ECFF5D}">
            <xm:f>NOT(ISERROR(SEARCH($G$91,M31)))</xm:f>
            <xm:f>$G$91</xm:f>
            <x14:dxf>
              <fill>
                <patternFill>
                  <bgColor rgb="FFFFC000"/>
                </patternFill>
              </fill>
            </x14:dxf>
          </x14:cfRule>
          <x14:cfRule type="containsText" priority="11" operator="containsText" id="{F1F5A89B-69D8-44F1-BD25-A516B359222A}">
            <xm:f>NOT(ISERROR(SEARCH($G$92,M31)))</xm:f>
            <xm:f>$G$92</xm:f>
            <x14:dxf>
              <fill>
                <patternFill>
                  <bgColor rgb="FFFFFF00"/>
                </patternFill>
              </fill>
            </x14:dxf>
          </x14:cfRule>
          <xm:sqref>M31</xm:sqref>
        </x14:conditionalFormatting>
        <x14:conditionalFormatting xmlns:xm="http://schemas.microsoft.com/office/excel/2006/main">
          <x14:cfRule type="containsText" priority="4" operator="containsText" id="{64F804F0-C4DE-4F9A-9933-C9EFB54ACDB1}">
            <xm:f>NOT(ISERROR(SEARCH($E$94,K31)))</xm:f>
            <xm:f>$E$94</xm:f>
            <x14:dxf>
              <fill>
                <patternFill>
                  <bgColor rgb="FFFF0000"/>
                </patternFill>
              </fill>
            </x14:dxf>
          </x14:cfRule>
          <x14:cfRule type="containsText" priority="5" operator="containsText" id="{CEFF6141-388B-4F8F-B164-D6A57F4BDB75}">
            <xm:f>NOT(ISERROR(SEARCH($E$93,K31)))</xm:f>
            <xm:f>$E$93</xm:f>
            <x14:dxf>
              <fill>
                <patternFill>
                  <bgColor rgb="FFFFC000"/>
                </patternFill>
              </fill>
            </x14:dxf>
          </x14:cfRule>
          <x14:cfRule type="containsText" priority="6" operator="containsText" id="{9305F745-66ED-455B-A3AA-8370BCA2BDCD}">
            <xm:f>NOT(ISERROR(SEARCH($E$92,K31)))</xm:f>
            <xm:f>$E$92</xm:f>
            <x14:dxf>
              <fill>
                <patternFill>
                  <bgColor rgb="FFFFFF00"/>
                </patternFill>
              </fill>
            </x14:dxf>
          </x14:cfRule>
          <x14:cfRule type="containsText" priority="7" operator="containsText" id="{CCCFDE1E-76D6-47C0-8B2D-C1B89C9E531C}">
            <xm:f>NOT(ISERROR(SEARCH($E$91,K31)))</xm:f>
            <xm:f>$E$91</xm:f>
            <x14:dxf>
              <fill>
                <patternFill>
                  <bgColor rgb="FF92D050"/>
                </patternFill>
              </fill>
            </x14:dxf>
          </x14:cfRule>
          <x14:cfRule type="containsText" priority="8" operator="containsText" id="{1314CD9F-BB3B-4934-9C48-8377C81C4874}">
            <xm:f>NOT(ISERROR(SEARCH($E$90,K31)))</xm:f>
            <xm:f>$E$90</xm:f>
            <x14:dxf>
              <fill>
                <patternFill>
                  <bgColor rgb="FF00B050"/>
                </patternFill>
              </fill>
            </x14:dxf>
          </x14:cfRule>
          <xm:sqref>K31</xm:sqref>
        </x14:conditionalFormatting>
        <x14:conditionalFormatting xmlns:xm="http://schemas.microsoft.com/office/excel/2006/main">
          <x14:cfRule type="containsText" priority="1" operator="containsText" id="{3F927AAA-2015-4BB9-8BB1-21A0EF6BC180}">
            <xm:f>NOT(ISERROR(SEARCH($F$90,L31)))</xm:f>
            <xm:f>$F$90</xm:f>
            <x14:dxf>
              <fill>
                <patternFill>
                  <bgColor rgb="FFFF0000"/>
                </patternFill>
              </fill>
            </x14:dxf>
          </x14:cfRule>
          <x14:cfRule type="containsText" priority="2" operator="containsText" id="{419D6C18-5B68-4621-819A-4C2F06629943}">
            <xm:f>NOT(ISERROR(SEARCH($F$91,L31)))</xm:f>
            <xm:f>$F$91</xm:f>
            <x14:dxf>
              <fill>
                <patternFill>
                  <bgColor rgb="FFFFC000"/>
                </patternFill>
              </fill>
            </x14:dxf>
          </x14:cfRule>
          <x14:cfRule type="containsText" priority="3" operator="containsText" id="{A5914D83-91D5-4AC8-A775-69FB96788F78}">
            <xm:f>NOT(ISERROR(SEARCH($F$92,L31)))</xm:f>
            <xm:f>$F$92</xm:f>
            <x14:dxf>
              <fill>
                <patternFill>
                  <bgColor rgb="FFFFFF00"/>
                </patternFill>
              </fill>
            </x14:dxf>
          </x14:cfRule>
          <xm:sqref>L31</xm:sqref>
        </x14:conditionalFormatting>
      </x14:conditionalFormatting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647B8-F3C2-4E4A-A0CF-B234D723A4FB}">
  <sheetPr>
    <tabColor theme="9" tint="0.39997558519241921"/>
  </sheetPr>
  <dimension ref="A1:G82"/>
  <sheetViews>
    <sheetView topLeftCell="A58" workbookViewId="0">
      <selection activeCell="E63" sqref="E63"/>
    </sheetView>
  </sheetViews>
  <sheetFormatPr baseColWidth="10" defaultColWidth="10.7109375" defaultRowHeight="15" x14ac:dyDescent="0.25"/>
  <cols>
    <col min="1" max="1" width="45.140625" bestFit="1" customWidth="1"/>
    <col min="2" max="2" width="37.7109375" customWidth="1"/>
    <col min="3" max="3" width="18" customWidth="1"/>
    <col min="4" max="4" width="22.7109375" customWidth="1"/>
    <col min="5" max="5" width="32" customWidth="1"/>
    <col min="6" max="6" width="27.140625" customWidth="1"/>
    <col min="7" max="7" width="29.28515625" customWidth="1"/>
    <col min="8" max="8" width="45" customWidth="1"/>
  </cols>
  <sheetData>
    <row r="1" spans="1:6" ht="44.25" customHeight="1" thickBot="1" x14ac:dyDescent="0.3">
      <c r="A1" s="466" t="s">
        <v>527</v>
      </c>
      <c r="B1" s="467"/>
      <c r="C1" s="467"/>
      <c r="D1" s="468"/>
    </row>
    <row r="2" spans="1:6" ht="17.25" customHeight="1" x14ac:dyDescent="0.25">
      <c r="A2" s="469" t="s">
        <v>528</v>
      </c>
      <c r="B2" s="470"/>
      <c r="C2" s="470"/>
      <c r="D2" s="471"/>
    </row>
    <row r="3" spans="1:6" ht="17.25" customHeight="1" x14ac:dyDescent="0.25">
      <c r="A3" s="472"/>
      <c r="B3" s="473"/>
      <c r="C3" s="473"/>
      <c r="D3" s="474"/>
    </row>
    <row r="4" spans="1:6" ht="42" customHeight="1" thickBot="1" x14ac:dyDescent="0.3">
      <c r="A4" s="475" t="str">
        <f>'MAPA RIESGO CORRUPCIÓN'!H53</f>
        <v>Revisión del informe de auditoría elaborado por el Profesional especializado de la Oficina de Control Interno, por parte del Jefe de la Oficina de Control Interno</v>
      </c>
      <c r="B4" s="476"/>
      <c r="C4" s="476"/>
      <c r="D4" s="477"/>
    </row>
    <row r="5" spans="1:6" ht="47.25" x14ac:dyDescent="0.25">
      <c r="A5" s="131" t="s">
        <v>529</v>
      </c>
      <c r="B5" s="132" t="s">
        <v>530</v>
      </c>
      <c r="C5" s="132" t="s">
        <v>531</v>
      </c>
      <c r="D5" s="133" t="s">
        <v>532</v>
      </c>
    </row>
    <row r="6" spans="1:6" ht="30" x14ac:dyDescent="0.25">
      <c r="A6" s="478" t="s">
        <v>533</v>
      </c>
      <c r="B6" s="6" t="s">
        <v>534</v>
      </c>
      <c r="C6" s="5" t="s">
        <v>535</v>
      </c>
      <c r="D6" s="134">
        <f>IF(C6="Asignado",15,IF(C6="No ASignado",10))</f>
        <v>15</v>
      </c>
    </row>
    <row r="7" spans="1:6" ht="45" x14ac:dyDescent="0.25">
      <c r="A7" s="478"/>
      <c r="B7" s="6" t="s">
        <v>536</v>
      </c>
      <c r="C7" s="5" t="s">
        <v>537</v>
      </c>
      <c r="D7" s="134">
        <f>IF(C7="Adecuado",15,IF(C7="Inadecuado",0))</f>
        <v>15</v>
      </c>
    </row>
    <row r="8" spans="1:6" ht="60" x14ac:dyDescent="0.25">
      <c r="A8" s="135" t="s">
        <v>538</v>
      </c>
      <c r="B8" s="6" t="s">
        <v>539</v>
      </c>
      <c r="C8" s="5" t="s">
        <v>540</v>
      </c>
      <c r="D8" s="134">
        <f>IF(C8="OPORTUNA",15,IF(C8="INOPORTUNA",0))</f>
        <v>15</v>
      </c>
    </row>
    <row r="9" spans="1:6" ht="90" x14ac:dyDescent="0.25">
      <c r="A9" s="135" t="s">
        <v>541</v>
      </c>
      <c r="B9" s="6" t="s">
        <v>542</v>
      </c>
      <c r="C9" s="136" t="s">
        <v>543</v>
      </c>
      <c r="D9" s="134">
        <f>IF(C9="PREVENIR",15,IF(C9="DETECTAR",10,IF(C9="NO ES UN CONTROL",0)))</f>
        <v>15</v>
      </c>
    </row>
    <row r="10" spans="1:6" ht="60" customHeight="1" thickBot="1" x14ac:dyDescent="0.3">
      <c r="A10" s="135" t="s">
        <v>544</v>
      </c>
      <c r="B10" s="6" t="s">
        <v>545</v>
      </c>
      <c r="C10" s="137" t="s">
        <v>546</v>
      </c>
      <c r="D10" s="134">
        <f>IF(C10="CONFIABLE",15,IF(C10="NO CONFIABLE",0))</f>
        <v>15</v>
      </c>
    </row>
    <row r="11" spans="1:6" ht="75" x14ac:dyDescent="0.25">
      <c r="A11" s="138" t="s">
        <v>547</v>
      </c>
      <c r="B11" s="6" t="s">
        <v>548</v>
      </c>
      <c r="C11" s="41" t="s">
        <v>549</v>
      </c>
      <c r="D11" s="134">
        <f>IF(C11="SE INVESTIGAN Y RESUELVEN OPORTUNAMENTE",15,IF(C11="NO SE INVESTIGAN Y RESUELVEN OPORTUNAMENTE",0))</f>
        <v>15</v>
      </c>
      <c r="E11" s="479" t="s">
        <v>550</v>
      </c>
      <c r="F11" s="480"/>
    </row>
    <row r="12" spans="1:6" ht="60" x14ac:dyDescent="0.25">
      <c r="A12" s="135" t="s">
        <v>551</v>
      </c>
      <c r="B12" s="6" t="s">
        <v>552</v>
      </c>
      <c r="C12" s="5" t="s">
        <v>553</v>
      </c>
      <c r="D12" s="134">
        <f>IF(C12="COMPLETA",10,IF(C12="INCOMPLETA",5,IF(C12="NO EXISTE",0)))</f>
        <v>10</v>
      </c>
      <c r="E12" s="481" t="s">
        <v>554</v>
      </c>
      <c r="F12" s="483" t="str">
        <f>IF(D13&gt;=96,"FUERTE",IF(D13&gt;=86,"MODERADO",IF(D13&lt;=85,"DEBIL")))</f>
        <v>FUERTE</v>
      </c>
    </row>
    <row r="13" spans="1:6" ht="21" thickBot="1" x14ac:dyDescent="0.3">
      <c r="A13" s="485" t="s">
        <v>55</v>
      </c>
      <c r="B13" s="486"/>
      <c r="C13" s="486"/>
      <c r="D13" s="139">
        <f>SUM(D6:D12)</f>
        <v>100</v>
      </c>
      <c r="E13" s="482"/>
      <c r="F13" s="484"/>
    </row>
    <row r="14" spans="1:6" x14ac:dyDescent="0.25">
      <c r="E14" s="20"/>
    </row>
    <row r="15" spans="1:6" x14ac:dyDescent="0.25">
      <c r="E15" s="20"/>
    </row>
    <row r="16" spans="1:6" x14ac:dyDescent="0.25">
      <c r="A16" s="487" t="s">
        <v>555</v>
      </c>
      <c r="B16" s="487"/>
      <c r="C16" s="487"/>
      <c r="D16" s="487"/>
      <c r="E16" s="487"/>
    </row>
    <row r="17" spans="1:7" ht="45" customHeight="1" x14ac:dyDescent="0.25">
      <c r="A17" s="140" t="s">
        <v>556</v>
      </c>
      <c r="B17" s="488" t="s">
        <v>557</v>
      </c>
      <c r="C17" s="488"/>
      <c r="D17" s="488"/>
      <c r="E17" s="488"/>
    </row>
    <row r="18" spans="1:7" ht="57" customHeight="1" x14ac:dyDescent="0.25">
      <c r="A18" s="141" t="s">
        <v>558</v>
      </c>
      <c r="B18" s="489" t="str">
        <f>IF(A18="FUERTE","EL CONTROL SE EJECUTA DE MANERA CONSISTENTE POR PARTE DEL RESPONSABLE",IF(A18="MODERADO","EL CONTROL SE EJECUTA ALGUNAS VECES POR PARTE DEL RESPONSABLE",IF(A18="DEBIL","EL CONTROL NO SE EJECUTA POR PARTE DEL RESPONSABLE")))</f>
        <v>EL CONTROL SE EJECUTA DE MANERA CONSISTENTE POR PARTE DEL RESPONSABLE</v>
      </c>
      <c r="C18" s="489"/>
      <c r="D18" s="489"/>
      <c r="E18" s="489"/>
      <c r="F18" s="142"/>
      <c r="G18" s="142"/>
    </row>
    <row r="21" spans="1:7" ht="15.75" thickBot="1" x14ac:dyDescent="0.3">
      <c r="A21" s="460" t="s">
        <v>559</v>
      </c>
      <c r="B21" s="460"/>
      <c r="C21" s="460"/>
      <c r="D21" s="460"/>
      <c r="E21" s="460"/>
    </row>
    <row r="22" spans="1:7" x14ac:dyDescent="0.25">
      <c r="A22" s="461" t="s">
        <v>560</v>
      </c>
      <c r="B22" s="463" t="s">
        <v>75</v>
      </c>
      <c r="C22" s="463"/>
      <c r="D22" s="464" t="s">
        <v>76</v>
      </c>
      <c r="E22" s="465"/>
    </row>
    <row r="23" spans="1:7" s="4" customFormat="1" ht="47.25" customHeight="1" x14ac:dyDescent="0.25">
      <c r="A23" s="462"/>
      <c r="B23" s="143" t="s">
        <v>561</v>
      </c>
      <c r="C23" s="143" t="s">
        <v>562</v>
      </c>
      <c r="D23" s="144" t="s">
        <v>561</v>
      </c>
      <c r="E23" s="145" t="s">
        <v>562</v>
      </c>
    </row>
    <row r="24" spans="1:7" s="4" customFormat="1" ht="50.25" customHeight="1" thickBot="1" x14ac:dyDescent="0.3">
      <c r="A24" s="146" t="str">
        <f>F12</f>
        <v>FUERTE</v>
      </c>
      <c r="B24" s="147" t="s">
        <v>563</v>
      </c>
      <c r="C24" s="148">
        <f>IF(B24="Directamente",2,IF(B24="Indirectamente",1,IF(B24="No disminuye",0)))</f>
        <v>2</v>
      </c>
      <c r="D24" s="149" t="s">
        <v>563</v>
      </c>
      <c r="E24" s="150">
        <f>IF(D24="Directamente",2,IF(D24="Indirectamente",1,IF(D24="No disminuye",0)))</f>
        <v>2</v>
      </c>
    </row>
    <row r="26" spans="1:7" ht="15.75" thickBot="1" x14ac:dyDescent="0.3"/>
    <row r="27" spans="1:7" ht="44.25" customHeight="1" thickBot="1" x14ac:dyDescent="0.3">
      <c r="A27" s="466" t="s">
        <v>564</v>
      </c>
      <c r="B27" s="467"/>
      <c r="C27" s="467"/>
      <c r="D27" s="468"/>
    </row>
    <row r="28" spans="1:7" ht="17.25" customHeight="1" x14ac:dyDescent="0.25">
      <c r="A28" s="469" t="s">
        <v>528</v>
      </c>
      <c r="B28" s="470"/>
      <c r="C28" s="470"/>
      <c r="D28" s="471"/>
    </row>
    <row r="29" spans="1:7" ht="17.25" customHeight="1" x14ac:dyDescent="0.25">
      <c r="A29" s="472"/>
      <c r="B29" s="473"/>
      <c r="C29" s="473"/>
      <c r="D29" s="474"/>
    </row>
    <row r="30" spans="1:7" ht="66.75" customHeight="1" thickBot="1" x14ac:dyDescent="0.3">
      <c r="A30" s="475" t="str">
        <f>'MAPA RIESGO CORRUPCIÓN'!H54</f>
        <v>Mesa técnica de informe de evaluación independiente previa a la emisión formal del informe</v>
      </c>
      <c r="B30" s="476"/>
      <c r="C30" s="476"/>
      <c r="D30" s="477"/>
    </row>
    <row r="31" spans="1:7" ht="47.25" x14ac:dyDescent="0.25">
      <c r="A31" s="131" t="s">
        <v>529</v>
      </c>
      <c r="B31" s="132" t="s">
        <v>530</v>
      </c>
      <c r="C31" s="132" t="s">
        <v>531</v>
      </c>
      <c r="D31" s="133" t="s">
        <v>532</v>
      </c>
    </row>
    <row r="32" spans="1:7" ht="30" x14ac:dyDescent="0.25">
      <c r="A32" s="478" t="s">
        <v>533</v>
      </c>
      <c r="B32" s="6" t="s">
        <v>534</v>
      </c>
      <c r="C32" s="5" t="s">
        <v>535</v>
      </c>
      <c r="D32" s="134">
        <f>IF(C32="Asignado",15,IF(C32="No ASignado",10))</f>
        <v>15</v>
      </c>
    </row>
    <row r="33" spans="1:7" ht="45" x14ac:dyDescent="0.25">
      <c r="A33" s="478"/>
      <c r="B33" s="6" t="s">
        <v>536</v>
      </c>
      <c r="C33" s="5" t="s">
        <v>537</v>
      </c>
      <c r="D33" s="134">
        <f>IF(C33="Adecuado",15,IF(C33="Inadecuado",0))</f>
        <v>15</v>
      </c>
    </row>
    <row r="34" spans="1:7" ht="60" x14ac:dyDescent="0.25">
      <c r="A34" s="135" t="s">
        <v>538</v>
      </c>
      <c r="B34" s="6" t="s">
        <v>539</v>
      </c>
      <c r="C34" s="5" t="s">
        <v>540</v>
      </c>
      <c r="D34" s="134">
        <f>IF(C34="OPORTUNA",15,IF(C34="INOPORTUNA",0))</f>
        <v>15</v>
      </c>
    </row>
    <row r="35" spans="1:7" ht="90" x14ac:dyDescent="0.25">
      <c r="A35" s="135" t="s">
        <v>541</v>
      </c>
      <c r="B35" s="6" t="s">
        <v>542</v>
      </c>
      <c r="C35" s="136" t="s">
        <v>543</v>
      </c>
      <c r="D35" s="134">
        <f>IF(C35="PREVENIR",15,IF(C35="DETECTAR",10,IF(C35="NO ES UN CONTROL",0)))</f>
        <v>15</v>
      </c>
    </row>
    <row r="36" spans="1:7" ht="60" customHeight="1" thickBot="1" x14ac:dyDescent="0.3">
      <c r="A36" s="135" t="s">
        <v>544</v>
      </c>
      <c r="B36" s="6" t="s">
        <v>545</v>
      </c>
      <c r="C36" s="137" t="s">
        <v>546</v>
      </c>
      <c r="D36" s="134">
        <f>IF(C36="CONFIABLE",15,IF(C36="NO CONFIABLE",0))</f>
        <v>15</v>
      </c>
    </row>
    <row r="37" spans="1:7" ht="75" x14ac:dyDescent="0.25">
      <c r="A37" s="138" t="s">
        <v>547</v>
      </c>
      <c r="B37" s="6" t="s">
        <v>548</v>
      </c>
      <c r="C37" s="41" t="s">
        <v>549</v>
      </c>
      <c r="D37" s="134">
        <f>IF(C37="SE INVESTIGAN Y RESUELVEN OPORTUNAMENTE",15,IF(C37="NO SE INVESTIGAN Y RESUELVEN OPORTUNAMENTE",0))</f>
        <v>15</v>
      </c>
      <c r="E37" s="479" t="s">
        <v>550</v>
      </c>
      <c r="F37" s="480"/>
    </row>
    <row r="38" spans="1:7" ht="60" x14ac:dyDescent="0.25">
      <c r="A38" s="135" t="s">
        <v>551</v>
      </c>
      <c r="B38" s="6" t="s">
        <v>552</v>
      </c>
      <c r="C38" s="5" t="s">
        <v>553</v>
      </c>
      <c r="D38" s="134">
        <f>IF(C38="COMPLETA",10,IF(C38="INCOMPLETA",5,IF(C38="NO EXISTE",0)))</f>
        <v>10</v>
      </c>
      <c r="E38" s="481" t="s">
        <v>554</v>
      </c>
      <c r="F38" s="483" t="str">
        <f>IF(D39&gt;=96,"FUERTE",IF(D39&gt;=86,"MODERADO",IF(D39&lt;=85,"DEBIL")))</f>
        <v>FUERTE</v>
      </c>
    </row>
    <row r="39" spans="1:7" ht="21" thickBot="1" x14ac:dyDescent="0.3">
      <c r="A39" s="485" t="s">
        <v>55</v>
      </c>
      <c r="B39" s="486"/>
      <c r="C39" s="486"/>
      <c r="D39" s="139">
        <f>SUM(D32:D38)</f>
        <v>100</v>
      </c>
      <c r="E39" s="482"/>
      <c r="F39" s="484"/>
    </row>
    <row r="40" spans="1:7" x14ac:dyDescent="0.25">
      <c r="E40" s="20"/>
    </row>
    <row r="41" spans="1:7" x14ac:dyDescent="0.25">
      <c r="E41" s="20"/>
    </row>
    <row r="42" spans="1:7" x14ac:dyDescent="0.25">
      <c r="A42" s="487" t="s">
        <v>555</v>
      </c>
      <c r="B42" s="487"/>
      <c r="C42" s="487"/>
      <c r="D42" s="487"/>
      <c r="E42" s="487"/>
    </row>
    <row r="43" spans="1:7" ht="45" customHeight="1" x14ac:dyDescent="0.25">
      <c r="A43" s="140" t="s">
        <v>556</v>
      </c>
      <c r="B43" s="488" t="s">
        <v>557</v>
      </c>
      <c r="C43" s="488"/>
      <c r="D43" s="488"/>
      <c r="E43" s="488"/>
    </row>
    <row r="44" spans="1:7" ht="57" customHeight="1" x14ac:dyDescent="0.25">
      <c r="A44" s="141" t="s">
        <v>558</v>
      </c>
      <c r="B44" s="489" t="str">
        <f>IF(A44="FUERTE","EL CONTROL SE EJECUTA DE MANERA CONSISTENTE POR PARTE DEL RESPONSABLE",IF(A44="MODERADO","EL CONTROL SE EJECUTA ALGUNAS VECES POR PARTE DEL RESPONSABLE",IF(A44="DEBIL","EL CONTROL NO SE EJECUTA POR PARTE DEL RESPONSABLE")))</f>
        <v>EL CONTROL SE EJECUTA DE MANERA CONSISTENTE POR PARTE DEL RESPONSABLE</v>
      </c>
      <c r="C44" s="489"/>
      <c r="D44" s="489"/>
      <c r="E44" s="489"/>
      <c r="F44" s="142"/>
      <c r="G44" s="142"/>
    </row>
    <row r="47" spans="1:7" ht="15.75" thickBot="1" x14ac:dyDescent="0.3">
      <c r="A47" s="460" t="s">
        <v>559</v>
      </c>
      <c r="B47" s="460"/>
      <c r="C47" s="460"/>
      <c r="D47" s="460"/>
      <c r="E47" s="460"/>
    </row>
    <row r="48" spans="1:7" x14ac:dyDescent="0.25">
      <c r="A48" s="461" t="s">
        <v>560</v>
      </c>
      <c r="B48" s="463" t="s">
        <v>75</v>
      </c>
      <c r="C48" s="463"/>
      <c r="D48" s="464" t="s">
        <v>76</v>
      </c>
      <c r="E48" s="465"/>
    </row>
    <row r="49" spans="1:5" s="4" customFormat="1" ht="47.25" customHeight="1" x14ac:dyDescent="0.25">
      <c r="A49" s="462"/>
      <c r="B49" s="143" t="s">
        <v>561</v>
      </c>
      <c r="C49" s="143" t="s">
        <v>562</v>
      </c>
      <c r="D49" s="144" t="s">
        <v>561</v>
      </c>
      <c r="E49" s="145" t="s">
        <v>562</v>
      </c>
    </row>
    <row r="50" spans="1:5" s="4" customFormat="1" ht="50.25" customHeight="1" thickBot="1" x14ac:dyDescent="0.3">
      <c r="A50" s="146" t="str">
        <f>F38</f>
        <v>FUERTE</v>
      </c>
      <c r="B50" s="147" t="s">
        <v>563</v>
      </c>
      <c r="C50" s="148">
        <f>IF(B50="Directamente",2,IF(B50="Indirectamente",1,IF(B50="No disminuye",0)))</f>
        <v>2</v>
      </c>
      <c r="D50" s="149" t="s">
        <v>563</v>
      </c>
      <c r="E50" s="150">
        <f>IF(D50="Directamente",2,IF(D50="Indirectamente",1,IF(D50="No disminuye",0)))</f>
        <v>2</v>
      </c>
    </row>
    <row r="58" spans="1:5" ht="15.75" thickBot="1" x14ac:dyDescent="0.3"/>
    <row r="59" spans="1:5" ht="44.25" customHeight="1" thickBot="1" x14ac:dyDescent="0.3">
      <c r="A59" s="466" t="s">
        <v>564</v>
      </c>
      <c r="B59" s="467"/>
      <c r="C59" s="467"/>
      <c r="D59" s="468"/>
    </row>
    <row r="60" spans="1:5" ht="17.25" customHeight="1" x14ac:dyDescent="0.25">
      <c r="A60" s="469" t="s">
        <v>528</v>
      </c>
      <c r="B60" s="470"/>
      <c r="C60" s="470"/>
      <c r="D60" s="471"/>
    </row>
    <row r="61" spans="1:5" ht="17.25" customHeight="1" x14ac:dyDescent="0.25">
      <c r="A61" s="472"/>
      <c r="B61" s="473"/>
      <c r="C61" s="473"/>
      <c r="D61" s="474"/>
    </row>
    <row r="62" spans="1:5" ht="66.75" customHeight="1" thickBot="1" x14ac:dyDescent="0.3">
      <c r="A62" s="475" t="str">
        <f>'MAPA RIESGO CORRUPCIÓN'!H55</f>
        <v>Revisión de informes de evaluación independiente, en caso de identificar hallazgos que deban ser conocidos por una autoridad competente se realiza el informe inmediatamente</v>
      </c>
      <c r="B62" s="476"/>
      <c r="C62" s="476"/>
      <c r="D62" s="477"/>
    </row>
    <row r="63" spans="1:5" ht="47.25" x14ac:dyDescent="0.25">
      <c r="A63" s="131" t="s">
        <v>529</v>
      </c>
      <c r="B63" s="132" t="s">
        <v>530</v>
      </c>
      <c r="C63" s="132" t="s">
        <v>531</v>
      </c>
      <c r="D63" s="133" t="s">
        <v>532</v>
      </c>
    </row>
    <row r="64" spans="1:5" ht="30" x14ac:dyDescent="0.25">
      <c r="A64" s="478" t="s">
        <v>533</v>
      </c>
      <c r="B64" s="6" t="s">
        <v>534</v>
      </c>
      <c r="C64" s="5" t="s">
        <v>535</v>
      </c>
      <c r="D64" s="134">
        <f>IF(C64="Asignado",15,IF(C64="No ASignado",10))</f>
        <v>15</v>
      </c>
    </row>
    <row r="65" spans="1:7" ht="45" x14ac:dyDescent="0.25">
      <c r="A65" s="478"/>
      <c r="B65" s="6" t="s">
        <v>536</v>
      </c>
      <c r="C65" s="5" t="s">
        <v>537</v>
      </c>
      <c r="D65" s="134">
        <f>IF(C65="Adecuado",15,IF(C65="Inadecuado",0))</f>
        <v>15</v>
      </c>
    </row>
    <row r="66" spans="1:7" ht="60" x14ac:dyDescent="0.25">
      <c r="A66" s="135" t="s">
        <v>538</v>
      </c>
      <c r="B66" s="6" t="s">
        <v>539</v>
      </c>
      <c r="C66" s="5" t="s">
        <v>540</v>
      </c>
      <c r="D66" s="134">
        <f>IF(C66="OPORTUNA",15,IF(C66="INOPORTUNA",0))</f>
        <v>15</v>
      </c>
    </row>
    <row r="67" spans="1:7" ht="90" x14ac:dyDescent="0.25">
      <c r="A67" s="135" t="s">
        <v>541</v>
      </c>
      <c r="B67" s="6" t="s">
        <v>542</v>
      </c>
      <c r="C67" s="136" t="s">
        <v>543</v>
      </c>
      <c r="D67" s="134">
        <f>IF(C67="PREVENIR",15,IF(C67="DETECTAR",10,IF(C67="NO ES UN CONTROL",0)))</f>
        <v>15</v>
      </c>
    </row>
    <row r="68" spans="1:7" ht="60" customHeight="1" thickBot="1" x14ac:dyDescent="0.3">
      <c r="A68" s="135" t="s">
        <v>544</v>
      </c>
      <c r="B68" s="6" t="s">
        <v>545</v>
      </c>
      <c r="C68" s="137" t="s">
        <v>546</v>
      </c>
      <c r="D68" s="134">
        <f>IF(C68="CONFIABLE",15,IF(C68="NO CONFIABLE",0))</f>
        <v>15</v>
      </c>
    </row>
    <row r="69" spans="1:7" ht="75" x14ac:dyDescent="0.25">
      <c r="A69" s="138" t="s">
        <v>547</v>
      </c>
      <c r="B69" s="6" t="s">
        <v>548</v>
      </c>
      <c r="C69" s="41" t="s">
        <v>549</v>
      </c>
      <c r="D69" s="134">
        <f>IF(C69="SE INVESTIGAN Y RESUELVEN OPORTUNAMENTE",15,IF(C69="NO SE INVESTIGAN Y RESUELVEN OPORTUNAMENTE",0))</f>
        <v>15</v>
      </c>
      <c r="E69" s="479" t="s">
        <v>550</v>
      </c>
      <c r="F69" s="480"/>
    </row>
    <row r="70" spans="1:7" ht="60" x14ac:dyDescent="0.25">
      <c r="A70" s="135" t="s">
        <v>551</v>
      </c>
      <c r="B70" s="6" t="s">
        <v>552</v>
      </c>
      <c r="C70" s="5" t="s">
        <v>553</v>
      </c>
      <c r="D70" s="134">
        <f>IF(C70="COMPLETA",10,IF(C70="INCOMPLETA",5,IF(C70="NO EXISTE",0)))</f>
        <v>10</v>
      </c>
      <c r="E70" s="481" t="s">
        <v>554</v>
      </c>
      <c r="F70" s="483" t="str">
        <f>IF(D71&gt;=96,"FUERTE",IF(D71&gt;=86,"MODERADO",IF(D71&lt;=85,"DEBIL")))</f>
        <v>FUERTE</v>
      </c>
    </row>
    <row r="71" spans="1:7" ht="21" thickBot="1" x14ac:dyDescent="0.3">
      <c r="A71" s="485" t="s">
        <v>55</v>
      </c>
      <c r="B71" s="486"/>
      <c r="C71" s="486"/>
      <c r="D71" s="139">
        <f>SUM(D64:D70)</f>
        <v>100</v>
      </c>
      <c r="E71" s="482"/>
      <c r="F71" s="484"/>
    </row>
    <row r="72" spans="1:7" x14ac:dyDescent="0.25">
      <c r="E72" s="20"/>
    </row>
    <row r="73" spans="1:7" x14ac:dyDescent="0.25">
      <c r="E73" s="20"/>
    </row>
    <row r="74" spans="1:7" x14ac:dyDescent="0.25">
      <c r="A74" s="487" t="s">
        <v>555</v>
      </c>
      <c r="B74" s="487"/>
      <c r="C74" s="487"/>
      <c r="D74" s="487"/>
      <c r="E74" s="487"/>
    </row>
    <row r="75" spans="1:7" ht="45" customHeight="1" x14ac:dyDescent="0.25">
      <c r="A75" s="140" t="s">
        <v>556</v>
      </c>
      <c r="B75" s="488" t="s">
        <v>557</v>
      </c>
      <c r="C75" s="488"/>
      <c r="D75" s="488"/>
      <c r="E75" s="488"/>
    </row>
    <row r="76" spans="1:7" ht="57" customHeight="1" x14ac:dyDescent="0.25">
      <c r="A76" s="141" t="s">
        <v>558</v>
      </c>
      <c r="B76" s="489" t="str">
        <f>IF(A76="FUERTE","EL CONTROL SE EJECUTA DE MANERA CONSISTENTE POR PARTE DEL RESPONSABLE",IF(A76="MODERADO","EL CONTROL SE EJECUTA ALGUNAS VECES POR PARTE DEL RESPONSABLE",IF(A76="DEBIL","EL CONTROL NO SE EJECUTA POR PARTE DEL RESPONSABLE")))</f>
        <v>EL CONTROL SE EJECUTA DE MANERA CONSISTENTE POR PARTE DEL RESPONSABLE</v>
      </c>
      <c r="C76" s="489"/>
      <c r="D76" s="489"/>
      <c r="E76" s="489"/>
      <c r="F76" s="142"/>
      <c r="G76" s="142"/>
    </row>
    <row r="79" spans="1:7" ht="15.75" thickBot="1" x14ac:dyDescent="0.3">
      <c r="A79" s="460" t="s">
        <v>559</v>
      </c>
      <c r="B79" s="460"/>
      <c r="C79" s="460"/>
      <c r="D79" s="460"/>
      <c r="E79" s="460"/>
    </row>
    <row r="80" spans="1:7" x14ac:dyDescent="0.25">
      <c r="A80" s="461" t="s">
        <v>560</v>
      </c>
      <c r="B80" s="463" t="s">
        <v>75</v>
      </c>
      <c r="C80" s="463"/>
      <c r="D80" s="464" t="s">
        <v>76</v>
      </c>
      <c r="E80" s="465"/>
    </row>
    <row r="81" spans="1:5" s="4" customFormat="1" ht="47.25" customHeight="1" x14ac:dyDescent="0.25">
      <c r="A81" s="462"/>
      <c r="B81" s="143" t="s">
        <v>561</v>
      </c>
      <c r="C81" s="143" t="s">
        <v>562</v>
      </c>
      <c r="D81" s="144" t="s">
        <v>561</v>
      </c>
      <c r="E81" s="145" t="s">
        <v>562</v>
      </c>
    </row>
    <row r="82" spans="1:5" s="4" customFormat="1" ht="50.25" customHeight="1" thickBot="1" x14ac:dyDescent="0.3">
      <c r="A82" s="146" t="str">
        <f>F70</f>
        <v>FUERTE</v>
      </c>
      <c r="B82" s="147" t="s">
        <v>563</v>
      </c>
      <c r="C82" s="148">
        <f>IF(B82="Directamente",2,IF(B82="Indirectamente",1,IF(B82="No disminuye",0)))</f>
        <v>2</v>
      </c>
      <c r="D82" s="149" t="s">
        <v>563</v>
      </c>
      <c r="E82" s="150">
        <f>IF(D82="Directamente",2,IF(D82="Indirectamente",1,IF(D82="No disminuye",0)))</f>
        <v>2</v>
      </c>
    </row>
  </sheetData>
  <mergeCells count="45">
    <mergeCell ref="E70:E71"/>
    <mergeCell ref="F70:F71"/>
    <mergeCell ref="A71:C71"/>
    <mergeCell ref="A59:D59"/>
    <mergeCell ref="A60:D61"/>
    <mergeCell ref="A62:D62"/>
    <mergeCell ref="A64:A65"/>
    <mergeCell ref="E69:F69"/>
    <mergeCell ref="A74:E74"/>
    <mergeCell ref="B75:E75"/>
    <mergeCell ref="B76:E76"/>
    <mergeCell ref="A79:E79"/>
    <mergeCell ref="A80:A81"/>
    <mergeCell ref="B80:C80"/>
    <mergeCell ref="D80:E80"/>
    <mergeCell ref="B44:E44"/>
    <mergeCell ref="A47:E47"/>
    <mergeCell ref="A48:A49"/>
    <mergeCell ref="B48:C48"/>
    <mergeCell ref="D48:E48"/>
    <mergeCell ref="A42:E42"/>
    <mergeCell ref="B43:E43"/>
    <mergeCell ref="A27:D27"/>
    <mergeCell ref="A28:D29"/>
    <mergeCell ref="A30:D30"/>
    <mergeCell ref="A32:A33"/>
    <mergeCell ref="E37:F37"/>
    <mergeCell ref="E38:E39"/>
    <mergeCell ref="F38:F39"/>
    <mergeCell ref="A39:C39"/>
    <mergeCell ref="A21:E21"/>
    <mergeCell ref="A22:A23"/>
    <mergeCell ref="B22:C22"/>
    <mergeCell ref="D22:E22"/>
    <mergeCell ref="A1:D1"/>
    <mergeCell ref="A2:D3"/>
    <mergeCell ref="A4:D4"/>
    <mergeCell ref="A6:A7"/>
    <mergeCell ref="E11:F11"/>
    <mergeCell ref="E12:E13"/>
    <mergeCell ref="F12:F13"/>
    <mergeCell ref="A13:C13"/>
    <mergeCell ref="A16:E16"/>
    <mergeCell ref="B17:E17"/>
    <mergeCell ref="B18:E18"/>
  </mergeCells>
  <conditionalFormatting sqref="D13">
    <cfRule type="cellIs" dxfId="16" priority="71" operator="between">
      <formula>96</formula>
      <formula>100</formula>
    </cfRule>
    <cfRule type="cellIs" dxfId="15" priority="72" operator="between">
      <formula>86</formula>
      <formula>95</formula>
    </cfRule>
    <cfRule type="cellIs" dxfId="14" priority="73" operator="between">
      <formula>0</formula>
      <formula>85</formula>
    </cfRule>
  </conditionalFormatting>
  <conditionalFormatting sqref="D39">
    <cfRule type="cellIs" dxfId="13" priority="64" operator="between">
      <formula>96</formula>
      <formula>100</formula>
    </cfRule>
    <cfRule type="cellIs" dxfId="12" priority="65" operator="between">
      <formula>86</formula>
      <formula>95</formula>
    </cfRule>
    <cfRule type="cellIs" dxfId="11" priority="66" operator="between">
      <formula>0</formula>
      <formula>85</formula>
    </cfRule>
  </conditionalFormatting>
  <conditionalFormatting sqref="D71">
    <cfRule type="cellIs" dxfId="10" priority="57" operator="between">
      <formula>96</formula>
      <formula>100</formula>
    </cfRule>
    <cfRule type="cellIs" dxfId="9" priority="58" operator="between">
      <formula>86</formula>
      <formula>95</formula>
    </cfRule>
    <cfRule type="cellIs" dxfId="8" priority="59" operator="between">
      <formula>0</formula>
      <formula>85</formula>
    </cfRule>
  </conditionalFormatting>
  <conditionalFormatting sqref="F12:F13">
    <cfRule type="colorScale" priority="223">
      <colorScale>
        <cfvo type="num" val="#REF!"/>
        <cfvo type="num" val="#REF!"/>
        <cfvo type="num" val="#REF!"/>
        <color rgb="FFF8696B"/>
        <color rgb="FFFFEB84"/>
        <color rgb="FF63BE7B"/>
      </colorScale>
    </cfRule>
    <cfRule type="colorScale" priority="224">
      <colorScale>
        <cfvo type="formula" val="#REF!"/>
        <cfvo type="formula" val="#REF!"/>
        <cfvo type="formula" val="#REF!"/>
        <color rgb="FFF8696B"/>
        <color rgb="FFFFEB84"/>
        <color rgb="FF63BE7B"/>
      </colorScale>
    </cfRule>
    <cfRule type="colorScale" priority="225">
      <colorScale>
        <cfvo type="min"/>
        <cfvo type="percentile" val="50"/>
        <cfvo type="max"/>
        <color rgb="FFF8696B"/>
        <color rgb="FFFFEB84"/>
        <color rgb="FF63BE7B"/>
      </colorScale>
    </cfRule>
    <cfRule type="colorScale" priority="226">
      <colorScale>
        <cfvo type="num" val="#REF!"/>
        <cfvo type="percentile" val="50"/>
        <cfvo type="max"/>
        <color rgb="FFF8696B"/>
        <color rgb="FFFFEB84"/>
        <color rgb="FF63BE7B"/>
      </colorScale>
    </cfRule>
  </conditionalFormatting>
  <conditionalFormatting sqref="F38:F39">
    <cfRule type="colorScale" priority="227">
      <colorScale>
        <cfvo type="num" val="#REF!"/>
        <cfvo type="num" val="#REF!"/>
        <cfvo type="num" val="#REF!"/>
        <color rgb="FFF8696B"/>
        <color rgb="FFFFEB84"/>
        <color rgb="FF63BE7B"/>
      </colorScale>
    </cfRule>
    <cfRule type="colorScale" priority="228">
      <colorScale>
        <cfvo type="formula" val="#REF!"/>
        <cfvo type="formula" val="#REF!"/>
        <cfvo type="formula" val="#REF!"/>
        <color rgb="FFF8696B"/>
        <color rgb="FFFFEB84"/>
        <color rgb="FF63BE7B"/>
      </colorScale>
    </cfRule>
    <cfRule type="colorScale" priority="229">
      <colorScale>
        <cfvo type="min"/>
        <cfvo type="percentile" val="50"/>
        <cfvo type="max"/>
        <color rgb="FFF8696B"/>
        <color rgb="FFFFEB84"/>
        <color rgb="FF63BE7B"/>
      </colorScale>
    </cfRule>
    <cfRule type="colorScale" priority="230">
      <colorScale>
        <cfvo type="num" val="#REF!"/>
        <cfvo type="percentile" val="50"/>
        <cfvo type="max"/>
        <color rgb="FFF8696B"/>
        <color rgb="FFFFEB84"/>
        <color rgb="FF63BE7B"/>
      </colorScale>
    </cfRule>
  </conditionalFormatting>
  <conditionalFormatting sqref="F70:F71">
    <cfRule type="colorScale" priority="231">
      <colorScale>
        <cfvo type="num" val="#REF!"/>
        <cfvo type="num" val="#REF!"/>
        <cfvo type="num" val="#REF!"/>
        <color rgb="FFF8696B"/>
        <color rgb="FFFFEB84"/>
        <color rgb="FF63BE7B"/>
      </colorScale>
    </cfRule>
    <cfRule type="colorScale" priority="232">
      <colorScale>
        <cfvo type="formula" val="#REF!"/>
        <cfvo type="formula" val="#REF!"/>
        <cfvo type="formula" val="#REF!"/>
        <color rgb="FFF8696B"/>
        <color rgb="FFFFEB84"/>
        <color rgb="FF63BE7B"/>
      </colorScale>
    </cfRule>
    <cfRule type="colorScale" priority="233">
      <colorScale>
        <cfvo type="min"/>
        <cfvo type="percentile" val="50"/>
        <cfvo type="max"/>
        <color rgb="FFF8696B"/>
        <color rgb="FFFFEB84"/>
        <color rgb="FF63BE7B"/>
      </colorScale>
    </cfRule>
    <cfRule type="colorScale" priority="234">
      <colorScale>
        <cfvo type="num" val="#REF!"/>
        <cfvo type="percentile" val="50"/>
        <cfvo type="max"/>
        <color rgb="FFF8696B"/>
        <color rgb="FFFFEB84"/>
        <color rgb="FF63BE7B"/>
      </colorScale>
    </cfRule>
  </conditionalFormatting>
  <dataValidations count="2">
    <dataValidation type="list" allowBlank="1" showInputMessage="1" showErrorMessage="1" sqref="A18 A76 A44" xr:uid="{0AC9FEA4-99B4-4DAA-99F1-B70B07B000CB}">
      <formula1>#REF!</formula1>
    </dataValidation>
    <dataValidation type="list" allowBlank="1" showInputMessage="1" showErrorMessage="1" sqref="D24 D82 D50 C6:C12 C64:C70 C32:C38 B24 B82 B50" xr:uid="{FED26332-2D10-481F-83E0-CE9AFDB757A1}">
      <formula1>#REF!</formula1>
    </dataValidation>
  </dataValidations>
  <pageMargins left="0.7" right="0.7" top="0.75" bottom="0.75" header="0.3" footer="0.3"/>
  <pageSetup paperSize="151"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9C34C-8DEA-43FA-9C2B-19D183189243}">
  <sheetPr>
    <tabColor rgb="FF66FF33"/>
  </sheetPr>
  <dimension ref="A1:M11"/>
  <sheetViews>
    <sheetView topLeftCell="A3" zoomScale="95" zoomScaleNormal="100" workbookViewId="0">
      <selection activeCell="I10" sqref="I10"/>
    </sheetView>
  </sheetViews>
  <sheetFormatPr baseColWidth="10" defaultColWidth="10.7109375" defaultRowHeight="15" x14ac:dyDescent="0.25"/>
  <cols>
    <col min="1" max="4" width="16.28515625" customWidth="1"/>
    <col min="5" max="5" width="15.85546875" customWidth="1"/>
    <col min="6" max="6" width="21.28515625" customWidth="1"/>
    <col min="7" max="7" width="19.28515625" customWidth="1"/>
    <col min="12" max="12" width="26.5703125" customWidth="1"/>
    <col min="13" max="13" width="33.85546875" customWidth="1"/>
  </cols>
  <sheetData>
    <row r="1" spans="1:13" ht="45" customHeight="1" x14ac:dyDescent="0.25">
      <c r="A1" s="490" t="s">
        <v>500</v>
      </c>
      <c r="B1" s="491"/>
      <c r="C1" s="491"/>
      <c r="D1" s="491"/>
      <c r="E1" s="492"/>
      <c r="F1" s="492"/>
      <c r="G1" s="493"/>
    </row>
    <row r="2" spans="1:13" ht="34.5" customHeight="1" x14ac:dyDescent="0.25">
      <c r="A2" s="494" t="s">
        <v>75</v>
      </c>
      <c r="B2" s="495"/>
      <c r="C2" s="496" t="s">
        <v>76</v>
      </c>
      <c r="D2" s="497"/>
      <c r="E2" s="497"/>
      <c r="F2" s="497"/>
      <c r="G2" s="498"/>
    </row>
    <row r="3" spans="1:13" x14ac:dyDescent="0.25">
      <c r="A3" s="494"/>
      <c r="B3" s="495"/>
      <c r="C3" s="100">
        <v>1</v>
      </c>
      <c r="D3" s="101">
        <v>2</v>
      </c>
      <c r="E3" s="43">
        <v>3</v>
      </c>
      <c r="F3" s="43">
        <v>4</v>
      </c>
      <c r="G3" s="15">
        <v>5</v>
      </c>
    </row>
    <row r="4" spans="1:13" x14ac:dyDescent="0.25">
      <c r="A4" s="494"/>
      <c r="B4" s="495"/>
      <c r="C4" s="102" t="s">
        <v>501</v>
      </c>
      <c r="D4" s="102" t="s">
        <v>502</v>
      </c>
      <c r="E4" s="42" t="s">
        <v>77</v>
      </c>
      <c r="F4" s="42" t="s">
        <v>37</v>
      </c>
      <c r="G4" s="16" t="s">
        <v>78</v>
      </c>
    </row>
    <row r="5" spans="1:13" ht="68.25" customHeight="1" x14ac:dyDescent="0.25">
      <c r="A5" s="17">
        <v>5</v>
      </c>
      <c r="B5" s="42" t="s">
        <v>83</v>
      </c>
      <c r="C5" s="103"/>
      <c r="D5" s="103"/>
      <c r="E5" s="104"/>
      <c r="F5" s="104"/>
      <c r="G5" s="105"/>
    </row>
    <row r="6" spans="1:13" ht="68.25" customHeight="1" x14ac:dyDescent="0.25">
      <c r="A6" s="17">
        <v>4</v>
      </c>
      <c r="B6" s="42" t="s">
        <v>14</v>
      </c>
      <c r="C6" s="106"/>
      <c r="D6" s="103"/>
      <c r="E6" s="107"/>
      <c r="F6" s="108"/>
      <c r="G6" s="109"/>
    </row>
    <row r="7" spans="1:13" ht="68.25" customHeight="1" x14ac:dyDescent="0.25">
      <c r="A7" s="17">
        <v>3</v>
      </c>
      <c r="B7" s="42" t="s">
        <v>15</v>
      </c>
      <c r="C7" s="110"/>
      <c r="D7" s="106"/>
      <c r="E7" s="107"/>
      <c r="F7" s="108"/>
      <c r="G7" s="109"/>
    </row>
    <row r="8" spans="1:13" ht="68.25" customHeight="1" x14ac:dyDescent="0.25">
      <c r="A8" s="17">
        <v>2</v>
      </c>
      <c r="B8" s="111" t="s">
        <v>16</v>
      </c>
      <c r="C8" s="110"/>
      <c r="D8" s="110"/>
      <c r="E8" s="112"/>
      <c r="F8" s="107"/>
      <c r="G8" s="109"/>
    </row>
    <row r="9" spans="1:13" ht="68.25" customHeight="1" x14ac:dyDescent="0.25">
      <c r="A9" s="17">
        <v>1</v>
      </c>
      <c r="B9" s="111" t="s">
        <v>73</v>
      </c>
      <c r="C9" s="110"/>
      <c r="D9" s="110"/>
      <c r="E9" s="112"/>
      <c r="F9" s="107"/>
      <c r="G9" s="109"/>
    </row>
    <row r="10" spans="1:13" ht="156" customHeight="1" x14ac:dyDescent="0.25">
      <c r="A10" s="113"/>
      <c r="B10" s="114"/>
      <c r="C10" s="114"/>
      <c r="D10" s="114"/>
      <c r="E10" s="114"/>
      <c r="L10" s="115" t="s">
        <v>84</v>
      </c>
      <c r="M10" s="115" t="s">
        <v>503</v>
      </c>
    </row>
    <row r="11" spans="1:13" x14ac:dyDescent="0.25">
      <c r="A11" s="114"/>
      <c r="B11" s="114"/>
      <c r="C11" s="114"/>
      <c r="D11" s="114"/>
      <c r="E11" s="114"/>
      <c r="F11" s="114"/>
    </row>
  </sheetData>
  <mergeCells count="3">
    <mergeCell ref="A1:G1"/>
    <mergeCell ref="A2:B4"/>
    <mergeCell ref="C2:G2"/>
  </mergeCells>
  <conditionalFormatting sqref="E3:G3 A5:A9">
    <cfRule type="colorScale" priority="9">
      <colorScale>
        <cfvo type="num" val="1"/>
        <cfvo type="num" val="3"/>
        <cfvo type="num" val="5"/>
        <color rgb="FF00B050"/>
        <color rgb="FFFFC000"/>
        <color rgb="FFFF0000"/>
      </colorScale>
    </cfRule>
  </conditionalFormatting>
  <conditionalFormatting sqref="L10 E5:G9">
    <cfRule type="cellIs" dxfId="7" priority="5" operator="equal">
      <formula>"E"</formula>
    </cfRule>
    <cfRule type="cellIs" dxfId="6" priority="6" operator="equal">
      <formula>"A"</formula>
    </cfRule>
    <cfRule type="cellIs" dxfId="5" priority="7" operator="equal">
      <formula>"M"</formula>
    </cfRule>
    <cfRule type="cellIs" dxfId="4" priority="8" operator="equal">
      <formula>"B"</formula>
    </cfRule>
  </conditionalFormatting>
  <conditionalFormatting sqref="M10">
    <cfRule type="cellIs" dxfId="3" priority="1" operator="equal">
      <formula>"E"</formula>
    </cfRule>
    <cfRule type="cellIs" dxfId="2" priority="2" operator="equal">
      <formula>"A"</formula>
    </cfRule>
    <cfRule type="cellIs" dxfId="1" priority="3" operator="equal">
      <formula>"M"</formula>
    </cfRule>
    <cfRule type="cellIs" dxfId="0" priority="4" operator="equal">
      <formula>"B"</formula>
    </cfRule>
  </conditionalFormatting>
  <pageMargins left="0.9055118110236221" right="0.31496062992125984" top="0.74803149606299213" bottom="0.74803149606299213" header="0.31496062992125984" footer="0.31496062992125984"/>
  <pageSetup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definición riesgo</vt:lpstr>
      <vt:lpstr>identificación riesgo</vt:lpstr>
      <vt:lpstr>ANALISIS PROBABILIDAD</vt:lpstr>
      <vt:lpstr>Impacto</vt:lpstr>
      <vt:lpstr>CRITERIO PARA CALIFICAR IMPACTO</vt:lpstr>
      <vt:lpstr>Controles</vt:lpstr>
      <vt:lpstr>MAPA RIESGO CORRUPCIÓN</vt:lpstr>
      <vt:lpstr>EVALUACIÓN CONTROLES</vt:lpstr>
      <vt:lpstr>MAPA DE CALOR</vt:lpstr>
      <vt:lpstr>califica riesgo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CI-H-000237</dc:creator>
  <cp:lastModifiedBy>Nelson Piñeros</cp:lastModifiedBy>
  <cp:lastPrinted>2015-05-21T23:27:38Z</cp:lastPrinted>
  <dcterms:created xsi:type="dcterms:W3CDTF">2014-07-11T18:50:50Z</dcterms:created>
  <dcterms:modified xsi:type="dcterms:W3CDTF">2020-01-17T21:34:24Z</dcterms:modified>
</cp:coreProperties>
</file>