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24226"/>
  <mc:AlternateContent xmlns:mc="http://schemas.openxmlformats.org/markup-compatibility/2006">
    <mc:Choice Requires="x15">
      <x15ac:absPath xmlns:x15ac="http://schemas.microsoft.com/office/spreadsheetml/2010/11/ac" url="I:\MIS DOCUMENTOS EQUIPO\PLANEACION\RIESGOS\MAPA DE RIESGOS 2020\MAPA RIESGOS PROCESOS 2020\"/>
    </mc:Choice>
  </mc:AlternateContent>
  <xr:revisionPtr revIDLastSave="0" documentId="13_ncr:1_{006D730C-3440-4AEF-9C97-C6FA2751A002}" xr6:coauthVersionLast="36" xr6:coauthVersionMax="36" xr10:uidLastSave="{00000000-0000-0000-0000-000000000000}"/>
  <bookViews>
    <workbookView xWindow="0" yWindow="0" windowWidth="28800" windowHeight="11835" tabRatio="972" firstSheet="6" activeTab="6" xr2:uid="{00000000-000D-0000-FFFF-FFFF00000000}"/>
  </bookViews>
  <sheets>
    <sheet name="CHECK LIST" sheetId="19" state="hidden" r:id="rId1"/>
    <sheet name="OCI" sheetId="20" state="hidden" r:id="rId2"/>
    <sheet name="DESCRIPCIÓN RIESGOS" sheetId="14" state="hidden" r:id="rId3"/>
    <sheet name="CRITERIOS CALIFIC. PROBABILIDAD" sheetId="4" state="hidden" r:id="rId4"/>
    <sheet name="CRITERIOS PARA CALIFIC. IMPACTO" sheetId="15" state="hidden" r:id="rId5"/>
    <sheet name="DESPLAZAMIENTO RIESGO INHERENTE" sheetId="21" state="hidden" r:id="rId6"/>
    <sheet name="MAPA DE RIESGOS" sheetId="1" r:id="rId7"/>
    <sheet name="EVALUACIÓN CONTROLES" sheetId="24" state="hidden" r:id="rId8"/>
    <sheet name="MAPA DE CALOR RIESGOS UAEOS" sheetId="22" state="hidden" r:id="rId9"/>
    <sheet name="PESO CONTROLES" sheetId="18" state="hidden" r:id="rId10"/>
    <sheet name="CONTROLES" sheetId="16" state="hidden" r:id="rId11"/>
    <sheet name="SEGUIMIENTO" sheetId="23" state="hidden" r:id="rId12"/>
    <sheet name="RESUMEN" sheetId="6" state="hidden" r:id="rId13"/>
    <sheet name="CAUSA RAIZ" sheetId="11" state="hidden" r:id="rId14"/>
    <sheet name="NIVEL CALIFICAR IMPACTO RESUMEN" sheetId="9" state="hidden" r:id="rId15"/>
    <sheet name="NIVELES CALIFICAR IMPACTO" sheetId="13" state="hidden" r:id="rId16"/>
  </sheets>
  <externalReferences>
    <externalReference r:id="rId17"/>
    <externalReference r:id="rId18"/>
  </externalReferences>
  <definedNames>
    <definedName name="_xlnm._FilterDatabase" localSheetId="6" hidden="1">'MAPA DE RIESGOS'!$A$1:$X$155</definedName>
    <definedName name="_xlnm._FilterDatabase" localSheetId="12" hidden="1">RESUMEN!$D$3:$F$61</definedName>
    <definedName name="_xlnm.Print_Area" localSheetId="0">'CHECK LIST'!$B$3:$M$71</definedName>
    <definedName name="_xlnm.Print_Area" localSheetId="6">'MAPA DE RIESGOS'!$A$5:$T$155</definedName>
    <definedName name="_xlnm.Print_Area" localSheetId="1">OCI!$U$20:$W$29</definedName>
    <definedName name="_xlnm.Print_Titles" localSheetId="0">'CHECK LIST'!$3:$6</definedName>
    <definedName name="_xlnm.Print_Titles" localSheetId="6">'MAPA DE RIESGOS'!$1:$4</definedName>
  </definedNames>
  <calcPr calcId="191029"/>
</workbook>
</file>

<file path=xl/calcChain.xml><?xml version="1.0" encoding="utf-8"?>
<calcChain xmlns="http://schemas.openxmlformats.org/spreadsheetml/2006/main">
  <c r="F13" i="1" l="1"/>
  <c r="E13" i="1"/>
  <c r="F10" i="1"/>
  <c r="E10" i="1"/>
  <c r="D455" i="24" l="1"/>
  <c r="D427" i="24"/>
  <c r="D434" i="24" s="1"/>
  <c r="F433" i="24" s="1"/>
  <c r="A445" i="24" s="1"/>
  <c r="D399" i="24"/>
  <c r="D371" i="24"/>
  <c r="D378" i="24" s="1"/>
  <c r="F377" i="24" s="1"/>
  <c r="A389" i="24" s="1"/>
  <c r="D343" i="24"/>
  <c r="D315" i="24"/>
  <c r="D322" i="24" s="1"/>
  <c r="F321" i="24" s="1"/>
  <c r="A333" i="24" s="1"/>
  <c r="D287" i="24"/>
  <c r="D294" i="24" s="1"/>
  <c r="F293" i="24" s="1"/>
  <c r="A305" i="24" s="1"/>
  <c r="D259" i="24"/>
  <c r="D266" i="24" s="1"/>
  <c r="F265" i="24" s="1"/>
  <c r="A277" i="24" s="1"/>
  <c r="D231" i="24"/>
  <c r="D203" i="24"/>
  <c r="D210" i="24" s="1"/>
  <c r="F209" i="24" s="1"/>
  <c r="A221" i="24" s="1"/>
  <c r="D175" i="24"/>
  <c r="D147" i="24"/>
  <c r="D154" i="24" s="1"/>
  <c r="F153" i="24" s="1"/>
  <c r="A165" i="24" s="1"/>
  <c r="D119" i="24"/>
  <c r="D126" i="24" s="1"/>
  <c r="F125" i="24" s="1"/>
  <c r="A137" i="24" s="1"/>
  <c r="D91" i="24"/>
  <c r="D98" i="24" s="1"/>
  <c r="F97" i="24" s="1"/>
  <c r="A109" i="24" s="1"/>
  <c r="D63" i="24"/>
  <c r="D35" i="24"/>
  <c r="D42" i="24" s="1"/>
  <c r="F41" i="24" s="1"/>
  <c r="A53" i="24" s="1"/>
  <c r="E473" i="24"/>
  <c r="C473" i="24"/>
  <c r="B467" i="24"/>
  <c r="D461" i="24"/>
  <c r="D460" i="24"/>
  <c r="D459" i="24"/>
  <c r="D458" i="24"/>
  <c r="D457" i="24"/>
  <c r="D456" i="24"/>
  <c r="E445" i="24"/>
  <c r="C445" i="24"/>
  <c r="B439" i="24"/>
  <c r="D433" i="24"/>
  <c r="D432" i="24"/>
  <c r="D431" i="24"/>
  <c r="D430" i="24"/>
  <c r="D429" i="24"/>
  <c r="D428" i="24"/>
  <c r="A425" i="24"/>
  <c r="E417" i="24"/>
  <c r="C417" i="24"/>
  <c r="B411" i="24"/>
  <c r="D405" i="24"/>
  <c r="D404" i="24"/>
  <c r="D403" i="24"/>
  <c r="D402" i="24"/>
  <c r="D401" i="24"/>
  <c r="D400" i="24"/>
  <c r="A397" i="24"/>
  <c r="E389" i="24"/>
  <c r="C389" i="24"/>
  <c r="B383" i="24"/>
  <c r="D377" i="24"/>
  <c r="D376" i="24"/>
  <c r="D375" i="24"/>
  <c r="D374" i="24"/>
  <c r="D373" i="24"/>
  <c r="D372" i="24"/>
  <c r="A369" i="24"/>
  <c r="E361" i="24"/>
  <c r="C361" i="24"/>
  <c r="B355" i="24"/>
  <c r="D349" i="24"/>
  <c r="D348" i="24"/>
  <c r="D347" i="24"/>
  <c r="D346" i="24"/>
  <c r="D345" i="24"/>
  <c r="D344" i="24"/>
  <c r="A341" i="24"/>
  <c r="E333" i="24"/>
  <c r="C333" i="24"/>
  <c r="B327" i="24"/>
  <c r="D321" i="24"/>
  <c r="D320" i="24"/>
  <c r="D319" i="24"/>
  <c r="D318" i="24"/>
  <c r="D317" i="24"/>
  <c r="D316" i="24"/>
  <c r="A313" i="24"/>
  <c r="E305" i="24"/>
  <c r="C305" i="24"/>
  <c r="B299" i="24"/>
  <c r="D293" i="24"/>
  <c r="D292" i="24"/>
  <c r="D291" i="24"/>
  <c r="D290" i="24"/>
  <c r="D289" i="24"/>
  <c r="D288" i="24"/>
  <c r="A285" i="24"/>
  <c r="E277" i="24"/>
  <c r="C277" i="24"/>
  <c r="B271" i="24"/>
  <c r="D265" i="24"/>
  <c r="D264" i="24"/>
  <c r="D263" i="24"/>
  <c r="D262" i="24"/>
  <c r="D261" i="24"/>
  <c r="D260" i="24"/>
  <c r="A257" i="24"/>
  <c r="E249" i="24"/>
  <c r="C249" i="24"/>
  <c r="B243" i="24"/>
  <c r="D237" i="24"/>
  <c r="D236" i="24"/>
  <c r="D235" i="24"/>
  <c r="D234" i="24"/>
  <c r="D233" i="24"/>
  <c r="D232" i="24"/>
  <c r="A229" i="24"/>
  <c r="E221" i="24"/>
  <c r="C221" i="24"/>
  <c r="B215" i="24"/>
  <c r="D209" i="24"/>
  <c r="D208" i="24"/>
  <c r="D207" i="24"/>
  <c r="D206" i="24"/>
  <c r="D205" i="24"/>
  <c r="D204" i="24"/>
  <c r="A201" i="24"/>
  <c r="E193" i="24"/>
  <c r="C193" i="24"/>
  <c r="B187" i="24"/>
  <c r="D181" i="24"/>
  <c r="D180" i="24"/>
  <c r="D179" i="24"/>
  <c r="D178" i="24"/>
  <c r="D177" i="24"/>
  <c r="D176" i="24"/>
  <c r="A173" i="24"/>
  <c r="E165" i="24"/>
  <c r="C165" i="24"/>
  <c r="B159" i="24"/>
  <c r="D153" i="24"/>
  <c r="D152" i="24"/>
  <c r="D151" i="24"/>
  <c r="D150" i="24"/>
  <c r="D149" i="24"/>
  <c r="D148" i="24"/>
  <c r="A145" i="24"/>
  <c r="E137" i="24"/>
  <c r="C137" i="24"/>
  <c r="B131" i="24"/>
  <c r="D125" i="24"/>
  <c r="D124" i="24"/>
  <c r="D123" i="24"/>
  <c r="D122" i="24"/>
  <c r="D121" i="24"/>
  <c r="D120" i="24"/>
  <c r="A117" i="24"/>
  <c r="E109" i="24"/>
  <c r="C109" i="24"/>
  <c r="B103" i="24"/>
  <c r="D97" i="24"/>
  <c r="D96" i="24"/>
  <c r="D95" i="24"/>
  <c r="D94" i="24"/>
  <c r="D93" i="24"/>
  <c r="D92" i="24"/>
  <c r="A89" i="24"/>
  <c r="E81" i="24"/>
  <c r="C81" i="24"/>
  <c r="B75" i="24"/>
  <c r="D69" i="24"/>
  <c r="D68" i="24"/>
  <c r="D67" i="24"/>
  <c r="D66" i="24"/>
  <c r="D65" i="24"/>
  <c r="D64" i="24"/>
  <c r="A61" i="24"/>
  <c r="E53" i="24"/>
  <c r="C53" i="24"/>
  <c r="B47" i="24"/>
  <c r="D41" i="24"/>
  <c r="D40" i="24"/>
  <c r="D39" i="24"/>
  <c r="D38" i="24"/>
  <c r="D37" i="24"/>
  <c r="D36" i="24"/>
  <c r="A33" i="24"/>
  <c r="E24" i="24"/>
  <c r="C24" i="24"/>
  <c r="B18" i="24"/>
  <c r="D12" i="24"/>
  <c r="D11" i="24"/>
  <c r="D10" i="24"/>
  <c r="D9" i="24"/>
  <c r="D8" i="24"/>
  <c r="D7" i="24"/>
  <c r="D6" i="24"/>
  <c r="A4" i="24"/>
  <c r="D462" i="24" l="1"/>
  <c r="F461" i="24" s="1"/>
  <c r="A473" i="24" s="1"/>
  <c r="D406" i="24"/>
  <c r="F405" i="24" s="1"/>
  <c r="A417" i="24" s="1"/>
  <c r="D350" i="24"/>
  <c r="F349" i="24" s="1"/>
  <c r="A361" i="24" s="1"/>
  <c r="D238" i="24"/>
  <c r="F237" i="24" s="1"/>
  <c r="A249" i="24" s="1"/>
  <c r="D182" i="24"/>
  <c r="F181" i="24" s="1"/>
  <c r="A193" i="24" s="1"/>
  <c r="D70" i="24"/>
  <c r="F69" i="24" s="1"/>
  <c r="A81" i="24" s="1"/>
  <c r="D13" i="24"/>
  <c r="F12" i="24" s="1"/>
  <c r="A24" i="24" s="1"/>
  <c r="L5" i="6"/>
  <c r="K5" i="6"/>
  <c r="K6" i="6" s="1"/>
  <c r="J5" i="6"/>
  <c r="J6" i="6" s="1"/>
  <c r="I5" i="6"/>
  <c r="I6" i="6" s="1"/>
  <c r="H5" i="6"/>
  <c r="H6" i="6" s="1"/>
  <c r="L6" i="6" l="1"/>
  <c r="P5" i="6"/>
  <c r="O5" i="6"/>
  <c r="I22" i="23" l="1"/>
  <c r="I23" i="23" s="1"/>
  <c r="H22" i="23"/>
  <c r="H23" i="23" s="1"/>
  <c r="N5" i="6" l="1"/>
  <c r="R5" i="6" s="1"/>
  <c r="C61" i="6" l="1"/>
  <c r="R6" i="6" l="1"/>
  <c r="Q6" i="6"/>
  <c r="X5" i="6" s="1"/>
  <c r="O6" i="6"/>
  <c r="V5" i="6" s="1"/>
  <c r="N6" i="6"/>
  <c r="U5" i="6" s="1"/>
  <c r="Y5" i="6" s="1"/>
  <c r="P6" i="6"/>
  <c r="W5" i="6" s="1"/>
  <c r="M13" i="11" l="1"/>
  <c r="L13" i="11"/>
  <c r="M12" i="11"/>
  <c r="L12" i="11"/>
  <c r="M11" i="11"/>
  <c r="L11" i="11"/>
  <c r="M10" i="11"/>
  <c r="L10" i="11"/>
  <c r="M9" i="11"/>
  <c r="L9" i="11"/>
  <c r="M8" i="11"/>
  <c r="L8" i="11"/>
  <c r="M7" i="11"/>
  <c r="L7" i="11"/>
  <c r="M6" i="11"/>
  <c r="L6" i="11"/>
  <c r="M5" i="11"/>
  <c r="L5" i="11"/>
  <c r="M4" i="11"/>
  <c r="L4" i="11"/>
  <c r="Q95" i="6"/>
  <c r="P95" i="6"/>
  <c r="O95" i="6"/>
  <c r="N95" i="6"/>
  <c r="G21" i="18"/>
  <c r="H21" i="18" s="1"/>
  <c r="K8" i="18"/>
  <c r="L8" i="18" s="1"/>
  <c r="M16" i="4"/>
  <c r="N16" i="4" s="1"/>
  <c r="L16" i="4"/>
  <c r="B16" i="4"/>
  <c r="M15" i="4"/>
  <c r="N15" i="4" s="1"/>
  <c r="L15" i="4"/>
  <c r="B15" i="4"/>
  <c r="M14" i="4"/>
  <c r="N14" i="4" s="1"/>
  <c r="L14" i="4"/>
  <c r="B14" i="4"/>
  <c r="M13" i="4"/>
  <c r="N13" i="4" s="1"/>
  <c r="L13" i="4"/>
  <c r="B13" i="4"/>
  <c r="M12" i="4"/>
  <c r="N12" i="4" s="1"/>
  <c r="L12" i="4"/>
  <c r="B12" i="4"/>
  <c r="M11" i="4"/>
  <c r="N11" i="4" s="1"/>
  <c r="L11" i="4"/>
  <c r="B11" i="4"/>
  <c r="M10" i="4"/>
  <c r="N10" i="4" s="1"/>
  <c r="L10" i="4"/>
  <c r="B10" i="4"/>
  <c r="M9" i="4"/>
  <c r="N9" i="4" s="1"/>
  <c r="L9" i="4"/>
  <c r="B9" i="4"/>
  <c r="M8" i="4"/>
  <c r="N8" i="4" s="1"/>
  <c r="L8" i="4"/>
  <c r="B8" i="4"/>
  <c r="M7" i="4"/>
  <c r="N7" i="4" s="1"/>
  <c r="L7" i="4"/>
  <c r="B7" i="4"/>
  <c r="M6" i="4"/>
  <c r="N6" i="4" s="1"/>
  <c r="L6" i="4"/>
  <c r="B6" i="4"/>
  <c r="M5" i="4"/>
  <c r="N5" i="4" s="1"/>
  <c r="L5" i="4"/>
  <c r="B5" i="4"/>
  <c r="Q100" i="6" l="1"/>
  <c r="Q101" i="6" s="1"/>
  <c r="P96" i="6"/>
  <c r="O100" i="6"/>
  <c r="O101" i="6" s="1"/>
  <c r="N96" i="6"/>
  <c r="R100" i="6"/>
  <c r="R101" i="6" s="1"/>
  <c r="Q96" i="6"/>
  <c r="P100" i="6"/>
  <c r="P101" i="6" s="1"/>
  <c r="O9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6" authorId="0" shapeId="0" xr:uid="{00000000-0006-0000-0200-000001000000}">
      <text>
        <r>
          <rPr>
            <b/>
            <sz val="9"/>
            <color indexed="81"/>
            <rFont val="Tahoma"/>
            <family val="2"/>
          </rPr>
          <t>Jorge Ismael Muñoz Rodriguez:</t>
        </r>
        <r>
          <rPr>
            <sz val="9"/>
            <color indexed="81"/>
            <rFont val="Tahoma"/>
            <family val="2"/>
          </rPr>
          <t xml:space="preserve">
Posibilidad que suceda un evento que tendra un impacto sobre el cumplimiento de los objetivos. Se expresa en terminos de probabilidad y objetivos.</t>
        </r>
      </text>
    </comment>
    <comment ref="D6" authorId="0" shapeId="0" xr:uid="{00000000-0006-0000-0200-000002000000}">
      <text>
        <r>
          <rPr>
            <b/>
            <sz val="9"/>
            <color indexed="81"/>
            <rFont val="Tahoma"/>
            <family val="2"/>
          </rPr>
          <t>Jorge Ismael Muñoz Rodriguez:</t>
        </r>
        <r>
          <rPr>
            <sz val="9"/>
            <color indexed="81"/>
            <rFont val="Tahoma"/>
            <family val="2"/>
          </rPr>
          <t xml:space="preserve">
TIPO: OPERATIVO O DE CORRUPCIÓN </t>
        </r>
      </text>
    </comment>
    <comment ref="B7" authorId="0" shapeId="0" xr:uid="{00000000-0006-0000-0200-000003000000}">
      <text>
        <r>
          <rPr>
            <b/>
            <sz val="9"/>
            <color indexed="81"/>
            <rFont val="Tahoma"/>
            <family val="2"/>
          </rPr>
          <t>Jorge Ismael Muñoz Rodriguez:</t>
        </r>
        <r>
          <rPr>
            <sz val="9"/>
            <color indexed="81"/>
            <rFont val="Tahoma"/>
            <family val="2"/>
          </rPr>
          <t xml:space="preserve">
Evitar iniciar con palabras negativas como: “No…”, “Que no…”, o con palabras que denoten un factor de riesgo (causa) tales como:
“ausencia de”, “falta de”, “poco(a)”, “escaso(a)”, “insuficiente”, “deficiente”, “debilidades 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C3" authorId="0" shapeId="0" xr:uid="{00000000-0006-0000-0600-000001000000}">
      <text>
        <r>
          <rPr>
            <b/>
            <sz val="9"/>
            <color indexed="81"/>
            <rFont val="Tahoma"/>
            <family val="2"/>
          </rPr>
          <t>Jorge Ismael Mu</t>
        </r>
        <r>
          <rPr>
            <b/>
            <sz val="12"/>
            <color indexed="81"/>
            <rFont val="Tahoma"/>
            <family val="2"/>
          </rPr>
          <t xml:space="preserve">ñoz Rodriguez:
</t>
        </r>
        <r>
          <rPr>
            <sz val="12"/>
            <color indexed="81"/>
            <rFont val="Tahoma"/>
            <family val="2"/>
          </rPr>
          <t xml:space="preserve">
El análisis se realiza a partir del conocimiento de situaciones del entorno o contexto estratégico de la Unidad, tanto de carácter social, económico, cultural, de orden público, político, legal y/o cambios tecnológicos, así mismo las particularidades internas de la entidad como la asignación presupuestal, las competencias del personal, los procesos internos, entre otros.
Evitar iniciar con palabras negativas como: “No…”, “Que no…”, o con palabras que denoten un factor de riesgo (causa) tales como:
“ausencia de”, “falta de”, “poco(a)”,
“escaso(a)”, “insuficiente”, “deficiente”,
“debilidades en…”</t>
        </r>
      </text>
    </comment>
    <comment ref="E3" authorId="0" shapeId="0" xr:uid="{00000000-0006-0000-0600-000002000000}">
      <text>
        <r>
          <rPr>
            <b/>
            <sz val="9"/>
            <color indexed="81"/>
            <rFont val="Tahoma"/>
            <family val="2"/>
          </rPr>
          <t xml:space="preserve">Jorge Ismael Muñoz Rodriguez:
</t>
        </r>
        <r>
          <rPr>
            <sz val="9"/>
            <color indexed="81"/>
            <rFont val="Tahoma"/>
            <family val="2"/>
          </rPr>
          <t xml:space="preserve">
Los objetivos estratégicos y de proceso se desarrollan a través
de actividades, pero no todas tienen la misma importancia, por lo
tanto se debe establecer cuáles de ellas contribuyen Mayormente
al logro de los objetivos y estas son las actividades críticas o
factores claves de éxito; estos factores se deben tener en cuenta
al identificar las causas que originan la materialización de los
riesgos (ver anexo 5. Análisis y priorización de causas).  </t>
        </r>
      </text>
    </comment>
    <comment ref="F3" authorId="0" shapeId="0" xr:uid="{00000000-0006-0000-0600-000003000000}">
      <text>
        <r>
          <rPr>
            <b/>
            <sz val="9"/>
            <color indexed="81"/>
            <rFont val="Tahoma"/>
            <family val="2"/>
          </rPr>
          <t xml:space="preserve">Jorge Ismael Muñoz Rodriguez:
</t>
        </r>
        <r>
          <rPr>
            <sz val="9"/>
            <color indexed="81"/>
            <rFont val="Tahoma"/>
            <family val="2"/>
          </rPr>
          <t>Los efectos o situaciones resultantes de la materialización del riesgo que impactan en el proceso, la entidad, sus grupos de valor y demás partes interesadas.</t>
        </r>
      </text>
    </comment>
    <comment ref="K3" authorId="0" shapeId="0" xr:uid="{00000000-0006-0000-0600-000004000000}">
      <text>
        <r>
          <rPr>
            <b/>
            <sz val="9"/>
            <color indexed="81"/>
            <rFont val="Tahoma"/>
            <family val="2"/>
          </rPr>
          <t>Jorge Ismael Muñoz Rodriguez:</t>
        </r>
        <r>
          <rPr>
            <sz val="9"/>
            <color indexed="81"/>
            <rFont val="Tahoma"/>
            <family val="2"/>
          </rPr>
          <t xml:space="preserve">
El control debe contener un proposito que indique para que se realiza, si es PREVENIR o DETECTAR la materialización del riesgo.</t>
        </r>
      </text>
    </comment>
    <comment ref="G4" authorId="0" shapeId="0" xr:uid="{00000000-0006-0000-0600-000005000000}">
      <text>
        <r>
          <rPr>
            <b/>
            <sz val="9"/>
            <color indexed="81"/>
            <rFont val="Tahoma"/>
            <family val="2"/>
          </rPr>
          <t>Jorge Ismael Muñoz Rodriguez:</t>
        </r>
        <r>
          <rPr>
            <sz val="9"/>
            <color indexed="81"/>
            <rFont val="Tahoma"/>
            <family val="2"/>
          </rPr>
          <t xml:space="preserve">
Por PROBABILIDAD se entiende la posibilidad de ocurrencia del riesgo, esta puede ser medida con criterios de frecuencia o factibilidad.</t>
        </r>
      </text>
    </comment>
    <comment ref="H4" authorId="0" shapeId="0" xr:uid="{00000000-0006-0000-0600-000006000000}">
      <text>
        <r>
          <rPr>
            <b/>
            <sz val="9"/>
            <color indexed="81"/>
            <rFont val="Tahoma"/>
            <family val="2"/>
          </rPr>
          <t>Jorge Ismael Muñoz Rodriguez:</t>
        </r>
        <r>
          <rPr>
            <sz val="9"/>
            <color indexed="81"/>
            <rFont val="Tahoma"/>
            <family val="2"/>
          </rPr>
          <t xml:space="preserve">
Por IMPACTO se entienden las consecuencias que puede ocasionar a la organización la materialización del riesgo.</t>
        </r>
      </text>
    </comment>
    <comment ref="J148" authorId="0" shapeId="0" xr:uid="{CF13CE5F-06AE-4DCA-A713-E599A7A01917}">
      <text>
        <r>
          <rPr>
            <b/>
            <sz val="9"/>
            <color indexed="81"/>
            <rFont val="Tahoma"/>
            <family val="2"/>
          </rPr>
          <t xml:space="preserve">Jorge Ismael Muñoz Rodriguez:
</t>
        </r>
        <r>
          <rPr>
            <sz val="9"/>
            <color indexed="81"/>
            <rFont val="Tahoma"/>
            <family val="2"/>
          </rPr>
          <t xml:space="preserve">
Control "MODERADO"</t>
        </r>
      </text>
    </comment>
    <comment ref="K162" authorId="0" shapeId="0" xr:uid="{FED9EC2C-0142-4D8E-AEB3-716174E2DE06}">
      <text>
        <r>
          <rPr>
            <b/>
            <sz val="9"/>
            <color indexed="81"/>
            <rFont val="Tahoma"/>
            <family val="2"/>
          </rPr>
          <t>Jorge Ismael Muñoz Rodriguez:</t>
        </r>
        <r>
          <rPr>
            <sz val="9"/>
            <color indexed="81"/>
            <rFont val="Tahoma"/>
            <family val="2"/>
          </rPr>
          <t xml:space="preserve">
PREVENIR las causas que generan el riesgo: VERIFICAR, VALIDAR, CONCILIAR, COMPARAR, REVISAR, COTEJAR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E11" authorId="0" shapeId="0" xr:uid="{8EAFA5FE-1C4A-40ED-BAAA-A8A7D41B9C8C}">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0" authorId="0" shapeId="0" xr:uid="{C9DD3328-F82A-4E1E-B342-966FF13AAC91}">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68" authorId="0" shapeId="0" xr:uid="{D975A7CF-2D23-451D-832A-0BA20D64F8CB}">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96" authorId="0" shapeId="0" xr:uid="{5D31701E-6599-470E-A60D-069FC3A5EFA6}">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24" authorId="0" shapeId="0" xr:uid="{07110E1E-B6DF-4836-866A-E554C52F9922}">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52" authorId="0" shapeId="0" xr:uid="{B9A208A5-C6EC-43BA-BA2B-832347E9E1BF}">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80" authorId="0" shapeId="0" xr:uid="{B8B14B34-8ABD-45EC-ADF3-8978BD5ACDBC}">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08" authorId="0" shapeId="0" xr:uid="{A94B654E-B754-432D-8BA9-540DF497EAC7}">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36" authorId="0" shapeId="0" xr:uid="{393072C4-19B0-48A9-98DF-DB6F44599C3A}">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64" authorId="0" shapeId="0" xr:uid="{A2E24970-CE9F-4140-A920-3A0DC61D6EDE}">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92" authorId="0" shapeId="0" xr:uid="{9A6D6728-9C23-4872-8113-F2AC5DEF0A39}">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20" authorId="0" shapeId="0" xr:uid="{383FB173-F883-4CAD-9856-754ADF9D84B4}">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48" authorId="0" shapeId="0" xr:uid="{B24DAE62-48C9-4CA3-9E3D-82D09D2F4451}">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76" authorId="0" shapeId="0" xr:uid="{CD94A837-1446-4565-827F-A41867314285}">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04" authorId="0" shapeId="0" xr:uid="{59767263-916E-428C-9C64-1E409189144C}">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32" authorId="0" shapeId="0" xr:uid="{7B03401C-9B04-4B38-8074-40C74630DC81}">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60" authorId="0" shapeId="0" xr:uid="{22CF999F-8CC5-48C9-B7E7-5874F0AF0A3A}">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J2" authorId="0" shapeId="0" xr:uid="{00000000-0006-0000-0800-00000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K5" authorId="0" shapeId="0" xr:uid="{00000000-0006-0000-0800-000002000000}">
      <text>
        <r>
          <rPr>
            <b/>
            <sz val="9"/>
            <color indexed="81"/>
            <rFont val="Tahoma"/>
            <family val="2"/>
          </rPr>
          <t>Jorge Ismael Muñoz Rodriguez:</t>
        </r>
        <r>
          <rPr>
            <sz val="9"/>
            <color indexed="81"/>
            <rFont val="Tahoma"/>
            <family val="2"/>
          </rPr>
          <t xml:space="preserve">
Calificación entre 96 y 100
</t>
        </r>
      </text>
    </comment>
    <comment ref="K6" authorId="0" shapeId="0" xr:uid="{00000000-0006-0000-0800-000003000000}">
      <text>
        <r>
          <rPr>
            <b/>
            <sz val="9"/>
            <color indexed="81"/>
            <rFont val="Tahoma"/>
            <family val="2"/>
          </rPr>
          <t>Jorge Ismael Muñoz Rodriguez:</t>
        </r>
        <r>
          <rPr>
            <sz val="9"/>
            <color indexed="81"/>
            <rFont val="Tahoma"/>
            <family val="2"/>
          </rPr>
          <t xml:space="preserve">
Calificación entre 86 y 95</t>
        </r>
      </text>
    </comment>
    <comment ref="K7" authorId="0" shapeId="0" xr:uid="{00000000-0006-0000-0800-000004000000}">
      <text>
        <r>
          <rPr>
            <b/>
            <sz val="9"/>
            <color indexed="81"/>
            <rFont val="Tahoma"/>
            <family val="2"/>
          </rPr>
          <t>Jorge Ismael Muñoz Rodriguez:</t>
        </r>
        <r>
          <rPr>
            <sz val="9"/>
            <color indexed="81"/>
            <rFont val="Tahoma"/>
            <family val="2"/>
          </rPr>
          <t xml:space="preserve">
Calificación entre 0 y 85</t>
        </r>
      </text>
    </comment>
    <comment ref="F11" authorId="0" shapeId="0" xr:uid="{00000000-0006-0000-0800-000005000000}">
      <text>
        <r>
          <rPr>
            <b/>
            <sz val="9"/>
            <color indexed="81"/>
            <rFont val="Tahoma"/>
            <family val="2"/>
          </rPr>
          <t>Jorge Ismael Muñoz Rodriguez:</t>
        </r>
        <r>
          <rPr>
            <sz val="9"/>
            <color indexed="81"/>
            <rFont val="Tahoma"/>
            <family val="2"/>
          </rPr>
          <t xml:space="preserve">
Controles que están diseñados para evitar un evento no deseado en el momento en que se produce. Este tipo de controles intentan evitar la ocurrencia de los riesgos que puedan afectar el cumplimiento de los objetivos.</t>
        </r>
      </text>
    </comment>
    <comment ref="F12" authorId="0" shapeId="0" xr:uid="{00000000-0006-0000-0800-000006000000}">
      <text>
        <r>
          <rPr>
            <b/>
            <sz val="9"/>
            <color indexed="81"/>
            <rFont val="Tahoma"/>
            <family val="2"/>
          </rPr>
          <t>Jorge Ismael Muñoz Rodriguez:</t>
        </r>
        <r>
          <rPr>
            <sz val="9"/>
            <color indexed="81"/>
            <rFont val="Tahoma"/>
            <family val="2"/>
          </rPr>
          <t xml:space="preserve">
Controles que están diseñados para identificar un evento o resultado no previsto después de que se haya producido. Buscan detectar la situación no deseada para que se corrija y se tomen las acciones correspondientes.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3" authorId="0" shapeId="0" xr:uid="{00000000-0006-0000-0C00-000001000000}">
      <text>
        <r>
          <rPr>
            <b/>
            <sz val="9"/>
            <color indexed="81"/>
            <rFont val="Tahoma"/>
            <family val="2"/>
          </rPr>
          <t xml:space="preserve">Jorge Ismael Muñoz Rodriguez: </t>
        </r>
        <r>
          <rPr>
            <sz val="9"/>
            <color indexed="81"/>
            <rFont val="Tahoma"/>
            <family val="2"/>
          </rPr>
          <t xml:space="preserve">En esta matriz se deben incluir todas las debilidades y amenazas identificadas en el establecimiento del contexto.
</t>
        </r>
      </text>
    </comment>
  </commentList>
</comments>
</file>

<file path=xl/sharedStrings.xml><?xml version="1.0" encoding="utf-8"?>
<sst xmlns="http://schemas.openxmlformats.org/spreadsheetml/2006/main" count="3329" uniqueCount="1203">
  <si>
    <t>RIESGO</t>
  </si>
  <si>
    <t>CALIFICACION</t>
  </si>
  <si>
    <t>Probabilidad</t>
  </si>
  <si>
    <t>Impacto</t>
  </si>
  <si>
    <t>CONTROLES</t>
  </si>
  <si>
    <t>NUEVA CALIFICACION</t>
  </si>
  <si>
    <t>OPCIONES MANEJO</t>
  </si>
  <si>
    <t>INDICADOR</t>
  </si>
  <si>
    <t>EVALUACIÓN RIESGO (Inherente)</t>
  </si>
  <si>
    <t xml:space="preserve">NIVEL </t>
  </si>
  <si>
    <t xml:space="preserve">DESCRIPTOR </t>
  </si>
  <si>
    <t xml:space="preserve">DESCRIPCIÓN </t>
  </si>
  <si>
    <t>Raro</t>
  </si>
  <si>
    <t>El evento puede ocurrir solo en circunstancias excepcionales.</t>
  </si>
  <si>
    <t>PRIORIDAD</t>
  </si>
  <si>
    <t>TRATAMIENTO</t>
  </si>
  <si>
    <t>Improbable</t>
  </si>
  <si>
    <t>El evento puede ocurrir en algún momento</t>
  </si>
  <si>
    <t>B: 
Zona de Riesgo Baja</t>
  </si>
  <si>
    <t>Asumir el Riesgo</t>
  </si>
  <si>
    <t>Posible</t>
  </si>
  <si>
    <t>M: 
Zona de Riesgo Moderada</t>
  </si>
  <si>
    <t>Asumir el riesgo, reducir el riesgo</t>
  </si>
  <si>
    <t>Probable</t>
  </si>
  <si>
    <t>A: 
Zona de Riesgo Alta</t>
  </si>
  <si>
    <t>Reducir el riesgo, evitar, compartir o transferir</t>
  </si>
  <si>
    <t>Casi Seguro</t>
  </si>
  <si>
    <t>Se espera que el evento ocurra en la mayoría de las circunstancias</t>
  </si>
  <si>
    <t>E: 
Zona de Riesgo Extrema</t>
  </si>
  <si>
    <t>TABLA 2 - IMPACTO</t>
  </si>
  <si>
    <t>Insignificante</t>
  </si>
  <si>
    <t>Si el hecho llegara a presentarse, tendría consecuencias o
efectos mínimos sobre la entidad.</t>
  </si>
  <si>
    <t>Menor</t>
  </si>
  <si>
    <t>Si el hecho llegara a presentarse, tendría bajo impacto o
efecto sobre la entidad.</t>
  </si>
  <si>
    <t>Moderado</t>
  </si>
  <si>
    <t>Si el hecho llegara a presentarse, tendría medianas
consecuencias o efectos sobre la entidad.</t>
  </si>
  <si>
    <t>Mayor</t>
  </si>
  <si>
    <t>Si el hecho llegara a presentarse, tendría altas
consecuencias o efectos sobre la entidad</t>
  </si>
  <si>
    <t>Catastrófico</t>
  </si>
  <si>
    <t>Si el hecho llegara a presentarse, tendría desastrosas
consecuencias o efectos sobre la entidad.</t>
  </si>
  <si>
    <t>PROBABILIDAD</t>
  </si>
  <si>
    <t>IMPACTO</t>
  </si>
  <si>
    <t>B</t>
  </si>
  <si>
    <t>M</t>
  </si>
  <si>
    <t>A</t>
  </si>
  <si>
    <t>E</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</si>
  <si>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</si>
  <si>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</si>
  <si>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</si>
  <si>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</si>
  <si>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</si>
  <si>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</si>
  <si>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</si>
  <si>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</si>
  <si>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</si>
  <si>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</si>
  <si>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</si>
  <si>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</si>
  <si>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</si>
  <si>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</si>
  <si>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</si>
  <si>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</si>
  <si>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</si>
  <si>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</si>
  <si>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</si>
  <si>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</si>
  <si>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TABLA 3 - EVALUACIÓN</t>
  </si>
  <si>
    <t>2 - Improbable</t>
  </si>
  <si>
    <t>3 - Posible</t>
  </si>
  <si>
    <t>4 - Probable</t>
  </si>
  <si>
    <t>5 - Casi Seguro</t>
  </si>
  <si>
    <t>1 -Insignificante</t>
  </si>
  <si>
    <t>2 - Menor</t>
  </si>
  <si>
    <t>3 - Moderado</t>
  </si>
  <si>
    <t>4 - Mayor</t>
  </si>
  <si>
    <t>5 - Catastrófico</t>
  </si>
  <si>
    <t>Reducir el Riesgo</t>
  </si>
  <si>
    <t>Asumir el riesgo</t>
  </si>
  <si>
    <t>B: Zona de Riesgo Baja</t>
  </si>
  <si>
    <t>M: Zona de Riesgo Moderada</t>
  </si>
  <si>
    <t>A: Zona de Riesgo Alta</t>
  </si>
  <si>
    <t>E: Zona de Riesgo Extrema</t>
  </si>
  <si>
    <t>RESPUESTA</t>
  </si>
  <si>
    <t>Que no se ejecute PAC mensualmente  conforme a lo solicitado</t>
  </si>
  <si>
    <t>NA</t>
  </si>
  <si>
    <t>N/A</t>
  </si>
  <si>
    <t>Daños en la Base de Datos.</t>
  </si>
  <si>
    <t>Recomendaciones de la OCI con un nivel bajo de implementación por parte de los procesos</t>
  </si>
  <si>
    <t>No cumplir con la entrega oportuna de un informe solicitado normativamente a la Oficina de Control Interno</t>
  </si>
  <si>
    <t>GCE 01</t>
  </si>
  <si>
    <t>GCE 02</t>
  </si>
  <si>
    <t>GCE 03</t>
  </si>
  <si>
    <t>PDE 01</t>
  </si>
  <si>
    <t>PDE 02</t>
  </si>
  <si>
    <t>CFO 02</t>
  </si>
  <si>
    <t>CFO 03</t>
  </si>
  <si>
    <t>GME 01</t>
  </si>
  <si>
    <t>GME 02</t>
  </si>
  <si>
    <t>GDO 01</t>
  </si>
  <si>
    <t>GAD 01</t>
  </si>
  <si>
    <t>GAD 02</t>
  </si>
  <si>
    <t>GFI 01</t>
  </si>
  <si>
    <t>GFI 02</t>
  </si>
  <si>
    <t>GFI 03</t>
  </si>
  <si>
    <t>GFI 04</t>
  </si>
  <si>
    <t>GFI 05</t>
  </si>
  <si>
    <t>GHU 01</t>
  </si>
  <si>
    <t>GHU 02</t>
  </si>
  <si>
    <t>GJU 01</t>
  </si>
  <si>
    <t>GJU 02</t>
  </si>
  <si>
    <t>GCO 01</t>
  </si>
  <si>
    <t>GCO 02</t>
  </si>
  <si>
    <t>GCO 03</t>
  </si>
  <si>
    <t>GEO 01</t>
  </si>
  <si>
    <t>GEO 02</t>
  </si>
  <si>
    <t>GEO 03</t>
  </si>
  <si>
    <t>GIN 01</t>
  </si>
  <si>
    <t>GIN 02</t>
  </si>
  <si>
    <t>GIN 03</t>
  </si>
  <si>
    <t>GIN 04</t>
  </si>
  <si>
    <t>GIN 05</t>
  </si>
  <si>
    <t>CPR 01</t>
  </si>
  <si>
    <t>CPR 02</t>
  </si>
  <si>
    <t>CPR 03</t>
  </si>
  <si>
    <t>Jefe Oficina Asesora Jurídica</t>
  </si>
  <si>
    <t>Se asume el riesgo debido a que la valoración del riesgo residual es de zona de riesgo baja</t>
  </si>
  <si>
    <t>Coordinador de Planeación y Estadística</t>
  </si>
  <si>
    <t>CPR = COMUNICACIÓN Y PRENSA
GIN = GESTIÓN INFORMATICA
GEO = GESTIÓN DEL CONOCIMIENTO
GCO = GESTIÓN CONTRACTUAL
GJU = GESTIÓN JURIDICA
GHU = GESTIÓN HUMANA
GFI = GESTIÓN FINANCIERA
GAD = GESTIÓN ADMINISTRATIVA</t>
  </si>
  <si>
    <t>PROCESO</t>
  </si>
  <si>
    <t>SEGUIMIENTO</t>
  </si>
  <si>
    <t>Coordinadora Grupo de Gestión Humana</t>
  </si>
  <si>
    <t>CÓDIGO DEL RIESGO</t>
  </si>
  <si>
    <t>COMUNICACIÓN Y PRENSA</t>
  </si>
  <si>
    <t>GESTIÓN INFORMÁTICA</t>
  </si>
  <si>
    <t>GESTIÓN DEL CONOCIMIENTO</t>
  </si>
  <si>
    <t>GESTIÓN CONTRACTUAL</t>
  </si>
  <si>
    <t>GESTIÓN JURÍDICA</t>
  </si>
  <si>
    <t>GESTIÓN HUMANA</t>
  </si>
  <si>
    <t>GESTIÓN FINANCIERA</t>
  </si>
  <si>
    <t>GESTIÓN ADMINISTRATIVA</t>
  </si>
  <si>
    <t>GESTIÓN DOCUMENTAL</t>
  </si>
  <si>
    <t>GESTIÓN DE PROGRAMAS Y PROYECTOS</t>
  </si>
  <si>
    <t>GESTIÓN DEL MEJORAMIENTO</t>
  </si>
  <si>
    <t>CONTROL Y EVALUACIÓN</t>
  </si>
  <si>
    <t>(Número de entidades formalizadas / Números de grupos atendidos)</t>
  </si>
  <si>
    <t>PENSAMIENTO Y DIRECCIONAMIENTO ESTRATÉGICO</t>
  </si>
  <si>
    <t>GESTIÓN DEL SEGUIMIENTO Y LA MEDICIÓN</t>
  </si>
  <si>
    <t>CUMPLE?</t>
  </si>
  <si>
    <t>FECHA
DD/MM/AAAA</t>
  </si>
  <si>
    <t>CÓDIGO UAEOS-FO-PDE-04</t>
  </si>
  <si>
    <t>Coordinador Grupo de Gestión Administrativa</t>
  </si>
  <si>
    <t>SEGUIMIENTO PLANEACIÓN</t>
  </si>
  <si>
    <t>GPP01</t>
  </si>
  <si>
    <t>Emitir documento conjunto entre la Unidad y RUES en el que se definan requisitos de calidad y oportunidad de entrega de información (30 junio 2017)</t>
  </si>
  <si>
    <t>Perdida o manipulación indebida de la información consolidada en las operaciones estadísticas.</t>
  </si>
  <si>
    <t>Información disponible y organizada.</t>
  </si>
  <si>
    <t>Coordinador Grupo de Comunicación y Prensa</t>
  </si>
  <si>
    <t>Coordinador Grupo de Tecnologías de la Información</t>
  </si>
  <si>
    <t>VERSIÓN 04</t>
  </si>
  <si>
    <t>FECHA EDICIÓN 20/02/2018</t>
  </si>
  <si>
    <t>GME 03</t>
  </si>
  <si>
    <t>1 - Rara vez</t>
  </si>
  <si>
    <t>Reducir el riesgo</t>
  </si>
  <si>
    <t>Evitar</t>
  </si>
  <si>
    <t>Compartir o transferir</t>
  </si>
  <si>
    <t>GAD 03</t>
  </si>
  <si>
    <t>GAD 04</t>
  </si>
  <si>
    <t>GAD 05</t>
  </si>
  <si>
    <t>No contar con la información disponible y organizada para la gestión y  conservación documental.</t>
  </si>
  <si>
    <t>Incumplimiento en el reporte de información y de Estados Financieros, información y declaraciones tributarias.</t>
  </si>
  <si>
    <t>Violación a la seguridad informatica de la Entidad.</t>
  </si>
  <si>
    <t>Restringir el acceso a paginas que consuman alto nivel de ancho de banda.
Priorizar segun las necesidades de operaci[on de la entidad el consumo de Ancho de banda.</t>
  </si>
  <si>
    <t>Coordinador Grupo TICS</t>
  </si>
  <si>
    <t xml:space="preserve">Generar información estadística sin la pertinencia, relevancia, calidad y oportunidad necesaria. </t>
  </si>
  <si>
    <t>Compartir o Transferir el riesgo</t>
  </si>
  <si>
    <t>Director Nacional
Director de Investigación y Planeación</t>
  </si>
  <si>
    <t>PROCESOS</t>
  </si>
  <si>
    <t>No. RIESGOS</t>
  </si>
  <si>
    <t>PROBAILIDAD</t>
  </si>
  <si>
    <t>ZONA DE RIESGO</t>
  </si>
  <si>
    <t>GESTIÓN DEL CONTROL Y EVALUACIÓN</t>
  </si>
  <si>
    <t>TOTAL RIESGOS</t>
  </si>
  <si>
    <t>CALIFICACIÓN RIESGO RESIDUAL</t>
  </si>
  <si>
    <t>B: BAJA</t>
  </si>
  <si>
    <t>M: MODERADA</t>
  </si>
  <si>
    <t>A: ALTA</t>
  </si>
  <si>
    <t>E: EXTREMA</t>
  </si>
  <si>
    <t>TOTAL % RIESGOS</t>
  </si>
  <si>
    <t>Rara vez</t>
  </si>
  <si>
    <t>GSM 02</t>
  </si>
  <si>
    <t>GSM 03</t>
  </si>
  <si>
    <t>MAPA DE RIESGOS 
UNIDAD ADMINISTRATIVA ESPECIAL DE ORGANIZACIONES SOLIDARIAS 2018</t>
  </si>
  <si>
    <t>RIESGOS</t>
  </si>
  <si>
    <t>SI</t>
  </si>
  <si>
    <t>NO</t>
  </si>
  <si>
    <t>Gestión Financiera</t>
  </si>
  <si>
    <t>Inadecuado manejo o administración de la caja menor de gastos generales</t>
  </si>
  <si>
    <t>Más de 1 vez al año.</t>
  </si>
  <si>
    <t>Es viable que el evento ocurra en la mayoría de las circunstancias</t>
  </si>
  <si>
    <t>TABLA 1 - CRITERIOS PARA CALIFICAR LA PROBABILIDAD</t>
  </si>
  <si>
    <t>FRECUENCIA</t>
  </si>
  <si>
    <t>Al menos 1 vez en los
últimos 5 años.</t>
  </si>
  <si>
    <t>Al menos 1 vez en los
últimos 2 años.</t>
  </si>
  <si>
    <t xml:space="preserve">No se ha presentado en
los últimos 5 años. </t>
  </si>
  <si>
    <t>No.</t>
  </si>
  <si>
    <t>P1</t>
  </si>
  <si>
    <t>P2</t>
  </si>
  <si>
    <t>P3</t>
  </si>
  <si>
    <t>P4</t>
  </si>
  <si>
    <t>P5</t>
  </si>
  <si>
    <t>Al menos 1 vez en el
último año.</t>
  </si>
  <si>
    <t>P6</t>
  </si>
  <si>
    <r>
      <t xml:space="preserve">PROMEDIO </t>
    </r>
    <r>
      <rPr>
        <b/>
        <sz val="12"/>
        <color theme="1"/>
        <rFont val="Calibri"/>
        <family val="2"/>
        <scheme val="minor"/>
      </rPr>
      <t xml:space="preserve">( </t>
    </r>
    <r>
      <rPr>
        <b/>
        <sz val="12"/>
        <color theme="1"/>
        <rFont val="Arial"/>
        <family val="2"/>
      </rPr>
      <t>ˉ</t>
    </r>
    <r>
      <rPr>
        <b/>
        <sz val="12"/>
        <color theme="1"/>
        <rFont val="Calibri"/>
        <family val="2"/>
        <scheme val="minor"/>
      </rPr>
      <t>X</t>
    </r>
    <r>
      <rPr>
        <b/>
        <sz val="12"/>
        <color theme="1"/>
        <rFont val="Arial"/>
        <family val="2"/>
      </rPr>
      <t xml:space="preserve">ˉ </t>
    </r>
    <r>
      <rPr>
        <b/>
        <sz val="12"/>
        <color theme="1"/>
        <rFont val="Calibri"/>
        <family val="2"/>
        <scheme val="minor"/>
      </rPr>
      <t>)</t>
    </r>
    <r>
      <rPr>
        <b/>
        <sz val="11"/>
        <color theme="1"/>
        <rFont val="Calibri"/>
        <family val="2"/>
        <scheme val="minor"/>
      </rPr>
      <t xml:space="preserve"> </t>
    </r>
  </si>
  <si>
    <r>
      <rPr>
        <sz val="14"/>
        <color theme="1"/>
        <rFont val="Calibri"/>
        <family val="2"/>
        <scheme val="minor"/>
      </rPr>
      <t>•</t>
    </r>
    <r>
      <rPr>
        <sz val="11"/>
        <color theme="1"/>
        <rFont val="Calibri"/>
        <family val="2"/>
        <scheme val="minor"/>
      </rPr>
      <t xml:space="preserve"> En esta matriz se deben incluir todas las debilidades y amenazas identificadas en el establecimiento del contexto</t>
    </r>
  </si>
  <si>
    <r>
      <rPr>
        <b/>
        <sz val="14"/>
        <color theme="1"/>
        <rFont val="Calibri"/>
        <family val="2"/>
        <scheme val="minor"/>
      </rPr>
      <t>*</t>
    </r>
    <r>
      <rPr>
        <sz val="11"/>
        <color theme="1"/>
        <rFont val="Calibri"/>
        <family val="2"/>
        <scheme val="minor"/>
      </rPr>
      <t xml:space="preserve"> Cada integrante priorizará en orden de importancia de menor a mayor las causas utilizando una escala donde 1 es la de menor importancia y «N» la de mayor importancia dependiendo del número de causas.</t>
    </r>
  </si>
  <si>
    <r>
      <t xml:space="preserve">TOTAL </t>
    </r>
    <r>
      <rPr>
        <b/>
        <sz val="14"/>
        <color theme="1"/>
        <rFont val="Calibri"/>
        <family val="2"/>
        <scheme val="minor"/>
      </rPr>
      <t>*</t>
    </r>
  </si>
  <si>
    <t>MATRIZ DE PRIORIZACIÓN DE PROBABILIDAD</t>
  </si>
  <si>
    <r>
      <rPr>
        <b/>
        <sz val="14"/>
        <color theme="1"/>
        <rFont val="Calibri"/>
        <family val="2"/>
        <scheme val="minor"/>
      </rPr>
      <t>N.°</t>
    </r>
    <r>
      <rPr>
        <sz val="14"/>
        <color theme="1"/>
        <rFont val="Calibri"/>
        <family val="2"/>
        <scheme val="minor"/>
      </rPr>
      <t xml:space="preserve">: número consecutivo del riesgo - </t>
    </r>
    <r>
      <rPr>
        <b/>
        <sz val="14"/>
        <color theme="1"/>
        <rFont val="Calibri"/>
        <family val="2"/>
        <scheme val="minor"/>
      </rPr>
      <t>P1</t>
    </r>
    <r>
      <rPr>
        <sz val="14"/>
        <color theme="1"/>
        <rFont val="Calibri"/>
        <family val="2"/>
        <scheme val="minor"/>
      </rPr>
      <t>: participante 1</t>
    </r>
    <r>
      <rPr>
        <b/>
        <sz val="14"/>
        <color theme="1"/>
        <rFont val="Calibri"/>
        <family val="2"/>
        <scheme val="minor"/>
      </rPr>
      <t xml:space="preserve"> Pn</t>
    </r>
    <r>
      <rPr>
        <sz val="14"/>
        <color theme="1"/>
        <rFont val="Calibri"/>
        <family val="2"/>
        <scheme val="minor"/>
      </rPr>
      <t xml:space="preserve">… - </t>
    </r>
    <r>
      <rPr>
        <b/>
        <sz val="14"/>
        <color theme="1"/>
        <rFont val="Calibri"/>
        <family val="2"/>
        <scheme val="minor"/>
      </rPr>
      <t xml:space="preserve">Total: </t>
    </r>
    <r>
      <rPr>
        <sz val="14"/>
        <color theme="1"/>
        <rFont val="Calibri"/>
        <family val="2"/>
        <scheme val="minor"/>
      </rPr>
      <t xml:space="preserve">total puntaje - </t>
    </r>
    <r>
      <rPr>
        <b/>
        <sz val="14"/>
        <color theme="1"/>
        <rFont val="Calibri"/>
        <family val="2"/>
        <scheme val="minor"/>
      </rPr>
      <t>Promedio</t>
    </r>
    <r>
      <rPr>
        <sz val="14"/>
        <color theme="1"/>
        <rFont val="Calibri"/>
        <family val="2"/>
        <scheme val="minor"/>
      </rPr>
      <t>: promedio aritmetico.</t>
    </r>
  </si>
  <si>
    <t>NIVEL DE IMPÁCTO</t>
  </si>
  <si>
    <t>IMPACTO ( CONSECUENCIAS )
CUANTITATIVO</t>
  </si>
  <si>
    <t>IMPACTO ( CONSECUENCIAS )
CUALITATIVO</t>
  </si>
  <si>
    <t>CATASTRÓFICO</t>
  </si>
  <si>
    <t>MAYOR</t>
  </si>
  <si>
    <t>MODERADO</t>
  </si>
  <si>
    <t>MENOR</t>
  </si>
  <si>
    <t>INSIGNIFICANTE</t>
  </si>
  <si>
    <t>Pérdida de cobertura en la prestación de los servicios de la entidad ≥50%.</t>
  </si>
  <si>
    <t>Pago de indemnizaciones a terceros por acciones legales que pueden afectar el presupuesto total de la entidad en un valor ≥50%.</t>
  </si>
  <si>
    <t>Pago de sanciones económicas por incumplimiento en la normatividad aplicable ante un ente regulador, las cuales afectan en un valor ≥50% del presupuesto general de la entidad.</t>
  </si>
  <si>
    <t>Interrupción de las operaciones de la entidad por más de cinco (5) días.</t>
  </si>
  <si>
    <t>Pérdida de información crítica para la entidad que no se puede recuperar.</t>
  </si>
  <si>
    <t>Incumplimiento en las metas y objetivos institucionales afectando de forma grave la ejecución presupuestal.</t>
  </si>
  <si>
    <t>Intervención por parte de un ente de control u otro ente regulador.</t>
  </si>
  <si>
    <t>Pago de sanciones económicas por incumplimiento en la normatividad aplicable ante un ente regulador, las cuales afectan en un valor ≥20% del presupuesto general de la entidad.</t>
  </si>
  <si>
    <t>Pérdida de cobertura en la prestación de los servicios de la entidad ≥20%.</t>
  </si>
  <si>
    <t>Pérdida de información crítica que puede ser recuperada de forma parcial o incompleta.</t>
  </si>
  <si>
    <t>Sanción por parte del ente de control u otro ente regulador.</t>
  </si>
  <si>
    <t>Incumplimiento en las metas y objetivos institucionales afectando el cumplimiento en las metas de gobierno.</t>
  </si>
  <si>
    <t>Pérdida de cobertura en la prestación de los servicios de la entidad ≥10%.</t>
  </si>
  <si>
    <t>Pago de indemnizaciones a terceros por acciones legales que pueden afectar el presupuesto total de la entidad en un valor ≥5%.</t>
  </si>
  <si>
    <t>Impacto que afecte la ejecución presupuestal en un valor ≥5%.</t>
  </si>
  <si>
    <t>Pago de sanciones económicas por incumplimiento en la normatividad aplicable ante un ente regulador, las cuales afectan en un valor ≥5% del presupuesto general de la entidad.</t>
  </si>
  <si>
    <t>Reclamaciones o quejas de los usuarios que podrían implicar una denuncia ante los entes reguladores o una demanda de largo alcance para la entidad.</t>
  </si>
  <si>
    <t>Inoportunidad en la información, ocasionando retrasos en la atención a los usuarios.</t>
  </si>
  <si>
    <t>Reproceso de actividades y aumento de carga operativa.</t>
  </si>
  <si>
    <t>Imagen institucional afectada en el orden nacional o regional por retrasos en la prestación del servicio a los usuarios o ciudadanos.</t>
  </si>
  <si>
    <t xml:space="preserve">Interrupción de las operaciones de la entidad por un (1) día. </t>
  </si>
  <si>
    <t>Impacto que afecte la ejecución presupuestal en un valor ≥50%.</t>
  </si>
  <si>
    <t>No se generan sanciones económicas o administrativas.</t>
  </si>
  <si>
    <t>No hay interrupción de las operaciones de la entidad.</t>
  </si>
  <si>
    <t>No se afecta la imagen institucional de forma significativa.</t>
  </si>
  <si>
    <t>Pérdida de cobertura en la prestación de los servicios de la entidad ≥1%.</t>
  </si>
  <si>
    <t>Pago de indemnizaciones a terceros por acciones legales que pueden afectar el presupuesto
total de la entidad en un valor ≥0,5%.</t>
  </si>
  <si>
    <t>Impacto que afecte la ejecución presupuestal en un valor ≥0,5%.</t>
  </si>
  <si>
    <t>Pago de sanciones económicas por incumplimiento en la normatividad aplicable ante un ente regulador, las cuales afectan en un valor ≥0,5% del presupuesto general de la entidad.</t>
  </si>
  <si>
    <t>Reclamaciones o quejas de los usuarios, que implican Investigaciones internas disciplinarias.</t>
  </si>
  <si>
    <t>Interrupción de las operaciones de la entidad por algunas horas.</t>
  </si>
  <si>
    <t>Pérdida de cobertura en la prestación de los servicios de la entidad ≥5%.</t>
  </si>
  <si>
    <t>Pago de indemnizaciones a terceros por acciones legales que pueden afectar el presupuesto
total de la entidad en un valor ≥1%.</t>
  </si>
  <si>
    <t>Impacto que afecte la ejecución presupuestal en un valor ≥1%.</t>
  </si>
  <si>
    <t>Pago de sanciones económicas por incumplimiento en la normatividad aplicable ante un ente regulador, las cuales afectan en un valor ≥1% del presupuesto general de la entidad.</t>
  </si>
  <si>
    <t>Imagen institucional afectada localmente por retrasos en la prestación del servicio a los usuarios o ciudadanos.</t>
  </si>
  <si>
    <t>Imagen institucional afectada en el orden nacional o regional por actos o hechos de corrupción comprobados.</t>
  </si>
  <si>
    <t>Interrupción de las operaciones de la entidad por más de dos (2) días.</t>
  </si>
  <si>
    <t>Impacto que afecte la ejecución presupuestal en un valor ≥20%.</t>
  </si>
  <si>
    <t xml:space="preserve">Pago de indemnizaciones a terceros por acciones legales que pueden afectar el presupuesto total de la entidad en un valor ≥20%. </t>
  </si>
  <si>
    <t>Imagen institucional afectada en el orden nacional o regional por incumplimientos en la prestación del servicio a los usuarios o ciudadanos.</t>
  </si>
  <si>
    <t xml:space="preserve">Investigaciones penales, fiscales o disciplinarias. </t>
  </si>
  <si>
    <t>1- Impacto que afecte la ejecución presupuestal en un valor ≥50%
2- Pérdida de cobertura en la prestación de los servicios de la entidad ≥50%.
3- Pago de indemnizaciones a terceros por acciones legales que pueden afectar el presupuesto total de la entidad en un valor ≥50%
4- Pago de sanciones económicas por incumplimiento en la normatividad aplicable ante un ente regulador, las cuales afectan en un valor ≥50% del presupuesto general de la entidad.</t>
  </si>
  <si>
    <t>1- Interrupción de las operaciones de la Entidad por más de cinco (5) días.
2- Intervención por parte de un ente de control u otro ente regulador.
3- Pérdida de Información crítica para la entidad que no se puede recuperar.
4- Incumplimiento en las metas y objetivos institucionales afectando de forma grave la ejecución presupuestal.
5- Imagen institucional afectada en el orden nacional o regional por actos o hechos de corrupción comprobados.</t>
  </si>
  <si>
    <t>1- Interrupción de las operaciones de la Entidad por más de dos (2) días.
2- Pérdida de información crítica que puede ser recuperada de forma parcial o incompleta.
3- Sanción por parte del ente de control u otro ente regulador.
4- Incumplimiento en las metas y objetivos institucionales afectando el cumplimiento en las metas de gobierno.
5- Imagen institucional afectada en el orden nacional o regional por incumplimientos en la prestación del servicio a los usuarios o ciudadanos.</t>
  </si>
  <si>
    <t>1- Interrupción de las operaciones de la Entidad por un (1) día.
2- Reclamaciones o quejas de los usuarios que podrían implicar una denuncia ante los entes reguladores o una demanda de largo alcance para la entidad.
3- Inoportunidad en la información ocasionando retrasos en la atención a los usuarios.
4- Reproceso de actividades y aumento de carga operativa.
5- Imagen institucional afectada en el orden nacional o regional por retrasos en la prestación del servicio a los usuarios o ciudadanos.
6- Investigaciones penales, fiscales o disciplinarias.</t>
  </si>
  <si>
    <t>1- Interrupción de las operaciones de la Entidad por algunas horas.
2- Reclamaciones o quejas de los usuarios que implican investigaciones internas disciplinarias.
3- Imagen institucional afectada localmente por retrasos en la prestación del servicio a los usuarios o ciudadanos.</t>
  </si>
  <si>
    <t>1- No hay interrupción de las operaciones de la entidad.
2- No se generan sanciones económicas o administrativas.
3- No se afecta la imagen institucional de forma significativa.</t>
  </si>
  <si>
    <t>CRITERIOS PARA CALIFICAR IMPACTO  - RIESGOS DE GESTIÓN</t>
  </si>
  <si>
    <t>1- Impacto que afecte la ejecución presupuestal en un valor ≥20%.
2- Pérdida de cobertura en la prestación de los servicios de la entidad ≥20%.
3- Pago de indemnizaciones a terceros por acciones legales que pueden afectar el presupuesto total de la entidad en un valor ≥20%.
4- Pago de sanciones económicas por incumplimiento en la normatividad aplicable ante un ente regulador, las cuales afectan en un valor ≥20% del presupuesto general de la entidad.</t>
  </si>
  <si>
    <t>1- Impacto que afecte la ejecución presupuestal en un valor ≥5%.
2- Pérdida de cobertura en la prestación de los servicios de la entidad ≥10%.
3- Pago de indemnizaciones a terceros por acciones legales que pueden afectar el presupuesto total de la entidad en un valor ≥5%.
4- Pago de sanciones económicas por incumplimiento en la normatividad aplicable ante un ente regulador, las cuales afectan en un valor ≥5% del presupuesto general de la entidad.</t>
  </si>
  <si>
    <t>1- Impacto que afecte la ejecución presupuestal en un valor ≥1%.
2- Pérdida de cobertura en la prestación de los servicios de la entidad ≥5%.
3- Pago de indemnizaciones a terceros por acciones legales que pueden afectar el presupuesto total de la entidad en un valor ≥1%.
4- Pago de sanciones económicas por incumplimiento en la normatividad aplicable ante un ente regulador, las cuales afectan en un valor ≥1%del presupuesto general de la entidad.</t>
  </si>
  <si>
    <t>1- Impacto que afecte la ejecución presupuestal en un valor ≥0,5%.
2- Pérdida de cobertura en la prestación de los servicios de la entidad ≥1%.
3- Pago de indemnizaciones a terceros por acciones legales que pueden afectar el presupuesto total de la entidad en un valor ≥0,5%.
4- Pago de sanciones económicas por incumplimiento en la normatividad aplicable ante un ente regulador, las cuales afectan en un valor ≥0,5%del presupuesto general de la entidad.</t>
  </si>
  <si>
    <t xml:space="preserve">CAUSAS (amenazas y debilidades) </t>
  </si>
  <si>
    <t>CLASE DE RIESGO</t>
  </si>
  <si>
    <t>CORRUPCIÓN</t>
  </si>
  <si>
    <t>CAUSAS</t>
  </si>
  <si>
    <t xml:space="preserve">D E S C R I P C I Ó N </t>
  </si>
  <si>
    <t xml:space="preserve"> T I P O</t>
  </si>
  <si>
    <t>C A U S A S</t>
  </si>
  <si>
    <t>R I E S G O</t>
  </si>
  <si>
    <t>TIPO DE  RIESGO</t>
  </si>
  <si>
    <t>CONSECUENCIAS</t>
  </si>
  <si>
    <t>EVALUACIÓN RIESGO
(Residual)</t>
  </si>
  <si>
    <t>ACTIVIDADES DE CONTROL</t>
  </si>
  <si>
    <t>RESPONSABLE ACTIVIDAD</t>
  </si>
  <si>
    <t>PERIODO DE SEGUIMIENTO</t>
  </si>
  <si>
    <t>MENSUAL</t>
  </si>
  <si>
    <t>BIMESTRAL</t>
  </si>
  <si>
    <t>TRIMESTRAL</t>
  </si>
  <si>
    <t>SEMESTRAL</t>
  </si>
  <si>
    <t>ANUAL</t>
  </si>
  <si>
    <t>C ON S E C U E N C I  A S</t>
  </si>
  <si>
    <t xml:space="preserve">DESCRIPCIÓN RIESGOS DE GESTIÓN </t>
  </si>
  <si>
    <t>UNIDAD ADMINISTRATIVA ESPECIAL DE ORGANIZACIONES SOLIDARIAS</t>
  </si>
  <si>
    <t>1. Impacto que afecte la ejecución presupuestal en un valor ≥50%.
2. Pérdida de cobertura en la prestación de los servicios de la entidad ≥50%.
3.Pago de indemnizaciones a terceros por acciones legales que pueden afectar el presupuesto total de la entidad en un valor ≥50%.
4. Pago de sanciones económicas por incumplimiento en la normatividad aplicable ante un ente regulador, las cuales afectan en un valor ≥50% del presupuesto general de la entidad.</t>
  </si>
  <si>
    <t>1. Impacto que afecte la ejecución presupuestal
en un valor ≥20%.
2. Pérdida de cobertura en la prestación de los servicios de la entidad ≥20%.
3.Pago de indemnizaciones a terceros por acciones legales que pueden afectar el presupuesto total de la entidad en un valor ≥20%.
4. Pago de sanciones económicas por incumplimiento en la normatividad aplicable ante un ente regulador, las cuales afectan en un valor ≥20% del presupuesto general de la entidad.</t>
  </si>
  <si>
    <t>1. Impacto que afecte la ejecución presupuestal en un valor ≥5%.
2. Pérdida de cobertura en la prestación de los servicios de la entidad ≥10%.
3. Pago de indemnizaciones a terceros por acciones legales que pueden afectar el presupuesto total de la entidad en un valor ≥5%.
4. Pago de sanciones económicas por incumplimiento en la normatividad aplicable ante un ente regulador, las cuales afectan en un valor ≥5% del presupuesto general de la entidad.</t>
  </si>
  <si>
    <t>1. Interrupción de las operaciones de la entidad por más de dos (2) días.
2. Pérdida de información crítica que puede ser recuperada de forma parcial o incompleta.
3. Sanción por parte del ente de control u otro ente regulador.
4. Incumplimiento en las metas y objetivos institucionales afectando el cumplimiento en las
metas de gobierno.
5. Imagen institucional afectada en el orden nacional o regional por incumplimientos en la prestación del servicio a los usuarios o ciudadanos.</t>
  </si>
  <si>
    <t>1. Interrupción de las operaciones de la entidad por un (1) día.
2. Reclamaciones o quejas de los usuarios que podrían implicar una denuncia ante los entes reguladores o una demanda de largo alcance para la entidad.
3. Inoportunidad en la información, ocasionando
retrasos en la atención a los usuarios.
4. Reproceso de actividades y aumento de carga
operativa.
5. Imagen institucional afectada en el orden nacional o regional por retrasos en la prestación
del servicio a los usuarios o ciudadanos.
6. Investigaciones penales, fiscales o disciplinarias.</t>
  </si>
  <si>
    <t>Impacto que afecte la ejecución presupuestal en un valor ≥1%.
2. Pérdida de cobertura en la prestación de los servicios de la entidad ≥5%.
3. Pago de indemnizaciones a terceros por acciones legales que pueden afectar el presupuesto total de la entidad en un valor ≥1%.
4. Pago de sanciones económicas por incumplimiento en la normatividad aplicable ante un ente regulador, las cuales afectan en un valor ≥1% del presupuesto general de la entidad.</t>
  </si>
  <si>
    <t>1. Interrupción de las operaciones de la entidad por algunas horas.
2. Reclamaciones o quejas de los usuarios, que implican investigaciones internas disciplinarias.
3. Imagen institucional afectada localmente por
retrasos en la prestación del servicio a los
usuarios o ciudadanos.</t>
  </si>
  <si>
    <t>1. Impacto que afecte la ejecución presupuestal en un valor ≥0,5%.
2. Pérdida de cobertura en la prestación de los servicios de la entidad ≥1%.
3. Pago de indemnizaciones a terceros por acciones
legales que pueden afectar el presupuesto total de la entidad en un valor ≥0,5%.
4. Pago de sanciones económicas por  incumplimiento en la normatividad aplicable ante un ente regulador, las cuales afectan en un valor ≥0,5% del presupuesto general de la entidad.</t>
  </si>
  <si>
    <t>1. No hay interrupción de las operaciones de la entidad.
2. No se generan sanciones económicas o administrativas.
3, No se afecta la imagen institucional de forma
significativa.</t>
  </si>
  <si>
    <t>NIVEL DE PROBABILIDAD</t>
  </si>
  <si>
    <t>1. Interrupción de las operaciones de la entidad por más de cinco (5) días.
2. Intervención por parte de un ente de control u otro ente regulador.
3. Pérdida de información crítica para la entidad que no se puede recuperar.
4. Incumplimiento en las metas y objetivos institucionales afectando de forma grave la ejecución presupuestal.
5. Imagen institucional afectada en el orden nacional o regional por actos o hechos de corrupción comprobados.</t>
  </si>
  <si>
    <t>1. Responsable</t>
  </si>
  <si>
    <t>2. Periodicidad</t>
  </si>
  <si>
    <t>3. Propósito</t>
  </si>
  <si>
    <t>No es un control</t>
  </si>
  <si>
    <t>Completa</t>
  </si>
  <si>
    <t>¿Existe un responsable asignado a la ejecución del control?</t>
  </si>
  <si>
    <t>¿El responsable tiene la autoridad y adecuada segregación de funciones en la ejecución del control?</t>
  </si>
  <si>
    <t xml:space="preserve">Asignado </t>
  </si>
  <si>
    <t>No asignado</t>
  </si>
  <si>
    <t xml:space="preserve">Adecuado </t>
  </si>
  <si>
    <t>Inadecuado</t>
  </si>
  <si>
    <t>¿La oportunidad en que se ejecuta el control ayuda a prevenir la mitigación del riesgo o a detectar la materialización del riesgo de manera oportuna?</t>
  </si>
  <si>
    <t xml:space="preserve">Oportuna </t>
  </si>
  <si>
    <t>Inoportuna</t>
  </si>
  <si>
    <t>CRITERIO DE EVALUACIÓN</t>
  </si>
  <si>
    <t>ASPECTO A EVALUAR EN EL DISEÑO DEL CONTROL</t>
  </si>
  <si>
    <t>OPCIONES DE RESPUESTA</t>
  </si>
  <si>
    <t>¿Las actividades que se desarrollan en el control realmente buscan por si sola prevenir o detectar las causas que pueden dar origen al riesgo, ejemplo Verificar, Validar Cotejar, Comparar, Revisar, etc.?</t>
  </si>
  <si>
    <t>Prevenir o detectar</t>
  </si>
  <si>
    <t>4. Cómo se realiza la actividad de control</t>
  </si>
  <si>
    <t>¿La fuente de información que se utiliza en el desarrollo del control es información confiable que permita mitigar el riesgo?.</t>
  </si>
  <si>
    <t xml:space="preserve">Confiable </t>
  </si>
  <si>
    <t>No confiable</t>
  </si>
  <si>
    <t>5. Qué pasa con las observaciones o
desviaciones</t>
  </si>
  <si>
    <t>¿Las observaciones, desviaciones o diferencias identificadas como resultados de la ejecución del control son investigadas y resueltas de manera oportuna?</t>
  </si>
  <si>
    <t>Se investigan y
resuelven
oportunamente</t>
  </si>
  <si>
    <t>No se investigan
y resuelven
oportunamente.</t>
  </si>
  <si>
    <t>6. Evidencia de la ejecución del control</t>
  </si>
  <si>
    <t>¿Se deja evidencia o rastro de la ejecución del control, que permita a cualquier tercero con la evidencia, llegar a la misma conclusión?.</t>
  </si>
  <si>
    <t>Incompleta / no
existe</t>
  </si>
  <si>
    <t>ANÁLISIS Y EVALUACIÓN DE LOS CONTROLES PARA LA MITIGACIÓN DE LOS RIESGOS.</t>
  </si>
  <si>
    <t>2, PERIODICIDAD</t>
  </si>
  <si>
    <t>3, PROPOSITO</t>
  </si>
  <si>
    <t>1.2 SEGREGACIÓN Y AUTORIDAD DEL RESPONSABLE</t>
  </si>
  <si>
    <t>4, COMO SE REALIZA LA ACTIVIDAD DE CONTROL</t>
  </si>
  <si>
    <t>1,1 ASIGNACIÓN DEL RESPONSABLE</t>
  </si>
  <si>
    <t xml:space="preserve">5, QUÉ PASA CON LAS OBSERVACIONES O DESVIACIONES </t>
  </si>
  <si>
    <t xml:space="preserve">6, EVIDENCIA DE LA EJECUCIÓN DEL CONTROL. </t>
  </si>
  <si>
    <t>ADECUADO</t>
  </si>
  <si>
    <t>INADECUADO</t>
  </si>
  <si>
    <t>ASIGNADO</t>
  </si>
  <si>
    <t>NO ASIGNADO</t>
  </si>
  <si>
    <t>INOPORTUNA</t>
  </si>
  <si>
    <t>PREVENIR</t>
  </si>
  <si>
    <t>DETECTAR</t>
  </si>
  <si>
    <t>NO ES UN CONTROL</t>
  </si>
  <si>
    <t>CONFIABLE</t>
  </si>
  <si>
    <t>NO CONFIABLE</t>
  </si>
  <si>
    <t>NO SE INVESTIGAN Y RESUELVEN OPORTUNAMENTE</t>
  </si>
  <si>
    <t>SE INVESTIGAN Y RESUELVEN OPORTUNAMENTE</t>
  </si>
  <si>
    <t>COMPLETA</t>
  </si>
  <si>
    <t>INCOMPLETA</t>
  </si>
  <si>
    <t>NO EXISTE</t>
  </si>
  <si>
    <t>PESO O PARTICIPACIÓN DE CADA VARIABLE EN EL DISEÑO DEL CONTROL PARA LA MITIGACIÓN DEL RIESGO</t>
  </si>
  <si>
    <t>PESO EN LA EVALUACIÓN DEL DISEÑO DEL CONTROL</t>
  </si>
  <si>
    <t>RANGO DE CALIFICACIÓN
DEL DISEÑO</t>
  </si>
  <si>
    <t>RESULTADO - PESO EN LA EVALUACIÓN DEL DISEÑO DEL CONTROL</t>
  </si>
  <si>
    <t>RESULTADOS DE LA EVALUACIÓN DEL DISEÑO DEL CONTROL</t>
  </si>
  <si>
    <t>FUERTE</t>
  </si>
  <si>
    <t>DEBIL</t>
  </si>
  <si>
    <t>96 - 100</t>
  </si>
  <si>
    <t>86 - 95</t>
  </si>
  <si>
    <t>0 - 85</t>
  </si>
  <si>
    <t>TOTAL</t>
  </si>
  <si>
    <t>EVALUACIÓN RESULTADOS DISEÑO CONTROL</t>
  </si>
  <si>
    <t>OPCIÓN DE RESPUESTA AL CRITERIO DE EVALUACIÓN</t>
  </si>
  <si>
    <t>OPORTUNA</t>
  </si>
  <si>
    <t>RANGO CALIFICACIÓN DEL CONTROL</t>
  </si>
  <si>
    <t>Imposibilidad de realizar las mediciones y/o evaluaciones</t>
  </si>
  <si>
    <t>Que por factores externos a la Oficina de Control Interno, no sea posible dar cumplimiento al programa de auditoría que contempla las auditorías de evaluación independiente, los informes y seguimientos</t>
  </si>
  <si>
    <t>Proceso</t>
  </si>
  <si>
    <t>No otorgamiento de recursos para las actividades a desarrollar por parte de la OCI.
No entrega de información solicitada (oportunamente) por parte de los diferentes procesos para adelantar auditorías.
No contar con personal multidisciplinario para desarrollar las auditorías especializadas</t>
  </si>
  <si>
    <t>No poder advertir a la administración acerca de riesgos identificados por OCI
Incumplimiento en reporte de informes y/o seguimientos</t>
  </si>
  <si>
    <t>Posibilidad de incumplir con las mediciones y/o evaluaciones establecidas en el programa de auditoría</t>
  </si>
  <si>
    <t>PERIODICIDAD DEL CONTROL</t>
  </si>
  <si>
    <t xml:space="preserve">Oficina de Control Interno </t>
  </si>
  <si>
    <t>Bajo nivel de implementación por parte de la Administración, de las recomendaciones emitidas por la OCI</t>
  </si>
  <si>
    <t>Desconocimiento de las entradas de información para el análisis y desarrollo de acciones correctivas por parte de los líderes de proceso</t>
  </si>
  <si>
    <t>Materialización de riesgos
Incumplimiento de los objetivos del proceso determinado</t>
  </si>
  <si>
    <t>Cada vez que se emita un informe que contenga recomendaciones por parte de la OCI</t>
  </si>
  <si>
    <t>Entrega inoportuna de informe(s) y/o seguimiento(s) solicitado normativamente a la Oficina de Control Interno</t>
  </si>
  <si>
    <t xml:space="preserve">Los informes solicitados a la oficina de conbtrol interno no son emitidos o remitidos oportunamente </t>
  </si>
  <si>
    <t>Desconocimiento de fechas de emisión de informes por parte de los funcionarios de la Oficina de control interno
No entrega de información solicitada (oportunamente) por parte de los diferentes procesos para adelantar auditorías.</t>
  </si>
  <si>
    <t>Sanciones (art 101 LEY 42 DE 1993)</t>
  </si>
  <si>
    <t>SERVICIO AL CIUDADANO</t>
  </si>
  <si>
    <t>SC 01</t>
  </si>
  <si>
    <t>SC 02</t>
  </si>
  <si>
    <t>Objetivo alineado con el plan estratégico de la entidad</t>
  </si>
  <si>
    <t>Alcance</t>
  </si>
  <si>
    <t>Tratamiento de los riesgos</t>
  </si>
  <si>
    <t>Responsable del seguimiento</t>
  </si>
  <si>
    <t>Periodicidad del seguimiento</t>
  </si>
  <si>
    <t>Nivel de aceptación de riesgos</t>
  </si>
  <si>
    <t>Nivel para calificar el impacto</t>
  </si>
  <si>
    <t>Análisis del contexto interno y externo de la entidad</t>
  </si>
  <si>
    <t>Analiza las diferentes formas de fraude y corrupción que pueden presentarse</t>
  </si>
  <si>
    <t>Analiza factores como presiones internas o externas que puedan derivar en actos de corrupción</t>
  </si>
  <si>
    <t>Analiza situaciones internas que puedan ser indicios de actos de corrupción</t>
  </si>
  <si>
    <t>Evalúa información proveniente de quejas y denuncias de los usuarios</t>
  </si>
  <si>
    <t>Evalúa información proveniente de quejas y denuncias de los servidores de la entidad</t>
  </si>
  <si>
    <t>No tiene identificados riesgos de fraude y corrupción</t>
  </si>
  <si>
    <t>los cambios en el entorno (interno y externo) que pueden afectar la efectividad del Sistema de Control Interno</t>
  </si>
  <si>
    <t>El estado de los riesgos aceptados (apetito por el riesgo) con el fin de identificar cambios que afecten el funcionamiento de la entidad</t>
  </si>
  <si>
    <t>El cumplimiento de la política de administración del riesgo</t>
  </si>
  <si>
    <t>No hace monitoreo a la evaluación de riesgos</t>
  </si>
  <si>
    <t>Analiza cambios significativos del entorno (interno o externo) informados por parte de la línea estratégica</t>
  </si>
  <si>
    <t>Determina las causas del riesgo teniendo en cuenta el análisis del contexto interno y externo de la entidad</t>
  </si>
  <si>
    <t>Identifica riesgos para los proceso, proyecto o programa a su cargo</t>
  </si>
  <si>
    <t>Evalúa el riesgo en los procesos, proyectos y programas a su cargo</t>
  </si>
  <si>
    <t>Califica la probabilidad y el impacto de acuerdo con las tablas establecidas</t>
  </si>
  <si>
    <t>Define el plan de tratamiento a los riesgos identificados</t>
  </si>
  <si>
    <t>Define el responsable del seguimiento a los riesgos para cada proceso, proyecto o programa a su cargo</t>
  </si>
  <si>
    <t>Realiza el seguimiento a los riesgos y lo documenta</t>
  </si>
  <si>
    <t>Gestiona los riesgos teniendo en cuenta la política de administración del riesgo definida para la entidad</t>
  </si>
  <si>
    <t>Ingrese la URL, documento o evidencia de las respuestas seleccionadas:</t>
  </si>
  <si>
    <t>No efectúa ninguna de las anteriores actividades</t>
  </si>
  <si>
    <t>Si, y cuenta con las evidencias:</t>
  </si>
  <si>
    <t>Parcialmente, y cuenta con las evidencias:</t>
  </si>
  <si>
    <t>No</t>
  </si>
  <si>
    <t>Evidenciar que los riesgos identificados afecten realmente lo previsto en la planeación institucional</t>
  </si>
  <si>
    <t>El monitoreo y evaluación de la exposición al riesgo relacionado con tecnología nueva y emergente</t>
  </si>
  <si>
    <t>El monitoreo y evaluación del plan de tratamiento a los riesgos identificados</t>
  </si>
  <si>
    <t>La identificación de los cambios significativos en el entorno que pueden afectar la efectividad del sistema de control interno</t>
  </si>
  <si>
    <t>No hace verificación a la gestión del riesgo</t>
  </si>
  <si>
    <t>Económico</t>
  </si>
  <si>
    <t>Político</t>
  </si>
  <si>
    <t>Social</t>
  </si>
  <si>
    <t>Contable y financiero</t>
  </si>
  <si>
    <t>Tecnológico</t>
  </si>
  <si>
    <t>Legal</t>
  </si>
  <si>
    <t>Infraestructura</t>
  </si>
  <si>
    <t>Ambiental</t>
  </si>
  <si>
    <t>Talento humano</t>
  </si>
  <si>
    <t>Procesos</t>
  </si>
  <si>
    <t>Comunicación interna y externa</t>
  </si>
  <si>
    <t>Atención al ciudadano</t>
  </si>
  <si>
    <t>Posibles actos de corrupción</t>
  </si>
  <si>
    <t>Otro. ¿Cuál?</t>
  </si>
  <si>
    <t>No ha identificado factores</t>
  </si>
  <si>
    <t>¿LOS SUPERVISORES E INTERVENTORES REALIZAN SEGUIMIENTO A LOS RIESGOS DE LOS CONTRATOS E INFORMAN LAS ALERTAS A QUE HAYA LUGAR?</t>
  </si>
  <si>
    <t>PARA CUÁLES DE LOS SIGUIENTES ASPECTOS, LA ENTIDAD HA IDENTIFICADO FACTORES QUE PUEDEN AFECTAR NEGATIVAMENTE EL CUMPLIMIENTO DE SUS OBJETIVOS</t>
  </si>
  <si>
    <t>EN LA ENTIDAD, LAS ACTIVIDADES DE VERIFICACIÓN DE LA GESTIÓN DEL RIESGO HAN PERMITIDO:</t>
  </si>
  <si>
    <t>¿EN LA ENTIDAD, LOS JEFES DE PLANEACIÓN, LÍDERES DE OTROS SISTEMAS DE GESTIÓN O COMITÉS DE RIESGOS REALIZAN ACTIVIDADES DE VERIFICACIÓN A LA GESTIÓN DEL RIESGO?</t>
  </si>
  <si>
    <t>LOS LÍDERES DE PROCESOS, PROGRAMAS O PROYECTOS EFECTÚAN LAS SIGUIENTES ACTIVIDADES:</t>
  </si>
  <si>
    <t>LA ALTA DIRECCIÓN Y EL COMITÉ INSTITUCIONAL DE COORDINACIÓN DE CONTROL INTERNO MONITOREAN:</t>
  </si>
  <si>
    <t>PARA LA IDENTIFICACIÓN DE RIESGOS RELACIONADOS CON FRAUDE Y CORRUPCIÓN, LA ENTIDAD:</t>
  </si>
  <si>
    <t>LA POLÍTICA DE ADMINISTRACIÓN DE RIESGOS ESTABLECIDA POR LA ALTA DIRECCIÓN Y EL COMITÉ INSTITUCIONAL DE COORDINACIÓN DE CONTROL INTERNO CONTEMPLA:</t>
  </si>
  <si>
    <t>2.1</t>
  </si>
  <si>
    <t>2.2</t>
  </si>
  <si>
    <t>2.3</t>
  </si>
  <si>
    <t>2.4</t>
  </si>
  <si>
    <t>2.5</t>
  </si>
  <si>
    <t>2.6</t>
  </si>
  <si>
    <t>1.1</t>
  </si>
  <si>
    <t>1.2</t>
  </si>
  <si>
    <t>1.3</t>
  </si>
  <si>
    <t>1.4</t>
  </si>
  <si>
    <t>1.5</t>
  </si>
  <si>
    <t>1.6</t>
  </si>
  <si>
    <t>1.7</t>
  </si>
  <si>
    <t>1.8</t>
  </si>
  <si>
    <t>3.1</t>
  </si>
  <si>
    <t>3.2</t>
  </si>
  <si>
    <t>3.3</t>
  </si>
  <si>
    <t>3.4</t>
  </si>
  <si>
    <t>4.1</t>
  </si>
  <si>
    <t>4.2</t>
  </si>
  <si>
    <t>4.3</t>
  </si>
  <si>
    <t>4.4</t>
  </si>
  <si>
    <t>4.5</t>
  </si>
  <si>
    <t>4.6</t>
  </si>
  <si>
    <t>4.7</t>
  </si>
  <si>
    <t>4.8</t>
  </si>
  <si>
    <t>4.9</t>
  </si>
  <si>
    <t>4.10</t>
  </si>
  <si>
    <t>4.11</t>
  </si>
  <si>
    <t>5.1</t>
  </si>
  <si>
    <t>5.2</t>
  </si>
  <si>
    <t>5.3</t>
  </si>
  <si>
    <t>6.1</t>
  </si>
  <si>
    <t>6.2</t>
  </si>
  <si>
    <t>6.3</t>
  </si>
  <si>
    <t>6.4</t>
  </si>
  <si>
    <t>6.5</t>
  </si>
  <si>
    <t>7.1</t>
  </si>
  <si>
    <t>7.2</t>
  </si>
  <si>
    <t>7.3</t>
  </si>
  <si>
    <t>EL JEFE DE CONTROL INTERNO O QUIEN HAGA SUS VECES, EFECTÚA LAS SIGUIENTES ACTIVIDADES:</t>
  </si>
  <si>
    <t>Evalúa el cumplimiento de la política de administración del riesgo en todos los niveles de la entidad Identifica y alerta al comité de coordinación de control interno de posibles cambios que pueden afectar la evaluación y tratamiento del riesgo.</t>
  </si>
  <si>
    <t>Evalúa y alerta oportunamente sobre cambios que afecten la exposición de la entidad a los riesgos de corrupción y fraude.</t>
  </si>
  <si>
    <t>Evalúa las actividades adelantadas por la segunda línea de defensa frente a la gestión del riesgo específicamente frente al análisis de contexto y de identificación del riesgo.</t>
  </si>
  <si>
    <t>Asesora de ser necesario a la segunda y primera línea de defensa frente a la identificación y gestión del riesgo y control.</t>
  </si>
  <si>
    <t>No realiza ninguna actividad.</t>
  </si>
  <si>
    <t>5.4</t>
  </si>
  <si>
    <t>5.5</t>
  </si>
  <si>
    <t>6.6</t>
  </si>
  <si>
    <t>6.7</t>
  </si>
  <si>
    <t>6.8</t>
  </si>
  <si>
    <t>6.9</t>
  </si>
  <si>
    <t>6.10</t>
  </si>
  <si>
    <t>6.11</t>
  </si>
  <si>
    <t>6.12</t>
  </si>
  <si>
    <t>6.13</t>
  </si>
  <si>
    <t>6.14</t>
  </si>
  <si>
    <t>6.15</t>
  </si>
  <si>
    <t>LISTA DE CHEQUEO VERIFICACIÓN DE ACTIVIDADES OCI</t>
  </si>
  <si>
    <t>UNIDAD ADMINISTRATIVA ESPECIAL DE ORGANIZACIONES SOLIDARIAS
DIRECCIÓN DE INVESTIGACIÓN Y PLANEACIÓN
GRUPO DE PLANEACIÓN Y ESTADISTICA
LISTA DE CHEQUEO VERIFICACIÓN DE ACTIVIDADES</t>
  </si>
  <si>
    <t>PROCESO:</t>
  </si>
  <si>
    <t>Fecha:</t>
  </si>
  <si>
    <t>PROPOSITO DEL CONTROL</t>
  </si>
  <si>
    <t>SEMANAL</t>
  </si>
  <si>
    <t>DIARIO</t>
  </si>
  <si>
    <t>FOMENTO DE LAS ORGANIZACIONES SOLIDARIAS</t>
  </si>
  <si>
    <t>Adopcion y publicacion del plan estrategico institucional</t>
  </si>
  <si>
    <t>Comite Institucional de Gestion y Desempeño, en el cual se  realiza seguimiento al cumplimiento de las políticas del modelo integrado de planeación y gestión.</t>
  </si>
  <si>
    <t>Realizacion de los comites institucionales de gestion y desempeño</t>
  </si>
  <si>
    <t xml:space="preserve">Seguimiento al Tablero Presidencial 
</t>
  </si>
  <si>
    <t xml:space="preserve">Seguimiento al Tablero Presidencial </t>
  </si>
  <si>
    <t>Seguimiento de los Indicadores de planes de acción y plan estratégico.</t>
  </si>
  <si>
    <t>Planes de Accion= (numero de seguimientos realizados/numero de seguimientos programados *100)</t>
  </si>
  <si>
    <t xml:space="preserve">Implementación del MIPG
</t>
  </si>
  <si>
    <t>Politica de Riesgo= (numero de politicas actiualizadas)</t>
  </si>
  <si>
    <t>Manual= (numero de manuales actualizados)</t>
  </si>
  <si>
    <t>Establecimiento de mapa de riesgos por procesos y mapa de riesgos Institucional</t>
  </si>
  <si>
    <t>Mapas de riesgo= (Numero de mapas de riesgo construidos)</t>
  </si>
  <si>
    <t>Auditoría de seguimiento a administración de riesgos</t>
  </si>
  <si>
    <t>Auditorias= (numero de auditorias realizadas/numero de auditorias programados *100)</t>
  </si>
  <si>
    <t>Seguimiento a los Indicadores para acciones a implementar según opción de manejo de los riesgos</t>
  </si>
  <si>
    <t>Indicadoress= (numero de seguimientos realizadas/numero de seguimientos programados *100)</t>
  </si>
  <si>
    <t xml:space="preserve">Actualización del Plan Estadístico Institucional y herramientas para garantizar la recolección de datos estadísticos internos y externos.
</t>
  </si>
  <si>
    <t xml:space="preserve">Diseñar nuevas herramientas de recolección de datos.
</t>
  </si>
  <si>
    <t xml:space="preserve">Plan estadístico Institucional y herramientas para garantizar la recolección de datos estadísticos internos y externos.
</t>
  </si>
  <si>
    <t xml:space="preserve">Revisión de información a reportar por parte de los responsables de la operación estadística y líderes de proceso.
</t>
  </si>
  <si>
    <t>Funcionario del grupo de planeación encargado de revisar la información recibida</t>
  </si>
  <si>
    <t>Documento metodológico de la operación registro ESALES</t>
  </si>
  <si>
    <t xml:space="preserve">
Formato de supervisión y control a la cobertura y calidad de la información registro "Esales"</t>
  </si>
  <si>
    <t>Generar boletines informativos  a organizaciones solidarias de conceptos básicos de gestión y análisis de información. De igual manera a los funcionarios de la UAEOS y operadores.</t>
  </si>
  <si>
    <t>Realizar Backups  de conformidad con la política de Seguridad de la información.</t>
  </si>
  <si>
    <t xml:space="preserve">Revisar la información a publicar por parte del Coordinador del Grupo de Planeación
</t>
  </si>
  <si>
    <t>Fortalecer la cultura de reporte de información y hacer énfasis en el manejo ético de la información estadística que genera la Entidad.</t>
  </si>
  <si>
    <t>Información de entrada no es pertinente, oportuna y de calidad</t>
  </si>
  <si>
    <t>Diseño de herramientas que sirvan para optimizar la recoleccion de datos</t>
  </si>
  <si>
    <t>Actualizar y ejecutar el plan estadistico institucional</t>
  </si>
  <si>
    <t>Incidentes de seguridad informatica</t>
  </si>
  <si>
    <t>Sanciones
Hallazgos de entes de Control
Perdida de certificación de operación estadistica registro ESALES</t>
  </si>
  <si>
    <t xml:space="preserve">La demanda de cursos y otros procesos de capacitación es permanente y requiere prontitud en la respuesta, lo que no permite hacer un proceso de planeación curricular
</t>
  </si>
  <si>
    <t xml:space="preserve">Las herramientas pedagógicas que son diseñan por el grupo de educación e investigación no son implementadas y evaluadas por los misionales, operadores o comunidad </t>
  </si>
  <si>
    <t xml:space="preserve">Coordinadora Grupo de Educación e Investigación  y funcionaria acompañante  de proceso de  gestión de conocimiento 
</t>
  </si>
  <si>
    <t>Se implementen procesos de formación descontextualizados y sin cumplir los líneamientos dados por el grupo de educación e investigación</t>
  </si>
  <si>
    <t>Hay desconocimiento y desaprovechamiento de la producción académica de la UAEOS y de otros actores del sector solidario</t>
  </si>
  <si>
    <t>Los procesos de formación que brinda la UAEOS no mantienen su nivel de calidad en la facilitación para los diferentes tipos de población que los demanda</t>
  </si>
  <si>
    <t>Desinformación a los ciudadanos y organizaciones del sector solidario por herramientas no retroalimentadas</t>
  </si>
  <si>
    <t>Poca valoración del patrimonio documental  acumulado por la Unidad en la promoción de la cultura asociativa solidaria</t>
  </si>
  <si>
    <t xml:space="preserve">Se dificulta cumplir con el objetivo misional de promover la cultura asociativa solidaria  y desarrollar los ámbitos de la educación solidaria; funciones designadas a la UAEOS a través del decreto 4122 de 2011
</t>
  </si>
  <si>
    <t xml:space="preserve">
El personal de la UAEOS actualmente no está capacitado para desarrollar las funciones propias de bibliotecología para la administración del Centro Documental.
</t>
  </si>
  <si>
    <t>La asignación presupuestal para los temas de educación solidaria y gestión del concocimiento es insuficiente para responder a la demanda de productos</t>
  </si>
  <si>
    <t>QUINCENAL</t>
  </si>
  <si>
    <t xml:space="preserve">Seguimiento de avance a los compromisos del PND, Planes Estratégicos Institucionales, Planes de acción e indicadores. 
</t>
  </si>
  <si>
    <t>Mecanismos de administración de riesgos que no permitan generar alertas tempranas a la Alta Dirección</t>
  </si>
  <si>
    <t>Consolidar la información consignada en el plan de adquisiiones por cada uno de los formuladores y enviarla al grupo de Gestión Administrativa para su publicación en el SECOOP II.</t>
  </si>
  <si>
    <t>Director de Investigación y Planeación.
Coordinador Grupo de Planeación y Estadística.</t>
  </si>
  <si>
    <t>Hacer seguimiento all cumplimientos de los tiempos establecios en el Plan de Adquisiciones.</t>
  </si>
  <si>
    <t>Revisión de estudios técnicos, teniendo en cuenta las necesidades identificadas,  para el cumplimiento de las  actividades, costos y metas de la  cadena de valor de cada proyecto.</t>
  </si>
  <si>
    <t>Director de Investigación y Planeación.
Coordinador Grupo de Planeación y Estadística.
Formulador del Proyecto</t>
  </si>
  <si>
    <t>Realizar seguimiento en la herramienta SPI, a la ejecución y evolución de avance de cada uno de los proyectos, generando alertas,  tanto del cumplimiento de  las fechas estipulada por el DNP como el registro de información de los mismos.</t>
  </si>
  <si>
    <t>Devolución de recursos asignados a la entidad por no compremeterlos dentro de la vigencia.</t>
  </si>
  <si>
    <t>Bajo impacto de ejecución de los proyectos de inversión</t>
  </si>
  <si>
    <t xml:space="preserve">Incumplimiento de los tiempos establecdos en el el plan de adquisición </t>
  </si>
  <si>
    <t>Incumplimiento  de las metas institucionales</t>
  </si>
  <si>
    <t xml:space="preserve">Inadecuada planeación en los procesos contractuales </t>
  </si>
  <si>
    <t>Incumplimiento de los tiempos proyectados para ejecutar debidamente los recursos</t>
  </si>
  <si>
    <t>Consolidar Plan de Adquicisiones de las diferentes areas que intervengan.</t>
  </si>
  <si>
    <t>Revisión de Estudios Técnicoa</t>
  </si>
  <si>
    <t xml:space="preserve">Realizar seguimiento de avance de los proyectos </t>
  </si>
  <si>
    <t>Seguimiento Plan de Adqiuicisiones</t>
  </si>
  <si>
    <t xml:space="preserve">Realizar backups y tener registro </t>
  </si>
  <si>
    <t>Revision de la informacion  a publicar</t>
  </si>
  <si>
    <t>Actividades de capacitaciones y sensibilizaciones</t>
  </si>
  <si>
    <t>SC 03</t>
  </si>
  <si>
    <t>Dar a conocer a usuarios y evaluadores, el instructivo para el adecuado manejo del aplicativo en el SIIA.</t>
  </si>
  <si>
    <t xml:space="preserve">Realizar acciones de mejora en el manual de usuario del SIIA, tanto para evaluadores como para usuarios </t>
  </si>
  <si>
    <t xml:space="preserve">Coordinadora grupo de educación e investigación y Profesional(es) a cargo del manejo del trámite de acreditación </t>
  </si>
  <si>
    <t xml:space="preserve">1 manual e instructivo actualizado </t>
  </si>
  <si>
    <t>Reportar cualquier anomalía en el funcionamiento del SIIA al grupo de TICS</t>
  </si>
  <si>
    <t>Número de reportes de anomalías identificadas, informadas al grupo TICs</t>
  </si>
  <si>
    <t>Coordinadora grupo de educación e investigación y Profesional(es) a cargo del manejo de gestión de peticiones</t>
  </si>
  <si>
    <t>2 recordatorios remitidos a los jefes de cada dependencia la necesidad de fortalecer puntos de control sobre las respuestas proyectadas, así como quienes pueden firmar las respuestas, acorde al manual y protocolo de atención al ciudadano</t>
  </si>
  <si>
    <t>Inadecuado funcionamiento del aplicativo para el trámite de acreditación - SIIA  Sistema  Integrado de Información de Acreditación.</t>
  </si>
  <si>
    <t>Vencimiento de términos para dar respuesta a las peticiones</t>
  </si>
  <si>
    <t>Baja calidad en las respuestas a peticiones formuladas por los ciudadanos y resueltas por funcionarios de la Entidad</t>
  </si>
  <si>
    <t xml:space="preserve">Desconocimiento del manejo operativo del aplicativo por parte de usuarios y evaluadores </t>
  </si>
  <si>
    <t>Poca calidad y confiabilidad de la informacion que registren los usuarios en el SIIA</t>
  </si>
  <si>
    <t>Pérdida de la información registrada en el SIIA</t>
  </si>
  <si>
    <t xml:space="preserve">La petición requiere para su respuesta de realizar otros procesos que se encuentran fuera de los terminos que establece la legislación y no se informa al peticionario sobre la necesidad de la ampliación del tiempo de respuesta por complicaciones para la consecusión de la información necesaria. </t>
  </si>
  <si>
    <t xml:space="preserve">Incumplimiento normativo por respuestas extemporaneas y no oportunas.
</t>
  </si>
  <si>
    <t>Desconocimiento del tema por el cual está preguntando el ciudadano en su petición y ausencia de puntos de control en la revisión de las respuestas por parte de jefes de dependencias</t>
  </si>
  <si>
    <t xml:space="preserve">Posibles demandas y  acciones jurídicas contra la entidad y detrimento de la imagen de la
entidad ante sus grupos de valor. </t>
  </si>
  <si>
    <t>Estricta aplicación y cumplimiento al procedimiento de gestión de peticiones, y al manual y protocolo de servicio al ciudadano.</t>
  </si>
  <si>
    <t>CFO 01</t>
  </si>
  <si>
    <t>Un plan de negocios inoperante que no permite la dinamziación del emprendimiento</t>
  </si>
  <si>
    <t>Implementación de taller de ideas de negocios para mirar la viabilidad técnica, económica, financiera  y su implemntación al  Plan de negocios en cada una de las organizaciones atendidas para creación .</t>
  </si>
  <si>
    <t xml:space="preserve">
Dirección de Desarrollo de las Organizaciones Solidarias</t>
  </si>
  <si>
    <t xml:space="preserve">Empresas que no comercializan sus productos  de manera efectiva  y tienen perdidas económicas </t>
  </si>
  <si>
    <t>Identificación de la estrategia de sostenibilidad a aplicar según la necesidad de proveeduria, mercadeo y comercialización en cada una de las organizaciones atendidas para creación.</t>
  </si>
  <si>
    <t>Revisión de la documentación y anlisis de la estrategia de sostenibilidad a implementar en la sorganziaciones atendidaas para creación.</t>
  </si>
  <si>
    <t>Dirección de Desarrollo de las Organizaciones Solidarias</t>
  </si>
  <si>
    <t>Se presenta falta de gobernabilidad y gobernanza por desconfianza, desunión, falta de cooperación, no hay liderazgo colegiado, desinformación, bajo sentido de pertenencia.</t>
  </si>
  <si>
    <t xml:space="preserve">Procesos de formación en temas de cultura solidaria,  acordes a las necesidades identificades en cada organización, para el empoderamiento comunitario  individual y colectivo </t>
  </si>
  <si>
    <t xml:space="preserve">Reviisón de la documentación de  los procesos de formación, capacitación en las dimensiomnes social, cultural política , ambiental para generar cultura y empoderamiento comunitario </t>
  </si>
  <si>
    <t>Organizaciones que se distribuyen los ingresos producidos   y no consolidan el patrimonio de la empresa ni realizan inversión en bienestar social a sus asociados.</t>
  </si>
  <si>
    <t>Identificar las necesidades a atender en las cinco dimensiones y brindar formación ,  capacitación asistencia técnica según la fase economia solidaria 1, 2 y 3 en los temas pertinentes, viabilizando  el Proyecto Integral de Intervención a la medida de la sorganzaiciones a atender.</t>
  </si>
  <si>
    <t>Reviisón del diganostico socioempresarial y la carcaterización poblacional para que el Proiyecto Integral a la medida contenga el enfoque diferencial  atienda las neecsidades de cada organización a atender.</t>
  </si>
  <si>
    <t xml:space="preserve">
Dirección de Desarrollo de las Organizaciones Solidarias</t>
  </si>
  <si>
    <t>Implementación  de planes de negocio que permitan identificar la proyecciónempresrial , productiva y de comercialización  a corto, mediano y largo plazo  en las organizaciones atendidas.</t>
  </si>
  <si>
    <t xml:space="preserve">Revisión de las fases de construcción del plan de negocio, el estudio tecnico, mercadeo, financiero y de comercialización que permitan verificar con la estrategia sostenibilidad la sostenbilidad del plan de negocios a corto, mediano y largo plazo. </t>
  </si>
  <si>
    <t>Desarrollar  en el proyecto de vida colectivo, en el plan estartegico de la organización los servicios que se van a brindar a los asociados de conformidad a la reinversión social según los excedentes del ejercicio económico.</t>
  </si>
  <si>
    <t>Revisión del proyecto de vida colectivo, del plan estrategico,  de los reglamentos internos d ela organziación.</t>
  </si>
  <si>
    <t>Acompañamiento, seguimiento y supervisión deficiente que no garantiza la calidad de los procesos de intervención de la Unidad.</t>
  </si>
  <si>
    <t xml:space="preserve">Formación, capacitación y asistencia técnica in situ a los profesionales de la Unidad y operadores sobre el desarrollo de la linea estrategica de intervención y de la Implementación de Programa Integral de Intervención.
</t>
  </si>
  <si>
    <t>Jornadas de capacitación , formación en PII antes de su implementación.</t>
  </si>
  <si>
    <t>Organizaciones que no son atendidas de conformidad a las necesidades de intervención  para ser autosostenibles; generando reprocesos e inconformidad por parte de las empresas beneficiadas y sus asociados.</t>
  </si>
  <si>
    <t>Implementación de las herramientas de diganostico y caracterización  socioempresarial aplicadas a numero de asociados representativos de la organziación atendida que revele infromación  del estdo de la misma en las dimensiones social, cultural , economica, politica y ambiental  de manera  confiable y pertinente , para la proyección del Proyetco Integral a la medida de cada organización.</t>
  </si>
  <si>
    <t xml:space="preserve"> No se evidencia el estado real del impacto de la intervención </t>
  </si>
  <si>
    <t xml:space="preserve">Diseño de acompañamiento y seguimiento a las organizaciones de acuerdo a las necesidades reales de forma presencial y virtual . </t>
  </si>
  <si>
    <t>Crear organizaciones solidarias que no son perdurables en el tiempo (mínimo 2 años)</t>
  </si>
  <si>
    <t>Crear o fortalecer organizaciones que no desarrollen su función socioempresarial y no generan  ingresos para  mejorar el bienestar de los asociados</t>
  </si>
  <si>
    <t>Falta de seguimiento y acompañamiento efectivo  a las organizaciones Solidarias en Territorio</t>
  </si>
  <si>
    <t xml:space="preserve">Desconociminto en la implementación del PÍI  </t>
  </si>
  <si>
    <t>Información insuficiente o irrelevante   de los diagnósticos socioempresariales de las organizaciones</t>
  </si>
  <si>
    <t>Tiempo limitado de acompamiento,  seguimiento e implementación en visitas in situ a las organizaciones</t>
  </si>
  <si>
    <t>Verificación de los instrumentos implementados para  la recolección de la información sociempresarial de las organizaciones contrastado con el Proyecto Integral de Intervención a implementar que corrobore que cumpla con las neecsidades de la organzaición.</t>
  </si>
  <si>
    <t>Uso  del Rubro de Funcionamiento (Gastos de Funcionamiento - Gastos Generales - Viaticos y Gastos de Viaje)
Uso del Rubro  de Inversión (Bienes y Servicos - Gastos de Viaje Contratistas)</t>
  </si>
  <si>
    <t xml:space="preserve">Error de digitación </t>
  </si>
  <si>
    <t>Perdida de recursos presupuestales</t>
  </si>
  <si>
    <t xml:space="preserve">Registro de solicitud de comisión de viáticos y gastos de viaje a contratistas en el Portal SIIF - Nación.
</t>
  </si>
  <si>
    <t>Verificar cada solicitante, teniendo encuenta planta y contratistas.</t>
  </si>
  <si>
    <t>No, de solicitudes veriricadas</t>
  </si>
  <si>
    <t xml:space="preserve">Desconocimiento de los rubros y usos presupuestales
</t>
  </si>
  <si>
    <t>Procesos disciplinarios</t>
  </si>
  <si>
    <t>Verificación de la solicitud por parte de la Coordinadora de Gestión Humana en el Portal SIIF - Nación.</t>
  </si>
  <si>
    <t>Autorización de la solicitud y firma del Acto Administrativo por parte del Subdirector Nacional - Ordenador del Gasto, en el Portal SIIF Nación.</t>
  </si>
  <si>
    <t>Subdirector Nacional</t>
  </si>
  <si>
    <t>No, de solicitudess tramitadas</t>
  </si>
  <si>
    <t>Supervisión Contrato Suministro Tíquetes de la vigencia 2019.</t>
  </si>
  <si>
    <t>No, de solicitudes tramitadas</t>
  </si>
  <si>
    <t>Liquidación de la nómina de personal de la Unidad Administrativa Especial de Organizaciones Solidarias en hoja electrónica.</t>
  </si>
  <si>
    <t xml:space="preserve">Liquidación de nómina con error 
</t>
  </si>
  <si>
    <t xml:space="preserve">Revisión novedades en prenomina por parte de la Coordinación de Gestión Humana.
</t>
  </si>
  <si>
    <t>Verificación de las novedades de personal mensualmente</t>
  </si>
  <si>
    <t>Los pagos a los servidores públicos pueden exceder por mayor o menos  valor a pagar .</t>
  </si>
  <si>
    <t>Revisión nomina Planta de Personal a cargo de la Subdirección.</t>
  </si>
  <si>
    <t>Revisión beneficiarios finales pago nomina y cargue en el SIIF por parte del Grupo de Gestión Financiera.</t>
  </si>
  <si>
    <t xml:space="preserve">1. Información reportada en los formatos de Solicitud de Viaticos y en el formato de legalización Viaticos.
</t>
  </si>
  <si>
    <t xml:space="preserve">2, Visitas por parte del grupo de comunicaciones a los grupos Misionales para recolección de información
</t>
  </si>
  <si>
    <t>3. Comunicación con los funcionarios que se encuentren en  territorio .</t>
  </si>
  <si>
    <t>Prevenir</t>
  </si>
  <si>
    <t>No cumplir las directrices de Gobierno en Línea y la Ley 1712 de 2,014 Ley de transparencia y acceso a la información pública.</t>
  </si>
  <si>
    <t>Entrega de la información  de manera extemporanea e incompleta  para ser publicada por el Grupo de comunicación y Prensa, por parte de los diferentes procesos de la Entidad .</t>
  </si>
  <si>
    <t>Los canales de comunicación interna presenten fallas parciales o intermitencia en el servicio para mantener informados a funcionarios y contratistas de la entidad sobre temas de interés institucional.</t>
  </si>
  <si>
    <t>Incumplimiento de estándares de imagen corporativa y/o contenido inadecuado</t>
  </si>
  <si>
    <t>Baja cultura de visibilización   de la información de la gestión por parte de los servidores de la Unidad, hacia el Proceso de Comunicación y Prensa.</t>
  </si>
  <si>
    <t>Baja estimación de la actividad que se desarrolla en territorio con miras a su divulgación.</t>
  </si>
  <si>
    <t>Poca información de gestión proveniente de los grupos misionales.</t>
  </si>
  <si>
    <t>Recursos económicos limitados para el cubrimiento de eventos  en territorio</t>
  </si>
  <si>
    <t>Publicación de la información en la página web o redes sociales, por persona no autorizada.</t>
  </si>
  <si>
    <t>Impresión de material con imagen institucional no acorde con el Manual de Imagen Institucional.</t>
  </si>
  <si>
    <t>No se publique la información que contribuya a la promoción y fortalecimiento de la imagen institucional.</t>
  </si>
  <si>
    <t xml:space="preserve">Falta de visibilización de la gestión institucional en el Sector Solidario y la comunidad en general. </t>
  </si>
  <si>
    <t xml:space="preserve">Perdida de la imagen institucional </t>
  </si>
  <si>
    <t>Presentar información erronea a los ciudadanos en general.</t>
  </si>
  <si>
    <t>Aumento de costos en servicios públicos</t>
  </si>
  <si>
    <t>Que los bienes recibidos en el Almacén no cumplan con las especificaciones técnicas contratadas.</t>
  </si>
  <si>
    <t>Inventarios individuales desactualizados.</t>
  </si>
  <si>
    <t>Valor del saldo de inventarios incorrecto</t>
  </si>
  <si>
    <t>El valor del saldo de la caja menor de gastos generales no registra su saldo real (descuadre).</t>
  </si>
  <si>
    <t>Legalización incorrecta de los recursos.</t>
  </si>
  <si>
    <t>Presencia de personas dedicadas a la venta de objetos y bienes de dudosa procedencia.</t>
  </si>
  <si>
    <t>Consumo de sustancias psicoactivas.</t>
  </si>
  <si>
    <t>Procesos disciplinarios y/o fiscales</t>
  </si>
  <si>
    <t>Perdida de recursos.</t>
  </si>
  <si>
    <t>No contar con recursos suficientes para atender las necesidades y situaciones que se presenten en el día a día.</t>
  </si>
  <si>
    <t>Robos y atracos</t>
  </si>
  <si>
    <t xml:space="preserve">Aplicar lo establecido en los procedimientos: levantamiento físico de inventarios, gestión de almacén y baja de bienes. </t>
  </si>
  <si>
    <t>Revisión minuciosa de las solicitud de recursos de caja menor de gastos generales, conforme a lo establecido en la normatividad vigente.</t>
  </si>
  <si>
    <t>Hacer conciliaciones auto arqueos y arqueos.</t>
  </si>
  <si>
    <t>Capacitación en el uso racional de los servicios públicos.</t>
  </si>
  <si>
    <t>Campañas de concientización para el uso adecuado de los servicios públicos.</t>
  </si>
  <si>
    <t>Aviso oportuno y constante a las autoridades de Policia.</t>
  </si>
  <si>
    <t>Derechos de petición y Qujas ante las autoridades competentes.</t>
  </si>
  <si>
    <t>Solicitudes telefonicas y escritas de presencia de la fuerza pública.</t>
  </si>
  <si>
    <t>Inadecuado proceso de recepción de transferencias primarias</t>
  </si>
  <si>
    <t xml:space="preserve">Sanciones por incumplimiento a la Ley 594 de 2000.                                              
</t>
  </si>
  <si>
    <t xml:space="preserve">Capacitación y sensibilización previo al inicio del proceso de transferencias primarias. </t>
  </si>
  <si>
    <t>Acceso al área de archivo de personal no autorizado</t>
  </si>
  <si>
    <t>Pérdida de información por deterioro de los soportes documentales</t>
  </si>
  <si>
    <t>Capacitar al personal en gestión documental</t>
  </si>
  <si>
    <t>Coordinador Grupo de Gestión Administrativa.
Contratista Gestión Documental</t>
  </si>
  <si>
    <t xml:space="preserve">Hallazgos por parte de los entes de control.
</t>
  </si>
  <si>
    <t>Verificar los saldos registrados en SIIF de la vigencia anterior con corte a 31 de diciembre.</t>
  </si>
  <si>
    <t>Coordinador, Tecnico y Auxiliar administrativo del Grupo de Gestión Financiera</t>
  </si>
  <si>
    <t>Información reportada en el SIIF Nación.</t>
  </si>
  <si>
    <t>Control de la ejecución presupuestal de la vigencia.</t>
  </si>
  <si>
    <t>Mensualmente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t>
  </si>
  <si>
    <t>Verificar que la solicitud se realice por el rubro correspondiente y que se soporte con los documentos que viabilicen el posible gasto.</t>
  </si>
  <si>
    <t>Actualización de la circular interna de Trámites Internos Financiera, conforme a las necesidades, reglamentación vigente y posibles mejoras detectadas.</t>
  </si>
  <si>
    <t>Revisión de los soportes necesarios para la expedición de un Certificado de Registro Presupuestal, conforme a la circular interna de trámites internos financiera vigente y a la lista de chequeo solicitud registro presupuestal - código UAEOS-FO-GFI-03.</t>
  </si>
  <si>
    <t xml:space="preserve">Analizar la consistencia de los saldos del balance teniendo en cuenta la naturaleza de las cuentas y los soportes correspondientes. </t>
  </si>
  <si>
    <t>Revisar saldos de auxiliares contables para identificar objetos que su naturaleza no tiene que ver con cuenta contable.</t>
  </si>
  <si>
    <t>Existe un contratista profesional especializado, quien es el encargo de verificar los auxiliares del balance para realizar los ajutes pertinentes dentro del mes que se esta cerrando.</t>
  </si>
  <si>
    <t>El contratista asignado desarrolla una matriz donde tiene identificado el paso a paso  a desarrollar para el cierre contable.</t>
  </si>
  <si>
    <t>Verificar y reclasificar saldos negativos y que no correspondan con la dinámica de las cuentas afectadas, por medio de reportes de SIIF Nación.</t>
  </si>
  <si>
    <t>Para reservar PAC sobre compromisos de Rezago Presupuestal, es necesario remitir los documento requeridos según la lista  de chequeo de pagos - código UAEOS-FO-GFI-02.</t>
  </si>
  <si>
    <t>Revision y verificacion de lista de chequeo con los documentos soportes para solicitar PAC rezago año anterior.</t>
  </si>
  <si>
    <t>Coordinador y Profesional especializado del Grupo de Gestión Financiera</t>
  </si>
  <si>
    <t>Indicador de Impanut</t>
  </si>
  <si>
    <t>Para reservar PAC sobre compromisos de vigencia actual es necesario relacionar en el formato y la fecha  establecida, los datos requeridos, donde se menciona el RP y expedido.</t>
  </si>
  <si>
    <t>Revision de expedicion de RP y periodos de facturacion o prestacion del servicio que se encuentre dentro del mes de pago.</t>
  </si>
  <si>
    <t>Recordacion de PAC semanal por parte del funcionario encargado de la Tesoreria de la entidad, para que los supervisores tengan presente los pagos que corresponden al mes.</t>
  </si>
  <si>
    <t>Enviar correos a los supervisores, para que se tengan presente los pagos pendientes por cada uno.</t>
  </si>
  <si>
    <t>Identificar actividades puntos de control en las actividades de reporte de los procedimientos del proceso.</t>
  </si>
  <si>
    <t>Coordinador,Profesional especializado, Tecnico y contratistas del area contable del Grupo de Gestión Financiera</t>
  </si>
  <si>
    <t>Capacitación constante en los lineamientos y cambios por parte de los organismos competentes, Ministerio de Hacienda, Contaduría General de la Nación, DIAN, Secretaria de Hacienda Distrital.</t>
  </si>
  <si>
    <t>Estar pendiente de los cambios generados por los entes de control, y establecer alarmas de recordacion.</t>
  </si>
  <si>
    <t>Certificar erróneamente la disponibilidad de un rubro presupuestal</t>
  </si>
  <si>
    <t>Registrar compromisos presupuestales sin el lleno de requisitos</t>
  </si>
  <si>
    <t>Saldos de cuentas contables inconsistentes</t>
  </si>
  <si>
    <t>Personal no competente para el manejo de rubros y usos presupuestales.</t>
  </si>
  <si>
    <t>Quien solicita el CDP , lo haga de forma erronea.</t>
  </si>
  <si>
    <t>Comprometer recursos que no tienen que ver con su uso presupuestal.</t>
  </si>
  <si>
    <t>Que el funcionario encargado no maneje los conceptos del Nuevo Catalogo de Clasificacion Presupuestal.</t>
  </si>
  <si>
    <t>No este firmado el contrato por las dos partes.</t>
  </si>
  <si>
    <t>La Cuenta Bancaria  no se encuentre activa en SIIF Nacion.</t>
  </si>
  <si>
    <t>Que se realicen los procesos incompletos en el tema de deducciones.</t>
  </si>
  <si>
    <t>Que no se tengan actualizadas las cifras de cuantias procesales, y depreciaciones.</t>
  </si>
  <si>
    <t>El contratista no cumple con los entregables durante el plazo de ejecucion.</t>
  </si>
  <si>
    <t>Que el contratista no presenta la cuenta de cobro durante los plazos estipulados por la entidad.</t>
  </si>
  <si>
    <t>Que los documentos que hacen parte de la lista de chequeo de pagos no vengan con el lleno de los requisitos.</t>
  </si>
  <si>
    <t>No tener claras las fechas de vencimientos de acuerdo al NIT de la entidad.</t>
  </si>
  <si>
    <t>No tener conocimiento de las fechas estipuladas por las entidades de control ( Contaduria General de la Nacion, Contraloria y MHYCP)</t>
  </si>
  <si>
    <t>Investigacion Disciplinario.</t>
  </si>
  <si>
    <t>Que no se pueda adelantar un proceso contractual.</t>
  </si>
  <si>
    <t>Comprometer el recurso que no se va a ejecutar.</t>
  </si>
  <si>
    <t>Perder apropiacion.</t>
  </si>
  <si>
    <t>Investigacion Disciplinario</t>
  </si>
  <si>
    <t>Informacion que no refleja la realidad de la entidad.</t>
  </si>
  <si>
    <t>Sancion por parte de la Contaduria General de la Nacion.</t>
  </si>
  <si>
    <t>Incumplimiento de INPANUT ante Ministerio de Hacienda y Credito Publico.</t>
  </si>
  <si>
    <t>Recorte de recursos en PAC para los meses futuros.</t>
  </si>
  <si>
    <t>Que no se pueda cancelar a los convenios dentro de los plazos estipulados.</t>
  </si>
  <si>
    <t>Sancion por extemporaneidad de la DIAN pecuniaria.</t>
  </si>
  <si>
    <t xml:space="preserve">
Posibilidad que las tareas diarias no se ejecuten</t>
  </si>
  <si>
    <t>Inadecuado manejo de los equipos</t>
  </si>
  <si>
    <t>Afectación de los objetivos institucionales y misión de la entidad.</t>
  </si>
  <si>
    <t>1. Mantenimiento a solicitud de usuarios, efectuados por el recurso humano del área.</t>
  </si>
  <si>
    <t>Solicitudes y requerimientos por medio de la mesa de servicio</t>
  </si>
  <si>
    <t>No se realiza mantenimiento preventivo</t>
  </si>
  <si>
    <t>Retraso en la ejecución de las actividades</t>
  </si>
  <si>
    <t xml:space="preserve">2. Mantenimiento periódico preventivo del Hardware de la Entidad.
</t>
  </si>
  <si>
    <t>Adelantar proceso de contrato de mantenimientos.</t>
  </si>
  <si>
    <t>Sobre carga de energía</t>
  </si>
  <si>
    <t>Reproceso</t>
  </si>
  <si>
    <t>3. Seguimiento permanente al aplicativo de Mesa de Ayuda.</t>
  </si>
  <si>
    <t>Revisión informe de gestión mesa de servicio</t>
  </si>
  <si>
    <t>Desastre natural</t>
  </si>
  <si>
    <t>Afectación de recursos</t>
  </si>
  <si>
    <t>4. Gestionar plan de sustitución y renovación de hardware.</t>
  </si>
  <si>
    <t>Adelantar proceso de contrato para sustitución y renovación tecnológica</t>
  </si>
  <si>
    <t>Equipos obsoletos</t>
  </si>
  <si>
    <t>5. Planificar actividades para controlar contingencias.</t>
  </si>
  <si>
    <t>Realización planes y procedimientos de contingencia</t>
  </si>
  <si>
    <t>6. Capacitación a los funcionarios del buen manejo de los dispositivos.</t>
  </si>
  <si>
    <t>Publicaciones, capacitaciones a los funcionarios.</t>
  </si>
  <si>
    <t>Uso de software sin licencia</t>
  </si>
  <si>
    <t>Falta de recursos para compra de software</t>
  </si>
  <si>
    <t>Sanción a la entidad por el uso de software sin licencia</t>
  </si>
  <si>
    <t xml:space="preserve">1, Actualización de software y licencias de antivirus. </t>
  </si>
  <si>
    <t>Adquisición e instalación de licencias</t>
  </si>
  <si>
    <t>Falta de planeación y seguimiento en la instalación de software</t>
  </si>
  <si>
    <t>Daño en el software y archivos por intrusión de software malicioso.</t>
  </si>
  <si>
    <t>2. Definir en los contratos de suministro de software que contemplen las actualizaciones</t>
  </si>
  <si>
    <t>Asegurar en el proceso contractual la actualización del software</t>
  </si>
  <si>
    <t>Instalación de software sin autorización.</t>
  </si>
  <si>
    <t>Alteración de las funcionalidades del software</t>
  </si>
  <si>
    <t xml:space="preserve">3. Plan de monitoreo para el software, hardware y para los servidores de la Unidad. </t>
  </si>
  <si>
    <t>Evidenciar el reporte de monitoreo con  pantallazos y scripts de ejecución.</t>
  </si>
  <si>
    <t>4. Suscribir Póliza de cumplimiento de los contratos de adquisición de software.</t>
  </si>
  <si>
    <t>Incluir en el proceso contracutual Póliza de cumplimiento de los contratos de adquisición de software.</t>
  </si>
  <si>
    <t>5. Monitoreo para la realización de las copias de seguridad y Backups de servidores y equipos de cómputo.</t>
  </si>
  <si>
    <t>Evidenciar el reporte de backups, asegurar las restauraciones en caso de requerirse.</t>
  </si>
  <si>
    <t>Aseguramiento de la documentación con las pruebas de testing</t>
  </si>
  <si>
    <t>Interrupción del servicio de internet</t>
  </si>
  <si>
    <t>Inadecuado manejo de los equipos.</t>
  </si>
  <si>
    <t>1. Comunicación directa con el proveedor del servicio de Internet.</t>
  </si>
  <si>
    <t xml:space="preserve">2. Monitoreo de la red de cableado.
</t>
  </si>
  <si>
    <t>Evidenciar el monitoreo del cableado fisico mediante inspecciones.</t>
  </si>
  <si>
    <t>Falta de recursos para la adquisición del servicio de internet.</t>
  </si>
  <si>
    <t>Retraso en la ejecución de las actividades.</t>
  </si>
  <si>
    <t>3. Servicio contratado para mantenimiento de la UPS.</t>
  </si>
  <si>
    <t>Demoras en el proceso de contratación para la adquisición del servicio de internet.</t>
  </si>
  <si>
    <t>4. Póliza de cumplimiento del contrato de servicio de sumistro de internet con la Empresa contratista.</t>
  </si>
  <si>
    <t>Incluir en el proceso contracutual Póliza de cumplimiento de los contratos del servicio de Internet</t>
  </si>
  <si>
    <t>Falta de sistemas de control</t>
  </si>
  <si>
    <t>Modificaciones más allá de las autorizadas.</t>
  </si>
  <si>
    <t>1. Monitoreo permanente y mantenimiento  de los aplicativos de la Unidad.</t>
  </si>
  <si>
    <t>Evidenciar reporte de monitoreo de aplicaciones/servicios.</t>
  </si>
  <si>
    <t>Privilegios de usuarios</t>
  </si>
  <si>
    <t>Ataques (robo de informacion)</t>
  </si>
  <si>
    <t xml:space="preserve">2. Copias de seguridad y backup de las bases de datos.
</t>
  </si>
  <si>
    <t>Evidenciar el reporte de backups, asegurar las restauraciones en caso de requerirse..</t>
  </si>
  <si>
    <t>Bases de datos sin actualizar</t>
  </si>
  <si>
    <t>Se recibe mucha más información de lo que la aplicación espera</t>
  </si>
  <si>
    <t>3. Restringir el acceso remoto de los funcionarios a los servidores.</t>
  </si>
  <si>
    <t>Datos Sencibles sin Cifrar</t>
  </si>
  <si>
    <t>Desbordamiento de Bufer</t>
  </si>
  <si>
    <t>introduccion malware</t>
  </si>
  <si>
    <t>Desconocimiento de la política de seguridad de la información interna.</t>
  </si>
  <si>
    <t>Perdida parcial o total de información.</t>
  </si>
  <si>
    <t>1. Monitoreo permanente de la red, revisión de log, administración y configuración del firewall .</t>
  </si>
  <si>
    <t xml:space="preserve">Verificar la instalacion de antivirus en los servidores.
</t>
  </si>
  <si>
    <t>intrusión de software malicioso (documentos, software).</t>
  </si>
  <si>
    <t>2. Copias de seguridad y backup de servidores y equipos de cómputo.</t>
  </si>
  <si>
    <t>Evidenciar el reporte de backups, Documentar las restauraciones realizadas en el periodo</t>
  </si>
  <si>
    <t>No contar con las herramientas y aplicaciones de seguridad perimetral.</t>
  </si>
  <si>
    <t>3. Administración y gestión de software de protección Antivirus, Identificación y eliminación de malware.</t>
  </si>
  <si>
    <t>Informe de gestión con análisis de malware en la plataforma tecnológica</t>
  </si>
  <si>
    <t>Configuración incorrecta de protocolos, reglas, entre otros.</t>
  </si>
  <si>
    <t>Sanciones a las personas involucradas.</t>
  </si>
  <si>
    <t>4. Realizar pruebas periódicas de seguridad y vulnerabilidad.</t>
  </si>
  <si>
    <t>Informe y anális de las pruebas de seguridad y vulnerabilidad</t>
  </si>
  <si>
    <t>Ingreso de personal no autorizado.</t>
  </si>
  <si>
    <t>5. Actualización y aplicación de lineamientos de acceso a la información.</t>
  </si>
  <si>
    <t>Publicacion y evaluación de las politicas de seguridad a los empleados de la entidad.</t>
  </si>
  <si>
    <t>Jefe Oficina Asesora Juridica</t>
  </si>
  <si>
    <t xml:space="preserve">Matriz de seguimiento </t>
  </si>
  <si>
    <t>Matriz de seguimiento</t>
  </si>
  <si>
    <t xml:space="preserve">Bajo nivel de compromiso de los funcionarios  con el SIGOS para adelantar planes de mejoramiento que redunden en creación de acciones de mejora continua que dinamicen los procesos.
</t>
  </si>
  <si>
    <t>La metodología para la identificación y control del producto o servicio no conforme, no se aplica durante el desarrollo de los procesos misionales y de apoyo que integran el Sistema Integrado de Gestión de Organizaciones Solidarias.</t>
  </si>
  <si>
    <t>Cambios normativos en el Sistema de Gestión de calidad (ISO 9001:2015) y en el "Modelo Integrado de Planeación y Gestión - MIPG.</t>
  </si>
  <si>
    <t>Preparar Informe de Revisión por la Dirección</t>
  </si>
  <si>
    <t>Un (1) Acta de Informe de Revisión por la Dirección</t>
  </si>
  <si>
    <t>Bajo cumplimiento con los objetivos del proceso.</t>
  </si>
  <si>
    <t>Actualizar Guía</t>
  </si>
  <si>
    <t>Una (1) Guía actualizada</t>
  </si>
  <si>
    <t>Perdida de información a tener en cuenta para evitar la presencia de hallazgos</t>
  </si>
  <si>
    <t>Desconocimiento de la importancia de mantener actualizada la información documental de los procesos.</t>
  </si>
  <si>
    <t>No hay revisiones de los documentos de los procesos de la entidad.</t>
  </si>
  <si>
    <t>Desconocimiento de la importancia de contar con herramientas actualizadas para el cumplimiento de los objetivos de procesos.</t>
  </si>
  <si>
    <t>Productos o servicios defectuosos</t>
  </si>
  <si>
    <t>No evaluar y verificar de las caracteristicas otorgadas o dadas a un producto o servicio, si estas se cumplen o no.</t>
  </si>
  <si>
    <t>Que no se detecten las no conformidades que se  presenten o llegaran a producirse.</t>
  </si>
  <si>
    <t>Cuando se presente incumplimiento por parte de un líder de proceso en entregar la información a OCI, se deberá informar a su jefe director y en caso de no recinbir respuesta Informar por medio escrito (correo lectrónico) a los miembros del Comité instucional de control interno.</t>
  </si>
  <si>
    <t>(# de auditorías, informes y/o seguimientos emitidos oportunamente / # de auditorías, informes y/o seguimientos programados) *100</t>
  </si>
  <si>
    <t>Suscribir carta de compromiso por parte de los líderes de proceso, en la cual se comprometen suministrar a la Oficina de Control Interno de la UAEOS información veraz, de calidad y de manera oportuna</t>
  </si>
  <si>
    <t>(Número de hallazgos identificados por la OCI con plan de mejora /  Número de hallazgos identificados por la OCI )*100</t>
  </si>
  <si>
    <t>Revisión por parte del Jefe de la OCI de los informes y seguimientos a emitir en el mes y asignación de responsable dentro de la OCI de proyectarlos</t>
  </si>
  <si>
    <t>Establecer un sistema de alertas en outlook que avise sobre la cercania de fechas de reporte de informes y seguimientos</t>
  </si>
  <si>
    <t>Número de sanciones a la Unidad por inoportunidad en el reporte de informes de la OCI</t>
  </si>
  <si>
    <t xml:space="preserve">No otorgamiento de recursos para las actividades a desarrollar por parte de la OCI.
</t>
  </si>
  <si>
    <t xml:space="preserve">No poder advertir a la administración acerca de riesgos identificados por OCI
</t>
  </si>
  <si>
    <t>No entrega de información solicitada (oportunamente) por parte de los diferentes procesos para adelantar auditorías.</t>
  </si>
  <si>
    <t>Incumplimiento en reporte de informes y/o seguimientos</t>
  </si>
  <si>
    <t>Desconocimiento de fechas de emisión de informes por parte de los funcionarios de la Oficina de control interno</t>
  </si>
  <si>
    <t>Planificación institucional que no responda a las necesidades y expectativas del sector solidario.</t>
  </si>
  <si>
    <t xml:space="preserve">Revisión por la Alta dirección </t>
  </si>
  <si>
    <t>GPP 02</t>
  </si>
  <si>
    <t>GSM 01</t>
  </si>
  <si>
    <t>Ausencia de información que permita realizar el análisis de las operaciones estadísticas</t>
  </si>
  <si>
    <t>Que los grupos o entidades no envien la informacion a pesar de haber enviado la respéctiva solicitud</t>
  </si>
  <si>
    <t>No se realiza el analisis de las operaciones estadisticas internas o externas</t>
  </si>
  <si>
    <t xml:space="preserve">Se cuenta con el convenio firmado que define requisitos de claidad y manejo de información </t>
  </si>
  <si>
    <t xml:space="preserve">Actividad programada para junio </t>
  </si>
  <si>
    <t>Aumento de la presencia de hallazgos en los procesos.</t>
  </si>
  <si>
    <t>Realizar acompañamiento y asesoría a los líderes de proceso en la revisión de documentos del proceso y la actualización de los mismos con base en las necesidades detectadas y mejoras propuestas.</t>
  </si>
  <si>
    <t xml:space="preserve">Falta de implementación de Taller de idea de negocios y canvas que permita ver la viabilidad del plan de negocios </t>
  </si>
  <si>
    <t xml:space="preserve">Falta de Estrategia de sostenibilidad que permita garantizar los procesos de proveeduria, mercadeo y comercialziación </t>
  </si>
  <si>
    <t>Debilidad en los procesos de generar cultura solidaria, empoderamiento comunitario y el proyecto de vida colectivo no responde al proyecto de vida individual de los asociados.</t>
  </si>
  <si>
    <t>Coordinador, Profesional especializado y contratistas del area contable del Grupo de Gestión Financiera</t>
  </si>
  <si>
    <t>Nivel de riesgo (riesgo residual)</t>
  </si>
  <si>
    <t>Desplazamiento del riesgo inherente para calcular el riesgo RESIDUAL</t>
  </si>
  <si>
    <t>Dado que ningún riesgo con una medida de tratamiento se evita o elimina, el desplazamiento de un riesgo inherente en su probabilidad</t>
  </si>
  <si>
    <t>o impacto para el cálculo del riesgo residual, se realizará de acuerdo con la siguiente tabla:</t>
  </si>
  <si>
    <t xml:space="preserve">SOLIDEZ DEL CONJUNTO DE LOS CONTROLES </t>
  </si>
  <si>
    <t xml:space="preserve">CONTROLES AYUDAN A DISMINUIR LA PROBABILIDAD 
 </t>
  </si>
  <si>
    <t>CONTROLES AYUDAN  A DISMINUIR EL IMPACTO</t>
  </si>
  <si>
    <t xml:space="preserve"># COLUMNAS </t>
  </si>
  <si>
    <t xml:space="preserve"># COLUMNAS EN LA MATRIZ DE RIESGO QUE SE DESPLAZA EN EL EJE DE IMPACTO </t>
  </si>
  <si>
    <t xml:space="preserve">fuerte </t>
  </si>
  <si>
    <t xml:space="preserve">directamente </t>
  </si>
  <si>
    <t xml:space="preserve">indirectamente </t>
  </si>
  <si>
    <t xml:space="preserve">no disminuye </t>
  </si>
  <si>
    <t xml:space="preserve">moderado </t>
  </si>
  <si>
    <t xml:space="preserve">Indirectamente </t>
  </si>
  <si>
    <t>Oficina Asesora Juridica</t>
  </si>
  <si>
    <t>Realizar autoarqueos mensulamente y en cada uno de los reeembolsos</t>
  </si>
  <si>
    <t xml:space="preserve">Implementación del PIGA.
Aplicación procedimiento RESPEL.
Realizar capacitación para el manejo adecuado de residuos.
Realizar capacitación en el uso racional de los servicios públicos.
</t>
  </si>
  <si>
    <t>Coordinador Grupo de Gestión Administrativa.</t>
  </si>
  <si>
    <t>Coordinadora Grupo de Gestión Administrativa</t>
  </si>
  <si>
    <t xml:space="preserve">Informar acerca de la inseguridad del sector a las autoridades competenetes
</t>
  </si>
  <si>
    <t>Un contrato</t>
  </si>
  <si>
    <t>Informe</t>
  </si>
  <si>
    <t>Informe de inicio o apertura proceso contractual.</t>
  </si>
  <si>
    <t>Informe de capacitaciones a funcionarios.</t>
  </si>
  <si>
    <t>6. Plan de Calidad (Testing) de sistemas de información desarrollados por la Entidad.</t>
  </si>
  <si>
    <t xml:space="preserve">Ausencia de una dinamica en los procesos que faciliten el mejoramiento continuo.
</t>
  </si>
  <si>
    <t>Aumento  de la presencia de un mayor número de hallazgos en los procesos.</t>
  </si>
  <si>
    <t>Bajo</t>
  </si>
  <si>
    <t>Alto</t>
  </si>
  <si>
    <t>Extremo</t>
  </si>
  <si>
    <t>ALTO</t>
  </si>
  <si>
    <t>BAJO</t>
  </si>
  <si>
    <t>EXTREMO</t>
  </si>
  <si>
    <t>MODERADA</t>
  </si>
  <si>
    <t>BAJA</t>
  </si>
  <si>
    <t>ALTA</t>
  </si>
  <si>
    <t>EXTREMA</t>
  </si>
  <si>
    <t>SEGUIMIENTO DE RIESGOS DE PROCESO</t>
  </si>
  <si>
    <t>TOTAL SEGUIMIENTOS RIESGOS</t>
  </si>
  <si>
    <t>X</t>
  </si>
  <si>
    <t>2do. SEGUIMIENTO CORTE DICIEMBRE 31</t>
  </si>
  <si>
    <t>1er. SEGUIMIENTO CORTE JUNIO 30</t>
  </si>
  <si>
    <t xml:space="preserve">Verificación del acompañamiento y seguimiento documentado  de los profesionales  de la UAESOS encargados de los procesos.  </t>
  </si>
  <si>
    <t>x</t>
  </si>
  <si>
    <t xml:space="preserve">La Información no es publicada oportunamente. </t>
  </si>
  <si>
    <t>Adopcion del PEI = (Numero de planes estrategicos adoptados)</t>
  </si>
  <si>
    <t xml:space="preserve">PA publicados = numero de planes de accion publicados </t>
  </si>
  <si>
    <t>Comité s = numero de comites de gestion y dempeño realizados</t>
  </si>
  <si>
    <t>Tablero Presidencial = (numero de seguimientos realizados/numero de seguimientos programados *100)</t>
  </si>
  <si>
    <t>No.  De novedades de nómina</t>
  </si>
  <si>
    <t>Revisión de las facturas v/s solicitudes de comisión y abono de Viáticos o Gastos de Viaje.</t>
  </si>
  <si>
    <t>Restricción de usuarios a los servidores mediante politicas de firewall e informe de accesos.</t>
  </si>
  <si>
    <t>CATASTROFICO</t>
  </si>
  <si>
    <t>I. EVALUACIÓN DEL DISEÑO DEL CONTROL POR PARTE DE LIDER PROCESO</t>
  </si>
  <si>
    <t>Asignado</t>
  </si>
  <si>
    <t>Adecuado</t>
  </si>
  <si>
    <t>Oportuna</t>
  </si>
  <si>
    <t>Confiable</t>
  </si>
  <si>
    <t>Se investigan y resuelven oportunamente</t>
  </si>
  <si>
    <t>2. EVALUACIÓN DE LA EJECUCIÓN DEL CONTROL POR PARTE DE CONTROL INTERNO</t>
  </si>
  <si>
    <t>RANGO CALIFICACIÓN DE LA EJECUCIÓN DEL CONTROL</t>
  </si>
  <si>
    <t>RESULTADO PESO DE LA EJECUCIÓNDEL CONTROL</t>
  </si>
  <si>
    <t>3. EVALUACIÓN DE LA SOLIDEZ INDIVIDUAL DEL CONTROL</t>
  </si>
  <si>
    <t xml:space="preserve">SOLIDEZ DEL CONJUNTO DE LOS CONTROLES . </t>
  </si>
  <si>
    <t>Controles ayudan a disminuir</t>
  </si>
  <si>
    <t># de culumnas a desplazar</t>
  </si>
  <si>
    <t>No se investigan y resuelven oportunamente</t>
  </si>
  <si>
    <t>ENTRE 0 Y 85</t>
  </si>
  <si>
    <t>No Asignado</t>
  </si>
  <si>
    <t>ENTRE 86 Y 95</t>
  </si>
  <si>
    <t>ENTRE 96 Y 100</t>
  </si>
  <si>
    <t>Detectar</t>
  </si>
  <si>
    <t>Incompleta</t>
  </si>
  <si>
    <t>No Existe</t>
  </si>
  <si>
    <t>Directamente</t>
  </si>
  <si>
    <t>No Disminuye</t>
  </si>
  <si>
    <t>Indirectamente</t>
  </si>
  <si>
    <t xml:space="preserve">Deficiente planificacion institucional.
</t>
  </si>
  <si>
    <t xml:space="preserve">No se cumplen las metas del tablero presidencial
</t>
  </si>
  <si>
    <t>Deficiente direccionamiento estrategico de los directivos de la entidad.</t>
  </si>
  <si>
    <t>No se cumplirian las metas del Sector</t>
  </si>
  <si>
    <t>Desconocimiento del PND y los lineamientos del gobierno nacional en el Sector Solidario.</t>
  </si>
  <si>
    <t>Planificacion será obsoleta y la entidad no cumpliria con su mision y vision</t>
  </si>
  <si>
    <t xml:space="preserve">Seguimiento al cumplimiento a las metas de plan estratégico (2018-2022) alineado al PND,PES y  lineamientos del Gobierno Nacional.
</t>
  </si>
  <si>
    <t>Actualización de la política de administración de riesgos</t>
  </si>
  <si>
    <t>Revisión del manual de administración de riesgos - actualizacion</t>
  </si>
  <si>
    <t>Asesoria, aprobacion y publicacion de los planes de accion de la entidad</t>
  </si>
  <si>
    <t>Seguimiento de la politica del control del riesgo</t>
  </si>
  <si>
    <t>Revisión, ajustes y modificaciones al manual de administración de riesgos - actualizacion</t>
  </si>
  <si>
    <t>Construccion de los mapas de riesgos de la entidad vigencia 2020.</t>
  </si>
  <si>
    <t>Informe de Revisión por la Alta Dirección.</t>
  </si>
  <si>
    <t>Un (1) informe de revisión por la Alta Doirección.</t>
  </si>
  <si>
    <t>30/06/201920</t>
  </si>
  <si>
    <t xml:space="preserve">Revisión de la documentación construida en los talleres de emprendimeinto para desarrollar la idea de enegocio y su implementación al plan de negocios. </t>
  </si>
  <si>
    <t xml:space="preserve">Debilidad en la implementación del Programa Integral de intervención a la medida de las necesidades de la organización  en la parte social, cultural, económica, ambiental y politica que debe realizar la empresa </t>
  </si>
  <si>
    <t>Planes de Negocios de Susbsistencia</t>
  </si>
  <si>
    <t>Desconocimiento o falta de implementación del balance social que debe realizar la organización solidaria en reinversión de servicios para sus asociados</t>
  </si>
  <si>
    <t>No enviar la solicitud  de la informacion o bases de datos requeridos para el analisis de las operaciones estadisticas</t>
  </si>
  <si>
    <t xml:space="preserve">Funcionario generando informes y estadisticas inapropiadas y de poca calidad </t>
  </si>
  <si>
    <t>No contar con sistemas de información que permitan la captura, procesamiento y validación de la información</t>
  </si>
  <si>
    <t>Seguimiento de las operaciones estadisticas</t>
  </si>
  <si>
    <t>Seguimiento mensual de los analisis estadisticos</t>
  </si>
  <si>
    <t>Actualizar y ejecutar documento PE</t>
  </si>
  <si>
    <t>Generar boletines informativos</t>
  </si>
  <si>
    <t xml:space="preserve">Herramientas  e instrumentos para optimizar la recoleccion de información de acuerdo a la certificación obtenida </t>
  </si>
  <si>
    <t>PE actualizado</t>
  </si>
  <si>
    <t>Diligenciamiento formato de supervision y control</t>
  </si>
  <si>
    <t>Seguimiento mensual</t>
  </si>
  <si>
    <t>12 seguimientos</t>
  </si>
  <si>
    <t>Un formato de supervisión y control</t>
  </si>
  <si>
    <t>Dos boletines</t>
  </si>
  <si>
    <t>No poder tomar desiciones oprtunas y/o adecuadas por parte de la Alta Dirección</t>
  </si>
  <si>
    <t>El grupo TIC realiza backups permanente  de forma periodica</t>
  </si>
  <si>
    <t>Dos revisiones</t>
  </si>
  <si>
    <t xml:space="preserve">Priorizar mecanismos diferentes al de investigación, consultorias, seguimiento y formación para desarrollar los ámbitos del fomento de organziaciones solidarias </t>
  </si>
  <si>
    <t xml:space="preserve">Diseñar planes, programas, proyectos  o propuestas que permitan hacer gestión de la educación solidaria 
</t>
  </si>
  <si>
    <t xml:space="preserve">Socializar el procedimiento de programas de formación
</t>
  </si>
  <si>
    <t>Hacer análisis de causas con el área misional para detectar mejoras al diseño de herramientas y generar estrategia para usar las que ya están elaboradas</t>
  </si>
  <si>
    <t xml:space="preserve">Solicitar personal de apoyo  con el perfil adecuado para la administración del Centro Documental. 
</t>
  </si>
  <si>
    <t>Presentar a la Alta Dirección de la Entidad, al menos una (a)  propuesta de planes, programas o proyectos orientados a generar productos para gestionar la educación solidaria</t>
  </si>
  <si>
    <t xml:space="preserve">Coordinadora Grupo de Educación e Investigación y profesionales del grupo de educación e investigación 
</t>
  </si>
  <si>
    <t xml:space="preserve">Realizar, al menos dos ( 2),  socializaciones internas del procedimiento de programas de formación </t>
  </si>
  <si>
    <t xml:space="preserve">Diseñar con  el área de la Dirección de Desarrollo, al menos una  (1)  estrategia  para mejorar el proceso de diseño y uso de las herramientas </t>
  </si>
  <si>
    <t xml:space="preserve">No aplica 
Se asume el riesgo ya que depende de priorización de recursos </t>
  </si>
  <si>
    <t xml:space="preserve">Número de planes, programas, proyectos o propuestas presentados </t>
  </si>
  <si>
    <t xml:space="preserve">Número de actividades de scialización interna del procedimiento </t>
  </si>
  <si>
    <t xml:space="preserve">Número de estrategia de diseño y uso de herramientas </t>
  </si>
  <si>
    <t>No aplica</t>
  </si>
  <si>
    <t>Debilidad del SIIA en su programación y desarrollo de los diferentes módulos que lo integran</t>
  </si>
  <si>
    <t>Verificar la respuesta o la opción de manejo que el grupo TICs plantea a los requerimientos o solicitudes de programación que se hacen al grupo TICs</t>
  </si>
  <si>
    <t>Registrar cualquier anomalía en el funcionamiento del SIIA al grupo de TICS, en el aplicativo mesa de ayuda o sí este no estuviera disponible mediante correo electrónico</t>
  </si>
  <si>
    <t>Mantener un histórico de los requerimientos hechos al grupo TICs y la respuesta o procedimiento adopatado para mitigar cada hallazgo</t>
  </si>
  <si>
    <t>Presentar informe mensual a comité directivo sobre estado de trámite de las peticiones</t>
  </si>
  <si>
    <t>Recordar a los jefes de cada dependencia la necesidad de fortalecer puntos de control sobre las respuestas proyectadas, así como quienes pueden firmar las respuestas, acorde al  protocolo y reglamento de atención al ciudadano</t>
  </si>
  <si>
    <t>Registro de hallazgos/observaciones/ajustes detectados como necesarios y opción de manejo actualizado</t>
  </si>
  <si>
    <t>11 informes de estado de peticiones presentado a la Dirección Técnica para Comtés Directivos</t>
  </si>
  <si>
    <t>Ingreso de novedades de nómina.</t>
  </si>
  <si>
    <t>Uso de hoja electrónica para liquidar nómina.</t>
  </si>
  <si>
    <t xml:space="preserve">De acuerdo a la información reportada mediante los formatos de solicitud de viaticos, y  legalización de viaticos, se realizan piezas divulgativas para ser públicadas en los diferentes canales de comunicación.  </t>
  </si>
  <si>
    <t xml:space="preserve">De acuerdo a la información reportada  por la Dirección de Desarrollo de las Organizaciones Solidarias y por los funcionarios en territorio;  se realizan piezas divulgativas para ser públicadas en los diferentes canales de comunicación.  </t>
  </si>
  <si>
    <t>Fallas tecnológicas en la prestación del servicio (internet)</t>
  </si>
  <si>
    <t>Perdida de informavción y de comunicación interna y externa a la Entidad.</t>
  </si>
  <si>
    <t>Información desactualizada en la Intranet y carteleras digitales.</t>
  </si>
  <si>
    <t xml:space="preserve">Deficiente mantenimiento en redes y servidores de la entidad. </t>
  </si>
  <si>
    <t>Perdida de la imagen institucional.</t>
  </si>
  <si>
    <t xml:space="preserve">4, Implementación de los controles establecidos en el Sistema de Seguridad de la Información. (Backup) 
</t>
  </si>
  <si>
    <t xml:space="preserve">5, Verificar que la Intranet y las carteleras digitales de la Entidad esten permanentemente actualizadas
</t>
  </si>
  <si>
    <t>6, Plan de mantenimiento preventivo y de servicios tecnologicos.</t>
  </si>
  <si>
    <t>7, Revisión por parte del coordinador del grupo de comunicaciones o el jefe imediato  las notas periodisticas e información para la imagen institucional.y la impresión del material de imagen institucional.</t>
  </si>
  <si>
    <t>Se realiza copias de seguridad (Backup) periodicamente a los sitios,  aplicaciones y a las bases de datos.</t>
  </si>
  <si>
    <t>Verificación diaria de las publicaciones en la intranet de la Unidad, y en las carteleras digitales.</t>
  </si>
  <si>
    <t>Ejecutar las actividades programadas y consignadas dentro del Plan de Mantenimiento anual.
Revisión y verificación de los mantenimientos ejecutados.</t>
  </si>
  <si>
    <t>Verificación de las piezas o notas periodisticas que van a ser públicadas en los diferentes canales (pagia web y redes sociales).</t>
  </si>
  <si>
    <t>Verificación de las piezas graficas que esten conforme con el Manual de Imagen Institucional.</t>
  </si>
  <si>
    <t>Perdida  de los activos propiedad de la Unidad Administrativa Especial de Organizaciones Solidarias</t>
  </si>
  <si>
    <t>Detrimento patrimonial</t>
  </si>
  <si>
    <t xml:space="preserve">Disminución de los activos de la Entidad. 
</t>
  </si>
  <si>
    <t>Exigencia de Polizas de calidad de los bienes suministrados y de cumplimiento por parte de la Unidad a los contratistas.</t>
  </si>
  <si>
    <t>Solicitar antes de dar inicio de la ejecución de los contratos, exigir  las polizas de calidad de los bienes o servicios y de cumplimiento contractual.</t>
  </si>
  <si>
    <t>Realizar los inventarios acorde a lo establecido en los procedimientos de Gestión de Almacen y Levantamiento Fisico de Inventarios.</t>
  </si>
  <si>
    <t>Actualizar inventarios dentro de los tiempos establecidos y en desarrollo de los procedimientos de inventarios.</t>
  </si>
  <si>
    <t xml:space="preserve">Socializar Decreto No.2768 de 2012  expedido por Minhacienda, de manejo de cajas menores, y con respecto a la resolución de creación y manejo de cajas menores de gastos generales de funcionamiento de la entidad; a los funcionarios que hacen uso de los recursos. </t>
  </si>
  <si>
    <t>Contaminación del medio ambiente.</t>
  </si>
  <si>
    <t>Incumplimiento del marco normativo</t>
  </si>
  <si>
    <t>Falta de conciencia de la comunidad de la UAEOS para hacer una correcta clasificación y disposición de residuos en los puntos de reciclaje.</t>
  </si>
  <si>
    <t>No disponer de un sitio adecuado para el almacenamiento transitorio residuos aprovechables.</t>
  </si>
  <si>
    <t>No realizar seguimientos periodicos al Programa Institucional de Gestión ambiental de la UAEOS o en su defecto dejar largos periodos de tiempo sin actualizar dicho documento.</t>
  </si>
  <si>
    <t>No contar con recursos economicos suficientes para cumplir en la totalidad con el marco nomativo (adecuaciones de infraestructura, luminarias, dispocisión final de residuos, etc)</t>
  </si>
  <si>
    <t xml:space="preserve">Sanciones de las entidades competentes
</t>
  </si>
  <si>
    <t xml:space="preserve">Contaminación del medio ambiente
 </t>
  </si>
  <si>
    <t>Afectación en la salud humana</t>
  </si>
  <si>
    <t>Aumento contaminación ambiental</t>
  </si>
  <si>
    <t>Perdida en participar en la estrategia PREAD -  Programa de Excelencia Ambiental Distrital de la Secretaria de Medio Ambiente del Distrito Capital</t>
  </si>
  <si>
    <t>Implementación del PROGRAMA INSTITUCIONAL DE GESTION AMBIENTAL -PIGA</t>
  </si>
  <si>
    <t>Recoleccion adecuada de RESPEL y RAEE</t>
  </si>
  <si>
    <t>Realizar seguimientos al programa institucional de Gestión Ambiental</t>
  </si>
  <si>
    <t>Se cuenta con un espacio en una bodega del 4 piso, para el almacenamiento o dispocisión de RAEE y RESPEL. (residuos de aparatos electricos y electronicos) y (Residuos peligrosos)</t>
  </si>
  <si>
    <t xml:space="preserve">Se adelantaran seguimientos trimestrales al PIGA. </t>
  </si>
  <si>
    <t>Realizar dos capacitaciones con respecto al uso racional de los servicios públicos.</t>
  </si>
  <si>
    <t>Aumento de la Inseguridad para los funcionarios de la Entidad por presencia de vendedores informales.</t>
  </si>
  <si>
    <t xml:space="preserve">Uso inadecuado de los servicios publicos de de agua y energia </t>
  </si>
  <si>
    <t>No tener cuidado en el uso eficiente de los servicios publicos como: No apagar las luces,no cerrar  de llaves de suministro de agua, no colocar los computadores en reposo cuando no se estan usando, No desconectar los equipos electricos y electronicos y cables de los tomcorrientes.</t>
  </si>
  <si>
    <t>Presencia de bandas delincuenciales y microtrafico</t>
  </si>
  <si>
    <t xml:space="preserve">
Agotamiento de recursos no renovables</t>
  </si>
  <si>
    <t>Aumento de los gastos de servicios generales por concepto de servicios públicos. Se presente corto circuitos y generen incendios.</t>
  </si>
  <si>
    <t>Aumento en el flujo de personas que adquieren estos objetos de dudosa procedencia</t>
  </si>
  <si>
    <t xml:space="preserve">Daño a la integridad fisica y emocional de los funcionarios. </t>
  </si>
  <si>
    <t>Se realizaran 10 campaña de concientización del uso adecuado de los servicios públicos.</t>
  </si>
  <si>
    <t>No dar respuesta oportuna a las PQRDE  solicitadas por la ciudadanía en general.</t>
  </si>
  <si>
    <t xml:space="preserve">Documentación desorganizada en archivo central </t>
  </si>
  <si>
    <t>No disponer de la informacion documental de forma oportuna.</t>
  </si>
  <si>
    <t>Falta de control en prestamos de la  documentación y devolución de la misma.</t>
  </si>
  <si>
    <t>No disponer de la información documantal por desorganizacion o  perdida de de información e los diferntes soportes (fisico - electronico)</t>
  </si>
  <si>
    <t>Acceso a personal autorizado</t>
  </si>
  <si>
    <t>Disponer de personal capacitado.</t>
  </si>
  <si>
    <t>Organizar documentación conforme a las TVD</t>
  </si>
  <si>
    <t>Realizar solicitud de prestamo mediante el aplicativo de Gestión Documental</t>
  </si>
  <si>
    <t>Se adelantará acompañamiento a los diferentes procesos  y acorde con la programación de transferencia  primarias  al funcionario desinado.</t>
  </si>
  <si>
    <t>Acceso perimetral mediante identificación biometrica a los funcionarios autorizados.</t>
  </si>
  <si>
    <t>Dar aplicación a las Tablas de valoración Documental - TVD</t>
  </si>
  <si>
    <t>Diligenciamiento del formato de Registro y seguimiento Prestamo y Consulta.</t>
  </si>
  <si>
    <t>Elaborar conciliaciones y matríz de cumplimiento de acuerdo a las fechas establecidas por la Contaduria General de la Nacion.</t>
  </si>
  <si>
    <t>Coordinador, Profesional Especializado, Tecnico y contratistas del area contable del Grupo de Gestión Financiera</t>
  </si>
  <si>
    <t>Cumplimiento parcial de las obligaciones por parte del contratista o cooperante.</t>
  </si>
  <si>
    <t>Proceso administrativo de declaratoria de incumplimiento</t>
  </si>
  <si>
    <t>Los resultados y productos del contrato o convenio no cumplen al 100%</t>
  </si>
  <si>
    <t xml:space="preserve">Afectación de las necesidade y metas institucionales </t>
  </si>
  <si>
    <t>Supervisión deficiente a la ejecución del contrato o convenio.</t>
  </si>
  <si>
    <t>Posible detrimento patrimonial</t>
  </si>
  <si>
    <t>Adquirir bienes y/o servicios que no se encuentren enmarcados dentro de las necesidades reales</t>
  </si>
  <si>
    <t xml:space="preserve">Estudios previos que no satisfecen las necesidades reales  </t>
  </si>
  <si>
    <t>Plan Anual de Adquisiciones desactualizado</t>
  </si>
  <si>
    <t>Afectación de la ejecución de recursos presupuestales para la vigencia.</t>
  </si>
  <si>
    <t>Revisón previa de informes de ejecución contractual acordes con las obligaciones para el trámite del pago o desembolso.</t>
  </si>
  <si>
    <t>Supervisón al avance de ejecución del contrato o convenio</t>
  </si>
  <si>
    <t>Adecuada y oportuna supervisón del contrato o convenio.</t>
  </si>
  <si>
    <t>Revisión de estudios previos por parte de la Oficina de Planeación, Oficina asesora jurídica y  Coordinación Financiera y Aprobación de inicio del proceso contractual por parte del Ordenador del Gasto, evidenciado en el documento de estudios previos.</t>
  </si>
  <si>
    <t>Revisión de documentos de solicitud de contratación por parte de la Oficina asesora jurídica, para definir la modalidad de selección aplicable.</t>
  </si>
  <si>
    <t xml:space="preserve">Revisar  el Plan Anual de Adquisiciones previo al inicio de cualquier proceso y en caso de requierirse actualizarlo. </t>
  </si>
  <si>
    <t>CADA VEZ QUE INICIE UN PROCESO</t>
  </si>
  <si>
    <t>Ejecutar parcialmente el objeto del contrato o convenio.</t>
  </si>
  <si>
    <t>DE ACUERDO A LA FORMA DE PAGO</t>
  </si>
  <si>
    <t xml:space="preserve">Revisar los informes de supervisión y de ejecución contractual, previo al trámite de pago o desembolso. </t>
  </si>
  <si>
    <t>Ordenador del Gasto
Supervisores
Oficina Asesora Jurídica 
Grupo de Gestión Financiera</t>
  </si>
  <si>
    <t>Reporte de avance de actividades ejecutadas por el cooperante o contratista.</t>
  </si>
  <si>
    <t>Supervisor</t>
  </si>
  <si>
    <t>Informe de supervisión y actividades ejecutadas por el cooperante o contratista.</t>
  </si>
  <si>
    <t>Informes de supervisión revisados por el ordenador del gasto.</t>
  </si>
  <si>
    <t>Infome mensual de supervisión</t>
  </si>
  <si>
    <t xml:space="preserve">Número de polizas exigidas </t>
  </si>
  <si>
    <t>Revisar de los estudios previo a la firma del ordenadro del gasto por las árwas intervinientes.</t>
  </si>
  <si>
    <t>Director de Investigación y Planeación.
Jefe Oficina Asesora Jurídica
Coordinador de Gestión Financiera y Ordenador del Gasto</t>
  </si>
  <si>
    <t>Revisar el Plan anual de adquisiciones con el fin de confirmar que la contratación se encuentre incluida y en caso de no encontrarse solicitar la actualización</t>
  </si>
  <si>
    <t>Profesional responsable del solicitar el proceso contractual.</t>
  </si>
  <si>
    <t>Plan Anual de Adquisiciones - PAA actualizado</t>
  </si>
  <si>
    <t>Desarrollar procesos contractuales desconociendo las normas aplicables.</t>
  </si>
  <si>
    <t>Inaplicabilidad de la norma correcta de acuerdo a la modalidad de selección.</t>
  </si>
  <si>
    <t>Ineficiencia del proceso contractual y reprocesos</t>
  </si>
  <si>
    <t xml:space="preserve">Verificar el contenido de los estudios previos respecto de cunatía y objeto del proceso solicitado, previo a la  expedición del concepto de modalidad de selección del contratista. </t>
  </si>
  <si>
    <t>Oficina Asesora Jurídica</t>
  </si>
  <si>
    <t>Listas de chequeo incorporadas en los expedientes</t>
  </si>
  <si>
    <t>Procesos judiciales sin defensa técnica, en favor de los intereses de la Entidad.</t>
  </si>
  <si>
    <t>Apoderado o representante judicial de la entidad sin idoneidad y experiencia.</t>
  </si>
  <si>
    <t>Condenas para la entidad</t>
  </si>
  <si>
    <t xml:space="preserve">Evaluar la experiencia e idoneidad de los apoderados, previo a otorgar el poder. </t>
  </si>
  <si>
    <t>Revisar la hoja de vida de los profesionales para otorgar poder de representación judicial</t>
  </si>
  <si>
    <t>Número de capacitaciones realizadas/ numero de cpacitaciones programadas</t>
  </si>
  <si>
    <t xml:space="preserve">Procesos sin defensa judicial oportuna.                                             </t>
  </si>
  <si>
    <t>Procesos sin asignación de apoderado judicial.</t>
  </si>
  <si>
    <t>Procesos judiciales sin oportuno seguimiento</t>
  </si>
  <si>
    <t>Procesos judiciales sin intervención oportuna</t>
  </si>
  <si>
    <t>Asignar los apoderados en la plataforma Ekogui</t>
  </si>
  <si>
    <t>Informes de los aobogados que van de comisión a visitar  despachos judiciales.</t>
  </si>
  <si>
    <t xml:space="preserve">Informe de las diligencias judiciales por parte del apoderado </t>
  </si>
  <si>
    <t>Asignar apoderado en el plataforma e kogui, a todos los procesos judiciales activos</t>
  </si>
  <si>
    <t>Administrador de la platafroma e kogui</t>
  </si>
  <si>
    <t xml:space="preserve">Presentar informes de comisión de visita de seguimiento a los procesos en los despachos judiciales. </t>
  </si>
  <si>
    <t>Actualizar la plataforma e kogui cada proceso judicial</t>
  </si>
  <si>
    <t>Apoderados</t>
  </si>
  <si>
    <t>GJU 03</t>
  </si>
  <si>
    <t>Repsuesta a PQRDS sin el lleno de los requisitos legales</t>
  </si>
  <si>
    <t>Respuestas a las PQRDS fuera de los términos establecidos</t>
  </si>
  <si>
    <t>Acciones de tutela en contra de la entidad</t>
  </si>
  <si>
    <t>Respuestas a las PQRDS no congruentes con lo solicitado.</t>
  </si>
  <si>
    <t>Reprocesos en la atención a PQRDS</t>
  </si>
  <si>
    <t xml:space="preserve"> PQRDS sin traslado oportuno.</t>
  </si>
  <si>
    <t>Afectación de la imagen y credibilidad de la entidad</t>
  </si>
  <si>
    <t>CADA VEZ QUE SE REQUIERA DE APODERADO JUDICIAL</t>
  </si>
  <si>
    <t>CADA VEZ QUE SE REALICE VISITA A DESPACHO JUDICIAL</t>
  </si>
  <si>
    <t>CADA VEZ QUE SE REALICE DILIGENCIA JUDICIAL</t>
  </si>
  <si>
    <t>Registro de entrada y asignación a todas la PQRDS</t>
  </si>
  <si>
    <t>Revisión previa del proyecto de respuesta</t>
  </si>
  <si>
    <t>Determinar la competencia antes de dar respuesta</t>
  </si>
  <si>
    <t>Llevar el registro en formato excel de la entrada y salida de PQRDS</t>
  </si>
  <si>
    <t>Secretaria de la OAJ</t>
  </si>
  <si>
    <t>Recibir y revisar el contenido de la respuesta proyectada a las PQRDS, previo a su firma.</t>
  </si>
  <si>
    <t xml:space="preserve">Evaluar y establecer la cometencia para proyectar respuesta a PQRDS </t>
  </si>
  <si>
    <t xml:space="preserve"> Oficina Asesora Juridica</t>
  </si>
  <si>
    <t xml:space="preserve">No programar dentro de las actividades, y en desarrollo de los procesos, disponer del tiempo necesario para adelantar las acciones de mejora respectivas.
</t>
  </si>
  <si>
    <t>Perdida de competitividad.</t>
  </si>
  <si>
    <t>No cumplimiento en un 100% con el objetivo del proceso.</t>
  </si>
  <si>
    <t>Atención inoportuna para desarrollar acciones de mejora.</t>
  </si>
  <si>
    <t xml:space="preserve">Uso de documentos obsoletos y desactualizados (procedimientos, formatos, manuales, guías y demás documentación) de los diferentes procesos de la Entidad . </t>
  </si>
  <si>
    <t xml:space="preserve">Programar acompañamiento y asesoria a los diferentes procesos de la Unidad
</t>
  </si>
  <si>
    <t xml:space="preserve">Acompañamiento y asesoria a los diferentes procesos de la Unidad
</t>
  </si>
  <si>
    <t>Capacitación área misional de la Unidad, sobre procedimiento "Control producto o Servicio No Conforme".</t>
  </si>
  <si>
    <t>Monitoreo y seguimiento sobre actualizaciones y cambios en la norma NTC - ISO 9001:2015</t>
  </si>
  <si>
    <t>Realizar acompañamientos y asesoría a lideres de proceso y funcionarios sobre los documentos que hacen parte del SISTEMA DE GESTIÓN DOCUMENTAL .</t>
  </si>
  <si>
    <t>Director de Investigación y Planeación.
Coordinador de Planeación y Estadística</t>
  </si>
  <si>
    <t>No. De acompañamientos y asesorias realizadas.</t>
  </si>
  <si>
    <t>Desarrollar capacitación sobre el procedimiento del "PRODUCTO O SERVICIO NO CONFORME"</t>
  </si>
  <si>
    <t>Una capacitación sobre el procedimiento del "PRODUCTO O SERVICIO NO CONFORME".</t>
  </si>
  <si>
    <t>Realizar monitoreo a la Norma NTC - ISO:9001: 20015</t>
  </si>
  <si>
    <t>N / A</t>
  </si>
  <si>
    <r>
      <t xml:space="preserve">(Número de acompañamiento adelantados/ No. De acompañamientos  programados) </t>
    </r>
    <r>
      <rPr>
        <sz val="12"/>
        <rFont val="Arial"/>
        <family val="2"/>
      </rPr>
      <t>*</t>
    </r>
    <r>
      <rPr>
        <sz val="8"/>
        <rFont val="Arial"/>
        <family val="2"/>
      </rPr>
      <t>100</t>
    </r>
  </si>
  <si>
    <t>Presencia de un producto o servicio no conforme.</t>
  </si>
  <si>
    <t>Inaplicar los criterios que definen y determinan el producto o servicio no conforme, en concordancia con el Procedimiento de "Control del Producto o Servicio No Conforme".</t>
  </si>
  <si>
    <t>Capacitar al área misional de la Unidad - Dirección de Fomento de las Organizaciones Solidarias, sobre el procedimiento de  "Control del producto o Servicio No Conforme".</t>
  </si>
  <si>
    <t>Dar a conocer mediante capacitación las caracteristicas definidas del producto o servicio no conforme</t>
  </si>
  <si>
    <t xml:space="preserve">Materialización de riesgos
</t>
  </si>
  <si>
    <t>Incumplimiento de los objetivos del proceso determinado</t>
  </si>
  <si>
    <t xml:space="preserve">Presentar por parte del Jefe de la oficina de Control Interno las necesidades de recursos (personal, financieros, tecnológicos, logísticos etc) al Comité Coordinador de Control Interno para su aprobación </t>
  </si>
  <si>
    <t>Suscribir registro de reunión de apertura de auditoría por parte de los líderes de proceso, en la cual se comprometen suministrar a la Oficina de Control Interno de la UAEOS información veraz, de calidad y de manera oportuna</t>
  </si>
  <si>
    <t>Realizar acompañamiento por parte del Grupo de planeación y estadística,  en análisis de causas a los líderes de proceso al momento de recibir informe de auditoría por parte de la Oficina de Control Interno</t>
  </si>
  <si>
    <t>Realizar capacitación a los líderes de proceso sobre el procedimiento de acciones de mejora</t>
  </si>
  <si>
    <t>Oficina de Control Interno 
Grupo de planeación y estadistica</t>
  </si>
  <si>
    <t xml:space="preserve">Enviar copia de los informes de auditpría de evaluación independiente al funcionario del grupo de Planeación y estadística encargado del proceso Gestión del Mejoramiento </t>
  </si>
  <si>
    <t>Oficina de Control Interno</t>
  </si>
  <si>
    <t>MAPA DE RIESGOS VIGENCIA 2020</t>
  </si>
  <si>
    <t>COMPARAR</t>
  </si>
  <si>
    <t>CONCILIAR</t>
  </si>
  <si>
    <t>REVISAR</t>
  </si>
  <si>
    <t>VALIDAR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</si>
</sst>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9"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b/>
      <sz val="12"/>
      <color theme="1"/>
      <name val="Arial"/>
      <family val="2"/>
    </font>
    <font>
      <b/>
      <sz val="11"/>
      <name val="Calibri"/>
      <family val="2"/>
      <scheme val="minor"/>
    </font>
    <font>
      <b/>
      <u/>
      <sz val="11"/>
      <color theme="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sz val="10"/>
      <name val="Arial"/>
      <family val="2"/>
    </font>
    <font>
      <sz val="8"/>
      <name val="Arial"/>
      <family val="2"/>
    </font>
    <font>
      <sz val="8"/>
      <color indexed="8"/>
      <name val="Arial"/>
      <family val="2"/>
    </font>
    <font>
      <sz val="8"/>
      <color rgb="FFFF0000"/>
      <name val="Arial"/>
      <family val="2"/>
    </font>
    <font>
      <sz val="8"/>
      <color theme="1"/>
      <name val="Calibri"/>
      <family val="2"/>
      <scheme val="minor"/>
    </font>
    <font>
      <sz val="11"/>
      <name val="Calibri"/>
      <family val="2"/>
      <scheme val="minor"/>
    </font>
    <font>
      <b/>
      <sz val="8"/>
      <name val="Arial"/>
      <family val="2"/>
    </font>
    <font>
      <b/>
      <sz val="12"/>
      <name val="Calibri"/>
      <family val="2"/>
      <scheme val="minor"/>
    </font>
    <font>
      <sz val="11"/>
      <color theme="1"/>
      <name val="Calibri"/>
      <family val="2"/>
      <scheme val="minor"/>
    </font>
    <font>
      <b/>
      <sz val="12"/>
      <color theme="1"/>
      <name val="Calibri"/>
      <family val="2"/>
      <scheme val="minor"/>
    </font>
    <font>
      <sz val="11"/>
      <name val="Arial Narrow"/>
      <family val="2"/>
    </font>
    <font>
      <b/>
      <sz val="12"/>
      <name val="Arial Narrow"/>
      <family val="2"/>
    </font>
    <font>
      <sz val="11"/>
      <color theme="1"/>
      <name val="Arial Narrow"/>
      <family val="2"/>
    </font>
    <font>
      <b/>
      <sz val="12"/>
      <color theme="1"/>
      <name val="Arial Narrow"/>
      <family val="2"/>
    </font>
    <font>
      <b/>
      <sz val="11"/>
      <name val="Arial Narrow"/>
      <family val="2"/>
    </font>
    <font>
      <b/>
      <sz val="11"/>
      <color theme="1"/>
      <name val="Arial Narrow"/>
      <family val="2"/>
    </font>
    <font>
      <b/>
      <sz val="14"/>
      <color theme="1"/>
      <name val="Calibri"/>
      <family val="2"/>
      <scheme val="minor"/>
    </font>
    <font>
      <sz val="14"/>
      <color theme="1"/>
      <name val="Calibri"/>
      <family val="2"/>
      <scheme val="minor"/>
    </font>
    <font>
      <b/>
      <sz val="18"/>
      <color rgb="FF000000"/>
      <name val="Arial"/>
      <family val="2"/>
    </font>
    <font>
      <b/>
      <sz val="16"/>
      <color theme="1"/>
      <name val="Calibri"/>
      <family val="2"/>
      <scheme val="minor"/>
    </font>
    <font>
      <sz val="9"/>
      <color indexed="81"/>
      <name val="Tahoma"/>
      <family val="2"/>
    </font>
    <font>
      <b/>
      <sz val="9"/>
      <color indexed="81"/>
      <name val="Tahoma"/>
      <family val="2"/>
    </font>
    <font>
      <b/>
      <sz val="14"/>
      <color theme="1"/>
      <name val="Arial Narrow"/>
      <family val="2"/>
    </font>
    <font>
      <sz val="12"/>
      <color theme="1"/>
      <name val="Arial"/>
      <family val="2"/>
    </font>
    <font>
      <b/>
      <sz val="14"/>
      <color rgb="FF000000"/>
      <name val="Arial"/>
      <family val="2"/>
    </font>
    <font>
      <b/>
      <sz val="14"/>
      <color theme="1"/>
      <name val="Arial"/>
      <family val="2"/>
    </font>
    <font>
      <sz val="11"/>
      <color theme="1"/>
      <name val="Arial"/>
      <family val="2"/>
    </font>
    <font>
      <b/>
      <sz val="12"/>
      <color indexed="81"/>
      <name val="Tahoma"/>
      <family val="2"/>
    </font>
    <font>
      <sz val="12"/>
      <color indexed="81"/>
      <name val="Tahoma"/>
      <family val="2"/>
    </font>
    <font>
      <sz val="12"/>
      <color theme="1"/>
      <name val="Calibri"/>
      <family val="2"/>
      <scheme val="minor"/>
    </font>
    <font>
      <b/>
      <sz val="12"/>
      <color rgb="FF000000"/>
      <name val="Calibri"/>
      <family val="2"/>
      <scheme val="minor"/>
    </font>
    <font>
      <b/>
      <sz val="12"/>
      <color rgb="FF000000"/>
      <name val="Arial"/>
      <family val="2"/>
    </font>
    <font>
      <sz val="8"/>
      <color theme="0"/>
      <name val="Arial"/>
      <family val="2"/>
    </font>
    <font>
      <b/>
      <sz val="8"/>
      <color theme="0"/>
      <name val="Arial"/>
      <family val="2"/>
    </font>
    <font>
      <b/>
      <sz val="11"/>
      <color rgb="FF000000"/>
      <name val="Arial Narrow"/>
      <family val="2"/>
    </font>
    <font>
      <b/>
      <sz val="11.5"/>
      <color rgb="FF000000"/>
      <name val="Arial"/>
      <family val="2"/>
    </font>
    <font>
      <sz val="11"/>
      <color rgb="FF000000"/>
      <name val="Arial"/>
      <family val="2"/>
    </font>
    <font>
      <sz val="9"/>
      <color theme="1"/>
      <name val="Calibri"/>
      <family val="2"/>
      <scheme val="minor"/>
    </font>
    <font>
      <u/>
      <sz val="11"/>
      <color theme="10"/>
      <name val="Calibri"/>
      <family val="2"/>
      <scheme val="minor"/>
    </font>
    <font>
      <u/>
      <sz val="8"/>
      <color theme="10"/>
      <name val="Calibri"/>
      <family val="2"/>
      <scheme val="minor"/>
    </font>
    <font>
      <b/>
      <sz val="11"/>
      <color theme="1"/>
      <name val="Arial"/>
      <family val="2"/>
    </font>
    <font>
      <b/>
      <sz val="16"/>
      <color theme="1"/>
      <name val="Arial"/>
      <family val="2"/>
    </font>
    <font>
      <b/>
      <sz val="10"/>
      <color rgb="FF000000"/>
      <name val="Arial"/>
      <family val="2"/>
    </font>
    <font>
      <sz val="8"/>
      <name val="Calibri"/>
      <family val="2"/>
      <scheme val="minor"/>
    </font>
    <font>
      <sz val="10"/>
      <color theme="1"/>
      <name val="Calibri"/>
      <family val="2"/>
      <scheme val="minor"/>
    </font>
    <font>
      <sz val="12"/>
      <name val="Arial"/>
      <family val="2"/>
    </font>
    <font>
      <b/>
      <sz val="8"/>
      <color theme="1"/>
      <name val="Arial Narrow"/>
      <family val="2"/>
    </font>
    <font>
      <b/>
      <u/>
      <sz val="8"/>
      <color theme="1"/>
      <name val="Arial Narrow"/>
      <family val="2"/>
    </font>
  </fonts>
  <fills count="23">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DD71"/>
        <bgColor indexed="64"/>
      </patternFill>
    </fill>
    <fill>
      <patternFill patternType="solid">
        <fgColor theme="9" tint="0.79998168889431442"/>
        <bgColor indexed="64"/>
      </patternFill>
    </fill>
    <fill>
      <patternFill patternType="solid">
        <fgColor rgb="FFDD6909"/>
        <bgColor indexed="64"/>
      </patternFill>
    </fill>
    <fill>
      <patternFill patternType="solid">
        <fgColor rgb="FFF5770F"/>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rgb="FF00B050"/>
      </left>
      <right style="medium">
        <color rgb="FF00B050"/>
      </right>
      <top style="medium">
        <color rgb="FF00B050"/>
      </top>
      <bottom style="thin">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thin">
        <color rgb="FF00B050"/>
      </top>
      <bottom style="medium">
        <color rgb="FF00B050"/>
      </bottom>
      <diagonal/>
    </border>
    <border>
      <left style="medium">
        <color rgb="FF00B050"/>
      </left>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medium">
        <color rgb="FF00B05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style="thin">
        <color rgb="FF00B050"/>
      </left>
      <right style="medium">
        <color rgb="FF00B050"/>
      </right>
      <top style="thin">
        <color rgb="FF00B050"/>
      </top>
      <bottom/>
      <diagonal/>
    </border>
    <border>
      <left style="medium">
        <color rgb="FF00B050"/>
      </left>
      <right/>
      <top/>
      <bottom style="thin">
        <color rgb="FF00B050"/>
      </bottom>
      <diagonal/>
    </border>
    <border>
      <left style="medium">
        <color rgb="FF00B050"/>
      </left>
      <right/>
      <top style="thin">
        <color rgb="FF00B050"/>
      </top>
      <bottom style="thin">
        <color rgb="FF00B050"/>
      </bottom>
      <diagonal/>
    </border>
    <border>
      <left style="medium">
        <color rgb="FF00B050"/>
      </left>
      <right/>
      <top style="thin">
        <color rgb="FF00B050"/>
      </top>
      <bottom/>
      <diagonal/>
    </border>
    <border>
      <left style="medium">
        <color rgb="FF00B050"/>
      </left>
      <right/>
      <top style="thin">
        <color rgb="FF00B050"/>
      </top>
      <bottom style="medium">
        <color rgb="FF00B050"/>
      </bottom>
      <diagonal/>
    </border>
    <border>
      <left/>
      <right style="medium">
        <color rgb="FF00B050"/>
      </right>
      <top/>
      <bottom style="thin">
        <color rgb="FF00B050"/>
      </bottom>
      <diagonal/>
    </border>
    <border>
      <left/>
      <right style="medium">
        <color rgb="FF00B050"/>
      </right>
      <top style="thin">
        <color rgb="FF00B050"/>
      </top>
      <bottom style="thin">
        <color rgb="FF00B050"/>
      </bottom>
      <diagonal/>
    </border>
    <border>
      <left/>
      <right style="medium">
        <color rgb="FF00B050"/>
      </right>
      <top style="thin">
        <color rgb="FF00B050"/>
      </top>
      <bottom/>
      <diagonal/>
    </border>
    <border>
      <left style="medium">
        <color rgb="FF00B050"/>
      </left>
      <right style="medium">
        <color rgb="FF00B050"/>
      </right>
      <top style="thin">
        <color rgb="FF00B050"/>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0" fontId="11" fillId="0" borderId="0"/>
    <xf numFmtId="0" fontId="11" fillId="0" borderId="0"/>
    <xf numFmtId="9" fontId="19" fillId="0" borderId="0" applyFont="0" applyFill="0" applyBorder="0" applyAlignment="0" applyProtection="0"/>
    <xf numFmtId="41" fontId="19" fillId="0" borderId="0" applyFont="0" applyFill="0" applyBorder="0" applyAlignment="0" applyProtection="0"/>
    <xf numFmtId="0" fontId="49" fillId="0" borderId="0" applyNumberFormat="0" applyFill="0" applyBorder="0" applyAlignment="0" applyProtection="0"/>
  </cellStyleXfs>
  <cellXfs count="932">
    <xf numFmtId="0" fontId="0" fillId="0" borderId="0" xfId="0"/>
    <xf numFmtId="0" fontId="0" fillId="0" borderId="0" xfId="0" applyAlignment="1">
      <alignmen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8" borderId="0" xfId="0" applyFill="1"/>
    <xf numFmtId="0" fontId="3" fillId="8" borderId="0" xfId="0" applyFont="1" applyFill="1"/>
    <xf numFmtId="0" fontId="6" fillId="8" borderId="0" xfId="0" applyFont="1" applyFill="1"/>
    <xf numFmtId="0" fontId="0" fillId="0" borderId="0" xfId="0" applyFill="1"/>
    <xf numFmtId="0" fontId="3" fillId="0" borderId="0" xfId="0" applyFont="1"/>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0" fillId="0" borderId="1" xfId="0" applyBorder="1" applyAlignment="1">
      <alignment horizontal="center" vertical="center"/>
    </xf>
    <xf numFmtId="0" fontId="3" fillId="9" borderId="1" xfId="0" applyFont="1" applyFill="1" applyBorder="1" applyAlignment="1">
      <alignment horizontal="center" vertical="center" wrapText="1"/>
    </xf>
    <xf numFmtId="0" fontId="0" fillId="2" borderId="1" xfId="0" applyFill="1" applyBorder="1" applyAlignment="1">
      <alignment horizontal="center"/>
    </xf>
    <xf numFmtId="0" fontId="0" fillId="10" borderId="1" xfId="0" applyFill="1" applyBorder="1" applyAlignment="1">
      <alignment horizontal="center"/>
    </xf>
    <xf numFmtId="0" fontId="3" fillId="0" borderId="0" xfId="0" applyFont="1" applyFill="1" applyBorder="1" applyAlignment="1"/>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7" fillId="0" borderId="0" xfId="0" applyFont="1" applyFill="1" applyBorder="1" applyAlignment="1">
      <alignment vertical="center" wrapText="1"/>
    </xf>
    <xf numFmtId="0" fontId="0" fillId="0" borderId="0" xfId="0" applyFill="1" applyBorder="1"/>
    <xf numFmtId="0" fontId="0" fillId="8" borderId="0" xfId="0" applyFill="1" applyAlignment="1">
      <alignment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0" fillId="0" borderId="3" xfId="0" applyBorder="1" applyAlignment="1">
      <alignment horizontal="center" vertical="center"/>
    </xf>
    <xf numFmtId="0" fontId="12" fillId="0" borderId="1" xfId="0" applyFont="1" applyBorder="1" applyAlignment="1">
      <alignment vertical="center" wrapText="1"/>
    </xf>
    <xf numFmtId="0" fontId="2" fillId="0" borderId="1" xfId="0" applyFont="1" applyBorder="1" applyAlignment="1">
      <alignment vertical="center" wrapText="1"/>
    </xf>
    <xf numFmtId="0" fontId="12" fillId="0" borderId="1" xfId="1" applyFont="1" applyBorder="1" applyAlignment="1">
      <alignment horizontal="justify" vertical="center" wrapText="1"/>
    </xf>
    <xf numFmtId="0" fontId="14" fillId="0" borderId="0" xfId="0" applyFont="1" applyBorder="1" applyAlignment="1">
      <alignment vertical="center" wrapText="1"/>
    </xf>
    <xf numFmtId="0" fontId="0" fillId="0" borderId="0" xfId="0"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6" fillId="0" borderId="0" xfId="0" applyFont="1" applyAlignment="1">
      <alignment vertical="center"/>
    </xf>
    <xf numFmtId="0" fontId="16" fillId="0" borderId="0" xfId="0" applyFont="1" applyAlignment="1">
      <alignment horizontal="center" vertical="center"/>
    </xf>
    <xf numFmtId="0" fontId="5" fillId="12" borderId="0" xfId="0" applyFont="1" applyFill="1" applyAlignment="1">
      <alignment horizontal="center" vertical="center"/>
    </xf>
    <xf numFmtId="0" fontId="5" fillId="4" borderId="1" xfId="0" applyFont="1" applyFill="1" applyBorder="1" applyAlignment="1">
      <alignment horizontal="left" vertical="center"/>
    </xf>
    <xf numFmtId="0" fontId="5" fillId="11"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2" fillId="0" borderId="1" xfId="0" applyFont="1" applyBorder="1" applyAlignment="1">
      <alignment vertical="center"/>
    </xf>
    <xf numFmtId="0" fontId="12" fillId="0" borderId="12" xfId="0" applyFont="1" applyBorder="1" applyAlignment="1">
      <alignment vertical="center" wrapText="1"/>
    </xf>
    <xf numFmtId="0" fontId="2" fillId="0" borderId="12" xfId="0" applyFont="1" applyBorder="1" applyAlignment="1">
      <alignment vertical="center" wrapText="1"/>
    </xf>
    <xf numFmtId="1" fontId="0" fillId="0" borderId="0" xfId="0" applyNumberFormat="1"/>
    <xf numFmtId="0" fontId="0" fillId="0" borderId="0" xfId="0" applyBorder="1"/>
    <xf numFmtId="0" fontId="0" fillId="0" borderId="0" xfId="0"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0" fillId="0" borderId="0" xfId="0" applyFont="1"/>
    <xf numFmtId="0" fontId="21" fillId="0" borderId="41" xfId="0" applyFont="1" applyBorder="1" applyAlignment="1">
      <alignment vertical="center" wrapText="1"/>
    </xf>
    <xf numFmtId="0" fontId="21" fillId="0" borderId="42" xfId="0" applyFont="1" applyBorder="1" applyAlignment="1">
      <alignment vertical="center" wrapText="1"/>
    </xf>
    <xf numFmtId="0" fontId="21" fillId="0" borderId="43" xfId="0" applyFont="1" applyBorder="1" applyAlignment="1">
      <alignment vertical="center" wrapText="1"/>
    </xf>
    <xf numFmtId="0" fontId="21" fillId="0" borderId="44" xfId="0" applyFont="1" applyBorder="1" applyAlignment="1">
      <alignment vertical="center" wrapText="1"/>
    </xf>
    <xf numFmtId="0" fontId="21" fillId="0" borderId="40" xfId="0" applyFont="1" applyBorder="1" applyAlignment="1">
      <alignment vertical="center" wrapText="1"/>
    </xf>
    <xf numFmtId="0" fontId="21" fillId="0" borderId="45" xfId="0" applyFont="1" applyBorder="1" applyAlignment="1">
      <alignment vertical="center" wrapText="1"/>
    </xf>
    <xf numFmtId="0" fontId="21" fillId="0" borderId="46" xfId="0" applyFont="1" applyBorder="1" applyAlignment="1">
      <alignment vertical="center" wrapText="1"/>
    </xf>
    <xf numFmtId="0" fontId="21" fillId="0" borderId="47" xfId="0" applyFont="1" applyBorder="1" applyAlignment="1">
      <alignment vertical="center" wrapText="1"/>
    </xf>
    <xf numFmtId="0" fontId="21" fillId="0" borderId="48" xfId="0" applyFont="1" applyBorder="1" applyAlignment="1">
      <alignment vertical="center" wrapText="1"/>
    </xf>
    <xf numFmtId="0" fontId="21" fillId="0" borderId="49" xfId="0" applyFont="1" applyBorder="1" applyAlignment="1">
      <alignment vertical="center" wrapText="1"/>
    </xf>
    <xf numFmtId="0" fontId="21" fillId="0" borderId="50" xfId="0" applyFont="1" applyBorder="1" applyAlignment="1">
      <alignment vertical="center" wrapText="1"/>
    </xf>
    <xf numFmtId="0" fontId="21" fillId="0" borderId="51" xfId="0" applyFont="1" applyBorder="1" applyAlignment="1">
      <alignment vertical="center" wrapText="1"/>
    </xf>
    <xf numFmtId="0" fontId="21" fillId="0" borderId="51" xfId="0" applyFont="1" applyBorder="1" applyAlignment="1">
      <alignment horizontal="left" vertical="center" wrapText="1"/>
    </xf>
    <xf numFmtId="0" fontId="21" fillId="0" borderId="45" xfId="0" applyFont="1" applyBorder="1" applyAlignment="1">
      <alignment horizontal="left" vertical="center" wrapText="1"/>
    </xf>
    <xf numFmtId="0" fontId="21" fillId="0" borderId="48" xfId="0" applyFont="1" applyBorder="1" applyAlignment="1">
      <alignment horizontal="left" vertical="center" wrapText="1"/>
    </xf>
    <xf numFmtId="0" fontId="23" fillId="0" borderId="28" xfId="0" applyFont="1" applyBorder="1" applyAlignment="1">
      <alignment horizontal="center" vertical="center"/>
    </xf>
    <xf numFmtId="0" fontId="26" fillId="0" borderId="28" xfId="0" applyFont="1" applyBorder="1" applyAlignment="1">
      <alignment horizontal="center" vertical="center"/>
    </xf>
    <xf numFmtId="0" fontId="20" fillId="0" borderId="53"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0" fontId="20" fillId="0" borderId="30" xfId="3" applyNumberFormat="1" applyFont="1" applyBorder="1" applyAlignment="1">
      <alignment horizontal="center" vertical="center"/>
    </xf>
    <xf numFmtId="0" fontId="20" fillId="0" borderId="55" xfId="0" applyFont="1" applyBorder="1" applyAlignment="1">
      <alignment horizontal="center" vertical="center"/>
    </xf>
    <xf numFmtId="0" fontId="24" fillId="0" borderId="28" xfId="0" applyFont="1" applyBorder="1" applyAlignment="1">
      <alignment horizontal="left" vertical="center"/>
    </xf>
    <xf numFmtId="0" fontId="18" fillId="0" borderId="23" xfId="0" applyFont="1" applyFill="1" applyBorder="1" applyAlignment="1">
      <alignment horizontal="left" vertical="center" wrapText="1"/>
    </xf>
    <xf numFmtId="9" fontId="0" fillId="0" borderId="0" xfId="3" applyFont="1"/>
    <xf numFmtId="0" fontId="15" fillId="0" borderId="0" xfId="0" applyFont="1" applyBorder="1" applyAlignment="1">
      <alignment horizontal="left" vertical="center" wrapText="1"/>
    </xf>
    <xf numFmtId="0" fontId="0" fillId="0" borderId="18" xfId="0" applyBorder="1" applyAlignment="1">
      <alignment horizontal="center" vertical="center"/>
    </xf>
    <xf numFmtId="0" fontId="20" fillId="0" borderId="1" xfId="0" applyFont="1" applyBorder="1" applyAlignment="1">
      <alignment horizontal="center" vertical="center" wrapText="1"/>
    </xf>
    <xf numFmtId="0" fontId="24" fillId="0" borderId="1" xfId="0" applyFont="1" applyBorder="1" applyAlignment="1">
      <alignment horizontal="left" vertical="center"/>
    </xf>
    <xf numFmtId="0" fontId="20" fillId="0" borderId="1" xfId="0" applyFont="1" applyBorder="1" applyAlignment="1">
      <alignment horizontal="center" vertical="center"/>
    </xf>
    <xf numFmtId="0" fontId="18" fillId="0" borderId="1" xfId="0" applyFont="1" applyFill="1" applyBorder="1" applyAlignment="1">
      <alignment horizontal="left" vertical="center" wrapText="1"/>
    </xf>
    <xf numFmtId="10" fontId="20" fillId="0" borderId="1" xfId="3" applyNumberFormat="1" applyFont="1" applyBorder="1" applyAlignment="1">
      <alignment horizontal="center" vertical="center"/>
    </xf>
    <xf numFmtId="0" fontId="3" fillId="2" borderId="1" xfId="0" applyFont="1" applyFill="1" applyBorder="1" applyAlignment="1">
      <alignment horizontal="center" vertical="center"/>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6" xfId="0" applyFont="1" applyFill="1" applyBorder="1" applyAlignment="1">
      <alignment horizontal="center" vertical="center"/>
    </xf>
    <xf numFmtId="0" fontId="0" fillId="0" borderId="1" xfId="0" applyBorder="1" applyAlignment="1">
      <alignment horizontal="center" vertical="center" wrapText="1"/>
    </xf>
    <xf numFmtId="0" fontId="3" fillId="2" borderId="1" xfId="0" applyFont="1" applyFill="1" applyBorder="1" applyAlignment="1">
      <alignment horizontal="center" vertical="center"/>
    </xf>
    <xf numFmtId="0" fontId="0" fillId="0" borderId="1" xfId="0" applyBorder="1"/>
    <xf numFmtId="0" fontId="0" fillId="0" borderId="1" xfId="0" applyBorder="1" applyAlignment="1">
      <alignment horizontal="justify" vertical="center" wrapText="1"/>
    </xf>
    <xf numFmtId="0" fontId="3" fillId="7" borderId="1" xfId="0" applyFont="1" applyFill="1" applyBorder="1" applyAlignment="1">
      <alignment horizontal="center" vertical="center"/>
    </xf>
    <xf numFmtId="0" fontId="0" fillId="8" borderId="1" xfId="0" applyFill="1" applyBorder="1" applyAlignment="1">
      <alignment horizontal="center" vertical="center"/>
    </xf>
    <xf numFmtId="0" fontId="16" fillId="0" borderId="1" xfId="0" applyFont="1" applyBorder="1" applyAlignment="1">
      <alignment horizontal="center" vertical="center" wrapText="1"/>
    </xf>
    <xf numFmtId="0" fontId="0" fillId="0" borderId="1" xfId="0" applyBorder="1" applyAlignment="1">
      <alignment horizontal="center"/>
    </xf>
    <xf numFmtId="0" fontId="3" fillId="0" borderId="0" xfId="0" applyFont="1" applyBorder="1" applyAlignment="1">
      <alignment horizontal="center" vertical="center" wrapText="1"/>
    </xf>
    <xf numFmtId="0" fontId="28" fillId="0" borderId="0" xfId="0" applyFont="1"/>
    <xf numFmtId="0" fontId="0" fillId="0" borderId="14" xfId="0" applyBorder="1" applyAlignment="1">
      <alignment horizontal="justify" vertical="center" wrapText="1"/>
    </xf>
    <xf numFmtId="0" fontId="0" fillId="0" borderId="15" xfId="0" applyBorder="1" applyAlignment="1">
      <alignment horizontal="justify" vertical="center" wrapText="1"/>
    </xf>
    <xf numFmtId="0" fontId="0" fillId="0" borderId="3" xfId="0" applyBorder="1" applyAlignment="1">
      <alignment horizontal="justify" vertical="center" wrapText="1"/>
    </xf>
    <xf numFmtId="0" fontId="0" fillId="0" borderId="12" xfId="0" applyBorder="1" applyAlignment="1">
      <alignment horizontal="justify" vertical="center" wrapText="1"/>
    </xf>
    <xf numFmtId="0" fontId="0" fillId="0" borderId="13" xfId="0" applyBorder="1" applyAlignment="1">
      <alignment horizontal="justify" vertical="center" wrapText="1"/>
    </xf>
    <xf numFmtId="0" fontId="0" fillId="0" borderId="14" xfId="0" applyBorder="1" applyAlignment="1">
      <alignment horizontal="justify" wrapText="1"/>
    </xf>
    <xf numFmtId="0" fontId="20" fillId="3" borderId="61" xfId="0" applyFont="1" applyFill="1" applyBorder="1" applyAlignment="1">
      <alignment horizontal="center" vertical="center"/>
    </xf>
    <xf numFmtId="0" fontId="20" fillId="3" borderId="62" xfId="0" applyFont="1" applyFill="1" applyBorder="1" applyAlignment="1">
      <alignment horizontal="center" vertical="center" wrapText="1"/>
    </xf>
    <xf numFmtId="0" fontId="20" fillId="3" borderId="63" xfId="0" applyFont="1" applyFill="1" applyBorder="1" applyAlignment="1">
      <alignment horizontal="center" vertical="center" wrapText="1"/>
    </xf>
    <xf numFmtId="0" fontId="0" fillId="0" borderId="0" xfId="0" applyBorder="1" applyAlignment="1">
      <alignment horizontal="justify" wrapText="1"/>
    </xf>
    <xf numFmtId="0" fontId="3" fillId="0" borderId="0" xfId="0" applyFont="1" applyBorder="1"/>
    <xf numFmtId="0" fontId="20" fillId="0" borderId="61" xfId="0" applyFont="1" applyBorder="1" applyAlignment="1">
      <alignment horizontal="center" vertical="center"/>
    </xf>
    <xf numFmtId="0" fontId="20" fillId="0" borderId="61" xfId="0" applyFont="1" applyBorder="1" applyAlignment="1">
      <alignment horizontal="center" vertical="center" wrapText="1"/>
    </xf>
    <xf numFmtId="0" fontId="20" fillId="3" borderId="61" xfId="0" applyFont="1" applyFill="1" applyBorder="1" applyAlignment="1">
      <alignment horizontal="center" vertical="center" wrapText="1"/>
    </xf>
    <xf numFmtId="0" fontId="0" fillId="0" borderId="62" xfId="0" applyBorder="1" applyAlignment="1">
      <alignment horizontal="justify" vertical="center"/>
    </xf>
    <xf numFmtId="0" fontId="0" fillId="0" borderId="0" xfId="0" applyAlignment="1">
      <alignment horizontal="center"/>
    </xf>
    <xf numFmtId="0" fontId="0" fillId="0" borderId="70" xfId="0" applyBorder="1"/>
    <xf numFmtId="0" fontId="0" fillId="0" borderId="73" xfId="0" applyBorder="1"/>
    <xf numFmtId="0" fontId="0" fillId="0" borderId="71" xfId="0" applyBorder="1"/>
    <xf numFmtId="0" fontId="0" fillId="0" borderId="1"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horizontal="center" vertical="center" textRotation="90"/>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20" fillId="13" borderId="1" xfId="0" applyFont="1" applyFill="1" applyBorder="1" applyAlignment="1">
      <alignment horizontal="center" vertical="center"/>
    </xf>
    <xf numFmtId="0" fontId="20" fillId="1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0" xfId="0" applyBorder="1" applyAlignment="1">
      <alignment horizontal="center"/>
    </xf>
    <xf numFmtId="0" fontId="16" fillId="0" borderId="0" xfId="0" applyFont="1" applyBorder="1" applyAlignment="1">
      <alignment horizontal="center" vertical="center" wrapTex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xf numFmtId="0" fontId="0" fillId="0" borderId="11" xfId="0" applyBorder="1" applyAlignment="1">
      <alignment horizontal="center" vertical="center"/>
    </xf>
    <xf numFmtId="0" fontId="0" fillId="0" borderId="12" xfId="0" applyBorder="1"/>
    <xf numFmtId="0" fontId="0" fillId="0" borderId="13" xfId="0" applyBorder="1"/>
    <xf numFmtId="0" fontId="0" fillId="0" borderId="1" xfId="0" applyBorder="1" applyProtection="1">
      <protection hidden="1"/>
    </xf>
    <xf numFmtId="0" fontId="34" fillId="0" borderId="3" xfId="0" applyFont="1" applyBorder="1" applyAlignment="1">
      <alignment horizontal="center" vertical="center"/>
    </xf>
    <xf numFmtId="0" fontId="34" fillId="0" borderId="13" xfId="0" applyFont="1" applyBorder="1" applyAlignment="1">
      <alignment horizontal="center" vertical="center"/>
    </xf>
    <xf numFmtId="0" fontId="4" fillId="0" borderId="2" xfId="0" applyFont="1" applyBorder="1" applyAlignment="1">
      <alignment vertical="center"/>
    </xf>
    <xf numFmtId="0" fontId="4" fillId="0" borderId="11" xfId="0" applyFont="1" applyBorder="1" applyAlignment="1">
      <alignment vertical="center"/>
    </xf>
    <xf numFmtId="0" fontId="37" fillId="0" borderId="1" xfId="0" applyFont="1" applyBorder="1" applyAlignment="1">
      <alignment horizontal="left" vertical="center"/>
    </xf>
    <xf numFmtId="0" fontId="37" fillId="0" borderId="1" xfId="0" applyFont="1" applyBorder="1" applyAlignment="1">
      <alignment vertical="center"/>
    </xf>
    <xf numFmtId="0" fontId="37" fillId="0" borderId="1" xfId="0" applyFont="1" applyBorder="1" applyAlignment="1">
      <alignment vertical="center" wrapText="1"/>
    </xf>
    <xf numFmtId="0" fontId="37" fillId="0" borderId="9" xfId="0" applyFont="1" applyBorder="1" applyAlignment="1">
      <alignment vertical="center"/>
    </xf>
    <xf numFmtId="0" fontId="4" fillId="0" borderId="16"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6" xfId="0" applyFont="1" applyBorder="1" applyAlignment="1">
      <alignment horizontal="justify" vertical="center" wrapText="1"/>
    </xf>
    <xf numFmtId="0" fontId="37" fillId="0" borderId="3" xfId="0" applyFont="1" applyBorder="1" applyAlignment="1" applyProtection="1">
      <alignment vertical="center"/>
      <protection locked="0"/>
    </xf>
    <xf numFmtId="0" fontId="37" fillId="0" borderId="17" xfId="0" applyFont="1" applyBorder="1" applyAlignment="1" applyProtection="1">
      <alignment vertical="center"/>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6" fillId="0" borderId="0" xfId="0" applyFont="1" applyAlignment="1" applyProtection="1">
      <alignment horizontal="center" vertical="center" wrapText="1"/>
      <protection hidden="1"/>
    </xf>
    <xf numFmtId="41" fontId="37" fillId="0" borderId="74" xfId="4" applyFont="1" applyBorder="1" applyAlignment="1" applyProtection="1">
      <alignment horizontal="center" vertical="center"/>
      <protection hidden="1"/>
    </xf>
    <xf numFmtId="0" fontId="0" fillId="0" borderId="0" xfId="0" applyAlignment="1"/>
    <xf numFmtId="0" fontId="20" fillId="0" borderId="16"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20" fillId="0" borderId="2" xfId="0" applyFont="1" applyBorder="1" applyAlignment="1">
      <alignment horizontal="center" vertical="center"/>
    </xf>
    <xf numFmtId="0" fontId="40" fillId="0" borderId="1" xfId="0" applyFont="1" applyBorder="1" applyAlignment="1"/>
    <xf numFmtId="0" fontId="40" fillId="0" borderId="3" xfId="0" applyFont="1" applyBorder="1"/>
    <xf numFmtId="0" fontId="20" fillId="0" borderId="68" xfId="0" applyFont="1" applyBorder="1" applyAlignment="1">
      <alignment horizontal="center" vertical="center"/>
    </xf>
    <xf numFmtId="0" fontId="40" fillId="0" borderId="0" xfId="0" applyFont="1" applyBorder="1"/>
    <xf numFmtId="0" fontId="40" fillId="0" borderId="69" xfId="0" applyFont="1" applyBorder="1"/>
    <xf numFmtId="0" fontId="41" fillId="0" borderId="1" xfId="0" applyFont="1" applyBorder="1" applyAlignment="1">
      <alignment horizontal="center" vertical="center"/>
    </xf>
    <xf numFmtId="0" fontId="41" fillId="0" borderId="3" xfId="0" applyFont="1" applyBorder="1" applyAlignment="1">
      <alignment horizontal="center" vertical="center"/>
    </xf>
    <xf numFmtId="0" fontId="40" fillId="0" borderId="1" xfId="0" applyFont="1" applyBorder="1" applyAlignment="1">
      <alignment horizontal="left"/>
    </xf>
    <xf numFmtId="0" fontId="40" fillId="0" borderId="1" xfId="0" applyFont="1" applyBorder="1"/>
    <xf numFmtId="0" fontId="20" fillId="0" borderId="11" xfId="0" applyFont="1" applyBorder="1" applyAlignment="1">
      <alignment horizontal="center" vertical="center"/>
    </xf>
    <xf numFmtId="0" fontId="40" fillId="0" borderId="12" xfId="0" applyFont="1" applyBorder="1" applyAlignment="1">
      <alignment horizontal="left"/>
    </xf>
    <xf numFmtId="0" fontId="40" fillId="0" borderId="13" xfId="0" applyFont="1" applyBorder="1"/>
    <xf numFmtId="0" fontId="4" fillId="0" borderId="56" xfId="0" applyFont="1" applyBorder="1" applyAlignment="1">
      <alignment horizontal="center" vertical="center"/>
    </xf>
    <xf numFmtId="0" fontId="4" fillId="0" borderId="4" xfId="0" applyFont="1" applyBorder="1" applyAlignment="1">
      <alignment vertical="center"/>
    </xf>
    <xf numFmtId="0" fontId="4" fillId="0" borderId="57" xfId="0" applyFont="1" applyBorder="1" applyAlignment="1">
      <alignment vertical="center"/>
    </xf>
    <xf numFmtId="0" fontId="4" fillId="0" borderId="2" xfId="0" applyFont="1" applyBorder="1" applyAlignment="1">
      <alignment horizontal="center" vertical="center"/>
    </xf>
    <xf numFmtId="0" fontId="34" fillId="0" borderId="1" xfId="0" applyFont="1" applyBorder="1" applyAlignment="1"/>
    <xf numFmtId="0" fontId="34" fillId="0" borderId="3" xfId="0" applyFont="1" applyBorder="1" applyAlignment="1"/>
    <xf numFmtId="0" fontId="34" fillId="0" borderId="0" xfId="0" applyFont="1" applyBorder="1"/>
    <xf numFmtId="0" fontId="34" fillId="0" borderId="69" xfId="0" applyFont="1" applyBorder="1"/>
    <xf numFmtId="0" fontId="42" fillId="0" borderId="1" xfId="0" applyFont="1" applyBorder="1" applyAlignment="1">
      <alignment vertical="center" wrapText="1"/>
    </xf>
    <xf numFmtId="0" fontId="42" fillId="0" borderId="3" xfId="0" applyFont="1" applyBorder="1" applyAlignment="1">
      <alignment vertical="center" wrapText="1"/>
    </xf>
    <xf numFmtId="0" fontId="34" fillId="0" borderId="1" xfId="0" applyFont="1" applyBorder="1"/>
    <xf numFmtId="0" fontId="34" fillId="0" borderId="3" xfId="0" applyFont="1" applyBorder="1"/>
    <xf numFmtId="0" fontId="4" fillId="0" borderId="11" xfId="0" applyFont="1" applyBorder="1" applyAlignment="1">
      <alignment horizontal="center" vertical="center"/>
    </xf>
    <xf numFmtId="0" fontId="34" fillId="0" borderId="12" xfId="0" applyFont="1" applyBorder="1"/>
    <xf numFmtId="0" fontId="34" fillId="0" borderId="13" xfId="0" applyFont="1" applyBorder="1"/>
    <xf numFmtId="0" fontId="12" fillId="0" borderId="1" xfId="1" applyFont="1" applyFill="1" applyBorder="1" applyAlignment="1">
      <alignment vertical="center" wrapText="1"/>
    </xf>
    <xf numFmtId="0" fontId="2" fillId="8" borderId="1" xfId="0" applyFont="1" applyFill="1" applyBorder="1" applyAlignment="1">
      <alignment horizontal="justify" vertical="center" wrapText="1"/>
    </xf>
    <xf numFmtId="0" fontId="28" fillId="0" borderId="1" xfId="0" applyFont="1" applyBorder="1"/>
    <xf numFmtId="0" fontId="14" fillId="0" borderId="0" xfId="0" applyFont="1" applyBorder="1" applyAlignment="1">
      <alignment horizontal="center" vertical="center" wrapText="1"/>
    </xf>
    <xf numFmtId="0" fontId="2" fillId="0" borderId="1" xfId="0" applyFont="1" applyBorder="1" applyAlignment="1">
      <alignment horizontal="left" vertical="center" wrapText="1"/>
    </xf>
    <xf numFmtId="0" fontId="2" fillId="0" borderId="12" xfId="0" applyFont="1" applyBorder="1" applyAlignment="1">
      <alignment horizontal="justify" vertical="top" wrapText="1"/>
    </xf>
    <xf numFmtId="0" fontId="2" fillId="0" borderId="0" xfId="0" applyFont="1" applyAlignment="1">
      <alignment horizontal="justify" vertical="center"/>
    </xf>
    <xf numFmtId="0" fontId="2" fillId="0" borderId="4" xfId="0" applyFont="1" applyBorder="1" applyAlignment="1">
      <alignment horizontal="justify" vertical="center"/>
    </xf>
    <xf numFmtId="0" fontId="14" fillId="0" borderId="57" xfId="0" applyFont="1" applyBorder="1" applyAlignment="1">
      <alignment horizontal="justify" vertical="center" wrapText="1"/>
    </xf>
    <xf numFmtId="0" fontId="2" fillId="0" borderId="1" xfId="0" applyFont="1" applyBorder="1" applyAlignment="1">
      <alignment horizontal="justify" vertical="center"/>
    </xf>
    <xf numFmtId="0" fontId="2" fillId="8" borderId="1" xfId="0" applyFont="1" applyFill="1" applyBorder="1" applyAlignment="1">
      <alignment horizontal="justify" vertical="top" wrapText="1"/>
    </xf>
    <xf numFmtId="0" fontId="12" fillId="0" borderId="1" xfId="1" applyFont="1" applyBorder="1" applyAlignment="1">
      <alignment horizontal="justify" vertical="top" wrapText="1"/>
    </xf>
    <xf numFmtId="0" fontId="12" fillId="0" borderId="4" xfId="0" applyFont="1" applyBorder="1" applyAlignment="1">
      <alignment horizontal="left" vertical="center" wrapText="1"/>
    </xf>
    <xf numFmtId="0" fontId="13" fillId="0" borderId="1" xfId="0" applyFont="1" applyBorder="1" applyAlignment="1">
      <alignment horizontal="justify" vertical="top" wrapText="1"/>
    </xf>
    <xf numFmtId="0" fontId="2" fillId="0" borderId="4" xfId="0" applyFont="1" applyBorder="1" applyAlignment="1">
      <alignment vertical="center" wrapText="1"/>
    </xf>
    <xf numFmtId="0" fontId="12" fillId="0" borderId="12" xfId="1" applyFont="1" applyBorder="1" applyAlignment="1">
      <alignment horizontal="justify" vertical="center" wrapText="1"/>
    </xf>
    <xf numFmtId="14" fontId="2" fillId="0" borderId="12" xfId="0" applyNumberFormat="1" applyFont="1" applyBorder="1" applyAlignment="1">
      <alignment horizontal="center" vertical="center"/>
    </xf>
    <xf numFmtId="0" fontId="2" fillId="0" borderId="3"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13" xfId="0" applyFont="1" applyBorder="1" applyAlignment="1">
      <alignment horizontal="justify" vertical="center" wrapText="1"/>
    </xf>
    <xf numFmtId="0" fontId="2" fillId="0" borderId="57" xfId="0" applyFont="1" applyBorder="1" applyAlignment="1">
      <alignment horizontal="justify" vertical="center" wrapText="1"/>
    </xf>
    <xf numFmtId="0" fontId="2" fillId="0" borderId="12" xfId="0" applyFont="1" applyBorder="1" applyAlignment="1">
      <alignment vertical="center"/>
    </xf>
    <xf numFmtId="0" fontId="2" fillId="0" borderId="4" xfId="0" applyFont="1" applyBorder="1" applyAlignment="1">
      <alignment vertical="center"/>
    </xf>
    <xf numFmtId="0" fontId="2" fillId="0" borderId="12" xfId="0" applyFont="1" applyBorder="1" applyAlignment="1">
      <alignment horizontal="justify" vertical="center"/>
    </xf>
    <xf numFmtId="0" fontId="2" fillId="8" borderId="12" xfId="0" applyFont="1" applyFill="1" applyBorder="1" applyAlignment="1">
      <alignment horizontal="justify" vertical="center" wrapText="1"/>
    </xf>
    <xf numFmtId="0" fontId="2" fillId="0" borderId="12" xfId="0" applyFont="1" applyFill="1" applyBorder="1" applyAlignment="1">
      <alignment horizontal="center" vertical="center" wrapText="1"/>
    </xf>
    <xf numFmtId="0" fontId="2"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12" fillId="0" borderId="1" xfId="0" applyFont="1" applyBorder="1" applyAlignment="1">
      <alignment vertical="center"/>
    </xf>
    <xf numFmtId="0" fontId="12" fillId="0" borderId="12" xfId="0" applyFont="1" applyBorder="1" applyAlignment="1">
      <alignment vertical="center"/>
    </xf>
    <xf numFmtId="0" fontId="12" fillId="0" borderId="4"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0" fontId="14" fillId="0" borderId="0" xfId="0" applyFont="1" applyBorder="1" applyAlignment="1">
      <alignment horizontal="center" vertical="center"/>
    </xf>
    <xf numFmtId="0" fontId="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2" fillId="9" borderId="0" xfId="0" applyFont="1" applyFill="1" applyAlignment="1">
      <alignment vertical="center" wrapText="1"/>
    </xf>
    <xf numFmtId="0" fontId="2" fillId="9" borderId="0" xfId="0" applyFont="1" applyFill="1" applyAlignment="1">
      <alignment vertical="center"/>
    </xf>
    <xf numFmtId="0" fontId="2" fillId="9" borderId="0" xfId="0" applyFont="1" applyFill="1" applyAlignment="1">
      <alignment horizontal="center" vertical="center"/>
    </xf>
    <xf numFmtId="0" fontId="12" fillId="9" borderId="0" xfId="0" applyFont="1" applyFill="1" applyAlignment="1">
      <alignment vertical="center"/>
    </xf>
    <xf numFmtId="0" fontId="2" fillId="0" borderId="0" xfId="0" applyFont="1" applyFill="1" applyAlignment="1">
      <alignment vertical="center" wrapText="1"/>
    </xf>
    <xf numFmtId="0" fontId="2" fillId="12" borderId="0" xfId="0" applyFont="1" applyFill="1" applyAlignment="1">
      <alignment vertical="center"/>
    </xf>
    <xf numFmtId="0" fontId="43" fillId="12" borderId="0" xfId="0" applyFont="1" applyFill="1" applyAlignment="1">
      <alignment vertical="center"/>
    </xf>
    <xf numFmtId="0" fontId="2" fillId="12" borderId="0" xfId="0" applyFont="1" applyFill="1" applyAlignment="1">
      <alignment horizontal="center" vertical="center"/>
    </xf>
    <xf numFmtId="0" fontId="44" fillId="12" borderId="0" xfId="0" applyFont="1" applyFill="1" applyAlignment="1">
      <alignment horizontal="center" vertical="center"/>
    </xf>
    <xf numFmtId="0" fontId="44" fillId="12" borderId="0" xfId="0" applyFont="1" applyFill="1" applyAlignment="1">
      <alignment horizontal="center"/>
    </xf>
    <xf numFmtId="0" fontId="17" fillId="12" borderId="0" xfId="0" applyFont="1" applyFill="1" applyAlignment="1">
      <alignment vertical="center"/>
    </xf>
    <xf numFmtId="0" fontId="12" fillId="12" borderId="0" xfId="0" applyFont="1" applyFill="1" applyAlignment="1">
      <alignment vertical="center"/>
    </xf>
    <xf numFmtId="0" fontId="44" fillId="12" borderId="1" xfId="0" applyFont="1" applyFill="1" applyBorder="1" applyAlignment="1">
      <alignment horizontal="center" vertical="center" wrapText="1"/>
    </xf>
    <xf numFmtId="0" fontId="2" fillId="0" borderId="0" xfId="0" applyFont="1" applyFill="1" applyAlignment="1">
      <alignment vertical="center"/>
    </xf>
    <xf numFmtId="0" fontId="2" fillId="4" borderId="0" xfId="0" applyFont="1" applyFill="1" applyAlignment="1">
      <alignment vertical="center"/>
    </xf>
    <xf numFmtId="0" fontId="17" fillId="4" borderId="1" xfId="0" applyFont="1" applyFill="1" applyBorder="1" applyAlignment="1">
      <alignment horizontal="left" vertical="center"/>
    </xf>
    <xf numFmtId="0" fontId="17" fillId="4" borderId="6" xfId="0" applyFont="1" applyFill="1" applyBorder="1" applyAlignment="1">
      <alignment vertical="center"/>
    </xf>
    <xf numFmtId="0" fontId="12" fillId="8" borderId="1" xfId="0" applyFont="1" applyFill="1" applyBorder="1" applyAlignment="1">
      <alignment vertical="center"/>
    </xf>
    <xf numFmtId="0" fontId="17" fillId="4" borderId="0" xfId="0" applyFont="1" applyFill="1" applyAlignment="1">
      <alignment horizontal="left" vertical="center"/>
    </xf>
    <xf numFmtId="0" fontId="12" fillId="7" borderId="0" xfId="0" applyFont="1" applyFill="1" applyAlignment="1">
      <alignment vertical="center"/>
    </xf>
    <xf numFmtId="0" fontId="2" fillId="6" borderId="0" xfId="0" applyFont="1" applyFill="1" applyAlignment="1">
      <alignment vertical="center"/>
    </xf>
    <xf numFmtId="0" fontId="17" fillId="11" borderId="1" xfId="0" applyFont="1" applyFill="1" applyBorder="1" applyAlignment="1">
      <alignment horizontal="left" vertical="center" wrapText="1"/>
    </xf>
    <xf numFmtId="0" fontId="17" fillId="5" borderId="6" xfId="0" applyFont="1" applyFill="1" applyBorder="1" applyAlignment="1">
      <alignment vertical="center"/>
    </xf>
    <xf numFmtId="0" fontId="17" fillId="9" borderId="0" xfId="0" applyFont="1" applyFill="1" applyAlignment="1">
      <alignment horizontal="left" vertical="center"/>
    </xf>
    <xf numFmtId="0" fontId="12" fillId="5" borderId="0" xfId="0" applyFont="1" applyFill="1" applyAlignment="1">
      <alignment vertical="center"/>
    </xf>
    <xf numFmtId="0" fontId="17" fillId="9" borderId="1" xfId="0" applyFont="1" applyFill="1" applyBorder="1" applyAlignment="1">
      <alignment horizontal="left" vertical="center" wrapText="1"/>
    </xf>
    <xf numFmtId="0" fontId="17" fillId="6" borderId="6" xfId="0" applyFont="1" applyFill="1" applyBorder="1" applyAlignment="1">
      <alignment vertical="center"/>
    </xf>
    <xf numFmtId="0" fontId="17" fillId="5" borderId="0" xfId="0" applyFont="1" applyFill="1" applyAlignment="1">
      <alignment horizontal="left" vertical="center"/>
    </xf>
    <xf numFmtId="0" fontId="17" fillId="5" borderId="1" xfId="0" applyFont="1" applyFill="1" applyBorder="1" applyAlignment="1">
      <alignment horizontal="left" vertical="center" wrapText="1"/>
    </xf>
    <xf numFmtId="0" fontId="17" fillId="7" borderId="6" xfId="0" applyFont="1" applyFill="1" applyBorder="1" applyAlignment="1">
      <alignment vertical="center"/>
    </xf>
    <xf numFmtId="0" fontId="1" fillId="7" borderId="0" xfId="0" applyFont="1" applyFill="1" applyAlignment="1">
      <alignment horizontal="left" vertical="center"/>
    </xf>
    <xf numFmtId="0" fontId="12" fillId="11" borderId="0" xfId="0" applyFont="1" applyFill="1" applyAlignment="1">
      <alignment vertical="center"/>
    </xf>
    <xf numFmtId="0" fontId="17" fillId="7" borderId="1" xfId="0" applyFont="1" applyFill="1" applyBorder="1" applyAlignment="1">
      <alignment horizontal="left" vertical="center" wrapText="1"/>
    </xf>
    <xf numFmtId="0" fontId="12" fillId="4" borderId="0" xfId="0" applyFont="1" applyFill="1" applyAlignment="1">
      <alignment vertical="center"/>
    </xf>
    <xf numFmtId="0" fontId="17" fillId="0" borderId="0" xfId="0" applyFont="1" applyFill="1" applyBorder="1" applyAlignment="1">
      <alignment horizontal="left" vertical="center" wrapText="1"/>
    </xf>
    <xf numFmtId="0" fontId="12" fillId="0" borderId="0" xfId="0" applyFont="1" applyFill="1" applyAlignment="1">
      <alignment vertical="center"/>
    </xf>
    <xf numFmtId="0" fontId="12" fillId="0" borderId="1" xfId="0" applyFont="1" applyFill="1" applyBorder="1" applyAlignment="1">
      <alignment vertical="center"/>
    </xf>
    <xf numFmtId="0" fontId="12" fillId="0" borderId="12" xfId="1" applyFont="1" applyFill="1" applyBorder="1" applyAlignment="1">
      <alignment horizontal="center" vertical="center" wrapText="1"/>
    </xf>
    <xf numFmtId="0" fontId="12" fillId="0" borderId="4" xfId="0" applyFont="1" applyBorder="1" applyAlignment="1">
      <alignment horizontal="justify" vertical="top"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4" fillId="0" borderId="0" xfId="0" applyFont="1"/>
    <xf numFmtId="0" fontId="34" fillId="0" borderId="0" xfId="0" applyFont="1"/>
    <xf numFmtId="0" fontId="45" fillId="15" borderId="61" xfId="0" applyFont="1" applyFill="1" applyBorder="1" applyAlignment="1">
      <alignment horizontal="justify" vertical="center" wrapText="1"/>
    </xf>
    <xf numFmtId="0" fontId="45" fillId="15" borderId="61" xfId="0" applyFont="1" applyFill="1" applyBorder="1" applyAlignment="1">
      <alignment horizontal="center" vertical="center" wrapText="1"/>
    </xf>
    <xf numFmtId="0" fontId="46" fillId="16" borderId="75" xfId="0" applyFont="1" applyFill="1" applyBorder="1" applyAlignment="1">
      <alignment horizontal="center" vertical="center" wrapText="1"/>
    </xf>
    <xf numFmtId="0" fontId="47" fillId="16" borderId="71" xfId="0" applyFont="1" applyFill="1" applyBorder="1" applyAlignment="1">
      <alignment horizontal="center" vertical="center" wrapText="1"/>
    </xf>
    <xf numFmtId="0" fontId="46" fillId="0" borderId="75" xfId="0" applyFont="1" applyBorder="1" applyAlignment="1">
      <alignment horizontal="center" vertical="center" wrapText="1"/>
    </xf>
    <xf numFmtId="0" fontId="47" fillId="0" borderId="71" xfId="0" applyFont="1" applyBorder="1" applyAlignment="1">
      <alignment horizontal="center" vertical="center" wrapText="1"/>
    </xf>
    <xf numFmtId="0" fontId="21" fillId="0" borderId="85" xfId="0" applyFont="1" applyBorder="1" applyAlignment="1">
      <alignment vertical="center" wrapText="1"/>
    </xf>
    <xf numFmtId="0" fontId="21" fillId="0" borderId="86" xfId="0" applyFont="1" applyBorder="1" applyAlignment="1">
      <alignment vertical="center" wrapText="1"/>
    </xf>
    <xf numFmtId="0" fontId="21" fillId="0" borderId="87" xfId="0" applyFont="1" applyBorder="1" applyAlignment="1">
      <alignment vertical="center" wrapText="1"/>
    </xf>
    <xf numFmtId="0" fontId="0" fillId="0" borderId="36" xfId="0" applyBorder="1"/>
    <xf numFmtId="0" fontId="5" fillId="4" borderId="1" xfId="0" applyFont="1" applyFill="1" applyBorder="1" applyAlignment="1">
      <alignment vertical="center"/>
    </xf>
    <xf numFmtId="0" fontId="5" fillId="9" borderId="1" xfId="0" applyFont="1" applyFill="1" applyBorder="1" applyAlignment="1">
      <alignment vertical="center"/>
    </xf>
    <xf numFmtId="0" fontId="5" fillId="9" borderId="1" xfId="0" applyFont="1" applyFill="1" applyBorder="1" applyAlignment="1">
      <alignment horizontal="left" vertical="center"/>
    </xf>
    <xf numFmtId="0" fontId="5" fillId="5" borderId="1" xfId="0" applyFont="1" applyFill="1" applyBorder="1" applyAlignment="1">
      <alignment vertical="center"/>
    </xf>
    <xf numFmtId="0" fontId="5" fillId="5" borderId="1" xfId="0" applyFont="1" applyFill="1" applyBorder="1" applyAlignment="1">
      <alignment horizontal="left" vertical="center"/>
    </xf>
    <xf numFmtId="0" fontId="5" fillId="7" borderId="1" xfId="0" applyFont="1" applyFill="1" applyBorder="1" applyAlignment="1">
      <alignment vertical="center"/>
    </xf>
    <xf numFmtId="0" fontId="0" fillId="7" borderId="1" xfId="0" applyFill="1" applyBorder="1" applyAlignment="1">
      <alignment horizontal="left" vertical="center"/>
    </xf>
    <xf numFmtId="0" fontId="21" fillId="0" borderId="88" xfId="0" applyFont="1" applyBorder="1" applyAlignment="1">
      <alignment vertical="center" wrapText="1"/>
    </xf>
    <xf numFmtId="0" fontId="21" fillId="0" borderId="89" xfId="0" applyFont="1" applyBorder="1" applyAlignment="1">
      <alignment vertical="center" wrapText="1"/>
    </xf>
    <xf numFmtId="0" fontId="21" fillId="0" borderId="90" xfId="0" applyFont="1" applyBorder="1" applyAlignment="1">
      <alignment vertical="center" wrapText="1"/>
    </xf>
    <xf numFmtId="0" fontId="21" fillId="0" borderId="37" xfId="0" applyFont="1" applyBorder="1" applyAlignment="1">
      <alignment vertical="center" wrapText="1"/>
    </xf>
    <xf numFmtId="0" fontId="21" fillId="0" borderId="38" xfId="0" applyFont="1" applyBorder="1" applyAlignment="1">
      <alignment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9" borderId="1" xfId="0" applyFill="1" applyBorder="1" applyAlignment="1">
      <alignment horizontal="center" vertical="center"/>
    </xf>
    <xf numFmtId="0" fontId="0" fillId="7" borderId="1" xfId="0" applyFill="1" applyBorder="1" applyAlignment="1">
      <alignment horizontal="center" vertical="center"/>
    </xf>
    <xf numFmtId="0" fontId="0" fillId="18" borderId="1" xfId="0" applyFill="1" applyBorder="1" applyAlignment="1">
      <alignment horizontal="center" vertical="center"/>
    </xf>
    <xf numFmtId="10" fontId="0" fillId="0" borderId="1" xfId="3" applyNumberFormat="1" applyFont="1" applyBorder="1" applyAlignment="1">
      <alignment horizontal="center" vertical="center"/>
    </xf>
    <xf numFmtId="9" fontId="0" fillId="0" borderId="1" xfId="3"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0" fillId="0" borderId="0" xfId="0" applyFill="1" applyBorder="1" applyAlignment="1">
      <alignment horizontal="left" vertical="center"/>
    </xf>
    <xf numFmtId="0" fontId="16" fillId="0" borderId="0" xfId="0" applyFont="1" applyFill="1" applyAlignment="1">
      <alignment horizontal="center" vertical="center"/>
    </xf>
    <xf numFmtId="0" fontId="18" fillId="0" borderId="52" xfId="0" applyFont="1" applyBorder="1" applyAlignment="1">
      <alignment horizontal="justify" vertical="center" wrapText="1"/>
    </xf>
    <xf numFmtId="14" fontId="2" fillId="0" borderId="4" xfId="0" applyNumberFormat="1" applyFont="1" applyBorder="1" applyAlignment="1">
      <alignment horizontal="center" vertical="center"/>
    </xf>
    <xf numFmtId="0" fontId="20" fillId="0" borderId="28" xfId="0" applyFont="1" applyBorder="1" applyAlignment="1">
      <alignment horizontal="center" vertical="center" wrapText="1"/>
    </xf>
    <xf numFmtId="0" fontId="18" fillId="0" borderId="91" xfId="0" applyFont="1" applyBorder="1" applyAlignment="1">
      <alignment horizontal="justify" vertical="center" wrapText="1"/>
    </xf>
    <xf numFmtId="0" fontId="18" fillId="0" borderId="92" xfId="0" applyFont="1" applyBorder="1" applyAlignment="1">
      <alignment horizontal="justify" vertical="center" wrapText="1"/>
    </xf>
    <xf numFmtId="0" fontId="18" fillId="0" borderId="93" xfId="0" applyFont="1" applyBorder="1" applyAlignment="1">
      <alignment horizontal="justify" vertical="center" wrapText="1"/>
    </xf>
    <xf numFmtId="0" fontId="24" fillId="0" borderId="22" xfId="0" applyFont="1" applyBorder="1" applyAlignment="1">
      <alignment horizontal="left" vertical="center"/>
    </xf>
    <xf numFmtId="0" fontId="18" fillId="0" borderId="94" xfId="0" applyFont="1" applyFill="1" applyBorder="1" applyAlignment="1">
      <alignment horizontal="left" vertical="center" wrapText="1"/>
    </xf>
    <xf numFmtId="0" fontId="0" fillId="0" borderId="95" xfId="0" applyBorder="1" applyAlignment="1">
      <alignment horizontal="center" vertical="center"/>
    </xf>
    <xf numFmtId="0" fontId="20" fillId="0" borderId="19" xfId="0" applyFont="1" applyBorder="1" applyAlignment="1">
      <alignment horizontal="center" vertical="center"/>
    </xf>
    <xf numFmtId="10" fontId="20" fillId="0" borderId="21" xfId="3"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96" xfId="0" applyFont="1" applyBorder="1" applyAlignment="1">
      <alignment horizontal="center" vertical="center"/>
    </xf>
    <xf numFmtId="0" fontId="3" fillId="0" borderId="98" xfId="0" applyFont="1" applyBorder="1" applyAlignment="1">
      <alignment horizontal="center" vertical="center"/>
    </xf>
    <xf numFmtId="0" fontId="3" fillId="0" borderId="97" xfId="0" applyFont="1" applyBorder="1" applyAlignment="1">
      <alignment horizontal="center" vertical="center"/>
    </xf>
    <xf numFmtId="14" fontId="12" fillId="0" borderId="4" xfId="0" applyNumberFormat="1" applyFont="1" applyBorder="1" applyAlignment="1">
      <alignment horizontal="center" vertical="center"/>
    </xf>
    <xf numFmtId="14" fontId="16" fillId="0" borderId="1" xfId="0" applyNumberFormat="1" applyFont="1" applyBorder="1" applyAlignment="1">
      <alignment horizontal="center" vertical="center"/>
    </xf>
    <xf numFmtId="0" fontId="16" fillId="0" borderId="1" xfId="0" applyFont="1" applyBorder="1" applyAlignment="1">
      <alignment vertical="center"/>
    </xf>
    <xf numFmtId="49" fontId="2" fillId="0" borderId="3" xfId="0" applyNumberFormat="1" applyFont="1" applyBorder="1" applyAlignment="1">
      <alignment horizontal="justify" vertical="center" wrapText="1"/>
    </xf>
    <xf numFmtId="14" fontId="16" fillId="0" borderId="12" xfId="0" applyNumberFormat="1" applyFont="1" applyBorder="1" applyAlignment="1">
      <alignment horizontal="center" vertical="center"/>
    </xf>
    <xf numFmtId="0" fontId="16" fillId="0" borderId="12" xfId="0" applyFont="1" applyBorder="1" applyAlignment="1">
      <alignment vertical="center"/>
    </xf>
    <xf numFmtId="0" fontId="12" fillId="0" borderId="3" xfId="0" applyFont="1" applyBorder="1" applyAlignment="1">
      <alignment horizontal="justify" vertical="center" wrapText="1"/>
    </xf>
    <xf numFmtId="0" fontId="12" fillId="0" borderId="57" xfId="0" applyFont="1" applyBorder="1" applyAlignment="1">
      <alignment horizontal="justify" vertical="center" wrapText="1"/>
    </xf>
    <xf numFmtId="0" fontId="15" fillId="0" borderId="78" xfId="0" applyFont="1" applyBorder="1" applyAlignment="1">
      <alignment horizontal="justify" vertical="center" wrapText="1"/>
    </xf>
    <xf numFmtId="0" fontId="15" fillId="0" borderId="8" xfId="0" applyFont="1" applyBorder="1" applyAlignment="1">
      <alignment horizontal="justify" vertical="center" wrapText="1"/>
    </xf>
    <xf numFmtId="14" fontId="2" fillId="0" borderId="4" xfId="0" applyNumberFormat="1" applyFont="1" applyBorder="1" applyAlignment="1">
      <alignment horizontal="center" vertical="center"/>
    </xf>
    <xf numFmtId="0" fontId="12" fillId="0" borderId="13" xfId="0" applyFont="1" applyBorder="1" applyAlignment="1">
      <alignment horizontal="justify" vertical="center" wrapText="1"/>
    </xf>
    <xf numFmtId="10" fontId="0" fillId="4" borderId="1" xfId="3" applyNumberFormat="1" applyFont="1" applyFill="1" applyBorder="1" applyAlignment="1">
      <alignment horizontal="center" vertical="center" wrapText="1"/>
    </xf>
    <xf numFmtId="10" fontId="0" fillId="9" borderId="1" xfId="3" applyNumberFormat="1" applyFont="1" applyFill="1" applyBorder="1" applyAlignment="1">
      <alignment horizontal="center" vertical="center" wrapText="1"/>
    </xf>
    <xf numFmtId="10" fontId="0" fillId="17" borderId="1" xfId="3" applyNumberFormat="1" applyFont="1" applyFill="1" applyBorder="1" applyAlignment="1">
      <alignment horizontal="center" vertical="center" wrapText="1"/>
    </xf>
    <xf numFmtId="164" fontId="0" fillId="7" borderId="1" xfId="3" applyNumberFormat="1" applyFont="1" applyFill="1" applyBorder="1" applyAlignment="1">
      <alignment horizontal="center" vertical="center" wrapText="1"/>
    </xf>
    <xf numFmtId="0" fontId="2" fillId="0" borderId="3" xfId="0" applyFont="1" applyBorder="1" applyAlignment="1">
      <alignment horizontal="justify" vertical="center"/>
    </xf>
    <xf numFmtId="0" fontId="2" fillId="0" borderId="15" xfId="0" applyFont="1" applyBorder="1" applyAlignment="1">
      <alignment horizontal="justify" vertical="center" wrapText="1"/>
    </xf>
    <xf numFmtId="14" fontId="12" fillId="0" borderId="12" xfId="0" applyNumberFormat="1" applyFont="1" applyBorder="1" applyAlignment="1">
      <alignment horizontal="center" vertical="center"/>
    </xf>
    <xf numFmtId="0" fontId="14" fillId="0" borderId="3" xfId="0" applyFont="1" applyBorder="1" applyAlignment="1">
      <alignment vertical="center" wrapText="1"/>
    </xf>
    <xf numFmtId="0" fontId="14" fillId="0" borderId="3" xfId="0" applyFont="1" applyBorder="1" applyAlignment="1">
      <alignment horizontal="justify" vertical="center"/>
    </xf>
    <xf numFmtId="0" fontId="14" fillId="0" borderId="57" xfId="0" applyFont="1" applyBorder="1" applyAlignment="1">
      <alignment horizontal="justify" vertical="center"/>
    </xf>
    <xf numFmtId="0" fontId="14" fillId="0" borderId="13" xfId="0" applyFont="1" applyBorder="1" applyAlignment="1">
      <alignment horizontal="justify" vertical="center"/>
    </xf>
    <xf numFmtId="0" fontId="12" fillId="0" borderId="57" xfId="0" applyFont="1" applyBorder="1" applyAlignment="1">
      <alignment horizontal="justify" vertical="center"/>
    </xf>
    <xf numFmtId="0" fontId="12" fillId="0" borderId="3" xfId="0" applyFont="1" applyBorder="1" applyAlignment="1">
      <alignment horizontal="justify" vertical="center"/>
    </xf>
    <xf numFmtId="0" fontId="12" fillId="0" borderId="13" xfId="0" applyFont="1" applyBorder="1" applyAlignment="1">
      <alignment horizontal="justify" vertical="center"/>
    </xf>
    <xf numFmtId="14" fontId="2" fillId="0" borderId="4" xfId="0" applyNumberFormat="1" applyFont="1" applyBorder="1" applyAlignment="1">
      <alignment horizontal="center" vertical="center"/>
    </xf>
    <xf numFmtId="0" fontId="2" fillId="0" borderId="57"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3" xfId="0" applyFont="1" applyBorder="1" applyAlignment="1">
      <alignment horizontal="justify" vertical="center" wrapText="1"/>
    </xf>
    <xf numFmtId="0" fontId="12" fillId="0" borderId="57" xfId="0" applyFont="1" applyBorder="1" applyAlignment="1">
      <alignment horizontal="justify" vertical="center" wrapText="1"/>
    </xf>
    <xf numFmtId="0" fontId="0" fillId="0" borderId="1" xfId="0" applyBorder="1" applyAlignment="1">
      <alignment horizontal="center" vertical="center"/>
    </xf>
    <xf numFmtId="14" fontId="2" fillId="0" borderId="78" xfId="0" applyNumberFormat="1" applyFont="1" applyBorder="1" applyAlignment="1">
      <alignment horizontal="center" vertical="center"/>
    </xf>
    <xf numFmtId="0" fontId="2" fillId="0" borderId="3" xfId="0" applyFont="1" applyBorder="1" applyAlignment="1">
      <alignment vertical="center" wrapText="1"/>
    </xf>
    <xf numFmtId="0" fontId="2" fillId="0" borderId="14" xfId="0" applyFont="1"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4" borderId="0" xfId="0" applyFont="1" applyFill="1" applyBorder="1" applyAlignment="1">
      <alignment horizontal="left" vertical="center"/>
    </xf>
    <xf numFmtId="0" fontId="5" fillId="9" borderId="0" xfId="0" applyFont="1" applyFill="1" applyBorder="1" applyAlignment="1">
      <alignment horizontal="left" vertical="center"/>
    </xf>
    <xf numFmtId="0" fontId="5" fillId="5" borderId="0" xfId="0" applyFont="1" applyFill="1" applyBorder="1" applyAlignment="1">
      <alignment horizontal="left" vertical="center"/>
    </xf>
    <xf numFmtId="0" fontId="0" fillId="7" borderId="0" xfId="0" applyFill="1" applyBorder="1" applyAlignment="1">
      <alignment horizontal="left" vertical="center"/>
    </xf>
    <xf numFmtId="0" fontId="0" fillId="5" borderId="1" xfId="0" applyFill="1" applyBorder="1" applyAlignment="1">
      <alignment horizontal="center" vertical="center"/>
    </xf>
    <xf numFmtId="0" fontId="0" fillId="11" borderId="1" xfId="0" applyFill="1" applyBorder="1" applyAlignment="1">
      <alignment horizontal="center" vertical="center"/>
    </xf>
    <xf numFmtId="0" fontId="2" fillId="0" borderId="57" xfId="0" applyFont="1" applyBorder="1" applyAlignment="1">
      <alignment horizontal="justify" vertical="center" wrapText="1"/>
    </xf>
    <xf numFmtId="14" fontId="2" fillId="0" borderId="4" xfId="0" applyNumberFormat="1" applyFont="1" applyBorder="1" applyAlignment="1">
      <alignment horizontal="center" vertical="center"/>
    </xf>
    <xf numFmtId="0" fontId="2" fillId="0" borderId="57" xfId="0" applyFont="1" applyBorder="1" applyAlignment="1">
      <alignment horizontal="justify" vertical="center"/>
    </xf>
    <xf numFmtId="0" fontId="20" fillId="13" borderId="61" xfId="0" applyFont="1" applyFill="1" applyBorder="1" applyAlignment="1">
      <alignment horizontal="center" vertical="center"/>
    </xf>
    <xf numFmtId="0" fontId="20" fillId="13" borderId="62" xfId="0" applyFont="1" applyFill="1" applyBorder="1" applyAlignment="1">
      <alignment horizontal="center" vertical="center" wrapText="1"/>
    </xf>
    <xf numFmtId="0" fontId="20" fillId="13" borderId="63" xfId="0" applyFont="1" applyFill="1" applyBorder="1" applyAlignment="1">
      <alignment horizontal="center" vertical="center" wrapText="1"/>
    </xf>
    <xf numFmtId="0" fontId="0" fillId="0" borderId="4" xfId="0" applyBorder="1" applyAlignment="1">
      <alignment horizontal="justify" vertical="center" wrapText="1"/>
    </xf>
    <xf numFmtId="0" fontId="0" fillId="0" borderId="4" xfId="0" applyBorder="1" applyAlignment="1">
      <alignment horizontal="center" vertical="center"/>
    </xf>
    <xf numFmtId="0" fontId="0" fillId="0" borderId="57" xfId="0" applyBorder="1" applyAlignment="1">
      <alignment horizontal="center" vertical="center"/>
    </xf>
    <xf numFmtId="41" fontId="52" fillId="0" borderId="13" xfId="4" applyFont="1" applyBorder="1" applyAlignment="1" applyProtection="1">
      <alignment horizontal="left" vertical="center"/>
      <protection hidden="1"/>
    </xf>
    <xf numFmtId="0" fontId="4" fillId="2" borderId="11" xfId="0" applyFont="1" applyFill="1" applyBorder="1" applyAlignment="1">
      <alignment horizontal="center" vertical="center" wrapText="1"/>
    </xf>
    <xf numFmtId="0" fontId="36" fillId="0" borderId="4" xfId="0" applyFont="1" applyBorder="1" applyAlignment="1">
      <alignment horizontal="center" vertical="center"/>
    </xf>
    <xf numFmtId="0" fontId="20" fillId="0" borderId="0" xfId="0" applyFont="1" applyBorder="1" applyAlignment="1">
      <alignment vertical="center" wrapText="1"/>
    </xf>
    <xf numFmtId="0" fontId="53" fillId="20" borderId="1" xfId="0" applyFont="1" applyFill="1" applyBorder="1" applyAlignment="1">
      <alignment horizontal="center" vertical="center" wrapText="1"/>
    </xf>
    <xf numFmtId="0" fontId="53" fillId="21" borderId="1" xfId="0" applyFont="1" applyFill="1" applyBorder="1" applyAlignment="1">
      <alignment horizontal="center" vertical="center" wrapText="1"/>
    </xf>
    <xf numFmtId="0" fontId="53" fillId="21" borderId="3"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20" borderId="12" xfId="0" applyFont="1" applyFill="1" applyBorder="1" applyAlignment="1">
      <alignment horizontal="center" vertical="center" wrapText="1"/>
    </xf>
    <xf numFmtId="0" fontId="0" fillId="20" borderId="12" xfId="0" applyFill="1" applyBorder="1" applyAlignment="1">
      <alignment horizontal="center" vertical="center"/>
    </xf>
    <xf numFmtId="0" fontId="47" fillId="21" borderId="12" xfId="0" applyFont="1" applyFill="1" applyBorder="1" applyAlignment="1">
      <alignment horizontal="center" vertical="center" wrapText="1"/>
    </xf>
    <xf numFmtId="0" fontId="0" fillId="21" borderId="13" xfId="0" applyFill="1" applyBorder="1" applyAlignment="1">
      <alignment horizontal="center" vertical="center"/>
    </xf>
    <xf numFmtId="0" fontId="0" fillId="0" borderId="3" xfId="0" applyBorder="1" applyAlignment="1">
      <alignment horizontal="center"/>
    </xf>
    <xf numFmtId="0" fontId="0" fillId="9" borderId="0" xfId="0" applyFill="1"/>
    <xf numFmtId="0" fontId="13" fillId="0" borderId="1" xfId="0" applyFont="1" applyBorder="1" applyAlignment="1">
      <alignment horizontal="center" vertical="center" wrapText="1"/>
    </xf>
    <xf numFmtId="0" fontId="13" fillId="0" borderId="12" xfId="0" applyFont="1" applyBorder="1" applyAlignment="1">
      <alignment horizontal="center" vertical="center" wrapText="1"/>
    </xf>
    <xf numFmtId="14" fontId="12" fillId="0" borderId="4" xfId="0" applyNumberFormat="1" applyFont="1" applyBorder="1" applyAlignment="1">
      <alignment horizontal="center" vertical="center" wrapText="1"/>
    </xf>
    <xf numFmtId="0" fontId="15" fillId="0" borderId="1" xfId="0" applyFont="1" applyBorder="1" applyAlignment="1">
      <alignment horizontal="justify" vertical="center" wrapText="1"/>
    </xf>
    <xf numFmtId="0" fontId="54" fillId="0" borderId="1" xfId="0" applyFont="1" applyBorder="1" applyAlignment="1">
      <alignment horizontal="justify" vertical="center" wrapText="1"/>
    </xf>
    <xf numFmtId="0" fontId="15" fillId="0" borderId="3" xfId="0" applyFont="1" applyBorder="1" applyAlignment="1">
      <alignment horizontal="justify" vertical="center" wrapText="1"/>
    </xf>
    <xf numFmtId="14" fontId="12" fillId="0" borderId="1" xfId="0" applyNumberFormat="1" applyFont="1" applyBorder="1" applyAlignment="1">
      <alignment horizontal="center" vertical="center"/>
    </xf>
    <xf numFmtId="0" fontId="12" fillId="0" borderId="12" xfId="1" applyFont="1" applyFill="1" applyBorder="1" applyAlignment="1">
      <alignment vertical="center" wrapText="1"/>
    </xf>
    <xf numFmtId="14" fontId="12" fillId="0" borderId="82" xfId="0" applyNumberFormat="1" applyFont="1" applyBorder="1" applyAlignment="1">
      <alignment horizontal="center" vertical="center"/>
    </xf>
    <xf numFmtId="0" fontId="2" fillId="0" borderId="9" xfId="0" applyFont="1" applyBorder="1" applyAlignment="1" applyProtection="1">
      <alignment vertical="center" wrapText="1"/>
      <protection hidden="1"/>
    </xf>
    <xf numFmtId="0" fontId="2" fillId="0" borderId="1" xfId="0" applyFont="1" applyFill="1" applyBorder="1" applyAlignment="1" applyProtection="1">
      <alignment horizontal="justify" vertical="center" wrapText="1"/>
      <protection hidden="1"/>
    </xf>
    <xf numFmtId="0" fontId="2" fillId="0" borderId="14" xfId="0" applyFont="1" applyBorder="1" applyAlignment="1">
      <alignment horizontal="justify" vertical="center" wrapText="1"/>
    </xf>
    <xf numFmtId="0" fontId="13" fillId="0" borderId="14" xfId="0" applyFont="1" applyBorder="1" applyAlignment="1">
      <alignment horizontal="justify" vertical="center" wrapText="1"/>
    </xf>
    <xf numFmtId="0" fontId="12" fillId="0" borderId="14" xfId="0" applyFont="1" applyBorder="1" applyAlignment="1">
      <alignment horizontal="justify" vertical="center" wrapText="1"/>
    </xf>
    <xf numFmtId="0" fontId="2" fillId="0" borderId="9" xfId="0" applyFont="1" applyBorder="1" applyAlignment="1">
      <alignment horizontal="left" vertical="center" wrapText="1"/>
    </xf>
    <xf numFmtId="0" fontId="55" fillId="0" borderId="1"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00" xfId="0" applyFont="1" applyBorder="1" applyAlignment="1">
      <alignment horizontal="justify" vertical="center" wrapText="1"/>
    </xf>
    <xf numFmtId="0" fontId="2" fillId="0" borderId="57" xfId="0" applyFont="1" applyBorder="1" applyAlignment="1">
      <alignment horizontal="justify" vertical="center" wrapText="1"/>
    </xf>
    <xf numFmtId="14" fontId="2" fillId="0" borderId="10" xfId="0" applyNumberFormat="1"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justify" vertical="center" wrapText="1"/>
    </xf>
    <xf numFmtId="0" fontId="12"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2" xfId="0" applyFont="1" applyBorder="1" applyAlignment="1">
      <alignment horizontal="center" vertical="center" wrapText="1"/>
    </xf>
    <xf numFmtId="0" fontId="2" fillId="0" borderId="13" xfId="0" applyFont="1" applyBorder="1" applyAlignment="1">
      <alignment horizontal="justify" vertical="center" wrapText="1"/>
    </xf>
    <xf numFmtId="0" fontId="2" fillId="0" borderId="1" xfId="0" applyFont="1" applyBorder="1" applyAlignment="1">
      <alignment horizontal="justify" vertical="top" wrapText="1"/>
    </xf>
    <xf numFmtId="0" fontId="2" fillId="0" borderId="3" xfId="0" applyFont="1" applyBorder="1" applyAlignment="1">
      <alignment horizontal="center" vertical="center" wrapText="1"/>
    </xf>
    <xf numFmtId="0" fontId="12" fillId="0" borderId="14" xfId="1" applyFont="1" applyFill="1" applyBorder="1" applyAlignment="1">
      <alignment horizontal="center" vertical="center" wrapText="1"/>
    </xf>
    <xf numFmtId="0" fontId="2" fillId="0" borderId="9" xfId="0" applyFont="1" applyBorder="1" applyAlignment="1">
      <alignment vertical="center" wrapText="1"/>
    </xf>
    <xf numFmtId="14" fontId="12" fillId="0" borderId="1"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14" fontId="2" fillId="0" borderId="1" xfId="0" applyNumberFormat="1" applyFont="1" applyBorder="1" applyAlignment="1">
      <alignment vertical="center"/>
    </xf>
    <xf numFmtId="14" fontId="2" fillId="0" borderId="1" xfId="0" applyNumberFormat="1" applyFont="1" applyBorder="1" applyAlignment="1">
      <alignment horizontal="center" vertical="center"/>
    </xf>
    <xf numFmtId="0" fontId="12" fillId="0" borderId="14" xfId="0" applyFont="1" applyBorder="1" applyAlignment="1">
      <alignment vertical="center" wrapText="1"/>
    </xf>
    <xf numFmtId="0" fontId="12" fillId="0" borderId="14" xfId="1" applyFont="1" applyFill="1" applyBorder="1" applyAlignment="1">
      <alignment vertical="center" wrapText="1"/>
    </xf>
    <xf numFmtId="14" fontId="2" fillId="0" borderId="14" xfId="0" applyNumberFormat="1" applyFont="1" applyBorder="1" applyAlignment="1">
      <alignment vertical="center"/>
    </xf>
    <xf numFmtId="0" fontId="2" fillId="0" borderId="14" xfId="0" applyFont="1" applyBorder="1" applyAlignment="1">
      <alignment vertical="center"/>
    </xf>
    <xf numFmtId="0" fontId="2" fillId="0" borderId="9" xfId="0" applyFont="1" applyBorder="1" applyAlignment="1">
      <alignment horizontal="justify" vertical="center" wrapText="1"/>
    </xf>
    <xf numFmtId="0" fontId="2" fillId="0" borderId="4" xfId="0" applyFont="1" applyBorder="1" applyAlignment="1">
      <alignment horizontal="justify"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82"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82"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12" xfId="0" applyFont="1" applyBorder="1" applyAlignment="1">
      <alignment horizontal="justify" vertical="center" wrapText="1"/>
    </xf>
    <xf numFmtId="0" fontId="2" fillId="0" borderId="12" xfId="0" applyFont="1" applyBorder="1" applyAlignment="1">
      <alignment horizontal="center" vertical="center" wrapText="1"/>
    </xf>
    <xf numFmtId="0" fontId="17" fillId="0" borderId="56" xfId="0" applyFont="1" applyBorder="1" applyAlignment="1">
      <alignment horizontal="center" vertical="center" wrapText="1"/>
    </xf>
    <xf numFmtId="0" fontId="12" fillId="0" borderId="4" xfId="0" applyFont="1" applyBorder="1" applyAlignment="1">
      <alignment horizontal="center" vertical="center"/>
    </xf>
    <xf numFmtId="0" fontId="17" fillId="0" borderId="6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2" fillId="0" borderId="82"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3" xfId="0" applyFont="1" applyBorder="1" applyAlignment="1">
      <alignment horizontal="justify" vertical="center" wrapText="1"/>
    </xf>
    <xf numFmtId="0" fontId="13" fillId="0" borderId="9"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2" xfId="0" applyFont="1" applyBorder="1" applyAlignment="1">
      <alignment horizontal="center" vertical="center" wrapText="1"/>
    </xf>
    <xf numFmtId="0" fontId="12" fillId="0" borderId="4"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82" xfId="1" applyFont="1" applyFill="1" applyBorder="1" applyAlignment="1">
      <alignment horizontal="center" vertical="center" wrapText="1"/>
    </xf>
    <xf numFmtId="0" fontId="2" fillId="0" borderId="12" xfId="0" applyFont="1" applyBorder="1" applyAlignment="1">
      <alignment horizontal="justify" vertical="center" wrapText="1"/>
    </xf>
    <xf numFmtId="0" fontId="2" fillId="0" borderId="12" xfId="0" applyFont="1" applyBorder="1" applyAlignment="1">
      <alignment horizontal="center" vertical="center"/>
    </xf>
    <xf numFmtId="0" fontId="2" fillId="0" borderId="13" xfId="0" applyFont="1" applyBorder="1" applyAlignment="1">
      <alignment horizontal="justify" vertical="center" wrapText="1"/>
    </xf>
    <xf numFmtId="0" fontId="12" fillId="0" borderId="4" xfId="1" applyFont="1" applyFill="1" applyBorder="1" applyAlignment="1">
      <alignment horizontal="justify" vertical="center" wrapText="1"/>
    </xf>
    <xf numFmtId="0" fontId="12" fillId="0" borderId="1" xfId="1" applyFont="1" applyFill="1" applyBorder="1" applyAlignment="1">
      <alignment horizontal="justify" vertical="center" wrapText="1"/>
    </xf>
    <xf numFmtId="0" fontId="12" fillId="0" borderId="12" xfId="1" applyFont="1" applyFill="1" applyBorder="1" applyAlignment="1">
      <alignment horizontal="justify"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1" xfId="0" applyFont="1" applyBorder="1" applyAlignment="1" applyProtection="1">
      <alignment horizontal="justify" vertical="center" wrapText="1"/>
      <protection hidden="1"/>
    </xf>
    <xf numFmtId="0" fontId="2" fillId="0" borderId="12" xfId="0" applyFont="1" applyBorder="1" applyAlignment="1" applyProtection="1">
      <alignment horizontal="justify" vertical="center" wrapText="1"/>
      <protection hidden="1"/>
    </xf>
    <xf numFmtId="0" fontId="17" fillId="0" borderId="12" xfId="0" applyFont="1" applyBorder="1" applyAlignment="1">
      <alignment horizontal="center" vertical="center" wrapText="1"/>
    </xf>
    <xf numFmtId="0" fontId="2" fillId="0" borderId="1" xfId="0" applyFont="1" applyFill="1" applyBorder="1" applyAlignment="1">
      <alignment horizontal="justify" vertical="center" wrapText="1"/>
    </xf>
    <xf numFmtId="0" fontId="12" fillId="0" borderId="1" xfId="1" applyFont="1" applyFill="1" applyBorder="1" applyAlignment="1">
      <alignment horizontal="center" vertical="center" wrapText="1"/>
    </xf>
    <xf numFmtId="0" fontId="41" fillId="0" borderId="6" xfId="0" applyFont="1" applyBorder="1" applyAlignment="1">
      <alignment horizontal="justify" vertical="center"/>
    </xf>
    <xf numFmtId="0" fontId="41" fillId="0" borderId="7" xfId="0" applyFont="1" applyBorder="1" applyAlignment="1">
      <alignment horizontal="justify" vertical="center"/>
    </xf>
    <xf numFmtId="0" fontId="41" fillId="0" borderId="8" xfId="0" applyFont="1" applyBorder="1" applyAlignment="1">
      <alignment horizontal="justify" vertical="center"/>
    </xf>
    <xf numFmtId="0" fontId="41" fillId="0" borderId="79" xfId="0" applyFont="1" applyBorder="1" applyAlignment="1">
      <alignment horizontal="justify" vertical="center"/>
    </xf>
    <xf numFmtId="0" fontId="41" fillId="0" borderId="65" xfId="0" applyFont="1" applyBorder="1" applyAlignment="1">
      <alignment horizontal="justify" vertical="center"/>
    </xf>
    <xf numFmtId="0" fontId="40" fillId="0" borderId="8" xfId="0" applyFont="1" applyBorder="1" applyAlignment="1">
      <alignment horizontal="left"/>
    </xf>
    <xf numFmtId="0" fontId="40" fillId="0" borderId="1" xfId="0" applyFont="1" applyBorder="1" applyAlignment="1">
      <alignment horizontal="left"/>
    </xf>
    <xf numFmtId="0" fontId="40" fillId="0" borderId="1" xfId="0" applyFont="1" applyBorder="1" applyAlignment="1">
      <alignment horizontal="left" wrapText="1"/>
    </xf>
    <xf numFmtId="0" fontId="40" fillId="0" borderId="12" xfId="0" applyFont="1" applyBorder="1" applyAlignment="1">
      <alignment horizontal="left"/>
    </xf>
    <xf numFmtId="0" fontId="36" fillId="0" borderId="66" xfId="0" applyFont="1" applyBorder="1" applyAlignment="1">
      <alignment horizontal="center" vertical="center" wrapText="1"/>
    </xf>
    <xf numFmtId="0" fontId="36" fillId="0" borderId="72"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69" xfId="0" applyFont="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81" xfId="0" applyFont="1" applyBorder="1" applyAlignment="1">
      <alignment horizontal="left" vertical="center" wrapText="1"/>
    </xf>
    <xf numFmtId="0" fontId="4" fillId="0" borderId="27" xfId="0" applyFont="1" applyBorder="1" applyAlignment="1">
      <alignment horizontal="left" vertical="center" wrapText="1"/>
    </xf>
    <xf numFmtId="0" fontId="4" fillId="0" borderId="66"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1" xfId="0" applyFont="1" applyBorder="1" applyAlignment="1">
      <alignment horizontal="center" vertical="center" wrapText="1"/>
    </xf>
    <xf numFmtId="0" fontId="34" fillId="0" borderId="1" xfId="0" applyFont="1" applyBorder="1" applyAlignment="1">
      <alignment horizontal="left" wrapText="1"/>
    </xf>
    <xf numFmtId="0" fontId="34" fillId="0" borderId="1" xfId="0" applyFont="1" applyBorder="1" applyAlignment="1">
      <alignment horizontal="left" vertical="center" wrapText="1"/>
    </xf>
    <xf numFmtId="0" fontId="34" fillId="0" borderId="12" xfId="0" applyFont="1" applyBorder="1" applyAlignment="1">
      <alignment horizontal="left" vertical="center" wrapText="1"/>
    </xf>
    <xf numFmtId="0" fontId="4" fillId="0" borderId="80" xfId="0" applyFont="1" applyBorder="1" applyAlignment="1">
      <alignment horizontal="left" vertical="center" wrapText="1"/>
    </xf>
    <xf numFmtId="0" fontId="4" fillId="0" borderId="5" xfId="0" applyFont="1" applyBorder="1" applyAlignment="1">
      <alignment horizontal="left" vertical="center" wrapText="1"/>
    </xf>
    <xf numFmtId="0" fontId="4" fillId="0" borderId="78" xfId="0" applyFont="1" applyBorder="1" applyAlignment="1">
      <alignment horizontal="left" vertical="center" wrapText="1"/>
    </xf>
    <xf numFmtId="0" fontId="42" fillId="0" borderId="6" xfId="0" applyFont="1" applyBorder="1" applyAlignment="1">
      <alignment horizontal="left" vertical="center" wrapText="1"/>
    </xf>
    <xf numFmtId="0" fontId="42" fillId="0" borderId="7" xfId="0" applyFont="1" applyBorder="1" applyAlignment="1">
      <alignment horizontal="left" vertical="center" wrapText="1"/>
    </xf>
    <xf numFmtId="0" fontId="42" fillId="0" borderId="8" xfId="0" applyFont="1" applyBorder="1" applyAlignment="1">
      <alignment horizontal="left" vertical="center" wrapText="1"/>
    </xf>
    <xf numFmtId="0" fontId="30" fillId="0" borderId="70" xfId="0" applyFont="1" applyBorder="1" applyAlignment="1">
      <alignment horizontal="center"/>
    </xf>
    <xf numFmtId="0" fontId="30" fillId="0" borderId="73" xfId="0" applyFont="1" applyBorder="1" applyAlignment="1">
      <alignment horizontal="center"/>
    </xf>
    <xf numFmtId="0" fontId="30" fillId="0" borderId="71" xfId="0" applyFont="1" applyBorder="1" applyAlignment="1">
      <alignment horizontal="center"/>
    </xf>
    <xf numFmtId="0" fontId="30" fillId="0" borderId="66" xfId="0" applyFont="1" applyBorder="1" applyAlignment="1">
      <alignment horizontal="center" vertical="center"/>
    </xf>
    <xf numFmtId="0" fontId="30" fillId="0" borderId="72"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0" fillId="0" borderId="0" xfId="0" applyFont="1" applyBorder="1" applyAlignment="1">
      <alignment horizontal="center" vertical="center"/>
    </xf>
    <xf numFmtId="0" fontId="30" fillId="0" borderId="69" xfId="0" applyFont="1" applyBorder="1" applyAlignment="1">
      <alignment horizontal="center" vertic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9" fillId="0" borderId="1" xfId="0" applyFont="1" applyBorder="1" applyAlignment="1">
      <alignment horizontal="center" vertical="center" wrapText="1"/>
    </xf>
    <xf numFmtId="0" fontId="0" fillId="2" borderId="9" xfId="0" applyFill="1" applyBorder="1" applyAlignment="1">
      <alignment horizontal="center" wrapText="1"/>
    </xf>
    <xf numFmtId="0" fontId="0" fillId="2" borderId="10" xfId="0" applyFill="1" applyBorder="1" applyAlignment="1">
      <alignment horizontal="center" wrapText="1"/>
    </xf>
    <xf numFmtId="0" fontId="0" fillId="2" borderId="4" xfId="0" applyFill="1" applyBorder="1" applyAlignment="1">
      <alignment horizontal="center" wrapText="1"/>
    </xf>
    <xf numFmtId="0" fontId="7" fillId="2" borderId="1" xfId="0" applyFont="1" applyFill="1" applyBorder="1" applyAlignment="1">
      <alignment horizontal="center" vertical="center" wrapText="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7" fillId="10" borderId="1" xfId="0" applyFont="1" applyFill="1" applyBorder="1" applyAlignment="1">
      <alignment horizontal="center" vertical="center" wrapText="1"/>
    </xf>
    <xf numFmtId="0" fontId="3" fillId="3" borderId="1" xfId="0" applyFont="1" applyFill="1" applyBorder="1" applyAlignment="1">
      <alignment horizontal="center" wrapText="1"/>
    </xf>
    <xf numFmtId="0" fontId="3"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3" fillId="9" borderId="1" xfId="0" applyFont="1" applyFill="1" applyBorder="1" applyAlignment="1">
      <alignment horizontal="center" vertical="center"/>
    </xf>
    <xf numFmtId="0" fontId="3" fillId="3" borderId="5" xfId="0" applyFont="1" applyFill="1" applyBorder="1" applyAlignment="1">
      <alignment horizontal="center"/>
    </xf>
    <xf numFmtId="0" fontId="3" fillId="2" borderId="1" xfId="0" applyFont="1" applyFill="1" applyBorder="1" applyAlignment="1">
      <alignment horizontal="center" vertical="center"/>
    </xf>
    <xf numFmtId="0" fontId="0" fillId="0" borderId="1" xfId="0" applyBorder="1" applyAlignment="1">
      <alignment horizontal="center"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3" fillId="0" borderId="0" xfId="0" applyFont="1" applyAlignment="1">
      <alignment horizontal="center" vertical="center"/>
    </xf>
    <xf numFmtId="0" fontId="33" fillId="0" borderId="5" xfId="0" applyFont="1" applyBorder="1" applyAlignment="1">
      <alignment horizontal="center" vertical="center"/>
    </xf>
    <xf numFmtId="0" fontId="3" fillId="0" borderId="1" xfId="0" applyFont="1" applyFill="1" applyBorder="1" applyAlignment="1">
      <alignment horizontal="left" vertical="center" wrapText="1"/>
    </xf>
    <xf numFmtId="0" fontId="0" fillId="0" borderId="1" xfId="0" applyBorder="1" applyAlignment="1">
      <alignment horizontal="justify" vertical="center" wrapText="1"/>
    </xf>
    <xf numFmtId="0" fontId="3" fillId="7" borderId="1"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0" borderId="6"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29" fillId="0" borderId="0" xfId="0" applyFont="1" applyAlignment="1">
      <alignment horizontal="center" vertical="center" readingOrder="1"/>
    </xf>
    <xf numFmtId="0" fontId="2" fillId="0" borderId="1" xfId="0" applyFont="1" applyBorder="1" applyAlignment="1">
      <alignment horizontal="center" vertical="center" wrapText="1"/>
    </xf>
    <xf numFmtId="0" fontId="12" fillId="0" borderId="1" xfId="1" applyFont="1" applyFill="1" applyBorder="1" applyAlignment="1">
      <alignment horizontal="center" vertical="center" wrapText="1"/>
    </xf>
    <xf numFmtId="0" fontId="2" fillId="0" borderId="1" xfId="0" applyFont="1" applyBorder="1" applyAlignment="1">
      <alignment horizontal="justify"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9"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NumberFormat="1" applyFont="1" applyBorder="1" applyAlignment="1">
      <alignment horizontal="justify" vertical="center" wrapText="1"/>
    </xf>
    <xf numFmtId="0" fontId="2" fillId="0" borderId="12" xfId="0" applyNumberFormat="1" applyFont="1" applyBorder="1" applyAlignment="1">
      <alignment horizontal="justify"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12" fillId="0" borderId="12" xfId="0" applyFont="1" applyBorder="1" applyAlignment="1">
      <alignment horizontal="center" vertical="center" wrapText="1"/>
    </xf>
    <xf numFmtId="14" fontId="2" fillId="0" borderId="1" xfId="0" applyNumberFormat="1" applyFont="1" applyBorder="1" applyAlignment="1">
      <alignment horizontal="center" vertical="center"/>
    </xf>
    <xf numFmtId="0" fontId="12" fillId="0" borderId="1" xfId="1" applyFont="1" applyFill="1" applyBorder="1" applyAlignment="1">
      <alignment horizontal="justify" vertical="center" wrapText="1"/>
    </xf>
    <xf numFmtId="0" fontId="2" fillId="0" borderId="1" xfId="0" applyFont="1" applyFill="1" applyBorder="1" applyAlignment="1">
      <alignment horizontal="justify" vertical="center" wrapText="1"/>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64"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xf>
    <xf numFmtId="0" fontId="2" fillId="0" borderId="12" xfId="0" applyFont="1" applyBorder="1" applyAlignment="1">
      <alignment horizontal="justify" vertical="center" wrapText="1"/>
    </xf>
    <xf numFmtId="0" fontId="13" fillId="0" borderId="1" xfId="0" applyFont="1" applyBorder="1" applyAlignment="1">
      <alignment horizontal="justify" vertical="center" wrapText="1"/>
    </xf>
    <xf numFmtId="0" fontId="17" fillId="0" borderId="56"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1" xfId="0" applyFont="1" applyBorder="1" applyAlignment="1">
      <alignment horizontal="justify" vertical="top" wrapText="1"/>
    </xf>
    <xf numFmtId="0" fontId="2" fillId="0" borderId="1" xfId="0" applyFont="1" applyBorder="1" applyAlignment="1" applyProtection="1">
      <alignment horizontal="justify" vertical="center" wrapText="1"/>
      <protection hidden="1"/>
    </xf>
    <xf numFmtId="0" fontId="2" fillId="0" borderId="12" xfId="0" applyFont="1" applyBorder="1" applyAlignment="1" applyProtection="1">
      <alignment horizontal="justify" vertical="center" wrapText="1"/>
      <protection hidden="1"/>
    </xf>
    <xf numFmtId="0" fontId="2" fillId="0" borderId="1" xfId="0" applyFont="1" applyBorder="1" applyAlignment="1" applyProtection="1">
      <alignment horizontal="center" vertical="center" wrapText="1"/>
      <protection hidden="1"/>
    </xf>
    <xf numFmtId="0" fontId="2" fillId="0" borderId="12" xfId="0" applyFont="1" applyBorder="1" applyAlignment="1" applyProtection="1">
      <alignment horizontal="center" vertical="center" wrapText="1"/>
      <protection hidden="1"/>
    </xf>
    <xf numFmtId="0" fontId="17" fillId="0" borderId="4" xfId="0" applyFont="1" applyBorder="1" applyAlignment="1">
      <alignment horizontal="center" vertical="center" wrapText="1"/>
    </xf>
    <xf numFmtId="0" fontId="12" fillId="0" borderId="12" xfId="1" applyFont="1" applyFill="1" applyBorder="1" applyAlignment="1">
      <alignment horizontal="justify"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4" fillId="0" borderId="1" xfId="0" applyFont="1" applyBorder="1" applyAlignment="1">
      <alignment horizontal="center" vertical="center"/>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2" borderId="83" xfId="0" applyFont="1" applyFill="1" applyBorder="1" applyAlignment="1">
      <alignment horizontal="center" vertical="center" wrapText="1"/>
    </xf>
    <xf numFmtId="0" fontId="2" fillId="0" borderId="82"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4" xfId="0" applyFont="1" applyBorder="1" applyAlignment="1">
      <alignment horizontal="justify" vertical="center" wrapText="1"/>
    </xf>
    <xf numFmtId="0" fontId="12" fillId="4" borderId="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2" fillId="0" borderId="82" xfId="0" applyFont="1" applyBorder="1" applyAlignment="1">
      <alignment horizontal="justify" vertical="center" wrapText="1"/>
    </xf>
    <xf numFmtId="0" fontId="2" fillId="0" borderId="57"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3" xfId="0" applyFont="1" applyBorder="1" applyAlignment="1">
      <alignment horizontal="justify" vertical="center" wrapText="1"/>
    </xf>
    <xf numFmtId="0" fontId="12" fillId="0" borderId="9" xfId="1" applyFont="1" applyFill="1" applyBorder="1" applyAlignment="1">
      <alignment horizontal="justify" vertical="center" wrapText="1"/>
    </xf>
    <xf numFmtId="0" fontId="12" fillId="0" borderId="10" xfId="1" applyFont="1" applyFill="1" applyBorder="1" applyAlignment="1">
      <alignment horizontal="justify" vertical="center" wrapText="1"/>
    </xf>
    <xf numFmtId="0" fontId="12" fillId="0" borderId="82" xfId="1" applyFont="1" applyFill="1" applyBorder="1" applyAlignment="1">
      <alignment horizontal="justify" vertical="center" wrapText="1"/>
    </xf>
    <xf numFmtId="14" fontId="2" fillId="0" borderId="9" xfId="0" applyNumberFormat="1" applyFont="1" applyBorder="1" applyAlignment="1">
      <alignment horizontal="center" vertical="center"/>
    </xf>
    <xf numFmtId="14" fontId="2" fillId="0" borderId="10"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82" xfId="0" applyNumberFormat="1" applyFont="1" applyBorder="1" applyAlignment="1">
      <alignment horizontal="center" vertical="center"/>
    </xf>
    <xf numFmtId="0" fontId="12" fillId="0" borderId="9" xfId="0" applyFont="1" applyBorder="1" applyAlignment="1">
      <alignment horizontal="justify" vertical="center" wrapText="1"/>
    </xf>
    <xf numFmtId="0" fontId="12" fillId="0" borderId="82" xfId="0" applyFont="1" applyBorder="1" applyAlignment="1">
      <alignment horizontal="center" vertical="center" wrapText="1"/>
    </xf>
    <xf numFmtId="0" fontId="2" fillId="0" borderId="15" xfId="0" applyFont="1" applyBorder="1" applyAlignment="1">
      <alignment horizontal="justify" vertical="center" wrapText="1"/>
    </xf>
    <xf numFmtId="0" fontId="2" fillId="0" borderId="84" xfId="0" applyFont="1" applyBorder="1" applyAlignment="1">
      <alignment horizontal="justify" vertical="center"/>
    </xf>
    <xf numFmtId="0" fontId="2" fillId="0" borderId="100" xfId="0" applyFont="1" applyBorder="1" applyAlignment="1">
      <alignment horizontal="justify" vertical="center"/>
    </xf>
    <xf numFmtId="0" fontId="2" fillId="0" borderId="17" xfId="0" applyFont="1" applyBorder="1" applyAlignment="1">
      <alignment horizontal="justify" vertical="center" wrapText="1"/>
    </xf>
    <xf numFmtId="0" fontId="2" fillId="0" borderId="99" xfId="0" applyFont="1" applyBorder="1" applyAlignment="1">
      <alignment horizontal="justify" vertical="center" wrapText="1"/>
    </xf>
    <xf numFmtId="0" fontId="2" fillId="0" borderId="82" xfId="0" applyFont="1" applyBorder="1" applyAlignment="1">
      <alignment horizontal="center" vertical="center"/>
    </xf>
    <xf numFmtId="0" fontId="2" fillId="0" borderId="100" xfId="0" applyFont="1" applyBorder="1" applyAlignment="1">
      <alignment horizontal="justify" vertical="center" wrapText="1"/>
    </xf>
    <xf numFmtId="0" fontId="2" fillId="0" borderId="57" xfId="0" applyFont="1" applyBorder="1" applyAlignment="1">
      <alignment horizontal="justify" vertical="center"/>
    </xf>
    <xf numFmtId="0" fontId="2" fillId="0" borderId="17" xfId="0" applyFont="1" applyBorder="1" applyAlignment="1">
      <alignment horizontal="justify" vertical="center"/>
    </xf>
    <xf numFmtId="0" fontId="2" fillId="0" borderId="99" xfId="0" applyFont="1" applyBorder="1" applyAlignment="1">
      <alignment horizontal="justify" vertical="center"/>
    </xf>
    <xf numFmtId="0" fontId="13" fillId="0" borderId="9" xfId="0" applyFont="1" applyBorder="1" applyAlignment="1">
      <alignment horizontal="justify" vertical="center" wrapText="1"/>
    </xf>
    <xf numFmtId="0" fontId="13" fillId="0" borderId="4" xfId="0" applyFont="1" applyBorder="1" applyAlignment="1">
      <alignment horizontal="justify" vertical="center" wrapText="1"/>
    </xf>
    <xf numFmtId="0" fontId="2" fillId="0" borderId="17"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57" xfId="0" applyFont="1" applyBorder="1" applyAlignment="1">
      <alignment horizontal="center" vertical="center" wrapText="1"/>
    </xf>
    <xf numFmtId="0" fontId="17" fillId="0" borderId="59" xfId="0" applyFont="1" applyBorder="1" applyAlignment="1">
      <alignment horizontal="center" vertical="center" wrapText="1"/>
    </xf>
    <xf numFmtId="0" fontId="12" fillId="0" borderId="10" xfId="0" applyFont="1" applyBorder="1" applyAlignment="1">
      <alignment horizontal="center" vertical="center"/>
    </xf>
    <xf numFmtId="0" fontId="17" fillId="0" borderId="58"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11" xfId="0" applyFont="1" applyBorder="1" applyAlignment="1">
      <alignment horizontal="center" vertical="center" wrapText="1"/>
    </xf>
    <xf numFmtId="0" fontId="12" fillId="0" borderId="64" xfId="0" applyFont="1" applyBorder="1" applyAlignment="1">
      <alignment horizontal="center" vertical="center" wrapText="1"/>
    </xf>
    <xf numFmtId="0" fontId="13" fillId="0" borderId="12" xfId="0" applyFont="1" applyBorder="1" applyAlignment="1">
      <alignment horizontal="justify" vertical="center" wrapText="1"/>
    </xf>
    <xf numFmtId="0" fontId="2" fillId="0" borderId="14" xfId="0" applyFont="1" applyBorder="1" applyAlignment="1">
      <alignment horizontal="center" vertical="center"/>
    </xf>
    <xf numFmtId="0" fontId="2" fillId="0" borderId="14" xfId="0" applyNumberFormat="1" applyFont="1" applyBorder="1" applyAlignment="1">
      <alignment horizontal="justify" vertical="center" wrapText="1"/>
    </xf>
    <xf numFmtId="0" fontId="2"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19" borderId="25" xfId="0" applyFont="1" applyFill="1" applyBorder="1" applyAlignment="1">
      <alignment horizontal="justify" vertical="center"/>
    </xf>
    <xf numFmtId="0" fontId="3" fillId="19" borderId="26" xfId="0" applyFont="1" applyFill="1" applyBorder="1" applyAlignment="1">
      <alignment horizontal="justify" vertical="center"/>
    </xf>
    <xf numFmtId="0" fontId="3" fillId="19" borderId="27" xfId="0" applyFont="1" applyFill="1" applyBorder="1" applyAlignment="1">
      <alignment horizontal="justify"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0" fillId="0" borderId="4"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2" xfId="0" applyFont="1" applyBorder="1" applyAlignment="1">
      <alignment horizontal="center" vertical="center" wrapText="1"/>
    </xf>
    <xf numFmtId="0" fontId="3" fillId="20" borderId="14" xfId="0" applyFont="1" applyFill="1" applyBorder="1" applyAlignment="1">
      <alignment horizontal="center"/>
    </xf>
    <xf numFmtId="0" fontId="3" fillId="21" borderId="14" xfId="0" applyFont="1" applyFill="1" applyBorder="1" applyAlignment="1">
      <alignment horizontal="center"/>
    </xf>
    <xf numFmtId="0" fontId="3" fillId="21" borderId="15" xfId="0" applyFont="1" applyFill="1" applyBorder="1" applyAlignment="1">
      <alignment horizontal="center"/>
    </xf>
    <xf numFmtId="0" fontId="51" fillId="19" borderId="25" xfId="0" applyFont="1" applyFill="1" applyBorder="1" applyAlignment="1">
      <alignment horizontal="center" vertical="center"/>
    </xf>
    <xf numFmtId="0" fontId="51" fillId="19" borderId="26" xfId="0" applyFont="1" applyFill="1" applyBorder="1" applyAlignment="1">
      <alignment horizontal="center" vertical="center"/>
    </xf>
    <xf numFmtId="0" fontId="51" fillId="19" borderId="27" xfId="0" applyFont="1" applyFill="1" applyBorder="1" applyAlignment="1">
      <alignment horizontal="center" vertical="center"/>
    </xf>
    <xf numFmtId="0" fontId="27" fillId="2" borderId="16"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6"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0" fillId="0" borderId="56" xfId="0" applyBorder="1" applyAlignment="1">
      <alignment horizontal="center" vertical="center"/>
    </xf>
    <xf numFmtId="0" fontId="0" fillId="0" borderId="2" xfId="0" applyBorder="1" applyAlignment="1">
      <alignment horizontal="center" vertical="center"/>
    </xf>
    <xf numFmtId="0" fontId="35" fillId="2" borderId="16"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6" fillId="2" borderId="2" xfId="0" applyFont="1" applyFill="1" applyBorder="1" applyAlignment="1">
      <alignment horizontal="justify" vertical="center" wrapText="1"/>
    </xf>
    <xf numFmtId="0" fontId="36" fillId="2" borderId="11" xfId="0" applyFont="1" applyFill="1" applyBorder="1" applyAlignment="1">
      <alignment horizontal="justify" vertical="center" wrapText="1"/>
    </xf>
    <xf numFmtId="0" fontId="36" fillId="0" borderId="3" xfId="0" applyFont="1" applyBorder="1" applyAlignment="1" applyProtection="1">
      <alignment horizontal="center" vertical="center" wrapText="1"/>
      <protection hidden="1"/>
    </xf>
    <xf numFmtId="0" fontId="36" fillId="0" borderId="13" xfId="0" applyFont="1" applyBorder="1" applyAlignment="1" applyProtection="1">
      <alignment horizontal="center" vertical="center" wrapText="1"/>
      <protection hidden="1"/>
    </xf>
    <xf numFmtId="0" fontId="0" fillId="0" borderId="11" xfId="0" applyBorder="1" applyAlignment="1">
      <alignment horizontal="right" vertical="center"/>
    </xf>
    <xf numFmtId="0" fontId="0" fillId="0" borderId="12" xfId="0" applyBorder="1" applyAlignment="1">
      <alignment horizontal="right" vertical="center"/>
    </xf>
    <xf numFmtId="0" fontId="27" fillId="2" borderId="25" xfId="0" applyFont="1" applyFill="1" applyBorder="1" applyAlignment="1">
      <alignment horizontal="justify" vertical="center" wrapText="1"/>
    </xf>
    <xf numFmtId="0" fontId="27" fillId="2" borderId="26" xfId="0" applyFont="1" applyFill="1" applyBorder="1" applyAlignment="1">
      <alignment horizontal="justify" vertical="center" wrapText="1"/>
    </xf>
    <xf numFmtId="0" fontId="27" fillId="2" borderId="27" xfId="0" applyFont="1" applyFill="1" applyBorder="1" applyAlignment="1">
      <alignment horizontal="justify" vertical="center" wrapText="1"/>
    </xf>
    <xf numFmtId="0" fontId="3" fillId="3" borderId="25" xfId="0" applyFont="1" applyFill="1" applyBorder="1" applyAlignment="1">
      <alignment horizontal="center" wrapText="1"/>
    </xf>
    <xf numFmtId="0" fontId="3" fillId="3" borderId="26" xfId="0" applyFont="1" applyFill="1" applyBorder="1" applyAlignment="1">
      <alignment horizontal="center"/>
    </xf>
    <xf numFmtId="0" fontId="3" fillId="3" borderId="27" xfId="0" applyFont="1" applyFill="1" applyBorder="1" applyAlignment="1">
      <alignment horizontal="center"/>
    </xf>
    <xf numFmtId="0" fontId="3" fillId="2" borderId="5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3" xfId="0" applyFont="1" applyFill="1" applyBorder="1" applyAlignment="1">
      <alignment horizontal="center" vertical="center"/>
    </xf>
    <xf numFmtId="0" fontId="15" fillId="0" borderId="0" xfId="0" applyFont="1" applyFill="1" applyBorder="1" applyAlignment="1">
      <alignment horizontal="left" vertical="top" wrapText="1"/>
    </xf>
    <xf numFmtId="0" fontId="36" fillId="2" borderId="66" xfId="0" applyFont="1" applyFill="1" applyBorder="1" applyAlignment="1">
      <alignment horizontal="center" vertical="center" wrapText="1"/>
    </xf>
    <xf numFmtId="0" fontId="36" fillId="2" borderId="72" xfId="0" applyFont="1" applyFill="1" applyBorder="1" applyAlignment="1">
      <alignment horizontal="center" vertical="center" wrapText="1"/>
    </xf>
    <xf numFmtId="0" fontId="36" fillId="2" borderId="67" xfId="0" applyFont="1" applyFill="1" applyBorder="1" applyAlignment="1">
      <alignment horizontal="center" vertical="center" wrapText="1"/>
    </xf>
    <xf numFmtId="0" fontId="36" fillId="2" borderId="70" xfId="0" applyFont="1" applyFill="1" applyBorder="1" applyAlignment="1">
      <alignment horizontal="center" vertical="center" wrapText="1"/>
    </xf>
    <xf numFmtId="0" fontId="36" fillId="2" borderId="73" xfId="0" applyFont="1" applyFill="1" applyBorder="1" applyAlignment="1">
      <alignment horizontal="center" vertical="center" wrapText="1"/>
    </xf>
    <xf numFmtId="0" fontId="36" fillId="2" borderId="71" xfId="0" applyFont="1" applyFill="1" applyBorder="1" applyAlignment="1">
      <alignment horizontal="center" vertical="center" wrapText="1"/>
    </xf>
    <xf numFmtId="0" fontId="35" fillId="2" borderId="66" xfId="0" applyFont="1" applyFill="1" applyBorder="1" applyAlignment="1">
      <alignment horizontal="center" vertical="center" wrapText="1"/>
    </xf>
    <xf numFmtId="0" fontId="35" fillId="2" borderId="67" xfId="0" applyFont="1" applyFill="1" applyBorder="1" applyAlignment="1">
      <alignment horizontal="center" vertical="center" wrapText="1"/>
    </xf>
    <xf numFmtId="0" fontId="35" fillId="2" borderId="68" xfId="0" applyFont="1" applyFill="1" applyBorder="1" applyAlignment="1">
      <alignment horizontal="center" vertical="center" wrapText="1"/>
    </xf>
    <xf numFmtId="0" fontId="35" fillId="2" borderId="69"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2" xfId="0" applyFont="1" applyBorder="1" applyAlignment="1">
      <alignment horizontal="justify" vertical="center"/>
    </xf>
    <xf numFmtId="0" fontId="36" fillId="0" borderId="25" xfId="0" applyFont="1" applyFill="1" applyBorder="1" applyAlignment="1">
      <alignment horizontal="left" vertical="center"/>
    </xf>
    <xf numFmtId="0" fontId="36" fillId="0" borderId="27" xfId="0" applyFont="1" applyFill="1" applyBorder="1" applyAlignment="1">
      <alignment horizontal="left" vertical="center"/>
    </xf>
    <xf numFmtId="0" fontId="36" fillId="2" borderId="77" xfId="0" applyFont="1" applyFill="1" applyBorder="1" applyAlignment="1">
      <alignment horizontal="justify" vertical="center" wrapText="1"/>
    </xf>
    <xf numFmtId="0" fontId="36" fillId="2" borderId="75" xfId="0" applyFont="1" applyFill="1" applyBorder="1" applyAlignment="1">
      <alignment horizontal="justify" vertical="center" wrapText="1"/>
    </xf>
    <xf numFmtId="0" fontId="36" fillId="0" borderId="77" xfId="0" applyFont="1" applyBorder="1" applyAlignment="1" applyProtection="1">
      <alignment horizontal="center" vertical="center" wrapText="1"/>
      <protection hidden="1"/>
    </xf>
    <xf numFmtId="0" fontId="36" fillId="0" borderId="75" xfId="0" applyFont="1" applyBorder="1" applyAlignment="1" applyProtection="1">
      <alignment horizontal="center" vertical="center" wrapText="1"/>
      <protection hidden="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20" fillId="0" borderId="66" xfId="0" applyFont="1" applyBorder="1" applyAlignment="1" applyProtection="1">
      <alignment horizontal="justify" vertical="center" wrapText="1"/>
      <protection hidden="1"/>
    </xf>
    <xf numFmtId="0" fontId="20" fillId="0" borderId="72" xfId="0" applyFont="1" applyBorder="1" applyAlignment="1" applyProtection="1">
      <alignment horizontal="justify" vertical="center" wrapText="1"/>
      <protection hidden="1"/>
    </xf>
    <xf numFmtId="0" fontId="20" fillId="0" borderId="67" xfId="0" applyFont="1" applyBorder="1" applyAlignment="1" applyProtection="1">
      <alignment horizontal="justify" vertical="center" wrapText="1"/>
      <protection hidden="1"/>
    </xf>
    <xf numFmtId="0" fontId="20" fillId="0" borderId="70" xfId="0" applyFont="1" applyBorder="1" applyAlignment="1" applyProtection="1">
      <alignment horizontal="justify" vertical="center" wrapText="1"/>
      <protection hidden="1"/>
    </xf>
    <xf numFmtId="0" fontId="20" fillId="0" borderId="73" xfId="0" applyFont="1" applyBorder="1" applyAlignment="1" applyProtection="1">
      <alignment horizontal="justify" vertical="center" wrapText="1"/>
      <protection hidden="1"/>
    </xf>
    <xf numFmtId="0" fontId="20" fillId="0" borderId="71" xfId="0" applyFont="1" applyBorder="1" applyAlignment="1" applyProtection="1">
      <alignment horizontal="justify" vertical="center" wrapText="1"/>
      <protection hidden="1"/>
    </xf>
    <xf numFmtId="0" fontId="4" fillId="0" borderId="76" xfId="0" applyFont="1" applyBorder="1" applyAlignment="1">
      <alignment horizontal="justify" vertical="center" wrapText="1"/>
    </xf>
    <xf numFmtId="0" fontId="0" fillId="0" borderId="1" xfId="0" applyBorder="1" applyAlignment="1">
      <alignment horizontal="center" vertical="center"/>
    </xf>
    <xf numFmtId="0" fontId="20" fillId="13"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18" fillId="0" borderId="22" xfId="0" applyFont="1" applyBorder="1" applyAlignment="1">
      <alignment horizontal="center" vertical="center" wrapText="1"/>
    </xf>
    <xf numFmtId="0" fontId="18" fillId="0" borderId="94" xfId="0" applyFont="1" applyBorder="1" applyAlignment="1">
      <alignment horizontal="center" vertical="center" wrapText="1"/>
    </xf>
    <xf numFmtId="0" fontId="20" fillId="0" borderId="29" xfId="0" applyFont="1" applyBorder="1" applyAlignment="1">
      <alignment horizontal="center" vertical="center"/>
    </xf>
    <xf numFmtId="0" fontId="20" fillId="0" borderId="31" xfId="0" applyFont="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3" fillId="0" borderId="32" xfId="0" applyFont="1" applyBorder="1" applyAlignment="1">
      <alignment horizontal="center" vertical="center"/>
    </xf>
    <xf numFmtId="0" fontId="23" fillId="0" borderId="24" xfId="0" applyFont="1" applyBorder="1" applyAlignment="1">
      <alignment horizontal="center" vertical="center"/>
    </xf>
    <xf numFmtId="0" fontId="23" fillId="0" borderId="37" xfId="0" applyFont="1" applyBorder="1" applyAlignment="1">
      <alignment horizontal="center" vertical="center"/>
    </xf>
    <xf numFmtId="0" fontId="23" fillId="0" borderId="23" xfId="0" applyFont="1" applyBorder="1" applyAlignment="1">
      <alignment horizontal="center" vertical="center"/>
    </xf>
    <xf numFmtId="0" fontId="22" fillId="0" borderId="32" xfId="0" applyFont="1" applyBorder="1" applyAlignment="1">
      <alignment horizontal="center" vertical="center" wrapText="1"/>
    </xf>
    <xf numFmtId="0" fontId="22" fillId="0" borderId="24"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32" xfId="0" applyFont="1" applyBorder="1" applyAlignment="1">
      <alignment horizontal="center" vertical="center"/>
    </xf>
    <xf numFmtId="0" fontId="25" fillId="0" borderId="23"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18" fillId="0" borderId="32" xfId="0" applyFont="1" applyBorder="1" applyAlignment="1">
      <alignment horizontal="center" vertical="center" wrapText="1"/>
    </xf>
    <xf numFmtId="0" fontId="18" fillId="0" borderId="23"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3" fillId="0" borderId="36"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0" fillId="0" borderId="0" xfId="0" applyFont="1" applyAlignment="1">
      <alignment horizont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5" fillId="14" borderId="1" xfId="0" applyFont="1" applyFill="1" applyBorder="1" applyAlignment="1">
      <alignment horizontal="justify" vertical="center"/>
    </xf>
    <xf numFmtId="0" fontId="5" fillId="8" borderId="1" xfId="0" applyFont="1" applyFill="1" applyBorder="1" applyAlignment="1">
      <alignment horizontal="justify" vertical="center"/>
    </xf>
    <xf numFmtId="0" fontId="3" fillId="5" borderId="1" xfId="0" applyFont="1" applyFill="1" applyBorder="1" applyAlignment="1">
      <alignment horizontal="justify" vertical="center"/>
    </xf>
    <xf numFmtId="0" fontId="5" fillId="11" borderId="1" xfId="0" applyFont="1" applyFill="1" applyBorder="1" applyAlignment="1">
      <alignment horizontal="justify" vertical="center" wrapText="1"/>
    </xf>
    <xf numFmtId="0" fontId="5" fillId="22" borderId="1" xfId="0" applyFont="1" applyFill="1" applyBorder="1" applyAlignment="1">
      <alignment horizontal="justify" vertical="center"/>
    </xf>
    <xf numFmtId="0" fontId="3" fillId="8" borderId="1" xfId="0" applyFont="1" applyFill="1" applyBorder="1" applyAlignment="1">
      <alignment horizontal="justify" vertical="center"/>
    </xf>
    <xf numFmtId="0" fontId="17" fillId="0" borderId="9"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14" xfId="0" applyFont="1" applyBorder="1" applyAlignment="1">
      <alignment horizontal="justify" vertical="top" wrapText="1"/>
    </xf>
    <xf numFmtId="0" fontId="12" fillId="0" borderId="14" xfId="0" applyFont="1" applyBorder="1" applyAlignment="1">
      <alignment horizontal="justify" vertical="top" wrapText="1"/>
    </xf>
    <xf numFmtId="0" fontId="17" fillId="0" borderId="14" xfId="0" applyFont="1" applyBorder="1" applyAlignment="1">
      <alignment horizontal="center" vertical="center" wrapText="1"/>
    </xf>
    <xf numFmtId="0" fontId="12" fillId="0" borderId="14" xfId="1" applyFont="1" applyFill="1" applyBorder="1" applyAlignment="1">
      <alignment horizontal="justify" vertical="center" wrapText="1"/>
    </xf>
    <xf numFmtId="0" fontId="12" fillId="0" borderId="15"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2" fillId="8" borderId="8" xfId="0" applyFont="1" applyFill="1" applyBorder="1" applyAlignment="1">
      <alignment horizontal="justify" vertical="center" wrapText="1"/>
    </xf>
    <xf numFmtId="0" fontId="2" fillId="8" borderId="83" xfId="0" applyFont="1" applyFill="1" applyBorder="1" applyAlignment="1">
      <alignment horizontal="justify" vertical="center" wrapText="1"/>
    </xf>
    <xf numFmtId="0" fontId="2" fillId="0" borderId="14" xfId="0" applyFont="1" applyFill="1" applyBorder="1" applyAlignment="1">
      <alignment horizontal="center" vertical="center" wrapText="1"/>
    </xf>
    <xf numFmtId="0" fontId="12" fillId="0" borderId="15" xfId="1" applyFont="1" applyFill="1" applyBorder="1" applyAlignment="1">
      <alignment horizontal="justify" vertical="center" wrapText="1"/>
    </xf>
    <xf numFmtId="0" fontId="2" fillId="0" borderId="13" xfId="0" applyFont="1" applyBorder="1" applyAlignment="1">
      <alignment horizontal="center" vertical="center" wrapText="1"/>
    </xf>
    <xf numFmtId="0" fontId="2" fillId="0" borderId="78" xfId="0" applyFont="1" applyBorder="1" applyAlignment="1">
      <alignment horizontal="justify" vertical="top" wrapText="1"/>
    </xf>
    <xf numFmtId="0" fontId="2" fillId="0" borderId="8" xfId="0" applyFont="1" applyBorder="1" applyAlignment="1">
      <alignment horizontal="justify" vertical="top" wrapText="1"/>
    </xf>
    <xf numFmtId="0" fontId="2" fillId="0" borderId="83" xfId="0" applyFont="1" applyBorder="1" applyAlignment="1">
      <alignment horizontal="justify" vertical="top" wrapText="1"/>
    </xf>
    <xf numFmtId="0" fontId="2" fillId="0" borderId="14"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8" xfId="0" applyFont="1" applyBorder="1" applyAlignment="1">
      <alignment horizontal="justify" vertical="center" wrapText="1"/>
    </xf>
    <xf numFmtId="0" fontId="2" fillId="0" borderId="8" xfId="0" applyFont="1" applyBorder="1" applyAlignment="1">
      <alignment horizontal="justify" vertical="center" wrapText="1"/>
    </xf>
    <xf numFmtId="0" fontId="48" fillId="0" borderId="8" xfId="0" applyFont="1" applyBorder="1" applyAlignment="1">
      <alignment horizontal="justify" vertical="center" wrapText="1"/>
    </xf>
    <xf numFmtId="0" fontId="2" fillId="0" borderId="101" xfId="0" applyFont="1" applyBorder="1" applyAlignment="1">
      <alignment horizontal="justify" vertical="center" wrapText="1"/>
    </xf>
    <xf numFmtId="0" fontId="48" fillId="0" borderId="83" xfId="0" applyFont="1" applyBorder="1" applyAlignment="1">
      <alignment horizontal="justify" vertical="center" wrapText="1"/>
    </xf>
    <xf numFmtId="0" fontId="54" fillId="0" borderId="4"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57" xfId="0" applyFont="1" applyBorder="1" applyAlignment="1">
      <alignment horizontal="justify" vertical="center" wrapText="1"/>
    </xf>
    <xf numFmtId="0" fontId="12" fillId="0" borderId="14" xfId="0" applyFont="1" applyBorder="1" applyAlignment="1">
      <alignment horizontal="center" vertical="center"/>
    </xf>
    <xf numFmtId="0" fontId="12" fillId="0" borderId="15" xfId="0" applyFont="1" applyBorder="1" applyAlignment="1">
      <alignment horizontal="justify" vertical="center" wrapText="1"/>
    </xf>
    <xf numFmtId="0" fontId="12" fillId="0" borderId="78"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83" xfId="0" applyFont="1" applyBorder="1" applyAlignment="1">
      <alignment horizontal="justify" vertical="center" wrapText="1"/>
    </xf>
    <xf numFmtId="0" fontId="12" fillId="0" borderId="9" xfId="0" applyFont="1" applyBorder="1" applyAlignment="1">
      <alignment horizontal="center" vertical="center"/>
    </xf>
    <xf numFmtId="0" fontId="15" fillId="0" borderId="9" xfId="0" applyFont="1" applyBorder="1" applyAlignment="1">
      <alignment horizontal="justify" vertical="center" wrapText="1"/>
    </xf>
    <xf numFmtId="0" fontId="17" fillId="0" borderId="9" xfId="0" applyFont="1" applyBorder="1" applyAlignment="1">
      <alignment horizontal="center" vertical="center" wrapText="1"/>
    </xf>
    <xf numFmtId="0" fontId="54" fillId="0" borderId="9" xfId="0" applyFont="1" applyBorder="1" applyAlignment="1">
      <alignment horizontal="justify" vertical="center" wrapText="1"/>
    </xf>
    <xf numFmtId="0" fontId="15" fillId="0" borderId="17" xfId="0" applyFont="1" applyBorder="1" applyAlignment="1">
      <alignment horizontal="justify" vertical="center" wrapText="1"/>
    </xf>
    <xf numFmtId="0" fontId="12" fillId="0" borderId="64" xfId="0" applyFont="1" applyBorder="1" applyAlignment="1">
      <alignment horizontal="center" vertical="center"/>
    </xf>
    <xf numFmtId="0" fontId="2" fillId="0" borderId="83" xfId="0" applyFont="1" applyFill="1" applyBorder="1" applyAlignment="1">
      <alignment vertical="center" wrapText="1"/>
    </xf>
    <xf numFmtId="0" fontId="12" fillId="0" borderId="14" xfId="1" applyFont="1" applyBorder="1" applyAlignment="1">
      <alignment horizontal="justify" vertical="top" wrapText="1"/>
    </xf>
    <xf numFmtId="0" fontId="12" fillId="0" borderId="17" xfId="1" applyFont="1" applyFill="1" applyBorder="1" applyAlignment="1">
      <alignment horizontal="justify" vertical="center" wrapText="1"/>
    </xf>
    <xf numFmtId="0" fontId="12" fillId="0" borderId="100" xfId="1" applyFont="1" applyFill="1" applyBorder="1" applyAlignment="1">
      <alignment horizontal="justify" vertical="center" wrapText="1"/>
    </xf>
    <xf numFmtId="0" fontId="12" fillId="0" borderId="99" xfId="1" applyFont="1" applyFill="1" applyBorder="1" applyAlignment="1">
      <alignment horizontal="justify" vertical="center" wrapText="1"/>
    </xf>
    <xf numFmtId="0" fontId="2" fillId="0" borderId="78"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8" xfId="0" applyFont="1" applyBorder="1" applyAlignment="1">
      <alignment vertical="center" wrapText="1"/>
    </xf>
    <xf numFmtId="0" fontId="2" fillId="0" borderId="83" xfId="0" applyFont="1" applyBorder="1" applyAlignment="1">
      <alignment vertical="center" wrapText="1"/>
    </xf>
    <xf numFmtId="0" fontId="2" fillId="0" borderId="14" xfId="0" applyFont="1" applyBorder="1" applyAlignment="1" applyProtection="1">
      <alignment horizontal="justify" vertical="center" wrapText="1"/>
      <protection hidden="1"/>
    </xf>
    <xf numFmtId="0" fontId="2" fillId="0" borderId="14" xfId="0" applyFont="1" applyBorder="1" applyAlignment="1" applyProtection="1">
      <alignment horizontal="justify" vertical="center" wrapText="1"/>
      <protection hidden="1"/>
    </xf>
    <xf numFmtId="0" fontId="12" fillId="0" borderId="14" xfId="0" applyFont="1" applyBorder="1" applyAlignment="1">
      <alignment horizontal="justify" vertical="center" wrapText="1"/>
    </xf>
    <xf numFmtId="0" fontId="12" fillId="0" borderId="12" xfId="0" applyFont="1" applyBorder="1" applyAlignment="1">
      <alignment horizontal="justify" vertical="top" wrapText="1"/>
    </xf>
    <xf numFmtId="0" fontId="2" fillId="0" borderId="99" xfId="0" applyFont="1" applyBorder="1" applyAlignment="1">
      <alignment horizontal="center" vertical="center" wrapText="1"/>
    </xf>
    <xf numFmtId="0" fontId="12" fillId="0" borderId="101" xfId="0" applyFont="1" applyBorder="1" applyAlignment="1">
      <alignment horizontal="justify" vertical="center" wrapText="1"/>
    </xf>
    <xf numFmtId="0" fontId="12" fillId="0" borderId="102" xfId="0" applyFont="1" applyBorder="1" applyAlignment="1">
      <alignment horizontal="justify" vertical="center" wrapText="1"/>
    </xf>
    <xf numFmtId="0" fontId="17" fillId="0" borderId="16" xfId="0" applyFont="1" applyBorder="1" applyAlignment="1">
      <alignment horizontal="center" vertical="center" wrapText="1"/>
    </xf>
    <xf numFmtId="0" fontId="13"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7" fillId="0" borderId="76" xfId="0" applyFont="1" applyBorder="1" applyAlignment="1">
      <alignment horizontal="center" vertical="center" wrapText="1"/>
    </xf>
    <xf numFmtId="0" fontId="12" fillId="0" borderId="9" xfId="0" applyFont="1" applyBorder="1" applyAlignment="1">
      <alignment horizontal="center" vertical="center"/>
    </xf>
    <xf numFmtId="0" fontId="12" fillId="0" borderId="10" xfId="1"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8" xfId="0" applyFont="1" applyFill="1" applyBorder="1" applyAlignment="1">
      <alignment horizontal="justify" vertical="top" wrapText="1"/>
    </xf>
    <xf numFmtId="0" fontId="2" fillId="0" borderId="78" xfId="0" applyFont="1" applyFill="1" applyBorder="1" applyAlignment="1">
      <alignment horizontal="justify" vertical="top" wrapText="1"/>
    </xf>
    <xf numFmtId="0" fontId="12" fillId="0" borderId="83" xfId="0" applyFont="1" applyFill="1" applyBorder="1" applyAlignment="1">
      <alignment horizontal="justify" vertical="top" wrapText="1"/>
    </xf>
    <xf numFmtId="0" fontId="13" fillId="0" borderId="14" xfId="0" applyFont="1" applyBorder="1" applyAlignment="1">
      <alignment horizontal="center" vertical="center" wrapText="1"/>
    </xf>
    <xf numFmtId="0" fontId="13" fillId="0" borderId="14" xfId="0" applyFont="1" applyBorder="1" applyAlignment="1">
      <alignment horizontal="justify" vertical="center" wrapText="1"/>
    </xf>
    <xf numFmtId="0" fontId="13"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2" fillId="0" borderId="103" xfId="0" applyFont="1" applyBorder="1" applyAlignment="1">
      <alignment horizontal="justify" vertical="center" wrapText="1"/>
    </xf>
    <xf numFmtId="0" fontId="2" fillId="0" borderId="101" xfId="0" applyFont="1" applyBorder="1" applyAlignment="1">
      <alignment horizontal="justify" vertical="center" wrapText="1"/>
    </xf>
    <xf numFmtId="0" fontId="2" fillId="0" borderId="102" xfId="0" applyFont="1" applyBorder="1" applyAlignment="1">
      <alignment horizontal="justify" vertical="center" wrapText="1"/>
    </xf>
    <xf numFmtId="0" fontId="2" fillId="0" borderId="15" xfId="0" applyFont="1" applyBorder="1" applyAlignment="1">
      <alignment horizontal="center" vertical="center" wrapText="1"/>
    </xf>
    <xf numFmtId="0" fontId="50" fillId="0" borderId="8" xfId="5" applyFont="1" applyBorder="1" applyAlignment="1">
      <alignment horizontal="justify" vertical="center" wrapText="1"/>
    </xf>
    <xf numFmtId="0" fontId="2" fillId="0" borderId="14"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12" fillId="0" borderId="82" xfId="0" applyFont="1" applyBorder="1" applyAlignment="1">
      <alignment vertical="center" wrapText="1"/>
    </xf>
    <xf numFmtId="0" fontId="2" fillId="0" borderId="101" xfId="0" applyFont="1" applyBorder="1" applyAlignment="1">
      <alignment vertical="center" wrapText="1"/>
    </xf>
    <xf numFmtId="0" fontId="2" fillId="0" borderId="12" xfId="0" applyFont="1" applyFill="1" applyBorder="1" applyAlignment="1">
      <alignment horizontal="center" vertical="center" wrapText="1"/>
    </xf>
    <xf numFmtId="0" fontId="2" fillId="0" borderId="65" xfId="0" applyFont="1" applyBorder="1" applyAlignment="1">
      <alignment vertical="center" wrapText="1"/>
    </xf>
    <xf numFmtId="0" fontId="12" fillId="0" borderId="3" xfId="1" applyFont="1" applyFill="1" applyBorder="1" applyAlignment="1">
      <alignment horizontal="justify" vertical="center" wrapText="1"/>
    </xf>
    <xf numFmtId="0" fontId="12" fillId="0" borderId="3" xfId="1" applyFont="1" applyFill="1" applyBorder="1" applyAlignment="1">
      <alignment horizontal="justify" vertical="center" wrapText="1"/>
    </xf>
    <xf numFmtId="0" fontId="2" fillId="0" borderId="78" xfId="0" applyFont="1" applyBorder="1" applyAlignment="1">
      <alignment vertical="center" wrapText="1"/>
    </xf>
    <xf numFmtId="0" fontId="2" fillId="0" borderId="103" xfId="0" applyFont="1" applyBorder="1" applyAlignment="1">
      <alignment horizontal="center" vertical="center" wrapText="1"/>
    </xf>
    <xf numFmtId="0" fontId="12" fillId="0" borderId="82" xfId="0" applyFont="1" applyBorder="1" applyAlignment="1">
      <alignment horizontal="center" vertical="center"/>
    </xf>
    <xf numFmtId="0" fontId="2" fillId="0" borderId="82" xfId="0" applyFont="1" applyBorder="1" applyAlignment="1">
      <alignment horizontal="left" vertical="center" wrapText="1"/>
    </xf>
    <xf numFmtId="0" fontId="12" fillId="0" borderId="82" xfId="0" applyFont="1" applyBorder="1" applyAlignment="1">
      <alignment horizontal="left" vertical="center" wrapText="1"/>
    </xf>
    <xf numFmtId="0" fontId="12" fillId="0" borderId="64" xfId="1" applyFont="1" applyFill="1" applyBorder="1" applyAlignment="1">
      <alignment horizontal="center" vertical="center" wrapText="1"/>
    </xf>
    <xf numFmtId="0" fontId="2" fillId="0" borderId="84" xfId="0" applyFont="1" applyBorder="1" applyAlignment="1">
      <alignment horizontal="justify" vertical="center" wrapText="1"/>
    </xf>
    <xf numFmtId="0" fontId="12" fillId="0" borderId="12" xfId="1" applyFont="1" applyFill="1" applyBorder="1" applyAlignment="1">
      <alignment horizontal="center" vertical="center" wrapText="1"/>
    </xf>
    <xf numFmtId="0" fontId="57" fillId="2" borderId="16" xfId="0" applyFont="1" applyFill="1" applyBorder="1" applyAlignment="1">
      <alignment horizontal="center" vertical="center" wrapText="1"/>
    </xf>
    <xf numFmtId="0" fontId="57" fillId="2" borderId="14" xfId="0" applyFont="1" applyFill="1" applyBorder="1" applyAlignment="1">
      <alignment horizontal="center" vertical="center" wrapText="1"/>
    </xf>
    <xf numFmtId="0" fontId="58" fillId="2" borderId="64" xfId="0" applyFont="1" applyFill="1" applyBorder="1" applyAlignment="1">
      <alignment horizontal="center" vertical="center" wrapText="1"/>
    </xf>
    <xf numFmtId="0" fontId="57" fillId="2" borderId="64" xfId="0" applyFont="1" applyFill="1" applyBorder="1" applyAlignment="1">
      <alignment horizontal="center" vertical="center" wrapText="1"/>
    </xf>
    <xf numFmtId="0" fontId="57" fillId="2" borderId="15" xfId="0" applyFont="1" applyFill="1" applyBorder="1" applyAlignment="1">
      <alignment horizontal="center" vertical="center" wrapText="1"/>
    </xf>
    <xf numFmtId="0" fontId="57" fillId="2" borderId="11" xfId="0" applyFont="1" applyFill="1" applyBorder="1" applyAlignment="1">
      <alignment horizontal="center" vertical="center" wrapText="1"/>
    </xf>
    <xf numFmtId="0" fontId="57" fillId="2" borderId="12" xfId="0" applyFont="1" applyFill="1" applyBorder="1" applyAlignment="1">
      <alignment horizontal="center" vertical="center" wrapText="1"/>
    </xf>
    <xf numFmtId="0" fontId="58" fillId="2" borderId="82" xfId="0" applyFont="1" applyFill="1" applyBorder="1" applyAlignment="1">
      <alignment horizontal="center" vertical="center" wrapText="1"/>
    </xf>
    <xf numFmtId="0" fontId="57" fillId="2" borderId="82" xfId="0" applyFont="1" applyFill="1" applyBorder="1" applyAlignment="1">
      <alignment horizontal="center" vertical="center" wrapText="1"/>
    </xf>
    <xf numFmtId="0" fontId="57" fillId="2" borderId="12" xfId="0" applyFont="1" applyFill="1" applyBorder="1" applyAlignment="1">
      <alignment horizontal="center" vertical="center" wrapText="1"/>
    </xf>
    <xf numFmtId="0" fontId="57" fillId="2" borderId="13" xfId="0" applyFont="1" applyFill="1" applyBorder="1" applyAlignment="1">
      <alignment horizontal="center" vertical="center" wrapText="1"/>
    </xf>
    <xf numFmtId="49" fontId="2" fillId="0" borderId="8" xfId="0" applyNumberFormat="1" applyFont="1" applyBorder="1" applyAlignment="1">
      <alignment horizontal="justify" vertical="center" wrapText="1"/>
    </xf>
    <xf numFmtId="0" fontId="2" fillId="0" borderId="83" xfId="0" applyFont="1" applyBorder="1" applyAlignment="1">
      <alignment horizontal="justify" vertical="center" wrapText="1"/>
    </xf>
    <xf numFmtId="0" fontId="15" fillId="0" borderId="83" xfId="0" applyFont="1" applyBorder="1" applyAlignment="1">
      <alignment horizontal="justify" vertical="top" wrapText="1"/>
    </xf>
    <xf numFmtId="0" fontId="12" fillId="0" borderId="104" xfId="1" applyFont="1" applyFill="1" applyBorder="1" applyAlignment="1">
      <alignment horizontal="justify" vertical="center" wrapText="1"/>
    </xf>
    <xf numFmtId="0" fontId="12" fillId="0" borderId="105" xfId="1" applyFont="1" applyFill="1" applyBorder="1" applyAlignment="1">
      <alignment horizontal="justify" vertical="center" wrapText="1"/>
    </xf>
    <xf numFmtId="0" fontId="12" fillId="0" borderId="106" xfId="1" applyFont="1" applyFill="1" applyBorder="1" applyAlignment="1">
      <alignment horizontal="justify" vertical="center" wrapText="1"/>
    </xf>
    <xf numFmtId="0" fontId="2" fillId="0" borderId="99"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11" xfId="0" applyFont="1" applyBorder="1" applyAlignment="1">
      <alignment horizontal="center" vertical="center" wrapText="1"/>
    </xf>
    <xf numFmtId="0" fontId="17" fillId="0" borderId="76" xfId="0" applyFont="1" applyBorder="1" applyAlignment="1">
      <alignment horizontal="center" vertical="center" wrapText="1"/>
    </xf>
  </cellXfs>
  <cellStyles count="6">
    <cellStyle name="Hipervínculo" xfId="5" builtinId="8"/>
    <cellStyle name="Millares [0]" xfId="4" builtinId="6"/>
    <cellStyle name="Normal" xfId="0" builtinId="0"/>
    <cellStyle name="Normal 2" xfId="1" xr:uid="{00000000-0005-0000-0000-000003000000}"/>
    <cellStyle name="Normal 3" xfId="2" xr:uid="{00000000-0005-0000-0000-000004000000}"/>
    <cellStyle name="Porcentaje" xfId="3" builtinId="5"/>
  </cellStyles>
  <dxfs count="1473">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FFEDB3"/>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EDB3"/>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808000"/>
      <color rgb="FFFFFFFF"/>
      <color rgb="FFC85F08"/>
      <color rgb="FFE16B09"/>
      <color rgb="FFDD6909"/>
      <color rgb="FFF5770F"/>
      <color rgb="FFCCFF66"/>
      <color rgb="FFCC3300"/>
      <color rgb="FFAD5207"/>
      <color rgb="FFDAA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NIVEL DE RIESGO PROCESOS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486-4726-B1D8-10DE3C548C5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486-4726-B1D8-10DE3C548C5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486-4726-B1D8-10DE3C548C5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486-4726-B1D8-10DE3C548C50}"/>
              </c:ext>
            </c:extLst>
          </c:dPt>
          <c:dLbls>
            <c:dLbl>
              <c:idx val="0"/>
              <c:layout>
                <c:manualLayout>
                  <c:x val="9.4444444444444442E-2"/>
                  <c:y val="7.19020207581698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86-4726-B1D8-10DE3C548C50}"/>
                </c:ext>
              </c:extLst>
            </c:dLbl>
            <c:dLbl>
              <c:idx val="1"/>
              <c:layout>
                <c:manualLayout>
                  <c:x val="-0.14985907314707889"/>
                  <c:y val="-0.102355235992993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486-4726-B1D8-10DE3C548C50}"/>
                </c:ext>
              </c:extLst>
            </c:dLbl>
            <c:dLbl>
              <c:idx val="3"/>
              <c:layout>
                <c:manualLayout>
                  <c:x val="0.34444444444444433"/>
                  <c:y val="-1.797550518954250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486-4726-B1D8-10DE3C548C50}"/>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RESUMEN!$U$4:$X$4</c:f>
              <c:strCache>
                <c:ptCount val="4"/>
                <c:pt idx="0">
                  <c:v>BAJO</c:v>
                </c:pt>
                <c:pt idx="1">
                  <c:v>MODERADO</c:v>
                </c:pt>
                <c:pt idx="2">
                  <c:v>ALTO</c:v>
                </c:pt>
                <c:pt idx="3">
                  <c:v>EXTREMO</c:v>
                </c:pt>
              </c:strCache>
            </c:strRef>
          </c:cat>
          <c:val>
            <c:numRef>
              <c:f>RESUMEN!$U$5:$X$5</c:f>
              <c:numCache>
                <c:formatCode>0.00%</c:formatCode>
                <c:ptCount val="4"/>
                <c:pt idx="0">
                  <c:v>0.7857142857142857</c:v>
                </c:pt>
                <c:pt idx="1">
                  <c:v>0.16071428571428573</c:v>
                </c:pt>
                <c:pt idx="2">
                  <c:v>5.3571428571428568E-2</c:v>
                </c:pt>
                <c:pt idx="3" formatCode="0.0%">
                  <c:v>0</c:v>
                </c:pt>
              </c:numCache>
            </c:numRef>
          </c:val>
          <c:extLst>
            <c:ext xmlns:c16="http://schemas.microsoft.com/office/drawing/2014/chart" uri="{C3380CC4-5D6E-409C-BE32-E72D297353CC}">
              <c16:uniqueId val="{00000008-B486-4726-B1D8-10DE3C548C50}"/>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161925</xdr:rowOff>
    </xdr:from>
    <xdr:to>
      <xdr:col>1</xdr:col>
      <xdr:colOff>3556653</xdr:colOff>
      <xdr:row>3</xdr:row>
      <xdr:rowOff>190500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57200"/>
          <a:ext cx="3909078"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5</xdr:col>
      <xdr:colOff>76200</xdr:colOff>
      <xdr:row>2</xdr:row>
      <xdr:rowOff>364152</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361950"/>
          <a:ext cx="4524375" cy="716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1485900</xdr:colOff>
      <xdr:row>17</xdr:row>
      <xdr:rowOff>104775</xdr:rowOff>
    </xdr:from>
    <xdr:to>
      <xdr:col>6</xdr:col>
      <xdr:colOff>924785</xdr:colOff>
      <xdr:row>27</xdr:row>
      <xdr:rowOff>47883</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71900" y="4733925"/>
          <a:ext cx="6163535" cy="18481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234156</xdr:colOff>
      <xdr:row>174</xdr:row>
      <xdr:rowOff>0</xdr:rowOff>
    </xdr:from>
    <xdr:to>
      <xdr:col>16</xdr:col>
      <xdr:colOff>377180</xdr:colOff>
      <xdr:row>181</xdr:row>
      <xdr:rowOff>63500</xdr:rowOff>
    </xdr:to>
    <xdr:sp macro="" textlink="">
      <xdr:nvSpPr>
        <xdr:cNvPr id="4" name="Text Box 45">
          <a:extLst>
            <a:ext uri="{FF2B5EF4-FFF2-40B4-BE49-F238E27FC236}">
              <a16:creationId xmlns:a16="http://schemas.microsoft.com/office/drawing/2014/main" id="{00000000-0008-0000-0600-000004000000}"/>
            </a:ext>
          </a:extLst>
        </xdr:cNvPr>
        <xdr:cNvSpPr txBox="1">
          <a:spLocks noChangeArrowheads="1"/>
        </xdr:cNvSpPr>
      </xdr:nvSpPr>
      <xdr:spPr bwMode="auto">
        <a:xfrm>
          <a:off x="16081375" y="149113875"/>
          <a:ext cx="4262586" cy="1063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hlinkClick xmlns:r="http://schemas.openxmlformats.org/officeDocument/2006/relationships" r:id=""/>
            </a:rPr>
            <a:t>atencionalciudadano@orgsolidarias.gov.co</a:t>
          </a:r>
          <a:endParaRPr lang="es-ES" sz="1000" u="sng">
            <a:solidFill>
              <a:srgbClr val="0000FF"/>
            </a:solidFill>
            <a:effectLst/>
            <a:latin typeface="Calibri"/>
            <a:ea typeface="Calibri"/>
            <a:cs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83342</xdr:colOff>
      <xdr:row>0</xdr:row>
      <xdr:rowOff>59531</xdr:rowOff>
    </xdr:from>
    <xdr:to>
      <xdr:col>3</xdr:col>
      <xdr:colOff>691691</xdr:colOff>
      <xdr:row>0</xdr:row>
      <xdr:rowOff>904874</xdr:rowOff>
    </xdr:to>
    <xdr:pic>
      <xdr:nvPicPr>
        <xdr:cNvPr id="3" name="Imagen 2">
          <a:extLst>
            <a:ext uri="{FF2B5EF4-FFF2-40B4-BE49-F238E27FC236}">
              <a16:creationId xmlns:a16="http://schemas.microsoft.com/office/drawing/2014/main" id="{DB7D3631-F407-4C5C-A6F9-A0FF19E67A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42" y="59531"/>
          <a:ext cx="4025443" cy="8453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56736</xdr:colOff>
      <xdr:row>6</xdr:row>
      <xdr:rowOff>60463</xdr:rowOff>
    </xdr:from>
    <xdr:to>
      <xdr:col>5</xdr:col>
      <xdr:colOff>611668</xdr:colOff>
      <xdr:row>6</xdr:row>
      <xdr:rowOff>292376</xdr:rowOff>
    </xdr:to>
    <xdr:sp macro="" textlink="">
      <xdr:nvSpPr>
        <xdr:cNvPr id="2" name="28 Rectángulo redondeado">
          <a:extLst>
            <a:ext uri="{FF2B5EF4-FFF2-40B4-BE49-F238E27FC236}">
              <a16:creationId xmlns:a16="http://schemas.microsoft.com/office/drawing/2014/main" id="{00000000-0008-0000-0700-000002000000}"/>
            </a:ext>
          </a:extLst>
        </xdr:cNvPr>
        <xdr:cNvSpPr/>
      </xdr:nvSpPr>
      <xdr:spPr>
        <a:xfrm>
          <a:off x="5219286" y="2441713"/>
          <a:ext cx="554932"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05</a:t>
          </a:r>
        </a:p>
        <a:p>
          <a:pPr algn="ctr"/>
          <a:r>
            <a:rPr lang="es-CO" sz="800">
              <a:solidFill>
                <a:sysClr val="windowText" lastClr="000000"/>
              </a:solidFill>
            </a:rPr>
            <a:t>3</a:t>
          </a:r>
        </a:p>
      </xdr:txBody>
    </xdr:sp>
    <xdr:clientData/>
  </xdr:twoCellAnchor>
  <xdr:twoCellAnchor>
    <xdr:from>
      <xdr:col>4</xdr:col>
      <xdr:colOff>75371</xdr:colOff>
      <xdr:row>7</xdr:row>
      <xdr:rowOff>441463</xdr:rowOff>
    </xdr:from>
    <xdr:to>
      <xdr:col>4</xdr:col>
      <xdr:colOff>605457</xdr:colOff>
      <xdr:row>7</xdr:row>
      <xdr:rowOff>648528</xdr:rowOff>
    </xdr:to>
    <xdr:sp macro="" textlink="">
      <xdr:nvSpPr>
        <xdr:cNvPr id="3" name="29 Rectángulo redondeado">
          <a:extLst>
            <a:ext uri="{FF2B5EF4-FFF2-40B4-BE49-F238E27FC236}">
              <a16:creationId xmlns:a16="http://schemas.microsoft.com/office/drawing/2014/main" id="{00000000-0008-0000-0700-000003000000}"/>
            </a:ext>
          </a:extLst>
        </xdr:cNvPr>
        <xdr:cNvSpPr/>
      </xdr:nvSpPr>
      <xdr:spPr>
        <a:xfrm>
          <a:off x="3123371" y="3889513"/>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04</a:t>
          </a:r>
        </a:p>
      </xdr:txBody>
    </xdr:sp>
    <xdr:clientData/>
  </xdr:twoCellAnchor>
  <xdr:twoCellAnchor>
    <xdr:from>
      <xdr:col>4</xdr:col>
      <xdr:colOff>26445</xdr:colOff>
      <xdr:row>7</xdr:row>
      <xdr:rowOff>48682</xdr:rowOff>
    </xdr:from>
    <xdr:to>
      <xdr:col>4</xdr:col>
      <xdr:colOff>609600</xdr:colOff>
      <xdr:row>7</xdr:row>
      <xdr:rowOff>276225</xdr:rowOff>
    </xdr:to>
    <xdr:sp macro="" textlink="">
      <xdr:nvSpPr>
        <xdr:cNvPr id="4" name="35 Rectángulo redondeado">
          <a:extLst>
            <a:ext uri="{FF2B5EF4-FFF2-40B4-BE49-F238E27FC236}">
              <a16:creationId xmlns:a16="http://schemas.microsoft.com/office/drawing/2014/main" id="{00000000-0008-0000-0700-000004000000}"/>
            </a:ext>
          </a:extLst>
        </xdr:cNvPr>
        <xdr:cNvSpPr/>
      </xdr:nvSpPr>
      <xdr:spPr>
        <a:xfrm>
          <a:off x="3074445" y="3496732"/>
          <a:ext cx="583155" cy="22754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a:t>
          </a:r>
          <a:r>
            <a:rPr lang="es-CO" sz="800" baseline="0">
              <a:solidFill>
                <a:sysClr val="windowText" lastClr="000000"/>
              </a:solidFill>
            </a:rPr>
            <a:t> </a:t>
          </a:r>
          <a:r>
            <a:rPr lang="es-CO" sz="800">
              <a:solidFill>
                <a:sysClr val="windowText" lastClr="000000"/>
              </a:solidFill>
            </a:rPr>
            <a:t>08</a:t>
          </a:r>
        </a:p>
      </xdr:txBody>
    </xdr:sp>
    <xdr:clientData/>
  </xdr:twoCellAnchor>
  <xdr:twoCellAnchor>
    <xdr:from>
      <xdr:col>5</xdr:col>
      <xdr:colOff>68035</xdr:colOff>
      <xdr:row>5</xdr:row>
      <xdr:rowOff>454088</xdr:rowOff>
    </xdr:from>
    <xdr:to>
      <xdr:col>5</xdr:col>
      <xdr:colOff>606404</xdr:colOff>
      <xdr:row>5</xdr:row>
      <xdr:rowOff>686001</xdr:rowOff>
    </xdr:to>
    <xdr:sp macro="" textlink="">
      <xdr:nvSpPr>
        <xdr:cNvPr id="5" name="45 Rectángulo redondeado">
          <a:extLst>
            <a:ext uri="{FF2B5EF4-FFF2-40B4-BE49-F238E27FC236}">
              <a16:creationId xmlns:a16="http://schemas.microsoft.com/office/drawing/2014/main" id="{00000000-0008-0000-0700-000005000000}"/>
            </a:ext>
          </a:extLst>
        </xdr:cNvPr>
        <xdr:cNvSpPr/>
      </xdr:nvSpPr>
      <xdr:spPr>
        <a:xfrm>
          <a:off x="5230585" y="160661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04</a:t>
          </a:r>
        </a:p>
      </xdr:txBody>
    </xdr:sp>
    <xdr:clientData/>
  </xdr:twoCellAnchor>
  <xdr:twoCellAnchor>
    <xdr:from>
      <xdr:col>4</xdr:col>
      <xdr:colOff>1276350</xdr:colOff>
      <xdr:row>7</xdr:row>
      <xdr:rowOff>401604</xdr:rowOff>
    </xdr:from>
    <xdr:to>
      <xdr:col>4</xdr:col>
      <xdr:colOff>1878089</xdr:colOff>
      <xdr:row>7</xdr:row>
      <xdr:rowOff>644589</xdr:rowOff>
    </xdr:to>
    <xdr:sp macro="" textlink="">
      <xdr:nvSpPr>
        <xdr:cNvPr id="6" name="54 Rectángulo redondeado">
          <a:extLst>
            <a:ext uri="{FF2B5EF4-FFF2-40B4-BE49-F238E27FC236}">
              <a16:creationId xmlns:a16="http://schemas.microsoft.com/office/drawing/2014/main" id="{00000000-0008-0000-0700-000006000000}"/>
            </a:ext>
          </a:extLst>
        </xdr:cNvPr>
        <xdr:cNvSpPr/>
      </xdr:nvSpPr>
      <xdr:spPr>
        <a:xfrm>
          <a:off x="4324350" y="3849654"/>
          <a:ext cx="60173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07</a:t>
          </a:r>
        </a:p>
      </xdr:txBody>
    </xdr:sp>
    <xdr:clientData/>
  </xdr:twoCellAnchor>
  <xdr:twoCellAnchor>
    <xdr:from>
      <xdr:col>5</xdr:col>
      <xdr:colOff>695714</xdr:colOff>
      <xdr:row>5</xdr:row>
      <xdr:rowOff>55984</xdr:rowOff>
    </xdr:from>
    <xdr:to>
      <xdr:col>5</xdr:col>
      <xdr:colOff>1234083</xdr:colOff>
      <xdr:row>5</xdr:row>
      <xdr:rowOff>287897</xdr:rowOff>
    </xdr:to>
    <xdr:sp macro="" textlink="">
      <xdr:nvSpPr>
        <xdr:cNvPr id="7" name="42 Rectángulo redondeado">
          <a:extLst>
            <a:ext uri="{FF2B5EF4-FFF2-40B4-BE49-F238E27FC236}">
              <a16:creationId xmlns:a16="http://schemas.microsoft.com/office/drawing/2014/main" id="{00000000-0008-0000-0700-000007000000}"/>
            </a:ext>
          </a:extLst>
        </xdr:cNvPr>
        <xdr:cNvSpPr/>
      </xdr:nvSpPr>
      <xdr:spPr>
        <a:xfrm>
          <a:off x="5858264" y="1208509"/>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03</a:t>
          </a:r>
        </a:p>
      </xdr:txBody>
    </xdr:sp>
    <xdr:clientData/>
  </xdr:twoCellAnchor>
  <xdr:twoCellAnchor>
    <xdr:from>
      <xdr:col>5</xdr:col>
      <xdr:colOff>57344</xdr:colOff>
      <xdr:row>5</xdr:row>
      <xdr:rowOff>47820</xdr:rowOff>
    </xdr:from>
    <xdr:to>
      <xdr:col>5</xdr:col>
      <xdr:colOff>595713</xdr:colOff>
      <xdr:row>5</xdr:row>
      <xdr:rowOff>279733</xdr:rowOff>
    </xdr:to>
    <xdr:sp macro="" textlink="">
      <xdr:nvSpPr>
        <xdr:cNvPr id="8" name="78 Rectángulo redondeado">
          <a:extLst>
            <a:ext uri="{FF2B5EF4-FFF2-40B4-BE49-F238E27FC236}">
              <a16:creationId xmlns:a16="http://schemas.microsoft.com/office/drawing/2014/main" id="{00000000-0008-0000-0700-000008000000}"/>
            </a:ext>
          </a:extLst>
        </xdr:cNvPr>
        <xdr:cNvSpPr/>
      </xdr:nvSpPr>
      <xdr:spPr>
        <a:xfrm>
          <a:off x="5219894" y="120034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GFO 01</a:t>
          </a:r>
        </a:p>
      </xdr:txBody>
    </xdr:sp>
    <xdr:clientData/>
  </xdr:twoCellAnchor>
  <xdr:twoCellAnchor>
    <xdr:from>
      <xdr:col>4</xdr:col>
      <xdr:colOff>685800</xdr:colOff>
      <xdr:row>7</xdr:row>
      <xdr:rowOff>38100</xdr:rowOff>
    </xdr:from>
    <xdr:to>
      <xdr:col>4</xdr:col>
      <xdr:colOff>1268955</xdr:colOff>
      <xdr:row>7</xdr:row>
      <xdr:rowOff>265643</xdr:rowOff>
    </xdr:to>
    <xdr:sp macro="" textlink="">
      <xdr:nvSpPr>
        <xdr:cNvPr id="9" name="35 Rectángulo redondeado">
          <a:extLst>
            <a:ext uri="{FF2B5EF4-FFF2-40B4-BE49-F238E27FC236}">
              <a16:creationId xmlns:a16="http://schemas.microsoft.com/office/drawing/2014/main" id="{00000000-0008-0000-0700-000009000000}"/>
            </a:ext>
          </a:extLst>
        </xdr:cNvPr>
        <xdr:cNvSpPr/>
      </xdr:nvSpPr>
      <xdr:spPr>
        <a:xfrm>
          <a:off x="3733800" y="3486150"/>
          <a:ext cx="583155" cy="22754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a:t>
          </a:r>
          <a:r>
            <a:rPr lang="es-CO" sz="800" baseline="0">
              <a:solidFill>
                <a:sysClr val="windowText" lastClr="000000"/>
              </a:solidFill>
            </a:rPr>
            <a:t> </a:t>
          </a:r>
          <a:r>
            <a:rPr lang="es-CO" sz="800">
              <a:solidFill>
                <a:sysClr val="windowText" lastClr="000000"/>
              </a:solidFill>
            </a:rPr>
            <a:t>09</a:t>
          </a:r>
        </a:p>
      </xdr:txBody>
    </xdr:sp>
    <xdr:clientData/>
  </xdr:twoCellAnchor>
  <xdr:twoCellAnchor>
    <xdr:from>
      <xdr:col>4</xdr:col>
      <xdr:colOff>1371600</xdr:colOff>
      <xdr:row>7</xdr:row>
      <xdr:rowOff>47625</xdr:rowOff>
    </xdr:from>
    <xdr:to>
      <xdr:col>4</xdr:col>
      <xdr:colOff>1901686</xdr:colOff>
      <xdr:row>7</xdr:row>
      <xdr:rowOff>254690</xdr:rowOff>
    </xdr:to>
    <xdr:sp macro="" textlink="">
      <xdr:nvSpPr>
        <xdr:cNvPr id="10" name="29 Rectángulo redondeado">
          <a:extLst>
            <a:ext uri="{FF2B5EF4-FFF2-40B4-BE49-F238E27FC236}">
              <a16:creationId xmlns:a16="http://schemas.microsoft.com/office/drawing/2014/main" id="{00000000-0008-0000-0700-00000A000000}"/>
            </a:ext>
          </a:extLst>
        </xdr:cNvPr>
        <xdr:cNvSpPr/>
      </xdr:nvSpPr>
      <xdr:spPr>
        <a:xfrm>
          <a:off x="4419600" y="34956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03</a:t>
          </a:r>
        </a:p>
      </xdr:txBody>
    </xdr:sp>
    <xdr:clientData/>
  </xdr:twoCellAnchor>
  <xdr:twoCellAnchor>
    <xdr:from>
      <xdr:col>3</xdr:col>
      <xdr:colOff>76200</xdr:colOff>
      <xdr:row>9</xdr:row>
      <xdr:rowOff>57150</xdr:rowOff>
    </xdr:from>
    <xdr:to>
      <xdr:col>3</xdr:col>
      <xdr:colOff>606286</xdr:colOff>
      <xdr:row>9</xdr:row>
      <xdr:rowOff>264215</xdr:rowOff>
    </xdr:to>
    <xdr:sp macro="" textlink="">
      <xdr:nvSpPr>
        <xdr:cNvPr id="11" name="29 Rectángulo redondeado">
          <a:extLst>
            <a:ext uri="{FF2B5EF4-FFF2-40B4-BE49-F238E27FC236}">
              <a16:creationId xmlns:a16="http://schemas.microsoft.com/office/drawing/2014/main" id="{00000000-0008-0000-0700-00000B000000}"/>
            </a:ext>
          </a:extLst>
        </xdr:cNvPr>
        <xdr:cNvSpPr/>
      </xdr:nvSpPr>
      <xdr:spPr>
        <a:xfrm>
          <a:off x="2305050" y="56388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GDU 04</a:t>
          </a:r>
        </a:p>
      </xdr:txBody>
    </xdr:sp>
    <xdr:clientData/>
  </xdr:twoCellAnchor>
  <xdr:twoCellAnchor>
    <xdr:from>
      <xdr:col>5</xdr:col>
      <xdr:colOff>66675</xdr:colOff>
      <xdr:row>7</xdr:row>
      <xdr:rowOff>95250</xdr:rowOff>
    </xdr:from>
    <xdr:to>
      <xdr:col>5</xdr:col>
      <xdr:colOff>621607</xdr:colOff>
      <xdr:row>7</xdr:row>
      <xdr:rowOff>327163</xdr:rowOff>
    </xdr:to>
    <xdr:sp macro="" textlink="">
      <xdr:nvSpPr>
        <xdr:cNvPr id="12" name="28 Rectángulo redondeado">
          <a:extLst>
            <a:ext uri="{FF2B5EF4-FFF2-40B4-BE49-F238E27FC236}">
              <a16:creationId xmlns:a16="http://schemas.microsoft.com/office/drawing/2014/main" id="{00000000-0008-0000-0700-00000C000000}"/>
            </a:ext>
          </a:extLst>
        </xdr:cNvPr>
        <xdr:cNvSpPr/>
      </xdr:nvSpPr>
      <xdr:spPr>
        <a:xfrm>
          <a:off x="5229225" y="3543300"/>
          <a:ext cx="554932"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03</a:t>
          </a:r>
        </a:p>
        <a:p>
          <a:pPr algn="ctr"/>
          <a:r>
            <a:rPr lang="es-CO" sz="800">
              <a:solidFill>
                <a:sysClr val="windowText" lastClr="000000"/>
              </a:solidFill>
            </a:rPr>
            <a:t>3</a:t>
          </a:r>
        </a:p>
      </xdr:txBody>
    </xdr:sp>
    <xdr:clientData/>
  </xdr:twoCellAnchor>
  <xdr:twoCellAnchor>
    <xdr:from>
      <xdr:col>4</xdr:col>
      <xdr:colOff>66675</xdr:colOff>
      <xdr:row>5</xdr:row>
      <xdr:rowOff>114300</xdr:rowOff>
    </xdr:from>
    <xdr:to>
      <xdr:col>4</xdr:col>
      <xdr:colOff>605044</xdr:colOff>
      <xdr:row>5</xdr:row>
      <xdr:rowOff>346213</xdr:rowOff>
    </xdr:to>
    <xdr:sp macro="" textlink="">
      <xdr:nvSpPr>
        <xdr:cNvPr id="13" name="42 Rectángulo redondeado">
          <a:extLst>
            <a:ext uri="{FF2B5EF4-FFF2-40B4-BE49-F238E27FC236}">
              <a16:creationId xmlns:a16="http://schemas.microsoft.com/office/drawing/2014/main" id="{00000000-0008-0000-0700-00000D000000}"/>
            </a:ext>
          </a:extLst>
        </xdr:cNvPr>
        <xdr:cNvSpPr/>
      </xdr:nvSpPr>
      <xdr:spPr>
        <a:xfrm>
          <a:off x="3114675" y="12668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GDE 02</a:t>
          </a:r>
        </a:p>
      </xdr:txBody>
    </xdr:sp>
    <xdr:clientData/>
  </xdr:twoCellAnchor>
  <xdr:twoCellAnchor>
    <xdr:from>
      <xdr:col>4</xdr:col>
      <xdr:colOff>57150</xdr:colOff>
      <xdr:row>6</xdr:row>
      <xdr:rowOff>57150</xdr:rowOff>
    </xdr:from>
    <xdr:to>
      <xdr:col>4</xdr:col>
      <xdr:colOff>595519</xdr:colOff>
      <xdr:row>6</xdr:row>
      <xdr:rowOff>289063</xdr:rowOff>
    </xdr:to>
    <xdr:sp macro="" textlink="">
      <xdr:nvSpPr>
        <xdr:cNvPr id="14" name="42 Rectángulo redondeado">
          <a:extLst>
            <a:ext uri="{FF2B5EF4-FFF2-40B4-BE49-F238E27FC236}">
              <a16:creationId xmlns:a16="http://schemas.microsoft.com/office/drawing/2014/main" id="{00000000-0008-0000-0700-00000E000000}"/>
            </a:ext>
          </a:extLst>
        </xdr:cNvPr>
        <xdr:cNvSpPr/>
      </xdr:nvSpPr>
      <xdr:spPr>
        <a:xfrm>
          <a:off x="3105150" y="24384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04</a:t>
          </a:r>
        </a:p>
      </xdr:txBody>
    </xdr:sp>
    <xdr:clientData/>
  </xdr:twoCellAnchor>
  <xdr:twoCellAnchor>
    <xdr:from>
      <xdr:col>4</xdr:col>
      <xdr:colOff>1457325</xdr:colOff>
      <xdr:row>5</xdr:row>
      <xdr:rowOff>133350</xdr:rowOff>
    </xdr:from>
    <xdr:to>
      <xdr:col>4</xdr:col>
      <xdr:colOff>2057400</xdr:colOff>
      <xdr:row>5</xdr:row>
      <xdr:rowOff>365263</xdr:rowOff>
    </xdr:to>
    <xdr:sp macro="" textlink="">
      <xdr:nvSpPr>
        <xdr:cNvPr id="15" name="42 Rectángulo redondeado">
          <a:extLst>
            <a:ext uri="{FF2B5EF4-FFF2-40B4-BE49-F238E27FC236}">
              <a16:creationId xmlns:a16="http://schemas.microsoft.com/office/drawing/2014/main" id="{00000000-0008-0000-0700-00000F000000}"/>
            </a:ext>
          </a:extLst>
        </xdr:cNvPr>
        <xdr:cNvSpPr/>
      </xdr:nvSpPr>
      <xdr:spPr>
        <a:xfrm>
          <a:off x="4505325" y="1285875"/>
          <a:ext cx="600075"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02</a:t>
          </a:r>
        </a:p>
      </xdr:txBody>
    </xdr:sp>
    <xdr:clientData/>
  </xdr:twoCellAnchor>
  <xdr:twoCellAnchor>
    <xdr:from>
      <xdr:col>3</xdr:col>
      <xdr:colOff>47625</xdr:colOff>
      <xdr:row>7</xdr:row>
      <xdr:rowOff>57150</xdr:rowOff>
    </xdr:from>
    <xdr:to>
      <xdr:col>3</xdr:col>
      <xdr:colOff>676275</xdr:colOff>
      <xdr:row>7</xdr:row>
      <xdr:rowOff>289063</xdr:rowOff>
    </xdr:to>
    <xdr:sp macro="" textlink="">
      <xdr:nvSpPr>
        <xdr:cNvPr id="16" name="42 Rectángulo redondeado">
          <a:extLst>
            <a:ext uri="{FF2B5EF4-FFF2-40B4-BE49-F238E27FC236}">
              <a16:creationId xmlns:a16="http://schemas.microsoft.com/office/drawing/2014/main" id="{00000000-0008-0000-0700-000010000000}"/>
            </a:ext>
          </a:extLst>
        </xdr:cNvPr>
        <xdr:cNvSpPr/>
      </xdr:nvSpPr>
      <xdr:spPr>
        <a:xfrm>
          <a:off x="2276475" y="3505200"/>
          <a:ext cx="628650"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GCE 03</a:t>
          </a:r>
        </a:p>
      </xdr:txBody>
    </xdr:sp>
    <xdr:clientData/>
  </xdr:twoCellAnchor>
  <xdr:twoCellAnchor>
    <xdr:from>
      <xdr:col>4</xdr:col>
      <xdr:colOff>733425</xdr:colOff>
      <xdr:row>5</xdr:row>
      <xdr:rowOff>123825</xdr:rowOff>
    </xdr:from>
    <xdr:to>
      <xdr:col>4</xdr:col>
      <xdr:colOff>1271794</xdr:colOff>
      <xdr:row>5</xdr:row>
      <xdr:rowOff>355738</xdr:rowOff>
    </xdr:to>
    <xdr:sp macro="" textlink="">
      <xdr:nvSpPr>
        <xdr:cNvPr id="17" name="42 Rectángulo redondeado">
          <a:extLst>
            <a:ext uri="{FF2B5EF4-FFF2-40B4-BE49-F238E27FC236}">
              <a16:creationId xmlns:a16="http://schemas.microsoft.com/office/drawing/2014/main" id="{00000000-0008-0000-0700-000011000000}"/>
            </a:ext>
          </a:extLst>
        </xdr:cNvPr>
        <xdr:cNvSpPr/>
      </xdr:nvSpPr>
      <xdr:spPr>
        <a:xfrm>
          <a:off x="3781425" y="12763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547687</xdr:colOff>
      <xdr:row>13</xdr:row>
      <xdr:rowOff>146445</xdr:rowOff>
    </xdr:from>
    <xdr:to>
      <xdr:col>23</xdr:col>
      <xdr:colOff>107156</xdr:colOff>
      <xdr:row>36</xdr:row>
      <xdr:rowOff>202405</xdr:rowOff>
    </xdr:to>
    <xdr:graphicFrame macro="">
      <xdr:nvGraphicFramePr>
        <xdr:cNvPr id="3" name="Gráfico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ESOS%20GERENCIALES/MAPA_RIESGOS_UAEOS_2020_PENS_Y_DIRECCIONAMIENTO%20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EQUIPO/PLANEACION/RIESGOS/MAPA%20DE%20RIESGOS%202019/MAPA%20RIESGOS%20PROCESOS%202019/SEGUIMIENTO/1ER%20SEGUIMIENTO%20M%20R%20P/1ER_SEGUI_M_R_UAEOS_2019_G_FINANCIE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OCI"/>
      <sheetName val="DESCRIPCIÓN RIESGOS"/>
      <sheetName val="CAUSA RAIZ"/>
      <sheetName val="CRITERIOS CALIFIC. PROBABILIDAD"/>
      <sheetName val="NIVEL CALIFICAR IMPACTO RESUMEN"/>
      <sheetName val="EVALUACIÓN CONTROLES"/>
      <sheetName val="MAPA DE RIESGOS"/>
      <sheetName val="PESO CONTROLES"/>
      <sheetName val="DESPLAZAMIENTO RIESGO INHERENTE"/>
      <sheetName val="MAPA DE RIESGOS UAEOS"/>
    </sheetNames>
    <sheetDataSet>
      <sheetData sheetId="0"/>
      <sheetData sheetId="1"/>
      <sheetData sheetId="2">
        <row r="10">
          <cell r="E10" t="str">
            <v>Desinteres por la gestión del riesgo.</v>
          </cell>
          <cell r="F10" t="str">
            <v>Mayor probabilidad de ocurrencia de los riesgos.</v>
          </cell>
        </row>
        <row r="11">
          <cell r="E11" t="str">
            <v>Falta de compromiso de los lideres de proceso para la construccion del mapa de riesgos de proceso.</v>
          </cell>
          <cell r="F11" t="str">
            <v>No identificación de causas, controles y consecuencias de la ocurrencia de riesgos.</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OCI"/>
      <sheetName val="DESCRIPCIÓN RIESGOS"/>
      <sheetName val="CAUSA RAIZ"/>
      <sheetName val="CRITERIOS CALIFIC. PROBABILIDAD"/>
      <sheetName val="NIVEL CALIFICAR IMPACTO RESUMEN"/>
      <sheetName val="EVALUACIÓN CONTROLES"/>
      <sheetName val="MAPA DE RIESGOS"/>
      <sheetName val="PESO CONTROLES"/>
      <sheetName val="MAPA DE RIESGOS UAEOS"/>
    </sheetNames>
    <sheetDataSet>
      <sheetData sheetId="0"/>
      <sheetData sheetId="1"/>
      <sheetData sheetId="2"/>
      <sheetData sheetId="3"/>
      <sheetData sheetId="4"/>
      <sheetData sheetId="5"/>
      <sheetData sheetId="6"/>
      <sheetData sheetId="7">
        <row r="5">
          <cell r="J5" t="str">
            <v>Verificar los saldos registrados en SIIF de la vigencia anterior con corte a 31 de diciembre.</v>
          </cell>
        </row>
        <row r="6">
          <cell r="J6" t="str">
            <v>Información reportada en el SIIF Nación.</v>
          </cell>
        </row>
        <row r="7">
          <cell r="J7" t="str">
            <v>Control de la ejecución presupuestal de la vigencia.</v>
          </cell>
        </row>
        <row r="8">
          <cell r="J8" t="str">
            <v>Mensualmente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v>
          </cell>
        </row>
        <row r="9">
          <cell r="J9" t="str">
            <v>Verificar que la solicitud se realice por el rubro correspondiente y que se soporte con los documentos que viabilicen el posible gasto.</v>
          </cell>
        </row>
        <row r="10">
          <cell r="J10" t="str">
            <v>Actualización de la circular interna de Trámites Internos Financiera, conforme a las necesidades, reglamentación vigente y posibles mejoras detectadas.</v>
          </cell>
        </row>
        <row r="11">
          <cell r="J11" t="str">
            <v>Revisión de los soportes necesarios para la expedición de un Certificado de Registro Presupuestal, conforme a la circular interna de trámites internos financiera vigente y a la lista de chequeo solicitud registro presupuestal - código UAEOS-FO-GFI-03.</v>
          </cell>
        </row>
        <row r="12">
          <cell r="J12" t="str">
            <v xml:space="preserve">Analizar la consistencia de los saldos del balance teniendo en cuenta la naturaleza de las cuentas y los soportes correspondientes. </v>
          </cell>
        </row>
        <row r="13">
          <cell r="J13" t="str">
            <v>Existe un contratista profesional especializado, quien es el encargo de verificar los auxiliares del balance para realizar los ajutes pertinentes dentro del mes que se esta cerrando.</v>
          </cell>
        </row>
        <row r="14">
          <cell r="J14" t="str">
            <v>Verificar y reclasificar saldos negativos y que no correspondan con la dinámica de las cuentas afectadas, por medio de reportes de SIIF Nación.</v>
          </cell>
        </row>
        <row r="15">
          <cell r="J15" t="str">
            <v>Elaboración de conciliaciones y matríz de cumplimiento de acuerdo a las fechas establecidas por la Contaduria General de la Nacion.</v>
          </cell>
        </row>
        <row r="16">
          <cell r="J16" t="str">
            <v>Para reservar PAC sobre compromisos de Rezago Presupuestal, es necesario remitir los documento requeridos según la lista  de chequeo de pagos - código UAEOS-FO-GFI-02.</v>
          </cell>
        </row>
        <row r="17">
          <cell r="J17" t="str">
            <v>Para reservar PAC sobre compromisos de vigencia actual es necesario relacionar en el formato y la fecha  establecida, los datos requeridos, donde se menciona el RP y expedido.</v>
          </cell>
        </row>
        <row r="18">
          <cell r="J18" t="str">
            <v>Recordacion de PAC semanal por parte del funcionario encargado de la Tesoreria de la entidad, para que los supervisores tengan presente los pagos que corresponden al mes.</v>
          </cell>
        </row>
        <row r="19">
          <cell r="J19" t="str">
            <v>Identificar actividades puntos de control en las actividades de reporte de los procedimientos del proceso.</v>
          </cell>
        </row>
        <row r="20">
          <cell r="J20" t="str">
            <v>Capacitación constante en los lineamientos y cambios por parte de los organismos competentes, Ministerio de Hacienda, Contaduría General de la Nación, DIAN, Secretaria de Hacienda Distrital.</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1"/>
  <sheetViews>
    <sheetView topLeftCell="A40" workbookViewId="0">
      <selection activeCell="C10" sqref="C10:K10"/>
    </sheetView>
  </sheetViews>
  <sheetFormatPr baseColWidth="10" defaultRowHeight="15" x14ac:dyDescent="0.25"/>
  <cols>
    <col min="2" max="2" width="6.85546875" style="9" customWidth="1"/>
    <col min="9" max="9" width="8.85546875" customWidth="1"/>
    <col min="11" max="11" width="10.28515625" customWidth="1"/>
  </cols>
  <sheetData>
    <row r="2" spans="2:13" ht="15.75" thickBot="1" x14ac:dyDescent="0.3"/>
    <row r="3" spans="2:13" ht="36.75" customHeight="1" x14ac:dyDescent="0.25">
      <c r="B3" s="495" t="s">
        <v>518</v>
      </c>
      <c r="C3" s="496"/>
      <c r="D3" s="496"/>
      <c r="E3" s="496"/>
      <c r="F3" s="496"/>
      <c r="G3" s="496"/>
      <c r="H3" s="496"/>
      <c r="I3" s="496"/>
      <c r="J3" s="496"/>
      <c r="K3" s="496"/>
      <c r="L3" s="496"/>
      <c r="M3" s="497"/>
    </row>
    <row r="4" spans="2:13" ht="36.75" customHeight="1" x14ac:dyDescent="0.25">
      <c r="B4" s="498"/>
      <c r="C4" s="499"/>
      <c r="D4" s="499"/>
      <c r="E4" s="499"/>
      <c r="F4" s="499"/>
      <c r="G4" s="499"/>
      <c r="H4" s="499"/>
      <c r="I4" s="499"/>
      <c r="J4" s="499"/>
      <c r="K4" s="499"/>
      <c r="L4" s="499"/>
      <c r="M4" s="500"/>
    </row>
    <row r="5" spans="2:13" ht="36.75" customHeight="1" thickBot="1" x14ac:dyDescent="0.3">
      <c r="B5" s="498"/>
      <c r="C5" s="499"/>
      <c r="D5" s="499"/>
      <c r="E5" s="499"/>
      <c r="F5" s="499"/>
      <c r="G5" s="499"/>
      <c r="H5" s="499"/>
      <c r="I5" s="499"/>
      <c r="J5" s="499"/>
      <c r="K5" s="499"/>
      <c r="L5" s="499"/>
      <c r="M5" s="500"/>
    </row>
    <row r="6" spans="2:13" ht="36.75" customHeight="1" thickBot="1" x14ac:dyDescent="0.3">
      <c r="B6" s="501" t="s">
        <v>519</v>
      </c>
      <c r="C6" s="502"/>
      <c r="D6" s="502"/>
      <c r="E6" s="502"/>
      <c r="F6" s="502"/>
      <c r="G6" s="502"/>
      <c r="H6" s="503"/>
      <c r="I6" s="502" t="s">
        <v>520</v>
      </c>
      <c r="J6" s="502"/>
      <c r="K6" s="502"/>
      <c r="L6" s="502"/>
      <c r="M6" s="504"/>
    </row>
    <row r="7" spans="2:13" ht="30" customHeight="1" x14ac:dyDescent="0.25">
      <c r="B7" s="169">
        <v>1</v>
      </c>
      <c r="C7" s="489" t="s">
        <v>458</v>
      </c>
      <c r="D7" s="489"/>
      <c r="E7" s="489"/>
      <c r="F7" s="489"/>
      <c r="G7" s="489"/>
      <c r="H7" s="489"/>
      <c r="I7" s="489"/>
      <c r="J7" s="489"/>
      <c r="K7" s="490"/>
      <c r="L7" s="170" t="s">
        <v>193</v>
      </c>
      <c r="M7" s="171" t="s">
        <v>194</v>
      </c>
    </row>
    <row r="8" spans="2:13" ht="15.75" x14ac:dyDescent="0.25">
      <c r="B8" s="172" t="s">
        <v>465</v>
      </c>
      <c r="C8" s="491" t="s">
        <v>399</v>
      </c>
      <c r="D8" s="492"/>
      <c r="E8" s="492"/>
      <c r="F8" s="492"/>
      <c r="G8" s="492"/>
      <c r="H8" s="492"/>
      <c r="I8" s="492"/>
      <c r="J8" s="492"/>
      <c r="K8" s="492"/>
      <c r="L8" s="173"/>
      <c r="M8" s="174"/>
    </row>
    <row r="9" spans="2:13" ht="15.75" x14ac:dyDescent="0.25">
      <c r="B9" s="172" t="s">
        <v>466</v>
      </c>
      <c r="C9" s="491" t="s">
        <v>400</v>
      </c>
      <c r="D9" s="492"/>
      <c r="E9" s="492"/>
      <c r="F9" s="492"/>
      <c r="G9" s="492"/>
      <c r="H9" s="492"/>
      <c r="I9" s="492"/>
      <c r="J9" s="492"/>
      <c r="K9" s="492"/>
      <c r="L9" s="173"/>
      <c r="M9" s="174"/>
    </row>
    <row r="10" spans="2:13" ht="15.75" x14ac:dyDescent="0.25">
      <c r="B10" s="172" t="s">
        <v>467</v>
      </c>
      <c r="C10" s="491" t="s">
        <v>401</v>
      </c>
      <c r="D10" s="492"/>
      <c r="E10" s="492"/>
      <c r="F10" s="492"/>
      <c r="G10" s="492"/>
      <c r="H10" s="492"/>
      <c r="I10" s="492"/>
      <c r="J10" s="492"/>
      <c r="K10" s="492"/>
      <c r="L10" s="173"/>
      <c r="M10" s="174"/>
    </row>
    <row r="11" spans="2:13" ht="15.75" x14ac:dyDescent="0.25">
      <c r="B11" s="172" t="s">
        <v>468</v>
      </c>
      <c r="C11" s="491" t="s">
        <v>402</v>
      </c>
      <c r="D11" s="492"/>
      <c r="E11" s="492"/>
      <c r="F11" s="492"/>
      <c r="G11" s="492"/>
      <c r="H11" s="492"/>
      <c r="I11" s="492"/>
      <c r="J11" s="492"/>
      <c r="K11" s="492"/>
      <c r="L11" s="173"/>
      <c r="M11" s="174"/>
    </row>
    <row r="12" spans="2:13" ht="15.75" x14ac:dyDescent="0.25">
      <c r="B12" s="172" t="s">
        <v>469</v>
      </c>
      <c r="C12" s="491" t="s">
        <v>403</v>
      </c>
      <c r="D12" s="492"/>
      <c r="E12" s="492"/>
      <c r="F12" s="492"/>
      <c r="G12" s="492"/>
      <c r="H12" s="492"/>
      <c r="I12" s="492"/>
      <c r="J12" s="492"/>
      <c r="K12" s="492"/>
      <c r="L12" s="173"/>
      <c r="M12" s="174"/>
    </row>
    <row r="13" spans="2:13" ht="15.75" x14ac:dyDescent="0.25">
      <c r="B13" s="172" t="s">
        <v>470</v>
      </c>
      <c r="C13" s="491" t="s">
        <v>404</v>
      </c>
      <c r="D13" s="492"/>
      <c r="E13" s="492"/>
      <c r="F13" s="492"/>
      <c r="G13" s="492"/>
      <c r="H13" s="492"/>
      <c r="I13" s="492"/>
      <c r="J13" s="492"/>
      <c r="K13" s="492"/>
      <c r="L13" s="173"/>
      <c r="M13" s="174"/>
    </row>
    <row r="14" spans="2:13" ht="15.75" x14ac:dyDescent="0.25">
      <c r="B14" s="172" t="s">
        <v>471</v>
      </c>
      <c r="C14" s="491" t="s">
        <v>405</v>
      </c>
      <c r="D14" s="492"/>
      <c r="E14" s="492"/>
      <c r="F14" s="492"/>
      <c r="G14" s="492"/>
      <c r="H14" s="492"/>
      <c r="I14" s="492"/>
      <c r="J14" s="492"/>
      <c r="K14" s="492"/>
      <c r="L14" s="173"/>
      <c r="M14" s="174"/>
    </row>
    <row r="15" spans="2:13" ht="15.75" x14ac:dyDescent="0.25">
      <c r="B15" s="172" t="s">
        <v>472</v>
      </c>
      <c r="C15" s="491" t="s">
        <v>406</v>
      </c>
      <c r="D15" s="492"/>
      <c r="E15" s="492"/>
      <c r="F15" s="492"/>
      <c r="G15" s="492"/>
      <c r="H15" s="492"/>
      <c r="I15" s="492"/>
      <c r="J15" s="492"/>
      <c r="K15" s="492"/>
      <c r="L15" s="173"/>
      <c r="M15" s="174"/>
    </row>
    <row r="16" spans="2:13" ht="15.75" x14ac:dyDescent="0.25">
      <c r="B16" s="175"/>
      <c r="C16" s="176"/>
      <c r="D16" s="176"/>
      <c r="E16" s="176"/>
      <c r="F16" s="176"/>
      <c r="G16" s="176"/>
      <c r="H16" s="176"/>
      <c r="I16" s="176"/>
      <c r="J16" s="176"/>
      <c r="K16" s="176"/>
      <c r="L16" s="176"/>
      <c r="M16" s="177"/>
    </row>
    <row r="17" spans="2:13" ht="15" customHeight="1" x14ac:dyDescent="0.25">
      <c r="B17" s="172">
        <v>2</v>
      </c>
      <c r="C17" s="486" t="s">
        <v>457</v>
      </c>
      <c r="D17" s="487"/>
      <c r="E17" s="487"/>
      <c r="F17" s="487"/>
      <c r="G17" s="487"/>
      <c r="H17" s="487"/>
      <c r="I17" s="487"/>
      <c r="J17" s="487"/>
      <c r="K17" s="488"/>
      <c r="L17" s="178" t="s">
        <v>193</v>
      </c>
      <c r="M17" s="179" t="s">
        <v>194</v>
      </c>
    </row>
    <row r="18" spans="2:13" ht="15" customHeight="1" x14ac:dyDescent="0.25">
      <c r="B18" s="172" t="s">
        <v>459</v>
      </c>
      <c r="C18" s="492" t="s">
        <v>407</v>
      </c>
      <c r="D18" s="492"/>
      <c r="E18" s="492"/>
      <c r="F18" s="492"/>
      <c r="G18" s="492"/>
      <c r="H18" s="492"/>
      <c r="I18" s="492"/>
      <c r="J18" s="492"/>
      <c r="K18" s="492"/>
      <c r="L18" s="180"/>
      <c r="M18" s="174"/>
    </row>
    <row r="19" spans="2:13" ht="15" customHeight="1" x14ac:dyDescent="0.25">
      <c r="B19" s="172" t="s">
        <v>460</v>
      </c>
      <c r="C19" s="492" t="s">
        <v>408</v>
      </c>
      <c r="D19" s="492"/>
      <c r="E19" s="492"/>
      <c r="F19" s="492"/>
      <c r="G19" s="492"/>
      <c r="H19" s="492"/>
      <c r="I19" s="492"/>
      <c r="J19" s="492"/>
      <c r="K19" s="492"/>
      <c r="L19" s="180"/>
      <c r="M19" s="174"/>
    </row>
    <row r="20" spans="2:13" ht="15" customHeight="1" x14ac:dyDescent="0.25">
      <c r="B20" s="172" t="s">
        <v>461</v>
      </c>
      <c r="C20" s="492" t="s">
        <v>409</v>
      </c>
      <c r="D20" s="492"/>
      <c r="E20" s="492"/>
      <c r="F20" s="492"/>
      <c r="G20" s="492"/>
      <c r="H20" s="492"/>
      <c r="I20" s="492"/>
      <c r="J20" s="492"/>
      <c r="K20" s="492"/>
      <c r="L20" s="180"/>
      <c r="M20" s="174"/>
    </row>
    <row r="21" spans="2:13" ht="15" customHeight="1" x14ac:dyDescent="0.25">
      <c r="B21" s="172" t="s">
        <v>462</v>
      </c>
      <c r="C21" s="492" t="s">
        <v>410</v>
      </c>
      <c r="D21" s="492"/>
      <c r="E21" s="492"/>
      <c r="F21" s="492"/>
      <c r="G21" s="492"/>
      <c r="H21" s="492"/>
      <c r="I21" s="492"/>
      <c r="J21" s="492"/>
      <c r="K21" s="492"/>
      <c r="L21" s="180"/>
      <c r="M21" s="174"/>
    </row>
    <row r="22" spans="2:13" ht="15" customHeight="1" x14ac:dyDescent="0.25">
      <c r="B22" s="172" t="s">
        <v>463</v>
      </c>
      <c r="C22" s="492" t="s">
        <v>411</v>
      </c>
      <c r="D22" s="492"/>
      <c r="E22" s="492"/>
      <c r="F22" s="492"/>
      <c r="G22" s="492"/>
      <c r="H22" s="492"/>
      <c r="I22" s="492"/>
      <c r="J22" s="492"/>
      <c r="K22" s="492"/>
      <c r="L22" s="180"/>
      <c r="M22" s="174"/>
    </row>
    <row r="23" spans="2:13" ht="15" customHeight="1" x14ac:dyDescent="0.25">
      <c r="B23" s="172" t="s">
        <v>464</v>
      </c>
      <c r="C23" s="492" t="s">
        <v>412</v>
      </c>
      <c r="D23" s="492"/>
      <c r="E23" s="492"/>
      <c r="F23" s="492"/>
      <c r="G23" s="492"/>
      <c r="H23" s="492"/>
      <c r="I23" s="492"/>
      <c r="J23" s="492"/>
      <c r="K23" s="492"/>
      <c r="L23" s="180"/>
      <c r="M23" s="174"/>
    </row>
    <row r="24" spans="2:13" ht="15.75" x14ac:dyDescent="0.25">
      <c r="B24" s="175"/>
      <c r="C24" s="176"/>
      <c r="D24" s="176"/>
      <c r="E24" s="176"/>
      <c r="F24" s="176"/>
      <c r="G24" s="176"/>
      <c r="H24" s="176"/>
      <c r="I24" s="176"/>
      <c r="J24" s="176"/>
      <c r="K24" s="176"/>
      <c r="L24" s="176"/>
      <c r="M24" s="177"/>
    </row>
    <row r="25" spans="2:13" ht="15" customHeight="1" x14ac:dyDescent="0.25">
      <c r="B25" s="172">
        <v>3</v>
      </c>
      <c r="C25" s="486" t="s">
        <v>456</v>
      </c>
      <c r="D25" s="487"/>
      <c r="E25" s="487"/>
      <c r="F25" s="487"/>
      <c r="G25" s="487"/>
      <c r="H25" s="487"/>
      <c r="I25" s="487"/>
      <c r="J25" s="487"/>
      <c r="K25" s="488"/>
      <c r="L25" s="178" t="s">
        <v>193</v>
      </c>
      <c r="M25" s="179" t="s">
        <v>194</v>
      </c>
    </row>
    <row r="26" spans="2:13" ht="15.75" x14ac:dyDescent="0.25">
      <c r="B26" s="172" t="s">
        <v>473</v>
      </c>
      <c r="C26" s="492" t="s">
        <v>413</v>
      </c>
      <c r="D26" s="492"/>
      <c r="E26" s="492"/>
      <c r="F26" s="492"/>
      <c r="G26" s="492"/>
      <c r="H26" s="492"/>
      <c r="I26" s="492"/>
      <c r="J26" s="492"/>
      <c r="K26" s="492"/>
      <c r="L26" s="181"/>
      <c r="M26" s="174"/>
    </row>
    <row r="27" spans="2:13" ht="31.5" customHeight="1" x14ac:dyDescent="0.25">
      <c r="B27" s="172" t="s">
        <v>474</v>
      </c>
      <c r="C27" s="493" t="s">
        <v>414</v>
      </c>
      <c r="D27" s="493"/>
      <c r="E27" s="493"/>
      <c r="F27" s="493"/>
      <c r="G27" s="493"/>
      <c r="H27" s="493"/>
      <c r="I27" s="493"/>
      <c r="J27" s="493"/>
      <c r="K27" s="493"/>
      <c r="L27" s="181"/>
      <c r="M27" s="174"/>
    </row>
    <row r="28" spans="2:13" ht="15.75" x14ac:dyDescent="0.25">
      <c r="B28" s="172" t="s">
        <v>475</v>
      </c>
      <c r="C28" s="492" t="s">
        <v>415</v>
      </c>
      <c r="D28" s="492"/>
      <c r="E28" s="492"/>
      <c r="F28" s="492"/>
      <c r="G28" s="492"/>
      <c r="H28" s="492"/>
      <c r="I28" s="492"/>
      <c r="J28" s="492"/>
      <c r="K28" s="492"/>
      <c r="L28" s="181"/>
      <c r="M28" s="174"/>
    </row>
    <row r="29" spans="2:13" ht="15.75" x14ac:dyDescent="0.25">
      <c r="B29" s="172" t="s">
        <v>476</v>
      </c>
      <c r="C29" s="492" t="s">
        <v>416</v>
      </c>
      <c r="D29" s="492"/>
      <c r="E29" s="492"/>
      <c r="F29" s="492"/>
      <c r="G29" s="492"/>
      <c r="H29" s="492"/>
      <c r="I29" s="492"/>
      <c r="J29" s="492"/>
      <c r="K29" s="492"/>
      <c r="L29" s="181"/>
      <c r="M29" s="174"/>
    </row>
    <row r="30" spans="2:13" ht="15.75" x14ac:dyDescent="0.25">
      <c r="B30" s="175"/>
      <c r="C30" s="176"/>
      <c r="D30" s="176"/>
      <c r="E30" s="176"/>
      <c r="F30" s="176"/>
      <c r="G30" s="176"/>
      <c r="H30" s="176"/>
      <c r="I30" s="176"/>
      <c r="J30" s="176"/>
      <c r="K30" s="176"/>
      <c r="L30" s="176"/>
      <c r="M30" s="177"/>
    </row>
    <row r="31" spans="2:13" ht="15" customHeight="1" x14ac:dyDescent="0.25">
      <c r="B31" s="172">
        <v>4</v>
      </c>
      <c r="C31" s="486" t="s">
        <v>455</v>
      </c>
      <c r="D31" s="487"/>
      <c r="E31" s="487"/>
      <c r="F31" s="487"/>
      <c r="G31" s="487"/>
      <c r="H31" s="487"/>
      <c r="I31" s="487"/>
      <c r="J31" s="487"/>
      <c r="K31" s="488"/>
      <c r="L31" s="178" t="s">
        <v>193</v>
      </c>
      <c r="M31" s="179" t="s">
        <v>194</v>
      </c>
    </row>
    <row r="32" spans="2:13" ht="15.75" x14ac:dyDescent="0.25">
      <c r="B32" s="172" t="s">
        <v>477</v>
      </c>
      <c r="C32" s="492" t="s">
        <v>417</v>
      </c>
      <c r="D32" s="492"/>
      <c r="E32" s="492"/>
      <c r="F32" s="492"/>
      <c r="G32" s="492"/>
      <c r="H32" s="492"/>
      <c r="I32" s="492"/>
      <c r="J32" s="492"/>
      <c r="K32" s="492"/>
      <c r="L32" s="181"/>
      <c r="M32" s="174"/>
    </row>
    <row r="33" spans="2:13" ht="15.75" x14ac:dyDescent="0.25">
      <c r="B33" s="172" t="s">
        <v>478</v>
      </c>
      <c r="C33" s="492" t="s">
        <v>418</v>
      </c>
      <c r="D33" s="492"/>
      <c r="E33" s="492"/>
      <c r="F33" s="492"/>
      <c r="G33" s="492"/>
      <c r="H33" s="492"/>
      <c r="I33" s="492"/>
      <c r="J33" s="492"/>
      <c r="K33" s="492"/>
      <c r="L33" s="181"/>
      <c r="M33" s="174"/>
    </row>
    <row r="34" spans="2:13" ht="15.75" x14ac:dyDescent="0.25">
      <c r="B34" s="172" t="s">
        <v>479</v>
      </c>
      <c r="C34" s="492" t="s">
        <v>419</v>
      </c>
      <c r="D34" s="492"/>
      <c r="E34" s="492"/>
      <c r="F34" s="492"/>
      <c r="G34" s="492"/>
      <c r="H34" s="492"/>
      <c r="I34" s="492"/>
      <c r="J34" s="492"/>
      <c r="K34" s="492"/>
      <c r="L34" s="181"/>
      <c r="M34" s="174"/>
    </row>
    <row r="35" spans="2:13" ht="15.75" x14ac:dyDescent="0.25">
      <c r="B35" s="172" t="s">
        <v>480</v>
      </c>
      <c r="C35" s="492" t="s">
        <v>420</v>
      </c>
      <c r="D35" s="492"/>
      <c r="E35" s="492"/>
      <c r="F35" s="492"/>
      <c r="G35" s="492"/>
      <c r="H35" s="492"/>
      <c r="I35" s="492"/>
      <c r="J35" s="492"/>
      <c r="K35" s="492"/>
      <c r="L35" s="181"/>
      <c r="M35" s="174"/>
    </row>
    <row r="36" spans="2:13" ht="15.75" x14ac:dyDescent="0.25">
      <c r="B36" s="172" t="s">
        <v>481</v>
      </c>
      <c r="C36" s="492" t="s">
        <v>421</v>
      </c>
      <c r="D36" s="492"/>
      <c r="E36" s="492"/>
      <c r="F36" s="492"/>
      <c r="G36" s="492"/>
      <c r="H36" s="492"/>
      <c r="I36" s="492"/>
      <c r="J36" s="492"/>
      <c r="K36" s="492"/>
      <c r="L36" s="181"/>
      <c r="M36" s="174"/>
    </row>
    <row r="37" spans="2:13" ht="15.75" x14ac:dyDescent="0.25">
      <c r="B37" s="172" t="s">
        <v>482</v>
      </c>
      <c r="C37" s="492" t="s">
        <v>422</v>
      </c>
      <c r="D37" s="492"/>
      <c r="E37" s="492"/>
      <c r="F37" s="492"/>
      <c r="G37" s="492"/>
      <c r="H37" s="492"/>
      <c r="I37" s="492"/>
      <c r="J37" s="492"/>
      <c r="K37" s="492"/>
      <c r="L37" s="181"/>
      <c r="M37" s="174"/>
    </row>
    <row r="38" spans="2:13" ht="15.75" x14ac:dyDescent="0.25">
      <c r="B38" s="172" t="s">
        <v>483</v>
      </c>
      <c r="C38" s="492" t="s">
        <v>423</v>
      </c>
      <c r="D38" s="492"/>
      <c r="E38" s="492"/>
      <c r="F38" s="492"/>
      <c r="G38" s="492"/>
      <c r="H38" s="492"/>
      <c r="I38" s="492"/>
      <c r="J38" s="492"/>
      <c r="K38" s="492"/>
      <c r="L38" s="181"/>
      <c r="M38" s="174"/>
    </row>
    <row r="39" spans="2:13" ht="15.75" x14ac:dyDescent="0.25">
      <c r="B39" s="172" t="s">
        <v>484</v>
      </c>
      <c r="C39" s="492" t="s">
        <v>424</v>
      </c>
      <c r="D39" s="492"/>
      <c r="E39" s="492"/>
      <c r="F39" s="492"/>
      <c r="G39" s="492"/>
      <c r="H39" s="492"/>
      <c r="I39" s="492"/>
      <c r="J39" s="492"/>
      <c r="K39" s="492"/>
      <c r="L39" s="181"/>
      <c r="M39" s="174"/>
    </row>
    <row r="40" spans="2:13" ht="15.75" x14ac:dyDescent="0.25">
      <c r="B40" s="172" t="s">
        <v>485</v>
      </c>
      <c r="C40" s="492" t="s">
        <v>425</v>
      </c>
      <c r="D40" s="492"/>
      <c r="E40" s="492"/>
      <c r="F40" s="492"/>
      <c r="G40" s="492"/>
      <c r="H40" s="492"/>
      <c r="I40" s="492"/>
      <c r="J40" s="492"/>
      <c r="K40" s="492"/>
      <c r="L40" s="181"/>
      <c r="M40" s="174"/>
    </row>
    <row r="41" spans="2:13" ht="15.75" x14ac:dyDescent="0.25">
      <c r="B41" s="172" t="s">
        <v>486</v>
      </c>
      <c r="C41" s="492" t="s">
        <v>426</v>
      </c>
      <c r="D41" s="492"/>
      <c r="E41" s="492"/>
      <c r="F41" s="492"/>
      <c r="G41" s="492"/>
      <c r="H41" s="492"/>
      <c r="I41" s="492"/>
      <c r="J41" s="492"/>
      <c r="K41" s="492"/>
      <c r="L41" s="181"/>
      <c r="M41" s="174"/>
    </row>
    <row r="42" spans="2:13" ht="15.75" x14ac:dyDescent="0.25">
      <c r="B42" s="172" t="s">
        <v>487</v>
      </c>
      <c r="C42" s="492" t="s">
        <v>427</v>
      </c>
      <c r="D42" s="492"/>
      <c r="E42" s="492"/>
      <c r="F42" s="492"/>
      <c r="G42" s="492"/>
      <c r="H42" s="492"/>
      <c r="I42" s="492"/>
      <c r="J42" s="492"/>
      <c r="K42" s="492"/>
      <c r="L42" s="181"/>
      <c r="M42" s="174"/>
    </row>
    <row r="43" spans="2:13" ht="15.75" x14ac:dyDescent="0.25">
      <c r="B43" s="175"/>
      <c r="C43" s="176"/>
      <c r="D43" s="176"/>
      <c r="E43" s="176"/>
      <c r="F43" s="176"/>
      <c r="G43" s="176"/>
      <c r="H43" s="176"/>
      <c r="I43" s="176"/>
      <c r="J43" s="176"/>
      <c r="K43" s="176"/>
      <c r="L43" s="176"/>
      <c r="M43" s="177"/>
    </row>
    <row r="44" spans="2:13" ht="15" customHeight="1" x14ac:dyDescent="0.25">
      <c r="B44" s="172">
        <v>5</v>
      </c>
      <c r="C44" s="486" t="s">
        <v>453</v>
      </c>
      <c r="D44" s="487"/>
      <c r="E44" s="487"/>
      <c r="F44" s="487"/>
      <c r="G44" s="487"/>
      <c r="H44" s="487"/>
      <c r="I44" s="487"/>
      <c r="J44" s="487"/>
      <c r="K44" s="488"/>
      <c r="L44" s="178" t="s">
        <v>193</v>
      </c>
      <c r="M44" s="179" t="s">
        <v>194</v>
      </c>
    </row>
    <row r="45" spans="2:13" ht="15.75" x14ac:dyDescent="0.25">
      <c r="B45" s="172" t="s">
        <v>488</v>
      </c>
      <c r="C45" s="492" t="s">
        <v>431</v>
      </c>
      <c r="D45" s="492"/>
      <c r="E45" s="492"/>
      <c r="F45" s="492"/>
      <c r="G45" s="492"/>
      <c r="H45" s="492"/>
      <c r="I45" s="492"/>
      <c r="J45" s="492"/>
      <c r="K45" s="492"/>
      <c r="L45" s="181"/>
      <c r="M45" s="174"/>
    </row>
    <row r="46" spans="2:13" ht="15.75" x14ac:dyDescent="0.25">
      <c r="B46" s="172" t="s">
        <v>489</v>
      </c>
      <c r="C46" s="492" t="s">
        <v>432</v>
      </c>
      <c r="D46" s="492"/>
      <c r="E46" s="492"/>
      <c r="F46" s="492"/>
      <c r="G46" s="492"/>
      <c r="H46" s="492"/>
      <c r="I46" s="492"/>
      <c r="J46" s="492"/>
      <c r="K46" s="492"/>
      <c r="L46" s="181"/>
      <c r="M46" s="174"/>
    </row>
    <row r="47" spans="2:13" ht="15.75" x14ac:dyDescent="0.25">
      <c r="B47" s="172" t="s">
        <v>490</v>
      </c>
      <c r="C47" s="492" t="s">
        <v>433</v>
      </c>
      <c r="D47" s="492"/>
      <c r="E47" s="492"/>
      <c r="F47" s="492"/>
      <c r="G47" s="492"/>
      <c r="H47" s="492"/>
      <c r="I47" s="492"/>
      <c r="J47" s="492"/>
      <c r="K47" s="492"/>
      <c r="L47" s="181"/>
      <c r="M47" s="174"/>
    </row>
    <row r="48" spans="2:13" ht="15.75" x14ac:dyDescent="0.25">
      <c r="B48" s="172" t="s">
        <v>505</v>
      </c>
      <c r="C48" s="492" t="s">
        <v>434</v>
      </c>
      <c r="D48" s="492"/>
      <c r="E48" s="492"/>
      <c r="F48" s="492"/>
      <c r="G48" s="492"/>
      <c r="H48" s="492"/>
      <c r="I48" s="492"/>
      <c r="J48" s="492"/>
      <c r="K48" s="492"/>
      <c r="L48" s="181"/>
      <c r="M48" s="174"/>
    </row>
    <row r="49" spans="2:13" ht="15.75" x14ac:dyDescent="0.25">
      <c r="B49" s="172" t="s">
        <v>506</v>
      </c>
      <c r="C49" s="492" t="s">
        <v>435</v>
      </c>
      <c r="D49" s="492"/>
      <c r="E49" s="492"/>
      <c r="F49" s="492"/>
      <c r="G49" s="492"/>
      <c r="H49" s="492"/>
      <c r="I49" s="492"/>
      <c r="J49" s="492"/>
      <c r="K49" s="492"/>
      <c r="L49" s="181"/>
      <c r="M49" s="174"/>
    </row>
    <row r="50" spans="2:13" ht="15.75" x14ac:dyDescent="0.25">
      <c r="B50" s="175"/>
      <c r="C50" s="176"/>
      <c r="D50" s="176"/>
      <c r="E50" s="176"/>
      <c r="F50" s="176"/>
      <c r="G50" s="176"/>
      <c r="H50" s="176"/>
      <c r="I50" s="176"/>
      <c r="J50" s="176"/>
      <c r="K50" s="176"/>
      <c r="L50" s="176"/>
      <c r="M50" s="177"/>
    </row>
    <row r="51" spans="2:13" ht="15" customHeight="1" x14ac:dyDescent="0.25">
      <c r="B51" s="172">
        <v>6</v>
      </c>
      <c r="C51" s="486" t="s">
        <v>452</v>
      </c>
      <c r="D51" s="487"/>
      <c r="E51" s="487"/>
      <c r="F51" s="487"/>
      <c r="G51" s="487"/>
      <c r="H51" s="487"/>
      <c r="I51" s="487"/>
      <c r="J51" s="487"/>
      <c r="K51" s="488"/>
      <c r="L51" s="178" t="s">
        <v>193</v>
      </c>
      <c r="M51" s="179" t="s">
        <v>194</v>
      </c>
    </row>
    <row r="52" spans="2:13" ht="15.75" x14ac:dyDescent="0.25">
      <c r="B52" s="172" t="s">
        <v>491</v>
      </c>
      <c r="C52" s="492" t="s">
        <v>436</v>
      </c>
      <c r="D52" s="492"/>
      <c r="E52" s="492"/>
      <c r="F52" s="492"/>
      <c r="G52" s="492"/>
      <c r="H52" s="492"/>
      <c r="I52" s="492"/>
      <c r="J52" s="492"/>
      <c r="K52" s="492"/>
      <c r="L52" s="181"/>
      <c r="M52" s="174"/>
    </row>
    <row r="53" spans="2:13" ht="15.75" x14ac:dyDescent="0.25">
      <c r="B53" s="172" t="s">
        <v>492</v>
      </c>
      <c r="C53" s="492" t="s">
        <v>437</v>
      </c>
      <c r="D53" s="492"/>
      <c r="E53" s="492"/>
      <c r="F53" s="492"/>
      <c r="G53" s="492"/>
      <c r="H53" s="492"/>
      <c r="I53" s="492"/>
      <c r="J53" s="492"/>
      <c r="K53" s="492"/>
      <c r="L53" s="181"/>
      <c r="M53" s="174"/>
    </row>
    <row r="54" spans="2:13" ht="15.75" x14ac:dyDescent="0.25">
      <c r="B54" s="172" t="s">
        <v>493</v>
      </c>
      <c r="C54" s="492" t="s">
        <v>438</v>
      </c>
      <c r="D54" s="492"/>
      <c r="E54" s="492"/>
      <c r="F54" s="492"/>
      <c r="G54" s="492"/>
      <c r="H54" s="492"/>
      <c r="I54" s="492"/>
      <c r="J54" s="492"/>
      <c r="K54" s="492"/>
      <c r="L54" s="181"/>
      <c r="M54" s="174"/>
    </row>
    <row r="55" spans="2:13" ht="15.75" x14ac:dyDescent="0.25">
      <c r="B55" s="172" t="s">
        <v>494</v>
      </c>
      <c r="C55" s="492" t="s">
        <v>439</v>
      </c>
      <c r="D55" s="492"/>
      <c r="E55" s="492"/>
      <c r="F55" s="492"/>
      <c r="G55" s="492"/>
      <c r="H55" s="492"/>
      <c r="I55" s="492"/>
      <c r="J55" s="492"/>
      <c r="K55" s="492"/>
      <c r="L55" s="181"/>
      <c r="M55" s="174"/>
    </row>
    <row r="56" spans="2:13" ht="15.75" x14ac:dyDescent="0.25">
      <c r="B56" s="172" t="s">
        <v>495</v>
      </c>
      <c r="C56" s="492" t="s">
        <v>440</v>
      </c>
      <c r="D56" s="492"/>
      <c r="E56" s="492"/>
      <c r="F56" s="492"/>
      <c r="G56" s="492"/>
      <c r="H56" s="492"/>
      <c r="I56" s="492"/>
      <c r="J56" s="492"/>
      <c r="K56" s="492"/>
      <c r="L56" s="181"/>
      <c r="M56" s="174"/>
    </row>
    <row r="57" spans="2:13" ht="15.75" x14ac:dyDescent="0.25">
      <c r="B57" s="172" t="s">
        <v>507</v>
      </c>
      <c r="C57" s="492" t="s">
        <v>441</v>
      </c>
      <c r="D57" s="492"/>
      <c r="E57" s="492"/>
      <c r="F57" s="492"/>
      <c r="G57" s="492"/>
      <c r="H57" s="492"/>
      <c r="I57" s="492"/>
      <c r="J57" s="492"/>
      <c r="K57" s="492"/>
      <c r="L57" s="181"/>
      <c r="M57" s="174"/>
    </row>
    <row r="58" spans="2:13" ht="15.75" x14ac:dyDescent="0.25">
      <c r="B58" s="172" t="s">
        <v>508</v>
      </c>
      <c r="C58" s="492" t="s">
        <v>442</v>
      </c>
      <c r="D58" s="492"/>
      <c r="E58" s="492"/>
      <c r="F58" s="492"/>
      <c r="G58" s="492"/>
      <c r="H58" s="492"/>
      <c r="I58" s="492"/>
      <c r="J58" s="492"/>
      <c r="K58" s="492"/>
      <c r="L58" s="181"/>
      <c r="M58" s="174"/>
    </row>
    <row r="59" spans="2:13" ht="15.75" x14ac:dyDescent="0.25">
      <c r="B59" s="172" t="s">
        <v>509</v>
      </c>
      <c r="C59" s="492" t="s">
        <v>443</v>
      </c>
      <c r="D59" s="492"/>
      <c r="E59" s="492"/>
      <c r="F59" s="492"/>
      <c r="G59" s="492"/>
      <c r="H59" s="492"/>
      <c r="I59" s="492"/>
      <c r="J59" s="492"/>
      <c r="K59" s="492"/>
      <c r="L59" s="181"/>
      <c r="M59" s="174"/>
    </row>
    <row r="60" spans="2:13" ht="15.75" x14ac:dyDescent="0.25">
      <c r="B60" s="172" t="s">
        <v>510</v>
      </c>
      <c r="C60" s="492" t="s">
        <v>444</v>
      </c>
      <c r="D60" s="492"/>
      <c r="E60" s="492"/>
      <c r="F60" s="492"/>
      <c r="G60" s="492"/>
      <c r="H60" s="492"/>
      <c r="I60" s="492"/>
      <c r="J60" s="492"/>
      <c r="K60" s="492"/>
      <c r="L60" s="181"/>
      <c r="M60" s="174"/>
    </row>
    <row r="61" spans="2:13" ht="15.75" x14ac:dyDescent="0.25">
      <c r="B61" s="172" t="s">
        <v>511</v>
      </c>
      <c r="C61" s="492" t="s">
        <v>445</v>
      </c>
      <c r="D61" s="492"/>
      <c r="E61" s="492"/>
      <c r="F61" s="492"/>
      <c r="G61" s="492"/>
      <c r="H61" s="492"/>
      <c r="I61" s="492"/>
      <c r="J61" s="492"/>
      <c r="K61" s="492"/>
      <c r="L61" s="181"/>
      <c r="M61" s="174"/>
    </row>
    <row r="62" spans="2:13" ht="15.75" x14ac:dyDescent="0.25">
      <c r="B62" s="172" t="s">
        <v>512</v>
      </c>
      <c r="C62" s="492" t="s">
        <v>446</v>
      </c>
      <c r="D62" s="492"/>
      <c r="E62" s="492"/>
      <c r="F62" s="492"/>
      <c r="G62" s="492"/>
      <c r="H62" s="492"/>
      <c r="I62" s="492"/>
      <c r="J62" s="492"/>
      <c r="K62" s="492"/>
      <c r="L62" s="181"/>
      <c r="M62" s="174"/>
    </row>
    <row r="63" spans="2:13" ht="15.75" x14ac:dyDescent="0.25">
      <c r="B63" s="172" t="s">
        <v>513</v>
      </c>
      <c r="C63" s="492" t="s">
        <v>447</v>
      </c>
      <c r="D63" s="492"/>
      <c r="E63" s="492"/>
      <c r="F63" s="492"/>
      <c r="G63" s="492"/>
      <c r="H63" s="492"/>
      <c r="I63" s="492"/>
      <c r="J63" s="492"/>
      <c r="K63" s="492"/>
      <c r="L63" s="181"/>
      <c r="M63" s="174"/>
    </row>
    <row r="64" spans="2:13" ht="15.75" x14ac:dyDescent="0.25">
      <c r="B64" s="172" t="s">
        <v>514</v>
      </c>
      <c r="C64" s="492" t="s">
        <v>448</v>
      </c>
      <c r="D64" s="492"/>
      <c r="E64" s="492"/>
      <c r="F64" s="492"/>
      <c r="G64" s="492"/>
      <c r="H64" s="492"/>
      <c r="I64" s="492"/>
      <c r="J64" s="492"/>
      <c r="K64" s="492"/>
      <c r="L64" s="181"/>
      <c r="M64" s="174"/>
    </row>
    <row r="65" spans="2:13" ht="15.75" x14ac:dyDescent="0.25">
      <c r="B65" s="172" t="s">
        <v>515</v>
      </c>
      <c r="C65" s="492" t="s">
        <v>449</v>
      </c>
      <c r="D65" s="492"/>
      <c r="E65" s="492"/>
      <c r="F65" s="492"/>
      <c r="G65" s="492"/>
      <c r="H65" s="492"/>
      <c r="I65" s="492"/>
      <c r="J65" s="492"/>
      <c r="K65" s="492"/>
      <c r="L65" s="181"/>
      <c r="M65" s="174"/>
    </row>
    <row r="66" spans="2:13" ht="15.75" x14ac:dyDescent="0.25">
      <c r="B66" s="172" t="s">
        <v>516</v>
      </c>
      <c r="C66" s="492" t="s">
        <v>450</v>
      </c>
      <c r="D66" s="492"/>
      <c r="E66" s="492"/>
      <c r="F66" s="492"/>
      <c r="G66" s="492"/>
      <c r="H66" s="492"/>
      <c r="I66" s="492"/>
      <c r="J66" s="492"/>
      <c r="K66" s="492"/>
      <c r="L66" s="181"/>
      <c r="M66" s="174"/>
    </row>
    <row r="67" spans="2:13" ht="15.75" x14ac:dyDescent="0.25">
      <c r="B67" s="175"/>
      <c r="C67" s="176"/>
      <c r="D67" s="176"/>
      <c r="E67" s="176"/>
      <c r="F67" s="176"/>
      <c r="G67" s="176"/>
      <c r="H67" s="176"/>
      <c r="I67" s="176"/>
      <c r="J67" s="176"/>
      <c r="K67" s="176"/>
      <c r="L67" s="176"/>
      <c r="M67" s="177"/>
    </row>
    <row r="68" spans="2:13" ht="15" customHeight="1" x14ac:dyDescent="0.25">
      <c r="B68" s="172">
        <v>7</v>
      </c>
      <c r="C68" s="486" t="s">
        <v>451</v>
      </c>
      <c r="D68" s="487"/>
      <c r="E68" s="487"/>
      <c r="F68" s="487"/>
      <c r="G68" s="487"/>
      <c r="H68" s="487"/>
      <c r="I68" s="487"/>
      <c r="J68" s="487"/>
      <c r="K68" s="488"/>
      <c r="L68" s="178" t="s">
        <v>193</v>
      </c>
      <c r="M68" s="179" t="s">
        <v>194</v>
      </c>
    </row>
    <row r="69" spans="2:13" ht="15" customHeight="1" x14ac:dyDescent="0.25">
      <c r="B69" s="172" t="s">
        <v>496</v>
      </c>
      <c r="C69" s="492" t="s">
        <v>428</v>
      </c>
      <c r="D69" s="492"/>
      <c r="E69" s="492"/>
      <c r="F69" s="492"/>
      <c r="G69" s="492"/>
      <c r="H69" s="492"/>
      <c r="I69" s="492"/>
      <c r="J69" s="492"/>
      <c r="K69" s="492"/>
      <c r="L69" s="180"/>
      <c r="M69" s="174"/>
    </row>
    <row r="70" spans="2:13" ht="15" customHeight="1" x14ac:dyDescent="0.25">
      <c r="B70" s="172" t="s">
        <v>497</v>
      </c>
      <c r="C70" s="492" t="s">
        <v>429</v>
      </c>
      <c r="D70" s="492"/>
      <c r="E70" s="492"/>
      <c r="F70" s="492"/>
      <c r="G70" s="492"/>
      <c r="H70" s="492"/>
      <c r="I70" s="492"/>
      <c r="J70" s="492"/>
      <c r="K70" s="492"/>
      <c r="L70" s="180"/>
      <c r="M70" s="174"/>
    </row>
    <row r="71" spans="2:13" ht="16.5" thickBot="1" x14ac:dyDescent="0.3">
      <c r="B71" s="182" t="s">
        <v>498</v>
      </c>
      <c r="C71" s="494" t="s">
        <v>430</v>
      </c>
      <c r="D71" s="494"/>
      <c r="E71" s="494"/>
      <c r="F71" s="494"/>
      <c r="G71" s="494"/>
      <c r="H71" s="494"/>
      <c r="I71" s="494"/>
      <c r="J71" s="494"/>
      <c r="K71" s="494"/>
      <c r="L71" s="183"/>
      <c r="M71" s="184"/>
    </row>
  </sheetData>
  <mergeCells count="62">
    <mergeCell ref="C66:K66"/>
    <mergeCell ref="C69:K69"/>
    <mergeCell ref="C70:K70"/>
    <mergeCell ref="C71:K71"/>
    <mergeCell ref="B3:M5"/>
    <mergeCell ref="B6:H6"/>
    <mergeCell ref="I6:M6"/>
    <mergeCell ref="C60:K60"/>
    <mergeCell ref="C61:K61"/>
    <mergeCell ref="C62:K62"/>
    <mergeCell ref="C63:K63"/>
    <mergeCell ref="C64:K64"/>
    <mergeCell ref="C65:K65"/>
    <mergeCell ref="C54:K54"/>
    <mergeCell ref="C55:K55"/>
    <mergeCell ref="C56:K56"/>
    <mergeCell ref="C57:K57"/>
    <mergeCell ref="C58:K58"/>
    <mergeCell ref="C59:K59"/>
    <mergeCell ref="C46:K46"/>
    <mergeCell ref="C47:K47"/>
    <mergeCell ref="C48:K48"/>
    <mergeCell ref="C49:K49"/>
    <mergeCell ref="C52:K52"/>
    <mergeCell ref="C53:K53"/>
    <mergeCell ref="C23:K23"/>
    <mergeCell ref="C26:K26"/>
    <mergeCell ref="C27:K27"/>
    <mergeCell ref="C28:K28"/>
    <mergeCell ref="C45:K45"/>
    <mergeCell ref="C32:K32"/>
    <mergeCell ref="C33:K33"/>
    <mergeCell ref="C34:K34"/>
    <mergeCell ref="C35:K35"/>
    <mergeCell ref="C36:K36"/>
    <mergeCell ref="C37:K37"/>
    <mergeCell ref="C38:K38"/>
    <mergeCell ref="C39:K39"/>
    <mergeCell ref="C40:K40"/>
    <mergeCell ref="C41:K41"/>
    <mergeCell ref="C42:K42"/>
    <mergeCell ref="C18:K18"/>
    <mergeCell ref="C19:K19"/>
    <mergeCell ref="C20:K20"/>
    <mergeCell ref="C21:K21"/>
    <mergeCell ref="C22:K22"/>
    <mergeCell ref="C68:K68"/>
    <mergeCell ref="C17:K17"/>
    <mergeCell ref="C7:K7"/>
    <mergeCell ref="C8:K8"/>
    <mergeCell ref="C9:K9"/>
    <mergeCell ref="C10:K10"/>
    <mergeCell ref="C25:K25"/>
    <mergeCell ref="C31:K31"/>
    <mergeCell ref="C44:K44"/>
    <mergeCell ref="C51:K51"/>
    <mergeCell ref="C11:K11"/>
    <mergeCell ref="C12:K12"/>
    <mergeCell ref="C13:K13"/>
    <mergeCell ref="C29:K29"/>
    <mergeCell ref="C14:K14"/>
    <mergeCell ref="C15:K15"/>
  </mergeCells>
  <printOptions horizontalCentered="1"/>
  <pageMargins left="0.51181102362204722" right="0.31496062992125984" top="0.35433070866141736" bottom="0.35433070866141736" header="0.31496062992125984" footer="0.31496062992125984"/>
  <pageSetup scale="7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E1:N23"/>
  <sheetViews>
    <sheetView topLeftCell="C4" workbookViewId="0">
      <selection activeCell="G21" sqref="G21"/>
    </sheetView>
  </sheetViews>
  <sheetFormatPr baseColWidth="10" defaultRowHeight="15" x14ac:dyDescent="0.25"/>
  <cols>
    <col min="5" max="5" width="29.140625" customWidth="1"/>
    <col min="6" max="6" width="29.7109375" customWidth="1"/>
    <col min="7" max="7" width="22.7109375" customWidth="1"/>
    <col min="8" max="8" width="29.140625" customWidth="1"/>
    <col min="10" max="10" width="29.28515625" customWidth="1"/>
    <col min="11" max="11" width="45" customWidth="1"/>
  </cols>
  <sheetData>
    <row r="1" spans="5:14" ht="15.75" thickBot="1" x14ac:dyDescent="0.3"/>
    <row r="2" spans="5:14" ht="31.5" customHeight="1" x14ac:dyDescent="0.25">
      <c r="E2" s="723" t="s">
        <v>365</v>
      </c>
      <c r="F2" s="724"/>
      <c r="G2" s="725"/>
      <c r="J2" s="729" t="s">
        <v>369</v>
      </c>
      <c r="K2" s="730"/>
    </row>
    <row r="3" spans="5:14" ht="31.5" customHeight="1" thickBot="1" x14ac:dyDescent="0.3">
      <c r="E3" s="726"/>
      <c r="F3" s="727"/>
      <c r="G3" s="728"/>
      <c r="J3" s="731"/>
      <c r="K3" s="732"/>
    </row>
    <row r="4" spans="5:14" ht="72.75" customHeight="1" x14ac:dyDescent="0.25">
      <c r="E4" s="158" t="s">
        <v>326</v>
      </c>
      <c r="F4" s="159" t="s">
        <v>377</v>
      </c>
      <c r="G4" s="160" t="s">
        <v>366</v>
      </c>
      <c r="J4" s="161" t="s">
        <v>367</v>
      </c>
      <c r="K4" s="160" t="s">
        <v>368</v>
      </c>
    </row>
    <row r="5" spans="5:14" ht="35.25" customHeight="1" x14ac:dyDescent="0.25">
      <c r="E5" s="733" t="s">
        <v>347</v>
      </c>
      <c r="F5" s="154" t="s">
        <v>352</v>
      </c>
      <c r="G5" s="162">
        <v>15</v>
      </c>
      <c r="J5" s="152" t="s">
        <v>370</v>
      </c>
      <c r="K5" s="150" t="s">
        <v>372</v>
      </c>
    </row>
    <row r="6" spans="5:14" ht="35.25" customHeight="1" thickBot="1" x14ac:dyDescent="0.3">
      <c r="E6" s="733"/>
      <c r="F6" s="154" t="s">
        <v>353</v>
      </c>
      <c r="G6" s="162"/>
      <c r="J6" s="152" t="s">
        <v>223</v>
      </c>
      <c r="K6" s="150" t="s">
        <v>373</v>
      </c>
    </row>
    <row r="7" spans="5:14" ht="47.25" customHeight="1" thickBot="1" x14ac:dyDescent="0.3">
      <c r="E7" s="733" t="s">
        <v>345</v>
      </c>
      <c r="F7" s="155" t="s">
        <v>350</v>
      </c>
      <c r="G7" s="162">
        <v>15</v>
      </c>
      <c r="J7" s="153" t="s">
        <v>371</v>
      </c>
      <c r="K7" s="151" t="s">
        <v>374</v>
      </c>
      <c r="L7" s="741" t="s">
        <v>379</v>
      </c>
      <c r="M7" s="742"/>
      <c r="N7" s="743"/>
    </row>
    <row r="8" spans="5:14" ht="47.25" customHeight="1" x14ac:dyDescent="0.25">
      <c r="E8" s="733"/>
      <c r="F8" s="155" t="s">
        <v>351</v>
      </c>
      <c r="G8" s="162"/>
      <c r="J8" s="737" t="s">
        <v>376</v>
      </c>
      <c r="K8" s="739" t="str">
        <f>IF(G21&gt;=96,"FUERTE",IF(G21&gt;=86,"MODERADO",IF(G21&lt;=85,"DEBIL")))</f>
        <v>MODERADO</v>
      </c>
      <c r="L8" s="744" t="str">
        <f>IF(K8="FUERTE","EL CONTROL SE EJECUTA DE MANERA CONSISTENTE POR PARTE DEL RESPONSABLE",IF(K8="MODERADO","EL CONTROL SE EJECUTA ALGUNAS VECES POR PARTE DEL RESPONSABLE",IF(K8="DEBIL","EL CONTROL NO SE EJECUTA POR PARTE DEL RESPONSABLE")))</f>
        <v>EL CONTROL SE EJECUTA ALGUNAS VECES POR PARTE DEL RESPONSABLE</v>
      </c>
      <c r="M8" s="745"/>
      <c r="N8" s="746"/>
    </row>
    <row r="9" spans="5:14" ht="29.25" customHeight="1" thickBot="1" x14ac:dyDescent="0.3">
      <c r="E9" s="734" t="s">
        <v>343</v>
      </c>
      <c r="F9" s="155" t="s">
        <v>378</v>
      </c>
      <c r="G9" s="162">
        <v>15</v>
      </c>
      <c r="J9" s="738"/>
      <c r="K9" s="740"/>
      <c r="L9" s="747"/>
      <c r="M9" s="748"/>
      <c r="N9" s="749"/>
    </row>
    <row r="10" spans="5:14" ht="29.25" customHeight="1" x14ac:dyDescent="0.25">
      <c r="E10" s="734"/>
      <c r="F10" s="155" t="s">
        <v>354</v>
      </c>
      <c r="G10" s="162"/>
    </row>
    <row r="11" spans="5:14" ht="29.25" customHeight="1" x14ac:dyDescent="0.25">
      <c r="E11" s="734" t="s">
        <v>344</v>
      </c>
      <c r="F11" s="155" t="s">
        <v>355</v>
      </c>
      <c r="G11" s="162"/>
    </row>
    <row r="12" spans="5:14" ht="29.25" customHeight="1" x14ac:dyDescent="0.25">
      <c r="E12" s="734"/>
      <c r="F12" s="155" t="s">
        <v>356</v>
      </c>
      <c r="G12" s="162">
        <v>10</v>
      </c>
    </row>
    <row r="13" spans="5:14" ht="29.25" customHeight="1" x14ac:dyDescent="0.25">
      <c r="E13" s="734"/>
      <c r="F13" s="155" t="s">
        <v>357</v>
      </c>
      <c r="G13" s="162"/>
    </row>
    <row r="14" spans="5:14" ht="29.25" customHeight="1" x14ac:dyDescent="0.25">
      <c r="E14" s="733" t="s">
        <v>346</v>
      </c>
      <c r="F14" s="155" t="s">
        <v>358</v>
      </c>
      <c r="G14" s="162">
        <v>15</v>
      </c>
    </row>
    <row r="15" spans="5:14" ht="29.25" customHeight="1" x14ac:dyDescent="0.25">
      <c r="E15" s="750"/>
      <c r="F15" s="155" t="s">
        <v>359</v>
      </c>
      <c r="G15" s="162"/>
    </row>
    <row r="16" spans="5:14" ht="28.5" customHeight="1" x14ac:dyDescent="0.25">
      <c r="E16" s="733" t="s">
        <v>348</v>
      </c>
      <c r="F16" s="156" t="s">
        <v>361</v>
      </c>
      <c r="G16" s="162">
        <v>15</v>
      </c>
    </row>
    <row r="17" spans="5:8" ht="28.5" customHeight="1" x14ac:dyDescent="0.25">
      <c r="E17" s="733"/>
      <c r="F17" s="156" t="s">
        <v>360</v>
      </c>
      <c r="G17" s="162"/>
    </row>
    <row r="18" spans="5:8" ht="28.5" customHeight="1" x14ac:dyDescent="0.25">
      <c r="E18" s="733" t="s">
        <v>349</v>
      </c>
      <c r="F18" s="155" t="s">
        <v>362</v>
      </c>
      <c r="G18" s="162">
        <v>10</v>
      </c>
    </row>
    <row r="19" spans="5:8" ht="28.5" customHeight="1" x14ac:dyDescent="0.25">
      <c r="E19" s="733"/>
      <c r="F19" s="155" t="s">
        <v>363</v>
      </c>
      <c r="G19" s="162"/>
    </row>
    <row r="20" spans="5:8" ht="28.5" customHeight="1" thickBot="1" x14ac:dyDescent="0.3">
      <c r="E20" s="750"/>
      <c r="F20" s="157" t="s">
        <v>364</v>
      </c>
      <c r="G20" s="163"/>
    </row>
    <row r="21" spans="5:8" ht="57" customHeight="1" thickBot="1" x14ac:dyDescent="0.3">
      <c r="E21" s="735" t="s">
        <v>375</v>
      </c>
      <c r="F21" s="736"/>
      <c r="G21" s="167">
        <f>SUM(G5:G20)</f>
        <v>95</v>
      </c>
      <c r="H21" s="166" t="str">
        <f>IF(G21&gt;=96,"FUERTE",IF(G21&gt;=86,"MODERADO",IF(G21&lt;=85,"DEBIL")))</f>
        <v>MODERADO</v>
      </c>
    </row>
    <row r="22" spans="5:8" x14ac:dyDescent="0.25">
      <c r="H22" s="131"/>
    </row>
    <row r="23" spans="5:8" ht="34.5" customHeight="1" x14ac:dyDescent="0.25">
      <c r="H23" s="131"/>
    </row>
  </sheetData>
  <sheetProtection sheet="1" objects="1" scenarios="1"/>
  <mergeCells count="14">
    <mergeCell ref="E21:F21"/>
    <mergeCell ref="J8:J9"/>
    <mergeCell ref="K8:K9"/>
    <mergeCell ref="L7:N7"/>
    <mergeCell ref="L8:N9"/>
    <mergeCell ref="E14:E15"/>
    <mergeCell ref="E16:E17"/>
    <mergeCell ref="E18:E20"/>
    <mergeCell ref="E11:E13"/>
    <mergeCell ref="E2:G3"/>
    <mergeCell ref="J2:K3"/>
    <mergeCell ref="E5:E6"/>
    <mergeCell ref="E7:E8"/>
    <mergeCell ref="E9:E10"/>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F11"/>
  <sheetViews>
    <sheetView workbookViewId="0">
      <selection activeCell="C8" sqref="C8"/>
    </sheetView>
  </sheetViews>
  <sheetFormatPr baseColWidth="10" defaultRowHeight="15" x14ac:dyDescent="0.25"/>
  <cols>
    <col min="3" max="3" width="39.5703125" customWidth="1"/>
    <col min="4" max="4" width="37.7109375" customWidth="1"/>
    <col min="5" max="5" width="18" customWidth="1"/>
    <col min="6" max="6" width="18.140625" customWidth="1"/>
  </cols>
  <sheetData>
    <row r="2" spans="3:6" ht="46.5" customHeight="1" x14ac:dyDescent="0.25">
      <c r="C2" s="753" t="s">
        <v>342</v>
      </c>
      <c r="D2" s="753"/>
      <c r="E2" s="753"/>
      <c r="F2" s="753"/>
    </row>
    <row r="3" spans="3:6" ht="46.5" customHeight="1" x14ac:dyDescent="0.25">
      <c r="C3" s="753"/>
      <c r="D3" s="753"/>
      <c r="E3" s="753"/>
      <c r="F3" s="753"/>
    </row>
    <row r="4" spans="3:6" ht="72.75" customHeight="1" x14ac:dyDescent="0.25">
      <c r="C4" s="132" t="s">
        <v>326</v>
      </c>
      <c r="D4" s="133" t="s">
        <v>327</v>
      </c>
      <c r="E4" s="752" t="s">
        <v>328</v>
      </c>
      <c r="F4" s="752"/>
    </row>
    <row r="5" spans="3:6" ht="48" customHeight="1" x14ac:dyDescent="0.25">
      <c r="C5" s="751" t="s">
        <v>312</v>
      </c>
      <c r="D5" s="125" t="s">
        <v>317</v>
      </c>
      <c r="E5" s="122" t="s">
        <v>319</v>
      </c>
      <c r="F5" s="122" t="s">
        <v>320</v>
      </c>
    </row>
    <row r="6" spans="3:6" ht="60" customHeight="1" x14ac:dyDescent="0.25">
      <c r="C6" s="751"/>
      <c r="D6" s="125" t="s">
        <v>318</v>
      </c>
      <c r="E6" s="122" t="s">
        <v>321</v>
      </c>
      <c r="F6" s="122" t="s">
        <v>322</v>
      </c>
    </row>
    <row r="7" spans="3:6" ht="120" customHeight="1" x14ac:dyDescent="0.25">
      <c r="C7" s="123" t="s">
        <v>313</v>
      </c>
      <c r="D7" s="125" t="s">
        <v>323</v>
      </c>
      <c r="E7" s="122" t="s">
        <v>324</v>
      </c>
      <c r="F7" s="122" t="s">
        <v>325</v>
      </c>
    </row>
    <row r="8" spans="3:6" ht="96" customHeight="1" x14ac:dyDescent="0.25">
      <c r="C8" s="122" t="s">
        <v>314</v>
      </c>
      <c r="D8" s="125" t="s">
        <v>329</v>
      </c>
      <c r="E8" s="128" t="s">
        <v>330</v>
      </c>
      <c r="F8" s="129" t="s">
        <v>315</v>
      </c>
    </row>
    <row r="9" spans="3:6" ht="60" x14ac:dyDescent="0.25">
      <c r="C9" s="122" t="s">
        <v>331</v>
      </c>
      <c r="D9" s="125" t="s">
        <v>332</v>
      </c>
      <c r="E9" s="129" t="s">
        <v>333</v>
      </c>
      <c r="F9" s="129" t="s">
        <v>334</v>
      </c>
    </row>
    <row r="10" spans="3:6" ht="75" x14ac:dyDescent="0.25">
      <c r="C10" s="124" t="s">
        <v>335</v>
      </c>
      <c r="D10" s="125" t="s">
        <v>336</v>
      </c>
      <c r="E10" s="124" t="s">
        <v>337</v>
      </c>
      <c r="F10" s="124" t="s">
        <v>338</v>
      </c>
    </row>
    <row r="11" spans="3:6" ht="60" x14ac:dyDescent="0.25">
      <c r="C11" s="127" t="s">
        <v>339</v>
      </c>
      <c r="D11" s="125" t="s">
        <v>340</v>
      </c>
      <c r="E11" s="122" t="s">
        <v>316</v>
      </c>
      <c r="F11" s="124" t="s">
        <v>341</v>
      </c>
    </row>
  </sheetData>
  <mergeCells count="3">
    <mergeCell ref="C5:C6"/>
    <mergeCell ref="E4:F4"/>
    <mergeCell ref="C2:F3"/>
  </mergeCells>
  <pageMargins left="0.7" right="0.7" top="0.75" bottom="0.75" header="0.3" footer="0.3"/>
  <pageSetup paperSize="1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08000"/>
  </sheetPr>
  <dimension ref="G3:I23"/>
  <sheetViews>
    <sheetView workbookViewId="0">
      <selection activeCell="H17" sqref="H17"/>
    </sheetView>
  </sheetViews>
  <sheetFormatPr baseColWidth="10" defaultRowHeight="15" x14ac:dyDescent="0.25"/>
  <cols>
    <col min="7" max="7" width="41.42578125" customWidth="1"/>
    <col min="8" max="8" width="22.28515625" customWidth="1"/>
    <col min="9" max="9" width="22" customWidth="1"/>
  </cols>
  <sheetData>
    <row r="3" spans="7:9" ht="15.75" thickBot="1" x14ac:dyDescent="0.3"/>
    <row r="4" spans="7:9" ht="28.5" customHeight="1" thickBot="1" x14ac:dyDescent="0.3">
      <c r="G4" s="754" t="s">
        <v>176</v>
      </c>
      <c r="H4" s="756" t="s">
        <v>927</v>
      </c>
      <c r="I4" s="757"/>
    </row>
    <row r="5" spans="7:9" ht="32.25" thickBot="1" x14ac:dyDescent="0.3">
      <c r="G5" s="755"/>
      <c r="H5" s="318" t="s">
        <v>931</v>
      </c>
      <c r="I5" s="318" t="s">
        <v>930</v>
      </c>
    </row>
    <row r="6" spans="7:9" ht="31.5" x14ac:dyDescent="0.25">
      <c r="G6" s="319" t="s">
        <v>145</v>
      </c>
      <c r="H6" s="327" t="s">
        <v>929</v>
      </c>
      <c r="I6" s="324"/>
    </row>
    <row r="7" spans="7:9" ht="31.5" x14ac:dyDescent="0.25">
      <c r="G7" s="320" t="s">
        <v>524</v>
      </c>
      <c r="H7" s="328" t="s">
        <v>929</v>
      </c>
      <c r="I7" s="329"/>
    </row>
    <row r="8" spans="7:9" ht="21.75" customHeight="1" x14ac:dyDescent="0.25">
      <c r="G8" s="320" t="s">
        <v>141</v>
      </c>
      <c r="H8" s="328" t="s">
        <v>929</v>
      </c>
      <c r="I8" s="329"/>
    </row>
    <row r="9" spans="7:9" ht="31.5" x14ac:dyDescent="0.25">
      <c r="G9" s="320" t="s">
        <v>146</v>
      </c>
      <c r="H9" s="328" t="s">
        <v>933</v>
      </c>
      <c r="I9" s="329"/>
    </row>
    <row r="10" spans="7:9" ht="15.75" x14ac:dyDescent="0.25">
      <c r="G10" s="320" t="s">
        <v>134</v>
      </c>
      <c r="H10" s="328" t="s">
        <v>933</v>
      </c>
      <c r="I10" s="329"/>
    </row>
    <row r="11" spans="7:9" ht="15.75" x14ac:dyDescent="0.25">
      <c r="G11" s="320" t="s">
        <v>396</v>
      </c>
      <c r="H11" s="328" t="s">
        <v>929</v>
      </c>
      <c r="I11" s="329"/>
    </row>
    <row r="12" spans="7:9" ht="15.75" x14ac:dyDescent="0.25">
      <c r="G12" s="320" t="s">
        <v>137</v>
      </c>
      <c r="H12" s="328" t="s">
        <v>929</v>
      </c>
      <c r="I12" s="329"/>
    </row>
    <row r="13" spans="7:9" ht="15.75" x14ac:dyDescent="0.25">
      <c r="G13" s="320" t="s">
        <v>132</v>
      </c>
      <c r="H13" s="328" t="s">
        <v>929</v>
      </c>
      <c r="I13" s="329"/>
    </row>
    <row r="14" spans="7:9" ht="15.75" x14ac:dyDescent="0.25">
      <c r="G14" s="320" t="s">
        <v>139</v>
      </c>
      <c r="H14" s="328" t="s">
        <v>929</v>
      </c>
      <c r="I14" s="329"/>
    </row>
    <row r="15" spans="7:9" ht="15.75" x14ac:dyDescent="0.25">
      <c r="G15" s="320" t="s">
        <v>140</v>
      </c>
      <c r="H15" s="328" t="s">
        <v>929</v>
      </c>
      <c r="I15" s="329"/>
    </row>
    <row r="16" spans="7:9" ht="15.75" x14ac:dyDescent="0.25">
      <c r="G16" s="320" t="s">
        <v>138</v>
      </c>
      <c r="H16" s="328" t="s">
        <v>929</v>
      </c>
      <c r="I16" s="329"/>
    </row>
    <row r="17" spans="7:9" ht="15.75" x14ac:dyDescent="0.25">
      <c r="G17" s="320" t="s">
        <v>133</v>
      </c>
      <c r="H17" s="328"/>
      <c r="I17" s="329"/>
    </row>
    <row r="18" spans="7:9" ht="15.75" x14ac:dyDescent="0.25">
      <c r="G18" s="320" t="s">
        <v>135</v>
      </c>
      <c r="H18" s="328" t="s">
        <v>929</v>
      </c>
      <c r="I18" s="329"/>
    </row>
    <row r="19" spans="7:9" ht="15.75" x14ac:dyDescent="0.25">
      <c r="G19" s="320" t="s">
        <v>136</v>
      </c>
      <c r="H19" s="328" t="s">
        <v>929</v>
      </c>
      <c r="I19" s="329"/>
    </row>
    <row r="20" spans="7:9" ht="15.75" x14ac:dyDescent="0.25">
      <c r="G20" s="320" t="s">
        <v>142</v>
      </c>
      <c r="H20" s="328" t="s">
        <v>929</v>
      </c>
      <c r="I20" s="329"/>
    </row>
    <row r="21" spans="7:9" ht="16.5" thickBot="1" x14ac:dyDescent="0.3">
      <c r="G21" s="321" t="s">
        <v>180</v>
      </c>
      <c r="H21" s="330"/>
      <c r="I21" s="331"/>
    </row>
    <row r="22" spans="7:9" ht="15.75" x14ac:dyDescent="0.25">
      <c r="G22" s="322" t="s">
        <v>928</v>
      </c>
      <c r="H22" s="325">
        <f>COUNTIF(H6:H21,"X")</f>
        <v>14</v>
      </c>
      <c r="I22" s="325">
        <f>COUNTIF(I6:I21,"X")</f>
        <v>0</v>
      </c>
    </row>
    <row r="23" spans="7:9" ht="24.75" customHeight="1" thickBot="1" x14ac:dyDescent="0.3">
      <c r="G23" s="323" t="s">
        <v>187</v>
      </c>
      <c r="H23" s="326">
        <f>H22/16</f>
        <v>0.875</v>
      </c>
      <c r="I23" s="326">
        <f>I22/16</f>
        <v>0</v>
      </c>
    </row>
  </sheetData>
  <mergeCells count="2">
    <mergeCell ref="G4:G5"/>
    <mergeCell ref="H4:I4"/>
  </mergeCells>
  <pageMargins left="0.7" right="0.7" top="0.75" bottom="0.75" header="0.3" footer="0.3"/>
  <pageSetup orientation="portrait"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B1:Y101"/>
  <sheetViews>
    <sheetView topLeftCell="F1" zoomScale="80" zoomScaleNormal="80" workbookViewId="0">
      <selection activeCell="N3" sqref="N3:R6"/>
    </sheetView>
  </sheetViews>
  <sheetFormatPr baseColWidth="10" defaultRowHeight="15" x14ac:dyDescent="0.25"/>
  <cols>
    <col min="2" max="2" width="23.5703125" customWidth="1"/>
    <col min="3" max="3" width="11.140625" style="32" customWidth="1"/>
    <col min="4" max="4" width="18.140625" customWidth="1"/>
    <col min="5" max="5" width="15" customWidth="1"/>
    <col min="6" max="6" width="21.85546875" customWidth="1"/>
    <col min="7" max="12" width="21.42578125" customWidth="1"/>
    <col min="13" max="13" width="22.85546875" customWidth="1"/>
    <col min="14" max="14" width="11.7109375" customWidth="1"/>
    <col min="15" max="15" width="14.140625" style="32" customWidth="1"/>
    <col min="16" max="16" width="9" style="32" customWidth="1"/>
    <col min="17" max="17" width="10" style="32" customWidth="1"/>
    <col min="18" max="18" width="10.85546875" style="32" customWidth="1"/>
  </cols>
  <sheetData>
    <row r="1" spans="2:25" ht="15.75" thickBot="1" x14ac:dyDescent="0.3"/>
    <row r="2" spans="2:25" ht="15.75" customHeight="1" thickBot="1" x14ac:dyDescent="0.3">
      <c r="B2" s="784" t="s">
        <v>176</v>
      </c>
      <c r="C2" s="781" t="s">
        <v>177</v>
      </c>
      <c r="D2" s="785" t="s">
        <v>182</v>
      </c>
      <c r="E2" s="786"/>
      <c r="F2" s="787"/>
    </row>
    <row r="3" spans="2:25" ht="15.75" customHeight="1" x14ac:dyDescent="0.25">
      <c r="B3" s="782"/>
      <c r="C3" s="782"/>
      <c r="D3" s="765" t="s">
        <v>178</v>
      </c>
      <c r="E3" s="765" t="s">
        <v>41</v>
      </c>
      <c r="F3" s="765" t="s">
        <v>179</v>
      </c>
      <c r="G3" s="32"/>
      <c r="H3" s="758" t="s">
        <v>41</v>
      </c>
      <c r="I3" s="759"/>
      <c r="J3" s="759"/>
      <c r="K3" s="759"/>
      <c r="L3" s="760"/>
      <c r="M3" s="32"/>
      <c r="N3" s="758" t="s">
        <v>179</v>
      </c>
      <c r="O3" s="759"/>
      <c r="P3" s="759"/>
      <c r="Q3" s="759"/>
      <c r="R3" s="760"/>
    </row>
    <row r="4" spans="2:25" ht="31.5" customHeight="1" thickBot="1" x14ac:dyDescent="0.3">
      <c r="B4" s="783"/>
      <c r="C4" s="783"/>
      <c r="D4" s="766"/>
      <c r="E4" s="766"/>
      <c r="F4" s="766"/>
      <c r="H4" s="306" t="s">
        <v>225</v>
      </c>
      <c r="I4" s="375" t="s">
        <v>224</v>
      </c>
      <c r="J4" s="307" t="s">
        <v>223</v>
      </c>
      <c r="K4" s="374" t="s">
        <v>222</v>
      </c>
      <c r="L4" s="308" t="s">
        <v>942</v>
      </c>
      <c r="N4" s="306" t="s">
        <v>921</v>
      </c>
      <c r="O4" s="307" t="s">
        <v>223</v>
      </c>
      <c r="P4" s="309" t="s">
        <v>920</v>
      </c>
      <c r="Q4" s="308" t="s">
        <v>922</v>
      </c>
      <c r="R4" s="305" t="s">
        <v>375</v>
      </c>
      <c r="U4" s="306" t="s">
        <v>921</v>
      </c>
      <c r="V4" s="307" t="s">
        <v>223</v>
      </c>
      <c r="W4" s="309" t="s">
        <v>920</v>
      </c>
      <c r="X4" s="308" t="s">
        <v>922</v>
      </c>
      <c r="Y4" s="305" t="s">
        <v>375</v>
      </c>
    </row>
    <row r="5" spans="2:25" ht="25.5" customHeight="1" x14ac:dyDescent="0.25">
      <c r="B5" s="767" t="s">
        <v>145</v>
      </c>
      <c r="C5" s="761">
        <v>2</v>
      </c>
      <c r="D5" s="53" t="s">
        <v>188</v>
      </c>
      <c r="E5" s="54" t="s">
        <v>32</v>
      </c>
      <c r="F5" s="55" t="s">
        <v>917</v>
      </c>
      <c r="H5" s="363">
        <f>COUNTIF(E5:E60,E15)</f>
        <v>32</v>
      </c>
      <c r="I5" s="363">
        <f>COUNTIF(E5:E60,E5)</f>
        <v>16</v>
      </c>
      <c r="J5" s="363">
        <f>COUNTIF(E5:E60,E8)</f>
        <v>8</v>
      </c>
      <c r="K5" s="363">
        <f>COUNTIF(E5:E60,"Mayor")</f>
        <v>0</v>
      </c>
      <c r="L5" s="363">
        <f>COUNTIF(E5:E60,"Catastrofico")</f>
        <v>0</v>
      </c>
      <c r="N5" s="305">
        <f>COUNTIF(F5:F60,F29)</f>
        <v>44</v>
      </c>
      <c r="O5" s="305">
        <f>COUNTIF(F5:F60,F12)</f>
        <v>9</v>
      </c>
      <c r="P5" s="305">
        <f>COUNTIF(F5:F60,F30)</f>
        <v>3</v>
      </c>
      <c r="Q5" s="305">
        <v>0</v>
      </c>
      <c r="R5" s="305">
        <f>SUM(N5:Q5)</f>
        <v>56</v>
      </c>
      <c r="U5" s="344">
        <f>N6</f>
        <v>0.7857142857142857</v>
      </c>
      <c r="V5" s="345">
        <f>O6</f>
        <v>0.16071428571428573</v>
      </c>
      <c r="W5" s="346">
        <f>P6</f>
        <v>5.3571428571428568E-2</v>
      </c>
      <c r="X5" s="347">
        <f>Q6</f>
        <v>0</v>
      </c>
      <c r="Y5" s="311">
        <f>SUM(U5:X5)</f>
        <v>1</v>
      </c>
    </row>
    <row r="6" spans="2:25" ht="27" customHeight="1" thickBot="1" x14ac:dyDescent="0.3">
      <c r="B6" s="768"/>
      <c r="C6" s="764"/>
      <c r="D6" s="59" t="s">
        <v>188</v>
      </c>
      <c r="E6" s="60" t="s">
        <v>32</v>
      </c>
      <c r="F6" s="61" t="s">
        <v>917</v>
      </c>
      <c r="H6" s="310">
        <f>H5/$R$5</f>
        <v>0.5714285714285714</v>
      </c>
      <c r="I6" s="310">
        <f t="shared" ref="I6:L6" si="0">I5/$R$5</f>
        <v>0.2857142857142857</v>
      </c>
      <c r="J6" s="310">
        <f t="shared" si="0"/>
        <v>0.14285714285714285</v>
      </c>
      <c r="K6" s="310">
        <f t="shared" si="0"/>
        <v>0</v>
      </c>
      <c r="L6" s="310">
        <f t="shared" si="0"/>
        <v>0</v>
      </c>
      <c r="N6" s="310">
        <f>N5/$R$5</f>
        <v>0.7857142857142857</v>
      </c>
      <c r="O6" s="310">
        <f t="shared" ref="O6:R6" si="1">O5/$R$5</f>
        <v>0.16071428571428573</v>
      </c>
      <c r="P6" s="310">
        <f t="shared" si="1"/>
        <v>5.3571428571428568E-2</v>
      </c>
      <c r="Q6" s="310">
        <f t="shared" si="1"/>
        <v>0</v>
      </c>
      <c r="R6" s="310">
        <f t="shared" si="1"/>
        <v>1</v>
      </c>
    </row>
    <row r="7" spans="2:25" ht="16.5" x14ac:dyDescent="0.25">
      <c r="B7" s="767" t="s">
        <v>524</v>
      </c>
      <c r="C7" s="761">
        <v>3</v>
      </c>
      <c r="D7" s="62" t="s">
        <v>188</v>
      </c>
      <c r="E7" s="63" t="s">
        <v>32</v>
      </c>
      <c r="F7" s="64" t="s">
        <v>917</v>
      </c>
      <c r="O7"/>
      <c r="P7"/>
      <c r="Q7"/>
      <c r="R7"/>
    </row>
    <row r="8" spans="2:25" ht="16.5" x14ac:dyDescent="0.25">
      <c r="B8" s="768"/>
      <c r="C8" s="762"/>
      <c r="D8" s="62" t="s">
        <v>16</v>
      </c>
      <c r="E8" s="57" t="s">
        <v>34</v>
      </c>
      <c r="F8" s="58" t="s">
        <v>34</v>
      </c>
      <c r="P8"/>
      <c r="Q8"/>
      <c r="R8"/>
    </row>
    <row r="9" spans="2:25" ht="23.25" customHeight="1" thickBot="1" x14ac:dyDescent="0.3">
      <c r="B9" s="768"/>
      <c r="C9" s="763"/>
      <c r="D9" s="60" t="s">
        <v>188</v>
      </c>
      <c r="E9" s="60" t="s">
        <v>32</v>
      </c>
      <c r="F9" s="61" t="s">
        <v>917</v>
      </c>
      <c r="P9"/>
      <c r="Q9"/>
      <c r="R9"/>
    </row>
    <row r="10" spans="2:25" ht="15.75" customHeight="1" x14ac:dyDescent="0.25">
      <c r="B10" s="771" t="s">
        <v>141</v>
      </c>
      <c r="C10" s="761">
        <v>2</v>
      </c>
      <c r="D10" s="62" t="s">
        <v>188</v>
      </c>
      <c r="E10" s="63" t="s">
        <v>32</v>
      </c>
      <c r="F10" s="64" t="s">
        <v>917</v>
      </c>
      <c r="P10"/>
      <c r="Q10" s="47"/>
      <c r="R10"/>
    </row>
    <row r="11" spans="2:25" ht="15.75" customHeight="1" thickBot="1" x14ac:dyDescent="0.3">
      <c r="B11" s="770"/>
      <c r="C11" s="788"/>
      <c r="D11" s="60" t="s">
        <v>188</v>
      </c>
      <c r="E11" s="60" t="s">
        <v>32</v>
      </c>
      <c r="F11" s="61" t="s">
        <v>917</v>
      </c>
      <c r="P11"/>
      <c r="Q11"/>
      <c r="R11"/>
    </row>
    <row r="12" spans="2:25" ht="28.5" customHeight="1" x14ac:dyDescent="0.25">
      <c r="B12" s="771" t="s">
        <v>146</v>
      </c>
      <c r="C12" s="761">
        <v>3</v>
      </c>
      <c r="D12" s="62" t="s">
        <v>188</v>
      </c>
      <c r="E12" s="63" t="s">
        <v>34</v>
      </c>
      <c r="F12" s="64" t="s">
        <v>34</v>
      </c>
      <c r="O12"/>
    </row>
    <row r="13" spans="2:25" ht="16.5" customHeight="1" x14ac:dyDescent="0.25">
      <c r="B13" s="770"/>
      <c r="C13" s="762"/>
      <c r="D13" s="56" t="s">
        <v>16</v>
      </c>
      <c r="E13" s="57" t="s">
        <v>32</v>
      </c>
      <c r="F13" s="58" t="s">
        <v>917</v>
      </c>
      <c r="P13"/>
      <c r="Q13"/>
      <c r="R13"/>
    </row>
    <row r="14" spans="2:25" ht="24" customHeight="1" thickBot="1" x14ac:dyDescent="0.3">
      <c r="B14" s="772"/>
      <c r="C14" s="764"/>
      <c r="D14" s="59" t="s">
        <v>188</v>
      </c>
      <c r="E14" s="60" t="s">
        <v>34</v>
      </c>
      <c r="F14" s="61" t="s">
        <v>34</v>
      </c>
      <c r="O14"/>
      <c r="P14"/>
      <c r="Q14"/>
      <c r="R14"/>
    </row>
    <row r="15" spans="2:25" ht="16.5" customHeight="1" x14ac:dyDescent="0.25">
      <c r="B15" s="767" t="s">
        <v>134</v>
      </c>
      <c r="C15" s="761">
        <v>5</v>
      </c>
      <c r="D15" s="62" t="s">
        <v>188</v>
      </c>
      <c r="E15" s="63" t="s">
        <v>30</v>
      </c>
      <c r="F15" s="64" t="s">
        <v>917</v>
      </c>
      <c r="P15"/>
      <c r="Q15"/>
      <c r="R15"/>
    </row>
    <row r="16" spans="2:25" ht="16.5" x14ac:dyDescent="0.25">
      <c r="B16" s="773"/>
      <c r="C16" s="762"/>
      <c r="D16" s="56" t="s">
        <v>188</v>
      </c>
      <c r="E16" s="57" t="s">
        <v>32</v>
      </c>
      <c r="F16" s="58" t="s">
        <v>917</v>
      </c>
      <c r="P16"/>
      <c r="Q16"/>
      <c r="R16"/>
    </row>
    <row r="17" spans="2:18" ht="16.5" x14ac:dyDescent="0.25">
      <c r="B17" s="773"/>
      <c r="C17" s="762"/>
      <c r="D17" s="56" t="s">
        <v>188</v>
      </c>
      <c r="E17" s="57" t="s">
        <v>32</v>
      </c>
      <c r="F17" s="58" t="s">
        <v>917</v>
      </c>
      <c r="P17"/>
      <c r="Q17"/>
      <c r="R17"/>
    </row>
    <row r="18" spans="2:18" ht="16.5" x14ac:dyDescent="0.25">
      <c r="B18" s="773"/>
      <c r="C18" s="762"/>
      <c r="D18" s="56" t="s">
        <v>188</v>
      </c>
      <c r="E18" s="57" t="s">
        <v>34</v>
      </c>
      <c r="F18" s="58" t="s">
        <v>34</v>
      </c>
      <c r="P18"/>
      <c r="Q18"/>
      <c r="R18"/>
    </row>
    <row r="19" spans="2:18" ht="17.25" thickBot="1" x14ac:dyDescent="0.3">
      <c r="B19" s="773"/>
      <c r="C19" s="762"/>
      <c r="D19" s="59" t="s">
        <v>188</v>
      </c>
      <c r="E19" s="60" t="s">
        <v>32</v>
      </c>
      <c r="F19" s="61" t="s">
        <v>917</v>
      </c>
      <c r="P19"/>
      <c r="Q19"/>
      <c r="R19"/>
    </row>
    <row r="20" spans="2:18" ht="15.75" customHeight="1" x14ac:dyDescent="0.25">
      <c r="B20" s="771" t="s">
        <v>396</v>
      </c>
      <c r="C20" s="761">
        <v>4</v>
      </c>
      <c r="D20" s="62" t="s">
        <v>188</v>
      </c>
      <c r="E20" s="63" t="s">
        <v>30</v>
      </c>
      <c r="F20" s="64" t="s">
        <v>917</v>
      </c>
      <c r="O20"/>
      <c r="P20"/>
      <c r="Q20"/>
      <c r="R20"/>
    </row>
    <row r="21" spans="2:18" ht="16.5" x14ac:dyDescent="0.25">
      <c r="B21" s="770"/>
      <c r="C21" s="762"/>
      <c r="D21" s="56" t="s">
        <v>188</v>
      </c>
      <c r="E21" s="57" t="s">
        <v>32</v>
      </c>
      <c r="F21" s="58" t="s">
        <v>917</v>
      </c>
      <c r="O21"/>
      <c r="P21"/>
      <c r="Q21"/>
      <c r="R21"/>
    </row>
    <row r="22" spans="2:18" ht="16.5" x14ac:dyDescent="0.25">
      <c r="B22" s="770"/>
      <c r="C22" s="762"/>
      <c r="D22" s="300" t="s">
        <v>188</v>
      </c>
      <c r="E22" s="301" t="s">
        <v>32</v>
      </c>
      <c r="F22" s="302" t="s">
        <v>917</v>
      </c>
      <c r="O22"/>
      <c r="P22"/>
      <c r="Q22"/>
      <c r="R22"/>
    </row>
    <row r="23" spans="2:18" ht="17.25" thickBot="1" x14ac:dyDescent="0.3">
      <c r="B23" s="772"/>
      <c r="C23" s="764"/>
      <c r="D23" s="303" t="s">
        <v>188</v>
      </c>
      <c r="E23" s="60" t="s">
        <v>32</v>
      </c>
      <c r="F23" s="304" t="s">
        <v>917</v>
      </c>
      <c r="G23" s="292"/>
      <c r="H23" s="48"/>
      <c r="I23" s="48"/>
      <c r="J23" s="48"/>
      <c r="K23" s="48"/>
      <c r="L23" s="48"/>
      <c r="M23" s="48"/>
      <c r="O23"/>
      <c r="P23"/>
      <c r="Q23"/>
      <c r="R23"/>
    </row>
    <row r="24" spans="2:18" ht="16.5" x14ac:dyDescent="0.25">
      <c r="B24" s="767" t="s">
        <v>137</v>
      </c>
      <c r="C24" s="761">
        <v>3</v>
      </c>
      <c r="D24" s="62" t="s">
        <v>188</v>
      </c>
      <c r="E24" s="63" t="s">
        <v>30</v>
      </c>
      <c r="F24" s="64" t="s">
        <v>917</v>
      </c>
      <c r="P24"/>
      <c r="Q24"/>
      <c r="R24"/>
    </row>
    <row r="25" spans="2:18" ht="16.5" x14ac:dyDescent="0.25">
      <c r="B25" s="770"/>
      <c r="C25" s="762"/>
      <c r="D25" s="289" t="s">
        <v>188</v>
      </c>
      <c r="E25" s="290" t="s">
        <v>30</v>
      </c>
      <c r="F25" s="291" t="s">
        <v>917</v>
      </c>
      <c r="P25"/>
      <c r="Q25"/>
      <c r="R25"/>
    </row>
    <row r="26" spans="2:18" ht="17.25" thickBot="1" x14ac:dyDescent="0.3">
      <c r="B26" s="769"/>
      <c r="C26" s="764"/>
      <c r="D26" s="59" t="s">
        <v>188</v>
      </c>
      <c r="E26" s="60" t="s">
        <v>30</v>
      </c>
      <c r="F26" s="61" t="s">
        <v>917</v>
      </c>
      <c r="P26"/>
      <c r="Q26"/>
      <c r="R26"/>
    </row>
    <row r="27" spans="2:18" ht="15.75" customHeight="1" x14ac:dyDescent="0.25">
      <c r="B27" s="771" t="s">
        <v>132</v>
      </c>
      <c r="C27" s="761">
        <v>3</v>
      </c>
      <c r="D27" s="62" t="s">
        <v>188</v>
      </c>
      <c r="E27" s="63" t="s">
        <v>30</v>
      </c>
      <c r="F27" s="64" t="s">
        <v>917</v>
      </c>
      <c r="P27"/>
      <c r="Q27"/>
      <c r="R27"/>
    </row>
    <row r="28" spans="2:18" ht="15.75" customHeight="1" x14ac:dyDescent="0.25">
      <c r="B28" s="770"/>
      <c r="C28" s="762"/>
      <c r="D28" s="56" t="s">
        <v>188</v>
      </c>
      <c r="E28" s="57" t="s">
        <v>30</v>
      </c>
      <c r="F28" s="58" t="s">
        <v>917</v>
      </c>
      <c r="P28"/>
      <c r="Q28"/>
      <c r="R28"/>
    </row>
    <row r="29" spans="2:18" ht="16.5" customHeight="1" thickBot="1" x14ac:dyDescent="0.3">
      <c r="B29" s="772"/>
      <c r="C29" s="764"/>
      <c r="D29" s="59" t="s">
        <v>188</v>
      </c>
      <c r="E29" s="60" t="s">
        <v>30</v>
      </c>
      <c r="F29" s="61" t="s">
        <v>917</v>
      </c>
      <c r="P29"/>
      <c r="Q29"/>
      <c r="R29"/>
    </row>
    <row r="30" spans="2:18" ht="16.5" customHeight="1" x14ac:dyDescent="0.25">
      <c r="B30" s="767" t="s">
        <v>139</v>
      </c>
      <c r="C30" s="761">
        <v>5</v>
      </c>
      <c r="D30" s="62" t="s">
        <v>20</v>
      </c>
      <c r="E30" s="63" t="s">
        <v>34</v>
      </c>
      <c r="F30" s="65" t="s">
        <v>918</v>
      </c>
      <c r="P30"/>
      <c r="Q30"/>
      <c r="R30"/>
    </row>
    <row r="31" spans="2:18" ht="16.5" customHeight="1" x14ac:dyDescent="0.25">
      <c r="B31" s="768"/>
      <c r="C31" s="762"/>
      <c r="D31" s="56" t="s">
        <v>20</v>
      </c>
      <c r="E31" s="57" t="s">
        <v>30</v>
      </c>
      <c r="F31" s="66" t="s">
        <v>34</v>
      </c>
      <c r="P31"/>
      <c r="Q31"/>
      <c r="R31"/>
    </row>
    <row r="32" spans="2:18" ht="16.5" customHeight="1" x14ac:dyDescent="0.25">
      <c r="B32" s="768"/>
      <c r="C32" s="762"/>
      <c r="D32" s="56" t="s">
        <v>188</v>
      </c>
      <c r="E32" s="57" t="s">
        <v>30</v>
      </c>
      <c r="F32" s="66" t="s">
        <v>917</v>
      </c>
      <c r="P32"/>
      <c r="Q32"/>
      <c r="R32"/>
    </row>
    <row r="33" spans="2:18" ht="16.5" customHeight="1" x14ac:dyDescent="0.25">
      <c r="B33" s="768"/>
      <c r="C33" s="762"/>
      <c r="D33" s="56" t="s">
        <v>20</v>
      </c>
      <c r="E33" s="57" t="s">
        <v>32</v>
      </c>
      <c r="F33" s="66" t="s">
        <v>34</v>
      </c>
      <c r="P33"/>
      <c r="Q33"/>
      <c r="R33"/>
    </row>
    <row r="34" spans="2:18" ht="16.5" customHeight="1" thickBot="1" x14ac:dyDescent="0.3">
      <c r="B34" s="769"/>
      <c r="C34" s="764"/>
      <c r="D34" s="59" t="s">
        <v>188</v>
      </c>
      <c r="E34" s="60" t="s">
        <v>30</v>
      </c>
      <c r="F34" s="67" t="s">
        <v>917</v>
      </c>
      <c r="P34"/>
      <c r="Q34"/>
      <c r="R34"/>
    </row>
    <row r="35" spans="2:18" ht="16.5" customHeight="1" x14ac:dyDescent="0.25">
      <c r="B35" s="767" t="s">
        <v>140</v>
      </c>
      <c r="C35" s="761">
        <v>4</v>
      </c>
      <c r="D35" s="62" t="s">
        <v>188</v>
      </c>
      <c r="E35" s="63" t="s">
        <v>30</v>
      </c>
      <c r="F35" s="64" t="s">
        <v>917</v>
      </c>
      <c r="P35"/>
      <c r="Q35"/>
      <c r="R35"/>
    </row>
    <row r="36" spans="2:18" ht="16.5" customHeight="1" x14ac:dyDescent="0.25">
      <c r="B36" s="768"/>
      <c r="C36" s="762"/>
      <c r="D36" s="56" t="s">
        <v>188</v>
      </c>
      <c r="E36" s="57" t="s">
        <v>30</v>
      </c>
      <c r="F36" s="58" t="s">
        <v>917</v>
      </c>
      <c r="P36"/>
      <c r="Q36"/>
      <c r="R36"/>
    </row>
    <row r="37" spans="2:18" ht="16.5" customHeight="1" x14ac:dyDescent="0.25">
      <c r="B37" s="768"/>
      <c r="C37" s="762"/>
      <c r="D37" s="56" t="s">
        <v>20</v>
      </c>
      <c r="E37" s="57" t="s">
        <v>34</v>
      </c>
      <c r="F37" s="58" t="s">
        <v>918</v>
      </c>
      <c r="P37"/>
      <c r="Q37"/>
      <c r="R37"/>
    </row>
    <row r="38" spans="2:18" ht="16.5" customHeight="1" thickBot="1" x14ac:dyDescent="0.3">
      <c r="B38" s="769"/>
      <c r="C38" s="764"/>
      <c r="D38" s="59" t="s">
        <v>16</v>
      </c>
      <c r="E38" s="60" t="s">
        <v>30</v>
      </c>
      <c r="F38" s="61" t="s">
        <v>917</v>
      </c>
      <c r="P38"/>
      <c r="Q38"/>
      <c r="R38"/>
    </row>
    <row r="39" spans="2:18" ht="16.5" customHeight="1" x14ac:dyDescent="0.25">
      <c r="B39" s="771" t="s">
        <v>138</v>
      </c>
      <c r="C39" s="761">
        <v>5</v>
      </c>
      <c r="D39" s="62" t="s">
        <v>188</v>
      </c>
      <c r="E39" s="63" t="s">
        <v>30</v>
      </c>
      <c r="F39" s="64" t="s">
        <v>917</v>
      </c>
      <c r="P39"/>
      <c r="Q39"/>
      <c r="R39"/>
    </row>
    <row r="40" spans="2:18" ht="16.5" customHeight="1" x14ac:dyDescent="0.25">
      <c r="B40" s="770"/>
      <c r="C40" s="762"/>
      <c r="D40" s="56" t="s">
        <v>188</v>
      </c>
      <c r="E40" s="57" t="s">
        <v>30</v>
      </c>
      <c r="F40" s="58" t="s">
        <v>917</v>
      </c>
      <c r="P40"/>
      <c r="Q40"/>
      <c r="R40"/>
    </row>
    <row r="41" spans="2:18" ht="16.5" customHeight="1" x14ac:dyDescent="0.25">
      <c r="B41" s="770"/>
      <c r="C41" s="762"/>
      <c r="D41" s="56" t="s">
        <v>20</v>
      </c>
      <c r="E41" s="57" t="s">
        <v>30</v>
      </c>
      <c r="F41" s="58" t="s">
        <v>34</v>
      </c>
      <c r="P41"/>
      <c r="Q41"/>
      <c r="R41"/>
    </row>
    <row r="42" spans="2:18" ht="16.5" customHeight="1" x14ac:dyDescent="0.25">
      <c r="B42" s="770"/>
      <c r="C42" s="762"/>
      <c r="D42" s="56" t="s">
        <v>23</v>
      </c>
      <c r="E42" s="57" t="s">
        <v>34</v>
      </c>
      <c r="F42" s="58" t="s">
        <v>918</v>
      </c>
      <c r="P42"/>
      <c r="Q42"/>
      <c r="R42"/>
    </row>
    <row r="43" spans="2:18" ht="16.5" customHeight="1" thickBot="1" x14ac:dyDescent="0.3">
      <c r="B43" s="772"/>
      <c r="C43" s="764"/>
      <c r="D43" s="59" t="s">
        <v>188</v>
      </c>
      <c r="E43" s="60" t="s">
        <v>30</v>
      </c>
      <c r="F43" s="61" t="s">
        <v>917</v>
      </c>
      <c r="P43"/>
      <c r="Q43"/>
      <c r="R43"/>
    </row>
    <row r="44" spans="2:18" ht="16.5" customHeight="1" x14ac:dyDescent="0.25">
      <c r="B44" s="767" t="s">
        <v>133</v>
      </c>
      <c r="C44" s="761">
        <v>5</v>
      </c>
      <c r="D44" s="62" t="s">
        <v>16</v>
      </c>
      <c r="E44" s="63" t="s">
        <v>30</v>
      </c>
      <c r="F44" s="58" t="s">
        <v>917</v>
      </c>
      <c r="P44"/>
      <c r="Q44"/>
      <c r="R44"/>
    </row>
    <row r="45" spans="2:18" ht="16.5" customHeight="1" x14ac:dyDescent="0.25">
      <c r="B45" s="768"/>
      <c r="C45" s="762"/>
      <c r="D45" s="56" t="s">
        <v>20</v>
      </c>
      <c r="E45" s="57" t="s">
        <v>32</v>
      </c>
      <c r="F45" s="58" t="s">
        <v>34</v>
      </c>
      <c r="P45"/>
      <c r="Q45"/>
      <c r="R45"/>
    </row>
    <row r="46" spans="2:18" ht="16.5" customHeight="1" x14ac:dyDescent="0.25">
      <c r="B46" s="768"/>
      <c r="C46" s="762"/>
      <c r="D46" s="56" t="s">
        <v>188</v>
      </c>
      <c r="E46" s="57" t="s">
        <v>30</v>
      </c>
      <c r="F46" s="58" t="s">
        <v>917</v>
      </c>
      <c r="P46"/>
      <c r="Q46"/>
      <c r="R46"/>
    </row>
    <row r="47" spans="2:18" ht="16.5" customHeight="1" x14ac:dyDescent="0.25">
      <c r="B47" s="768"/>
      <c r="C47" s="762"/>
      <c r="D47" s="56" t="s">
        <v>188</v>
      </c>
      <c r="E47" s="57" t="s">
        <v>30</v>
      </c>
      <c r="F47" s="58" t="s">
        <v>917</v>
      </c>
      <c r="P47"/>
      <c r="Q47"/>
      <c r="R47"/>
    </row>
    <row r="48" spans="2:18" ht="16.5" customHeight="1" thickBot="1" x14ac:dyDescent="0.3">
      <c r="B48" s="769"/>
      <c r="C48" s="764"/>
      <c r="D48" s="59" t="s">
        <v>16</v>
      </c>
      <c r="E48" s="60" t="s">
        <v>30</v>
      </c>
      <c r="F48" s="61" t="s">
        <v>917</v>
      </c>
      <c r="P48"/>
      <c r="Q48"/>
      <c r="R48"/>
    </row>
    <row r="49" spans="2:18" ht="16.5" customHeight="1" x14ac:dyDescent="0.25">
      <c r="B49" s="771" t="s">
        <v>135</v>
      </c>
      <c r="C49" s="761">
        <v>3</v>
      </c>
      <c r="D49" s="62" t="s">
        <v>188</v>
      </c>
      <c r="E49" s="63" t="s">
        <v>30</v>
      </c>
      <c r="F49" s="64" t="s">
        <v>917</v>
      </c>
      <c r="P49"/>
      <c r="Q49"/>
      <c r="R49"/>
    </row>
    <row r="50" spans="2:18" ht="16.5" customHeight="1" x14ac:dyDescent="0.25">
      <c r="B50" s="770"/>
      <c r="C50" s="762"/>
      <c r="D50" s="56" t="s">
        <v>188</v>
      </c>
      <c r="E50" s="57" t="s">
        <v>30</v>
      </c>
      <c r="F50" s="58" t="s">
        <v>917</v>
      </c>
      <c r="P50"/>
      <c r="Q50"/>
      <c r="R50"/>
    </row>
    <row r="51" spans="2:18" ht="16.5" customHeight="1" thickBot="1" x14ac:dyDescent="0.3">
      <c r="B51" s="772"/>
      <c r="C51" s="764"/>
      <c r="D51" s="56" t="s">
        <v>188</v>
      </c>
      <c r="E51" s="60" t="s">
        <v>30</v>
      </c>
      <c r="F51" s="61" t="s">
        <v>917</v>
      </c>
      <c r="P51"/>
      <c r="Q51"/>
      <c r="R51"/>
    </row>
    <row r="52" spans="2:18" ht="16.5" customHeight="1" x14ac:dyDescent="0.25">
      <c r="B52" s="774" t="s">
        <v>136</v>
      </c>
      <c r="C52" s="761">
        <v>2</v>
      </c>
      <c r="D52" s="62" t="s">
        <v>188</v>
      </c>
      <c r="E52" s="63" t="s">
        <v>30</v>
      </c>
      <c r="F52" s="58" t="s">
        <v>917</v>
      </c>
      <c r="P52"/>
      <c r="Q52"/>
      <c r="R52"/>
    </row>
    <row r="53" spans="2:18" ht="16.5" customHeight="1" thickBot="1" x14ac:dyDescent="0.3">
      <c r="B53" s="775"/>
      <c r="C53" s="764"/>
      <c r="D53" s="59" t="s">
        <v>188</v>
      </c>
      <c r="E53" s="60" t="s">
        <v>30</v>
      </c>
      <c r="F53" s="61" t="s">
        <v>917</v>
      </c>
      <c r="O53"/>
      <c r="P53"/>
      <c r="Q53"/>
      <c r="R53"/>
    </row>
    <row r="54" spans="2:18" ht="16.5" x14ac:dyDescent="0.25">
      <c r="B54" s="767" t="s">
        <v>142</v>
      </c>
      <c r="C54" s="761">
        <v>4</v>
      </c>
      <c r="D54" s="62" t="s">
        <v>188</v>
      </c>
      <c r="E54" s="63" t="s">
        <v>30</v>
      </c>
      <c r="F54" s="64" t="s">
        <v>917</v>
      </c>
      <c r="P54"/>
      <c r="Q54"/>
      <c r="R54"/>
    </row>
    <row r="55" spans="2:18" ht="16.5" x14ac:dyDescent="0.25">
      <c r="B55" s="773"/>
      <c r="C55" s="762"/>
      <c r="D55" s="56" t="s">
        <v>188</v>
      </c>
      <c r="E55" s="57" t="s">
        <v>30</v>
      </c>
      <c r="F55" s="58" t="s">
        <v>917</v>
      </c>
      <c r="P55"/>
      <c r="Q55"/>
      <c r="R55"/>
    </row>
    <row r="56" spans="2:18" ht="16.5" x14ac:dyDescent="0.25">
      <c r="B56" s="768"/>
      <c r="C56" s="762"/>
      <c r="D56" s="56" t="s">
        <v>188</v>
      </c>
      <c r="E56" s="57" t="s">
        <v>30</v>
      </c>
      <c r="F56" s="58" t="s">
        <v>917</v>
      </c>
      <c r="P56"/>
      <c r="Q56"/>
      <c r="R56"/>
    </row>
    <row r="57" spans="2:18" ht="17.25" thickBot="1" x14ac:dyDescent="0.3">
      <c r="B57" s="768"/>
      <c r="C57" s="762"/>
      <c r="D57" s="59" t="s">
        <v>188</v>
      </c>
      <c r="E57" s="60" t="s">
        <v>30</v>
      </c>
      <c r="F57" s="61" t="s">
        <v>917</v>
      </c>
      <c r="P57"/>
      <c r="Q57"/>
      <c r="R57"/>
    </row>
    <row r="58" spans="2:18" ht="16.5" x14ac:dyDescent="0.25">
      <c r="B58" s="767" t="s">
        <v>180</v>
      </c>
      <c r="C58" s="761">
        <v>3</v>
      </c>
      <c r="D58" s="62" t="s">
        <v>16</v>
      </c>
      <c r="E58" s="57" t="s">
        <v>34</v>
      </c>
      <c r="F58" s="64" t="s">
        <v>34</v>
      </c>
      <c r="P58"/>
      <c r="Q58"/>
      <c r="R58"/>
    </row>
    <row r="59" spans="2:18" ht="16.5" x14ac:dyDescent="0.25">
      <c r="B59" s="768"/>
      <c r="C59" s="762"/>
      <c r="D59" s="56" t="s">
        <v>188</v>
      </c>
      <c r="E59" s="57" t="s">
        <v>30</v>
      </c>
      <c r="F59" s="58" t="s">
        <v>917</v>
      </c>
      <c r="P59"/>
      <c r="Q59"/>
      <c r="R59"/>
    </row>
    <row r="60" spans="2:18" ht="17.25" thickBot="1" x14ac:dyDescent="0.3">
      <c r="B60" s="769"/>
      <c r="C60" s="764"/>
      <c r="D60" s="59" t="s">
        <v>188</v>
      </c>
      <c r="E60" s="60" t="s">
        <v>32</v>
      </c>
      <c r="F60" s="61" t="s">
        <v>917</v>
      </c>
      <c r="P60"/>
      <c r="Q60"/>
      <c r="R60"/>
    </row>
    <row r="61" spans="2:18" ht="24.75" customHeight="1" thickBot="1" x14ac:dyDescent="0.3">
      <c r="B61" s="69" t="s">
        <v>181</v>
      </c>
      <c r="C61" s="68">
        <f>SUM(C5:C60)</f>
        <v>56</v>
      </c>
      <c r="D61" s="52"/>
      <c r="E61" s="52"/>
      <c r="F61" s="52"/>
      <c r="O61"/>
      <c r="P61"/>
      <c r="Q61"/>
      <c r="R61"/>
    </row>
    <row r="62" spans="2:18" ht="15" customHeight="1" x14ac:dyDescent="0.25">
      <c r="C62" s="49"/>
    </row>
    <row r="66" spans="4:18" ht="15.75" customHeight="1" x14ac:dyDescent="0.25">
      <c r="D66" s="38" t="s">
        <v>40</v>
      </c>
      <c r="E66" s="38" t="s">
        <v>41</v>
      </c>
      <c r="F66" s="38" t="s">
        <v>179</v>
      </c>
      <c r="G66" s="38" t="s">
        <v>82</v>
      </c>
      <c r="H66" s="38"/>
      <c r="I66" s="38"/>
      <c r="J66" s="38"/>
      <c r="K66" s="38"/>
      <c r="L66" s="312"/>
      <c r="M66" s="312"/>
      <c r="O66"/>
      <c r="P66"/>
      <c r="Q66"/>
      <c r="R66"/>
    </row>
    <row r="67" spans="4:18" ht="15.75" customHeight="1" x14ac:dyDescent="0.25">
      <c r="D67" s="39" t="s">
        <v>188</v>
      </c>
      <c r="E67" s="39" t="s">
        <v>30</v>
      </c>
      <c r="F67" s="293" t="s">
        <v>917</v>
      </c>
      <c r="G67" s="39" t="s">
        <v>77</v>
      </c>
      <c r="H67" s="370"/>
      <c r="I67" s="370"/>
      <c r="J67" s="370"/>
      <c r="K67" s="370"/>
      <c r="L67" s="313"/>
      <c r="M67" s="313"/>
      <c r="O67"/>
      <c r="P67"/>
      <c r="Q67"/>
      <c r="R67"/>
    </row>
    <row r="68" spans="4:18" ht="15.75" customHeight="1" x14ac:dyDescent="0.25">
      <c r="D68" s="40" t="s">
        <v>16</v>
      </c>
      <c r="E68" s="40" t="s">
        <v>32</v>
      </c>
      <c r="F68" s="294" t="s">
        <v>34</v>
      </c>
      <c r="G68" s="295" t="s">
        <v>162</v>
      </c>
      <c r="H68" s="371"/>
      <c r="I68" s="371"/>
      <c r="J68" s="371"/>
      <c r="K68" s="371"/>
      <c r="L68" s="313"/>
      <c r="M68" s="313"/>
      <c r="O68"/>
      <c r="P68"/>
      <c r="Q68"/>
      <c r="R68"/>
    </row>
    <row r="69" spans="4:18" ht="15.75" customHeight="1" x14ac:dyDescent="0.25">
      <c r="D69" s="41" t="s">
        <v>20</v>
      </c>
      <c r="E69" s="41" t="s">
        <v>34</v>
      </c>
      <c r="F69" s="296" t="s">
        <v>918</v>
      </c>
      <c r="G69" s="297" t="s">
        <v>163</v>
      </c>
      <c r="H69" s="372"/>
      <c r="I69" s="372"/>
      <c r="J69" s="372"/>
      <c r="K69" s="372"/>
      <c r="L69" s="313"/>
      <c r="M69" s="313"/>
      <c r="O69"/>
      <c r="P69"/>
      <c r="Q69"/>
      <c r="R69"/>
    </row>
    <row r="70" spans="4:18" ht="15.75" customHeight="1" x14ac:dyDescent="0.25">
      <c r="D70" s="42" t="s">
        <v>23</v>
      </c>
      <c r="E70" s="42" t="s">
        <v>36</v>
      </c>
      <c r="F70" s="298" t="s">
        <v>919</v>
      </c>
      <c r="G70" s="299" t="s">
        <v>164</v>
      </c>
      <c r="H70" s="373"/>
      <c r="I70" s="373"/>
      <c r="J70" s="373"/>
      <c r="K70" s="373"/>
      <c r="L70" s="314"/>
      <c r="M70" s="314"/>
      <c r="O70"/>
      <c r="P70"/>
      <c r="Q70"/>
      <c r="R70"/>
    </row>
    <row r="71" spans="4:18" ht="32.25" customHeight="1" x14ac:dyDescent="0.25">
      <c r="D71" s="43" t="s">
        <v>26</v>
      </c>
      <c r="E71" s="43" t="s">
        <v>38</v>
      </c>
      <c r="F71" s="36"/>
      <c r="G71" s="37"/>
      <c r="H71" s="37"/>
      <c r="I71" s="37"/>
      <c r="J71" s="37"/>
      <c r="K71" s="37"/>
      <c r="L71" s="315"/>
      <c r="M71" s="315"/>
      <c r="O71"/>
      <c r="P71"/>
      <c r="Q71"/>
      <c r="R71"/>
    </row>
    <row r="76" spans="4:18" ht="15.75" thickBot="1" x14ac:dyDescent="0.3"/>
    <row r="77" spans="4:18" ht="23.25" customHeight="1" thickBot="1" x14ac:dyDescent="0.3">
      <c r="M77" s="779" t="s">
        <v>176</v>
      </c>
      <c r="N77" s="776" t="s">
        <v>179</v>
      </c>
      <c r="O77" s="777"/>
      <c r="P77" s="777"/>
      <c r="Q77" s="778"/>
      <c r="R77"/>
    </row>
    <row r="78" spans="4:18" ht="36.75" customHeight="1" thickBot="1" x14ac:dyDescent="0.3">
      <c r="M78" s="780"/>
      <c r="N78" s="71" t="s">
        <v>924</v>
      </c>
      <c r="O78" s="70" t="s">
        <v>923</v>
      </c>
      <c r="P78" s="70" t="s">
        <v>925</v>
      </c>
      <c r="Q78" s="72" t="s">
        <v>926</v>
      </c>
      <c r="R78"/>
    </row>
    <row r="79" spans="4:18" ht="54" customHeight="1" thickBot="1" x14ac:dyDescent="0.3">
      <c r="M79" s="316" t="s">
        <v>145</v>
      </c>
      <c r="N79" s="73">
        <v>2</v>
      </c>
      <c r="O79" s="73"/>
      <c r="P79" s="73"/>
      <c r="Q79" s="74"/>
      <c r="R79"/>
    </row>
    <row r="80" spans="4:18" ht="60" customHeight="1" thickBot="1" x14ac:dyDescent="0.3">
      <c r="M80" s="316" t="s">
        <v>524</v>
      </c>
      <c r="N80" s="73">
        <v>2</v>
      </c>
      <c r="O80" s="73">
        <v>1</v>
      </c>
      <c r="P80" s="73"/>
      <c r="Q80" s="74"/>
      <c r="R80"/>
    </row>
    <row r="81" spans="13:18" ht="54.75" customHeight="1" thickBot="1" x14ac:dyDescent="0.3">
      <c r="M81" s="316" t="s">
        <v>141</v>
      </c>
      <c r="N81" s="73">
        <v>2</v>
      </c>
      <c r="O81" s="73"/>
      <c r="P81" s="73"/>
      <c r="Q81" s="74"/>
      <c r="R81"/>
    </row>
    <row r="82" spans="13:18" ht="51.75" customHeight="1" thickBot="1" x14ac:dyDescent="0.3">
      <c r="M82" s="316" t="s">
        <v>146</v>
      </c>
      <c r="N82" s="73">
        <v>1</v>
      </c>
      <c r="O82" s="73">
        <v>2</v>
      </c>
      <c r="P82" s="73"/>
      <c r="Q82" s="74"/>
      <c r="R82"/>
    </row>
    <row r="83" spans="13:18" ht="36.75" customHeight="1" thickBot="1" x14ac:dyDescent="0.3">
      <c r="M83" s="316" t="s">
        <v>134</v>
      </c>
      <c r="N83" s="73">
        <v>4</v>
      </c>
      <c r="O83" s="73">
        <v>1</v>
      </c>
      <c r="P83" s="73"/>
      <c r="Q83" s="74"/>
      <c r="R83"/>
    </row>
    <row r="84" spans="13:18" ht="36.75" customHeight="1" thickBot="1" x14ac:dyDescent="0.3">
      <c r="M84" s="316" t="s">
        <v>396</v>
      </c>
      <c r="N84" s="73">
        <v>4</v>
      </c>
      <c r="O84" s="73"/>
      <c r="P84" s="73"/>
      <c r="Q84" s="74"/>
      <c r="R84"/>
    </row>
    <row r="85" spans="13:18" ht="30.75" customHeight="1" thickBot="1" x14ac:dyDescent="0.3">
      <c r="M85" s="316" t="s">
        <v>137</v>
      </c>
      <c r="N85" s="73">
        <v>3</v>
      </c>
      <c r="O85" s="73"/>
      <c r="P85" s="73"/>
      <c r="Q85" s="74"/>
      <c r="R85"/>
    </row>
    <row r="86" spans="13:18" ht="32.25" customHeight="1" thickBot="1" x14ac:dyDescent="0.3">
      <c r="M86" s="316" t="s">
        <v>132</v>
      </c>
      <c r="N86" s="73">
        <v>3</v>
      </c>
      <c r="O86" s="73"/>
      <c r="P86" s="73"/>
      <c r="Q86" s="74"/>
      <c r="R86"/>
    </row>
    <row r="87" spans="13:18" ht="32.25" customHeight="1" thickBot="1" x14ac:dyDescent="0.3">
      <c r="M87" s="316" t="s">
        <v>139</v>
      </c>
      <c r="N87" s="73">
        <v>2</v>
      </c>
      <c r="O87" s="73">
        <v>2</v>
      </c>
      <c r="P87" s="73">
        <v>1</v>
      </c>
      <c r="Q87" s="74"/>
      <c r="R87"/>
    </row>
    <row r="88" spans="13:18" ht="32.25" customHeight="1" thickBot="1" x14ac:dyDescent="0.3">
      <c r="M88" s="316" t="s">
        <v>140</v>
      </c>
      <c r="N88" s="73">
        <v>3</v>
      </c>
      <c r="O88" s="73"/>
      <c r="P88" s="73">
        <v>1</v>
      </c>
      <c r="Q88" s="74"/>
      <c r="R88"/>
    </row>
    <row r="89" spans="13:18" ht="38.25" customHeight="1" thickBot="1" x14ac:dyDescent="0.3">
      <c r="M89" s="316" t="s">
        <v>138</v>
      </c>
      <c r="N89" s="73">
        <v>3</v>
      </c>
      <c r="O89" s="73">
        <v>1</v>
      </c>
      <c r="P89" s="73">
        <v>1</v>
      </c>
      <c r="Q89" s="74"/>
      <c r="R89"/>
    </row>
    <row r="90" spans="13:18" ht="38.25" customHeight="1" thickBot="1" x14ac:dyDescent="0.3">
      <c r="M90" s="316" t="s">
        <v>133</v>
      </c>
      <c r="N90" s="73">
        <v>4</v>
      </c>
      <c r="O90" s="73">
        <v>1</v>
      </c>
      <c r="P90" s="73"/>
      <c r="Q90" s="74"/>
      <c r="R90"/>
    </row>
    <row r="91" spans="13:18" ht="38.25" customHeight="1" thickBot="1" x14ac:dyDescent="0.3">
      <c r="M91" s="316" t="s">
        <v>135</v>
      </c>
      <c r="N91" s="73">
        <v>3</v>
      </c>
      <c r="O91" s="73"/>
      <c r="P91" s="73"/>
      <c r="Q91" s="74"/>
      <c r="R91"/>
    </row>
    <row r="92" spans="13:18" ht="28.5" customHeight="1" thickBot="1" x14ac:dyDescent="0.3">
      <c r="M92" s="316" t="s">
        <v>136</v>
      </c>
      <c r="N92" s="73">
        <v>2</v>
      </c>
      <c r="O92" s="73"/>
      <c r="P92" s="73"/>
      <c r="Q92" s="74"/>
      <c r="R92"/>
    </row>
    <row r="93" spans="13:18" ht="29.25" customHeight="1" thickBot="1" x14ac:dyDescent="0.3">
      <c r="M93" s="316" t="s">
        <v>142</v>
      </c>
      <c r="N93" s="73">
        <v>4</v>
      </c>
      <c r="O93" s="73"/>
      <c r="P93" s="73"/>
      <c r="Q93" s="74"/>
      <c r="R93"/>
    </row>
    <row r="94" spans="13:18" ht="48" customHeight="1" thickBot="1" x14ac:dyDescent="0.3">
      <c r="M94" s="316" t="s">
        <v>180</v>
      </c>
      <c r="N94" s="73">
        <v>2</v>
      </c>
      <c r="O94" s="73">
        <v>1</v>
      </c>
      <c r="P94" s="73"/>
      <c r="Q94" s="74"/>
      <c r="R94"/>
    </row>
    <row r="95" spans="13:18" ht="16.5" thickBot="1" x14ac:dyDescent="0.3">
      <c r="M95" s="77" t="s">
        <v>181</v>
      </c>
      <c r="N95" s="76">
        <f>SUBTOTAL(9,N79:N94)</f>
        <v>44</v>
      </c>
      <c r="O95" s="50">
        <f>SUBTOTAL(9,O79:O94)</f>
        <v>9</v>
      </c>
      <c r="P95" s="50">
        <f>SUBTOTAL(9,P79:P94)</f>
        <v>3</v>
      </c>
      <c r="Q95" s="51">
        <f>SUBTOTAL(9,Q79:Q94)</f>
        <v>0</v>
      </c>
      <c r="R95"/>
    </row>
    <row r="96" spans="13:18" ht="16.5" thickBot="1" x14ac:dyDescent="0.3">
      <c r="M96" s="78" t="s">
        <v>187</v>
      </c>
      <c r="N96" s="75">
        <f>N95/$C$61</f>
        <v>0.7857142857142857</v>
      </c>
      <c r="O96" s="75">
        <f t="shared" ref="O96:Q96" si="2">O95/$C$61</f>
        <v>0.16071428571428573</v>
      </c>
      <c r="P96" s="75">
        <f t="shared" si="2"/>
        <v>5.3571428571428568E-2</v>
      </c>
      <c r="Q96" s="75">
        <f t="shared" si="2"/>
        <v>0</v>
      </c>
      <c r="R96" s="79"/>
    </row>
    <row r="99" spans="14:18" ht="47.25" x14ac:dyDescent="0.25">
      <c r="N99" s="3" t="s">
        <v>192</v>
      </c>
      <c r="O99" s="82" t="s">
        <v>183</v>
      </c>
      <c r="P99" s="82" t="s">
        <v>184</v>
      </c>
      <c r="Q99" s="82" t="s">
        <v>185</v>
      </c>
      <c r="R99" s="82" t="s">
        <v>186</v>
      </c>
    </row>
    <row r="100" spans="14:18" ht="15.75" x14ac:dyDescent="0.25">
      <c r="N100" s="83" t="s">
        <v>181</v>
      </c>
      <c r="O100" s="84">
        <f>N95</f>
        <v>44</v>
      </c>
      <c r="P100" s="84">
        <f t="shared" ref="P100:R100" si="3">O95</f>
        <v>9</v>
      </c>
      <c r="Q100" s="84">
        <f t="shared" si="3"/>
        <v>3</v>
      </c>
      <c r="R100" s="84">
        <f t="shared" si="3"/>
        <v>0</v>
      </c>
    </row>
    <row r="101" spans="14:18" ht="31.5" x14ac:dyDescent="0.25">
      <c r="N101" s="85" t="s">
        <v>187</v>
      </c>
      <c r="O101" s="86">
        <f>O100/$C$61</f>
        <v>0.7857142857142857</v>
      </c>
      <c r="P101" s="86">
        <f t="shared" ref="P101:R101" si="4">P100/$C$61</f>
        <v>0.16071428571428573</v>
      </c>
      <c r="Q101" s="86">
        <f t="shared" si="4"/>
        <v>5.3571428571428568E-2</v>
      </c>
      <c r="R101" s="86">
        <f t="shared" si="4"/>
        <v>0</v>
      </c>
    </row>
  </sheetData>
  <autoFilter ref="D3:F61" xr:uid="{00000000-0009-0000-0000-00000B000000}"/>
  <dataConsolidate/>
  <mergeCells count="42">
    <mergeCell ref="N3:R3"/>
    <mergeCell ref="N77:Q77"/>
    <mergeCell ref="M77:M78"/>
    <mergeCell ref="C2:C4"/>
    <mergeCell ref="B54:B57"/>
    <mergeCell ref="B2:B4"/>
    <mergeCell ref="D2:F2"/>
    <mergeCell ref="D3:D4"/>
    <mergeCell ref="E3:E4"/>
    <mergeCell ref="C5:C6"/>
    <mergeCell ref="C10:C11"/>
    <mergeCell ref="C15:C19"/>
    <mergeCell ref="B20:B23"/>
    <mergeCell ref="C20:C23"/>
    <mergeCell ref="C24:C26"/>
    <mergeCell ref="B30:B34"/>
    <mergeCell ref="B58:B60"/>
    <mergeCell ref="B24:B26"/>
    <mergeCell ref="B5:B6"/>
    <mergeCell ref="B10:B11"/>
    <mergeCell ref="B12:B14"/>
    <mergeCell ref="B27:B29"/>
    <mergeCell ref="B49:B51"/>
    <mergeCell ref="B7:B9"/>
    <mergeCell ref="B15:B19"/>
    <mergeCell ref="B35:B38"/>
    <mergeCell ref="B44:B48"/>
    <mergeCell ref="B52:B53"/>
    <mergeCell ref="B39:B43"/>
    <mergeCell ref="H3:L3"/>
    <mergeCell ref="C7:C9"/>
    <mergeCell ref="C58:C60"/>
    <mergeCell ref="C52:C53"/>
    <mergeCell ref="C44:C48"/>
    <mergeCell ref="C35:C38"/>
    <mergeCell ref="C30:C34"/>
    <mergeCell ref="C39:C43"/>
    <mergeCell ref="C49:C51"/>
    <mergeCell ref="C54:C57"/>
    <mergeCell ref="F3:F4"/>
    <mergeCell ref="C27:C29"/>
    <mergeCell ref="C12:C14"/>
  </mergeCells>
  <conditionalFormatting sqref="E67">
    <cfRule type="colorScale" priority="397">
      <colorScale>
        <cfvo type="num" val="1"/>
        <cfvo type="num" val="3"/>
        <cfvo type="num" val="5"/>
        <color rgb="FF00B050"/>
        <color rgb="FFFFC000"/>
        <color rgb="FFFF0000"/>
      </colorScale>
    </cfRule>
  </conditionalFormatting>
  <conditionalFormatting sqref="D67">
    <cfRule type="colorScale" priority="396">
      <colorScale>
        <cfvo type="num" val="1"/>
        <cfvo type="num" val="3"/>
        <cfvo type="num" val="5"/>
        <color rgb="FF00B050"/>
        <color rgb="FFFFC000"/>
        <color rgb="FFFF0000"/>
      </colorScale>
    </cfRule>
  </conditionalFormatting>
  <conditionalFormatting sqref="E24 E26:E29 E5:E19 E35 E38:E39 E42:E60">
    <cfRule type="cellIs" dxfId="1405" priority="11926" operator="equal">
      <formula>$O$65</formula>
    </cfRule>
    <cfRule type="cellIs" dxfId="1404" priority="11927" operator="equal">
      <formula>$O$64</formula>
    </cfRule>
    <cfRule type="cellIs" dxfId="1403" priority="11928" operator="equal">
      <formula>$O$63</formula>
    </cfRule>
    <cfRule type="cellIs" dxfId="1402" priority="11929" operator="equal">
      <formula>#REF!</formula>
    </cfRule>
    <cfRule type="cellIs" dxfId="1401" priority="11930" operator="equal">
      <formula>#REF!</formula>
    </cfRule>
  </conditionalFormatting>
  <conditionalFormatting sqref="F24 F26:F29 F5:F19 F35:F60">
    <cfRule type="cellIs" dxfId="1400" priority="11961" operator="equal">
      <formula>$F$64</formula>
    </cfRule>
    <cfRule type="cellIs" dxfId="1399" priority="11962" operator="equal">
      <formula>$F$63</formula>
    </cfRule>
    <cfRule type="cellIs" dxfId="1398" priority="11963" operator="equal">
      <formula>#REF!</formula>
    </cfRule>
    <cfRule type="cellIs" dxfId="1397" priority="11964" operator="equal">
      <formula>#REF!</formula>
    </cfRule>
  </conditionalFormatting>
  <conditionalFormatting sqref="D24 D26:D29 D5:D19 D35:D60">
    <cfRule type="cellIs" dxfId="1396" priority="14565" operator="equal">
      <formula>$N$65</formula>
    </cfRule>
    <cfRule type="cellIs" dxfId="1395" priority="14566" operator="equal">
      <formula>$N$64</formula>
    </cfRule>
    <cfRule type="cellIs" dxfId="1394" priority="14567" operator="equal">
      <formula>$N$63</formula>
    </cfRule>
    <cfRule type="cellIs" dxfId="1393" priority="14568" operator="equal">
      <formula>#REF!</formula>
    </cfRule>
    <cfRule type="cellIs" dxfId="1392" priority="14569" operator="equal">
      <formula>#REF!</formula>
    </cfRule>
  </conditionalFormatting>
  <conditionalFormatting sqref="E20:E23">
    <cfRule type="cellIs" dxfId="1391" priority="50" operator="equal">
      <formula>$O$65</formula>
    </cfRule>
    <cfRule type="cellIs" dxfId="1390" priority="51" operator="equal">
      <formula>$O$64</formula>
    </cfRule>
    <cfRule type="cellIs" dxfId="1389" priority="52" operator="equal">
      <formula>$O$63</formula>
    </cfRule>
    <cfRule type="cellIs" dxfId="1388" priority="53" operator="equal">
      <formula>#REF!</formula>
    </cfRule>
    <cfRule type="cellIs" dxfId="1387" priority="54" operator="equal">
      <formula>#REF!</formula>
    </cfRule>
  </conditionalFormatting>
  <conditionalFormatting sqref="F20:F23">
    <cfRule type="cellIs" dxfId="1386" priority="55" operator="equal">
      <formula>$F$64</formula>
    </cfRule>
    <cfRule type="cellIs" dxfId="1385" priority="56" operator="equal">
      <formula>$F$63</formula>
    </cfRule>
    <cfRule type="cellIs" dxfId="1384" priority="57" operator="equal">
      <formula>#REF!</formula>
    </cfRule>
    <cfRule type="cellIs" dxfId="1383" priority="58" operator="equal">
      <formula>#REF!</formula>
    </cfRule>
  </conditionalFormatting>
  <conditionalFormatting sqref="D21:D23">
    <cfRule type="cellIs" dxfId="1382" priority="59" operator="equal">
      <formula>$N$65</formula>
    </cfRule>
    <cfRule type="cellIs" dxfId="1381" priority="60" operator="equal">
      <formula>$N$64</formula>
    </cfRule>
    <cfRule type="cellIs" dxfId="1380" priority="61" operator="equal">
      <formula>$N$63</formula>
    </cfRule>
    <cfRule type="cellIs" dxfId="1379" priority="62" operator="equal">
      <formula>#REF!</formula>
    </cfRule>
    <cfRule type="cellIs" dxfId="1378" priority="63" operator="equal">
      <formula>#REF!</formula>
    </cfRule>
  </conditionalFormatting>
  <conditionalFormatting sqref="F30:F34">
    <cfRule type="cellIs" dxfId="1377" priority="41" operator="equal">
      <formula>$F$64</formula>
    </cfRule>
    <cfRule type="cellIs" dxfId="1376" priority="42" operator="equal">
      <formula>$F$63</formula>
    </cfRule>
    <cfRule type="cellIs" dxfId="1375" priority="43" operator="equal">
      <formula>#REF!</formula>
    </cfRule>
    <cfRule type="cellIs" dxfId="1374" priority="44" operator="equal">
      <formula>#REF!</formula>
    </cfRule>
  </conditionalFormatting>
  <conditionalFormatting sqref="D30:D34">
    <cfRule type="cellIs" dxfId="1373" priority="45" operator="equal">
      <formula>$N$65</formula>
    </cfRule>
    <cfRule type="cellIs" dxfId="1372" priority="46" operator="equal">
      <formula>$N$64</formula>
    </cfRule>
    <cfRule type="cellIs" dxfId="1371" priority="47" operator="equal">
      <formula>$N$63</formula>
    </cfRule>
    <cfRule type="cellIs" dxfId="1370" priority="48" operator="equal">
      <formula>#REF!</formula>
    </cfRule>
    <cfRule type="cellIs" dxfId="1369" priority="49" operator="equal">
      <formula>#REF!</formula>
    </cfRule>
  </conditionalFormatting>
  <conditionalFormatting sqref="E33">
    <cfRule type="cellIs" dxfId="1368" priority="31" operator="equal">
      <formula>$O$65</formula>
    </cfRule>
    <cfRule type="cellIs" dxfId="1367" priority="32" operator="equal">
      <formula>$O$64</formula>
    </cfRule>
    <cfRule type="cellIs" dxfId="1366" priority="33" operator="equal">
      <formula>$O$63</formula>
    </cfRule>
    <cfRule type="cellIs" dxfId="1365" priority="34" operator="equal">
      <formula>#REF!</formula>
    </cfRule>
    <cfRule type="cellIs" dxfId="1364" priority="35" operator="equal">
      <formula>#REF!</formula>
    </cfRule>
  </conditionalFormatting>
  <conditionalFormatting sqref="D20">
    <cfRule type="cellIs" dxfId="1363" priority="26" operator="equal">
      <formula>$N$65</formula>
    </cfRule>
    <cfRule type="cellIs" dxfId="1362" priority="27" operator="equal">
      <formula>$N$64</formula>
    </cfRule>
    <cfRule type="cellIs" dxfId="1361" priority="28" operator="equal">
      <formula>$N$63</formula>
    </cfRule>
    <cfRule type="cellIs" dxfId="1360" priority="29" operator="equal">
      <formula>#REF!</formula>
    </cfRule>
    <cfRule type="cellIs" dxfId="1359" priority="30" operator="equal">
      <formula>#REF!</formula>
    </cfRule>
  </conditionalFormatting>
  <conditionalFormatting sqref="E30">
    <cfRule type="cellIs" dxfId="1358" priority="21" operator="equal">
      <formula>$O$65</formula>
    </cfRule>
    <cfRule type="cellIs" dxfId="1357" priority="22" operator="equal">
      <formula>$O$64</formula>
    </cfRule>
    <cfRule type="cellIs" dxfId="1356" priority="23" operator="equal">
      <formula>$O$63</formula>
    </cfRule>
    <cfRule type="cellIs" dxfId="1355" priority="24" operator="equal">
      <formula>#REF!</formula>
    </cfRule>
    <cfRule type="cellIs" dxfId="1354" priority="25" operator="equal">
      <formula>#REF!</formula>
    </cfRule>
  </conditionalFormatting>
  <conditionalFormatting sqref="E31:E32">
    <cfRule type="cellIs" dxfId="1353" priority="16" operator="equal">
      <formula>$O$65</formula>
    </cfRule>
    <cfRule type="cellIs" dxfId="1352" priority="17" operator="equal">
      <formula>$O$64</formula>
    </cfRule>
    <cfRule type="cellIs" dxfId="1351" priority="18" operator="equal">
      <formula>$O$63</formula>
    </cfRule>
    <cfRule type="cellIs" dxfId="1350" priority="19" operator="equal">
      <formula>#REF!</formula>
    </cfRule>
    <cfRule type="cellIs" dxfId="1349" priority="20" operator="equal">
      <formula>#REF!</formula>
    </cfRule>
  </conditionalFormatting>
  <conditionalFormatting sqref="E34">
    <cfRule type="cellIs" dxfId="1348" priority="11" operator="equal">
      <formula>$O$65</formula>
    </cfRule>
    <cfRule type="cellIs" dxfId="1347" priority="12" operator="equal">
      <formula>$O$64</formula>
    </cfRule>
    <cfRule type="cellIs" dxfId="1346" priority="13" operator="equal">
      <formula>$O$63</formula>
    </cfRule>
    <cfRule type="cellIs" dxfId="1345" priority="14" operator="equal">
      <formula>#REF!</formula>
    </cfRule>
    <cfRule type="cellIs" dxfId="1344" priority="15" operator="equal">
      <formula>#REF!</formula>
    </cfRule>
  </conditionalFormatting>
  <conditionalFormatting sqref="E36:E37">
    <cfRule type="cellIs" dxfId="1343" priority="6" operator="equal">
      <formula>$O$65</formula>
    </cfRule>
    <cfRule type="cellIs" dxfId="1342" priority="7" operator="equal">
      <formula>$O$64</formula>
    </cfRule>
    <cfRule type="cellIs" dxfId="1341" priority="8" operator="equal">
      <formula>$O$63</formula>
    </cfRule>
    <cfRule type="cellIs" dxfId="1340" priority="9" operator="equal">
      <formula>#REF!</formula>
    </cfRule>
    <cfRule type="cellIs" dxfId="1339" priority="10" operator="equal">
      <formula>#REF!</formula>
    </cfRule>
  </conditionalFormatting>
  <conditionalFormatting sqref="E40:E41">
    <cfRule type="cellIs" dxfId="1338" priority="1" operator="equal">
      <formula>$O$65</formula>
    </cfRule>
    <cfRule type="cellIs" dxfId="1337" priority="2" operator="equal">
      <formula>$O$64</formula>
    </cfRule>
    <cfRule type="cellIs" dxfId="1336" priority="3" operator="equal">
      <formula>$O$63</formula>
    </cfRule>
    <cfRule type="cellIs" dxfId="1335" priority="4" operator="equal">
      <formula>#REF!</formula>
    </cfRule>
    <cfRule type="cellIs" dxfId="1334" priority="5" operator="equal">
      <formula>#REF!</formula>
    </cfRule>
  </conditionalFormatting>
  <dataValidations count="3">
    <dataValidation type="list" allowBlank="1" showInputMessage="1" showErrorMessage="1" sqref="E5:E60" xr:uid="{00000000-0002-0000-0B00-000000000000}">
      <formula1>$E$67:$E$71</formula1>
    </dataValidation>
    <dataValidation type="list" allowBlank="1" showInputMessage="1" showErrorMessage="1" sqref="F5:F60" xr:uid="{00000000-0002-0000-0B00-000001000000}">
      <formula1>$F$67:$F$70</formula1>
    </dataValidation>
    <dataValidation type="list" allowBlank="1" showInputMessage="1" showErrorMessage="1" sqref="D5:D60" xr:uid="{00000000-0002-0000-0B00-000002000000}">
      <formula1>$D$67:$D$71</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2:M15"/>
  <sheetViews>
    <sheetView workbookViewId="0">
      <selection activeCell="K18" sqref="K18"/>
    </sheetView>
  </sheetViews>
  <sheetFormatPr baseColWidth="10" defaultRowHeight="15" x14ac:dyDescent="0.25"/>
  <cols>
    <col min="13" max="13" width="18" customWidth="1"/>
  </cols>
  <sheetData>
    <row r="2" spans="1:13" x14ac:dyDescent="0.25">
      <c r="B2" s="9"/>
      <c r="E2" s="5"/>
    </row>
    <row r="3" spans="1:13" ht="18.75" x14ac:dyDescent="0.25">
      <c r="A3" s="94" t="s">
        <v>204</v>
      </c>
      <c r="B3" s="567" t="s">
        <v>279</v>
      </c>
      <c r="C3" s="568"/>
      <c r="D3" s="568"/>
      <c r="E3" s="569"/>
      <c r="F3" s="94" t="s">
        <v>205</v>
      </c>
      <c r="G3" s="94" t="s">
        <v>206</v>
      </c>
      <c r="H3" s="94" t="s">
        <v>207</v>
      </c>
      <c r="I3" s="94" t="s">
        <v>208</v>
      </c>
      <c r="J3" s="94" t="s">
        <v>209</v>
      </c>
      <c r="K3" s="94" t="s">
        <v>211</v>
      </c>
      <c r="L3" s="94" t="s">
        <v>215</v>
      </c>
      <c r="M3" s="94" t="s">
        <v>212</v>
      </c>
    </row>
    <row r="4" spans="1:13" x14ac:dyDescent="0.25">
      <c r="A4" s="98">
        <v>1</v>
      </c>
      <c r="B4" s="790"/>
      <c r="C4" s="791"/>
      <c r="D4" s="791"/>
      <c r="E4" s="792"/>
      <c r="F4" s="93"/>
      <c r="G4" s="93"/>
      <c r="H4" s="93"/>
      <c r="I4" s="93"/>
      <c r="J4" s="93"/>
      <c r="K4" s="93"/>
      <c r="L4" s="99">
        <f>SUM(F4:K4)</f>
        <v>0</v>
      </c>
      <c r="M4" s="95" t="e">
        <f>AVERAGE(F4:K4)</f>
        <v>#DIV/0!</v>
      </c>
    </row>
    <row r="5" spans="1:13" x14ac:dyDescent="0.25">
      <c r="A5" s="98">
        <v>2</v>
      </c>
      <c r="B5" s="793"/>
      <c r="C5" s="794"/>
      <c r="D5" s="794"/>
      <c r="E5" s="795"/>
      <c r="F5" s="93"/>
      <c r="G5" s="93"/>
      <c r="H5" s="93"/>
      <c r="I5" s="93"/>
      <c r="J5" s="93"/>
      <c r="K5" s="93"/>
      <c r="L5" s="99">
        <f t="shared" ref="L5:L13" si="0">SUM(F5:K5)</f>
        <v>0</v>
      </c>
      <c r="M5" s="95" t="e">
        <f t="shared" ref="M5:M13" si="1">AVERAGE(F5:J5)</f>
        <v>#DIV/0!</v>
      </c>
    </row>
    <row r="6" spans="1:13" x14ac:dyDescent="0.25">
      <c r="A6" s="98">
        <v>3</v>
      </c>
      <c r="B6" s="790"/>
      <c r="C6" s="791"/>
      <c r="D6" s="791"/>
      <c r="E6" s="792"/>
      <c r="F6" s="93"/>
      <c r="G6" s="93"/>
      <c r="H6" s="93"/>
      <c r="I6" s="93"/>
      <c r="J6" s="93"/>
      <c r="K6" s="93"/>
      <c r="L6" s="99">
        <f t="shared" si="0"/>
        <v>0</v>
      </c>
      <c r="M6" s="95" t="e">
        <f t="shared" si="1"/>
        <v>#DIV/0!</v>
      </c>
    </row>
    <row r="7" spans="1:13" x14ac:dyDescent="0.25">
      <c r="A7" s="98">
        <v>4</v>
      </c>
      <c r="B7" s="790"/>
      <c r="C7" s="791"/>
      <c r="D7" s="791"/>
      <c r="E7" s="792"/>
      <c r="F7" s="93"/>
      <c r="G7" s="93"/>
      <c r="H7" s="93"/>
      <c r="I7" s="93"/>
      <c r="J7" s="93"/>
      <c r="K7" s="93"/>
      <c r="L7" s="99">
        <f t="shared" si="0"/>
        <v>0</v>
      </c>
      <c r="M7" s="95" t="e">
        <f t="shared" si="1"/>
        <v>#DIV/0!</v>
      </c>
    </row>
    <row r="8" spans="1:13" x14ac:dyDescent="0.25">
      <c r="A8" s="98">
        <v>5</v>
      </c>
      <c r="B8" s="789"/>
      <c r="C8" s="789"/>
      <c r="D8" s="789"/>
      <c r="E8" s="789"/>
      <c r="F8" s="93"/>
      <c r="G8" s="93"/>
      <c r="H8" s="93"/>
      <c r="I8" s="93"/>
      <c r="J8" s="93"/>
      <c r="K8" s="93"/>
      <c r="L8" s="99">
        <f t="shared" si="0"/>
        <v>0</v>
      </c>
      <c r="M8" s="95" t="e">
        <f t="shared" si="1"/>
        <v>#DIV/0!</v>
      </c>
    </row>
    <row r="9" spans="1:13" x14ac:dyDescent="0.25">
      <c r="A9" s="98">
        <v>6</v>
      </c>
      <c r="B9" s="789"/>
      <c r="C9" s="789"/>
      <c r="D9" s="789"/>
      <c r="E9" s="789"/>
      <c r="F9" s="100"/>
      <c r="G9" s="100"/>
      <c r="H9" s="100"/>
      <c r="I9" s="100"/>
      <c r="J9" s="100"/>
      <c r="K9" s="100"/>
      <c r="L9" s="99">
        <f t="shared" si="0"/>
        <v>0</v>
      </c>
      <c r="M9" s="95" t="e">
        <f t="shared" si="1"/>
        <v>#DIV/0!</v>
      </c>
    </row>
    <row r="10" spans="1:13" x14ac:dyDescent="0.25">
      <c r="A10" s="98">
        <v>7</v>
      </c>
      <c r="B10" s="789"/>
      <c r="C10" s="789"/>
      <c r="D10" s="789"/>
      <c r="E10" s="789"/>
      <c r="F10" s="100"/>
      <c r="G10" s="100"/>
      <c r="H10" s="100"/>
      <c r="I10" s="100"/>
      <c r="J10" s="100"/>
      <c r="K10" s="100"/>
      <c r="L10" s="99">
        <f t="shared" si="0"/>
        <v>0</v>
      </c>
      <c r="M10" s="95" t="e">
        <f t="shared" si="1"/>
        <v>#DIV/0!</v>
      </c>
    </row>
    <row r="11" spans="1:13" x14ac:dyDescent="0.25">
      <c r="A11" s="98">
        <v>8</v>
      </c>
      <c r="B11" s="789"/>
      <c r="C11" s="789"/>
      <c r="D11" s="789"/>
      <c r="E11" s="789"/>
      <c r="F11" s="100"/>
      <c r="G11" s="100"/>
      <c r="H11" s="100"/>
      <c r="I11" s="100"/>
      <c r="J11" s="100"/>
      <c r="K11" s="100"/>
      <c r="L11" s="99">
        <f t="shared" si="0"/>
        <v>0</v>
      </c>
      <c r="M11" s="95" t="e">
        <f t="shared" si="1"/>
        <v>#DIV/0!</v>
      </c>
    </row>
    <row r="12" spans="1:13" x14ac:dyDescent="0.25">
      <c r="A12" s="98">
        <v>9</v>
      </c>
      <c r="B12" s="789"/>
      <c r="C12" s="789"/>
      <c r="D12" s="789"/>
      <c r="E12" s="789"/>
      <c r="F12" s="100"/>
      <c r="G12" s="100"/>
      <c r="H12" s="100"/>
      <c r="I12" s="100"/>
      <c r="J12" s="100"/>
      <c r="K12" s="100"/>
      <c r="L12" s="99">
        <f t="shared" si="0"/>
        <v>0</v>
      </c>
      <c r="M12" s="95" t="e">
        <f t="shared" si="1"/>
        <v>#DIV/0!</v>
      </c>
    </row>
    <row r="13" spans="1:13" x14ac:dyDescent="0.25">
      <c r="A13" s="98">
        <v>10</v>
      </c>
      <c r="B13" s="789"/>
      <c r="C13" s="789"/>
      <c r="D13" s="789"/>
      <c r="E13" s="789"/>
      <c r="F13" s="100"/>
      <c r="G13" s="100"/>
      <c r="H13" s="100"/>
      <c r="I13" s="100"/>
      <c r="J13" s="100"/>
      <c r="K13" s="100"/>
      <c r="L13" s="99">
        <f t="shared" si="0"/>
        <v>0</v>
      </c>
      <c r="M13" s="95" t="e">
        <f t="shared" si="1"/>
        <v>#DIV/0!</v>
      </c>
    </row>
    <row r="14" spans="1:13" x14ac:dyDescent="0.25">
      <c r="A14" s="5"/>
      <c r="B14" s="6"/>
      <c r="C14" s="5"/>
      <c r="D14" s="5"/>
      <c r="E14" s="5"/>
    </row>
    <row r="15" spans="1:13" ht="18.75" x14ac:dyDescent="0.3">
      <c r="A15" s="5" t="s">
        <v>214</v>
      </c>
      <c r="B15" s="6"/>
      <c r="C15" s="5"/>
      <c r="D15" s="5"/>
      <c r="E15" s="5"/>
    </row>
  </sheetData>
  <mergeCells count="11">
    <mergeCell ref="B9:E9"/>
    <mergeCell ref="B10:E10"/>
    <mergeCell ref="B11:E11"/>
    <mergeCell ref="B12:E12"/>
    <mergeCell ref="B13:E13"/>
    <mergeCell ref="B8:E8"/>
    <mergeCell ref="B3:E3"/>
    <mergeCell ref="B4:E4"/>
    <mergeCell ref="B5:E5"/>
    <mergeCell ref="B6:E6"/>
    <mergeCell ref="B7:E7"/>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B3:D12"/>
  <sheetViews>
    <sheetView workbookViewId="0">
      <selection activeCell="C8" sqref="C8"/>
    </sheetView>
  </sheetViews>
  <sheetFormatPr baseColWidth="10" defaultRowHeight="15" x14ac:dyDescent="0.25"/>
  <cols>
    <col min="2" max="2" width="16.85546875" customWidth="1"/>
    <col min="3" max="3" width="78.140625" customWidth="1"/>
    <col min="4" max="4" width="70.5703125" customWidth="1"/>
    <col min="12" max="12" width="11.42578125" customWidth="1"/>
  </cols>
  <sheetData>
    <row r="3" spans="2:4" ht="23.25" x14ac:dyDescent="0.25">
      <c r="B3" s="576" t="s">
        <v>274</v>
      </c>
      <c r="C3" s="576"/>
      <c r="D3" s="576"/>
    </row>
    <row r="4" spans="2:4" ht="15.75" thickBot="1" x14ac:dyDescent="0.3"/>
    <row r="5" spans="2:4" ht="32.25" thickBot="1" x14ac:dyDescent="0.3">
      <c r="B5" s="116" t="s">
        <v>218</v>
      </c>
      <c r="C5" s="110" t="s">
        <v>219</v>
      </c>
      <c r="D5" s="111" t="s">
        <v>220</v>
      </c>
    </row>
    <row r="6" spans="2:4" ht="114.75" customHeight="1" thickBot="1" x14ac:dyDescent="0.3">
      <c r="B6" s="114" t="s">
        <v>221</v>
      </c>
      <c r="C6" s="117" t="s">
        <v>268</v>
      </c>
      <c r="D6" s="117" t="s">
        <v>269</v>
      </c>
    </row>
    <row r="7" spans="2:4" ht="147" customHeight="1" thickBot="1" x14ac:dyDescent="0.3">
      <c r="B7" s="114" t="s">
        <v>222</v>
      </c>
      <c r="C7" s="117" t="s">
        <v>275</v>
      </c>
      <c r="D7" s="117" t="s">
        <v>270</v>
      </c>
    </row>
    <row r="8" spans="2:4" ht="136.5" customHeight="1" thickBot="1" x14ac:dyDescent="0.3">
      <c r="B8" s="115" t="s">
        <v>223</v>
      </c>
      <c r="C8" s="117" t="s">
        <v>276</v>
      </c>
      <c r="D8" s="117" t="s">
        <v>271</v>
      </c>
    </row>
    <row r="9" spans="2:4" ht="105.75" thickBot="1" x14ac:dyDescent="0.3">
      <c r="B9" s="114" t="s">
        <v>224</v>
      </c>
      <c r="C9" s="117" t="s">
        <v>277</v>
      </c>
      <c r="D9" s="117" t="s">
        <v>272</v>
      </c>
    </row>
    <row r="10" spans="2:4" ht="105.75" thickBot="1" x14ac:dyDescent="0.3">
      <c r="B10" s="114" t="s">
        <v>225</v>
      </c>
      <c r="C10" s="117" t="s">
        <v>278</v>
      </c>
      <c r="D10" s="117" t="s">
        <v>273</v>
      </c>
    </row>
    <row r="11" spans="2:4" x14ac:dyDescent="0.25">
      <c r="B11" s="113"/>
      <c r="C11" s="112"/>
      <c r="D11" s="112"/>
    </row>
    <row r="12" spans="2:4" x14ac:dyDescent="0.25">
      <c r="B12" s="48"/>
      <c r="C12" s="48"/>
      <c r="D12" s="48"/>
    </row>
  </sheetData>
  <mergeCells count="1">
    <mergeCell ref="B3:D3"/>
  </mergeCells>
  <pageMargins left="0.7" right="0.7" top="0.75" bottom="0.75" header="0.3" footer="0.3"/>
  <pageSetup paperSize="16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H25"/>
  <sheetViews>
    <sheetView workbookViewId="0">
      <selection activeCell="C8" sqref="C8"/>
    </sheetView>
  </sheetViews>
  <sheetFormatPr baseColWidth="10" defaultRowHeight="15" x14ac:dyDescent="0.25"/>
  <cols>
    <col min="2" max="2" width="20.5703125" customWidth="1"/>
    <col min="3" max="3" width="50.85546875" customWidth="1"/>
    <col min="4" max="4" width="52.85546875" customWidth="1"/>
    <col min="6" max="6" width="19.7109375" customWidth="1"/>
    <col min="7" max="7" width="50.7109375" customWidth="1"/>
    <col min="8" max="8" width="39.85546875" customWidth="1"/>
    <col min="15" max="15" width="11.42578125" customWidth="1"/>
  </cols>
  <sheetData>
    <row r="3" spans="2:8" ht="21" x14ac:dyDescent="0.35">
      <c r="B3" s="799" t="s">
        <v>274</v>
      </c>
      <c r="C3" s="799"/>
      <c r="D3" s="799"/>
      <c r="F3" s="799" t="s">
        <v>274</v>
      </c>
      <c r="G3" s="799"/>
      <c r="H3" s="799"/>
    </row>
    <row r="4" spans="2:8" ht="15.75" thickBot="1" x14ac:dyDescent="0.3"/>
    <row r="5" spans="2:8" ht="32.25" thickBot="1" x14ac:dyDescent="0.3">
      <c r="B5" s="109" t="s">
        <v>218</v>
      </c>
      <c r="C5" s="110" t="s">
        <v>219</v>
      </c>
      <c r="D5" s="111" t="s">
        <v>220</v>
      </c>
      <c r="F5" s="109" t="s">
        <v>218</v>
      </c>
      <c r="G5" s="110" t="s">
        <v>219</v>
      </c>
      <c r="H5" s="111" t="s">
        <v>220</v>
      </c>
    </row>
    <row r="6" spans="2:8" ht="30" x14ac:dyDescent="0.25">
      <c r="B6" s="800" t="s">
        <v>221</v>
      </c>
      <c r="C6" s="108" t="s">
        <v>247</v>
      </c>
      <c r="D6" s="104" t="s">
        <v>229</v>
      </c>
      <c r="F6" s="800" t="s">
        <v>224</v>
      </c>
      <c r="G6" s="108" t="s">
        <v>259</v>
      </c>
      <c r="H6" s="104" t="s">
        <v>256</v>
      </c>
    </row>
    <row r="7" spans="2:8" ht="43.5" customHeight="1" x14ac:dyDescent="0.25">
      <c r="B7" s="801"/>
      <c r="C7" s="96" t="s">
        <v>226</v>
      </c>
      <c r="D7" s="105" t="s">
        <v>232</v>
      </c>
      <c r="F7" s="801"/>
      <c r="G7" s="96" t="s">
        <v>257</v>
      </c>
      <c r="H7" s="105" t="s">
        <v>255</v>
      </c>
    </row>
    <row r="8" spans="2:8" ht="51" customHeight="1" x14ac:dyDescent="0.25">
      <c r="B8" s="801"/>
      <c r="C8" s="96" t="s">
        <v>227</v>
      </c>
      <c r="D8" s="105" t="s">
        <v>230</v>
      </c>
      <c r="F8" s="801"/>
      <c r="G8" s="96" t="s">
        <v>258</v>
      </c>
      <c r="H8" s="105" t="s">
        <v>261</v>
      </c>
    </row>
    <row r="9" spans="2:8" ht="58.5" customHeight="1" x14ac:dyDescent="0.25">
      <c r="B9" s="801"/>
      <c r="C9" s="96" t="s">
        <v>228</v>
      </c>
      <c r="D9" s="105" t="s">
        <v>231</v>
      </c>
      <c r="F9" s="801"/>
      <c r="G9" s="96" t="s">
        <v>260</v>
      </c>
      <c r="H9" s="105"/>
    </row>
    <row r="10" spans="2:8" ht="30.75" thickBot="1" x14ac:dyDescent="0.3">
      <c r="B10" s="802"/>
      <c r="C10" s="106"/>
      <c r="D10" s="107" t="s">
        <v>262</v>
      </c>
      <c r="F10" s="802"/>
      <c r="G10" s="106"/>
      <c r="H10" s="107"/>
    </row>
    <row r="11" spans="2:8" ht="30" x14ac:dyDescent="0.25">
      <c r="B11" s="800" t="s">
        <v>222</v>
      </c>
      <c r="C11" s="103" t="s">
        <v>264</v>
      </c>
      <c r="D11" s="104" t="s">
        <v>263</v>
      </c>
      <c r="F11" s="800" t="s">
        <v>225</v>
      </c>
      <c r="G11" s="103" t="s">
        <v>253</v>
      </c>
      <c r="H11" s="104" t="s">
        <v>249</v>
      </c>
    </row>
    <row r="12" spans="2:8" ht="30" x14ac:dyDescent="0.25">
      <c r="B12" s="801"/>
      <c r="C12" s="96" t="s">
        <v>234</v>
      </c>
      <c r="D12" s="105" t="s">
        <v>235</v>
      </c>
      <c r="F12" s="801"/>
      <c r="G12" s="96" t="s">
        <v>251</v>
      </c>
      <c r="H12" s="105" t="s">
        <v>248</v>
      </c>
    </row>
    <row r="13" spans="2:8" ht="45" x14ac:dyDescent="0.25">
      <c r="B13" s="801"/>
      <c r="C13" s="96" t="s">
        <v>265</v>
      </c>
      <c r="D13" s="105" t="s">
        <v>236</v>
      </c>
      <c r="F13" s="801"/>
      <c r="G13" s="96" t="s">
        <v>252</v>
      </c>
      <c r="H13" s="105" t="s">
        <v>250</v>
      </c>
    </row>
    <row r="14" spans="2:8" ht="60" x14ac:dyDescent="0.25">
      <c r="B14" s="801"/>
      <c r="C14" s="96" t="s">
        <v>233</v>
      </c>
      <c r="D14" s="105" t="s">
        <v>237</v>
      </c>
      <c r="F14" s="801"/>
      <c r="G14" s="96" t="s">
        <v>254</v>
      </c>
      <c r="H14" s="105"/>
    </row>
    <row r="15" spans="2:8" ht="45.75" thickBot="1" x14ac:dyDescent="0.3">
      <c r="B15" s="802"/>
      <c r="C15" s="106"/>
      <c r="D15" s="107" t="s">
        <v>266</v>
      </c>
      <c r="F15" s="802"/>
      <c r="G15" s="106"/>
      <c r="H15" s="107"/>
    </row>
    <row r="16" spans="2:8" ht="30" x14ac:dyDescent="0.25">
      <c r="B16" s="796" t="s">
        <v>223</v>
      </c>
      <c r="C16" s="103" t="s">
        <v>240</v>
      </c>
      <c r="D16" s="104" t="s">
        <v>246</v>
      </c>
    </row>
    <row r="17" spans="2:4" ht="48" customHeight="1" x14ac:dyDescent="0.25">
      <c r="B17" s="797"/>
      <c r="C17" s="96" t="s">
        <v>238</v>
      </c>
      <c r="D17" s="105" t="s">
        <v>242</v>
      </c>
    </row>
    <row r="18" spans="2:4" ht="42.75" customHeight="1" x14ac:dyDescent="0.25">
      <c r="B18" s="797"/>
      <c r="C18" s="96" t="s">
        <v>239</v>
      </c>
      <c r="D18" s="105" t="s">
        <v>243</v>
      </c>
    </row>
    <row r="19" spans="2:4" ht="67.5" customHeight="1" x14ac:dyDescent="0.25">
      <c r="B19" s="797"/>
      <c r="C19" s="96" t="s">
        <v>241</v>
      </c>
      <c r="D19" s="105" t="s">
        <v>244</v>
      </c>
    </row>
    <row r="20" spans="2:4" ht="45" x14ac:dyDescent="0.25">
      <c r="B20" s="797"/>
      <c r="C20" s="96"/>
      <c r="D20" s="105" t="s">
        <v>245</v>
      </c>
    </row>
    <row r="21" spans="2:4" ht="15.75" thickBot="1" x14ac:dyDescent="0.3">
      <c r="B21" s="798"/>
      <c r="C21" s="106"/>
      <c r="D21" s="107" t="s">
        <v>267</v>
      </c>
    </row>
    <row r="22" spans="2:4" x14ac:dyDescent="0.25">
      <c r="B22" s="48"/>
      <c r="C22" s="112"/>
      <c r="D22" s="112"/>
    </row>
    <row r="23" spans="2:4" x14ac:dyDescent="0.25">
      <c r="B23" s="113"/>
      <c r="C23" s="112"/>
      <c r="D23" s="112"/>
    </row>
    <row r="24" spans="2:4" x14ac:dyDescent="0.25">
      <c r="B24" s="113"/>
      <c r="C24" s="112"/>
      <c r="D24" s="112"/>
    </row>
    <row r="25" spans="2:4" x14ac:dyDescent="0.25">
      <c r="B25" s="48"/>
      <c r="C25" s="48"/>
      <c r="D25" s="48"/>
    </row>
  </sheetData>
  <mergeCells count="7">
    <mergeCell ref="B16:B21"/>
    <mergeCell ref="F3:H3"/>
    <mergeCell ref="B3:D3"/>
    <mergeCell ref="B6:B10"/>
    <mergeCell ref="F6:F10"/>
    <mergeCell ref="B11:B15"/>
    <mergeCell ref="F11:F15"/>
  </mergeCells>
  <pageMargins left="0.7" right="0.7" top="0.75" bottom="0.75" header="0.3" footer="0.3"/>
  <pageSetup paperSize="1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28"/>
  <sheetViews>
    <sheetView workbookViewId="0"/>
  </sheetViews>
  <sheetFormatPr baseColWidth="10" defaultRowHeight="15" x14ac:dyDescent="0.25"/>
  <cols>
    <col min="11" max="11" width="13.5703125" customWidth="1"/>
    <col min="22" max="22" width="30.42578125" customWidth="1"/>
  </cols>
  <sheetData>
    <row r="1" spans="2:13" ht="15.75" thickBot="1" x14ac:dyDescent="0.3"/>
    <row r="2" spans="2:13" ht="36.75" customHeight="1" x14ac:dyDescent="0.25">
      <c r="B2" s="505" t="s">
        <v>517</v>
      </c>
      <c r="C2" s="506"/>
      <c r="D2" s="506"/>
      <c r="E2" s="506"/>
      <c r="F2" s="506"/>
      <c r="G2" s="506"/>
      <c r="H2" s="506"/>
      <c r="I2" s="506"/>
      <c r="J2" s="506"/>
      <c r="K2" s="506"/>
      <c r="L2" s="506"/>
      <c r="M2" s="507"/>
    </row>
    <row r="3" spans="2:13" ht="36.75" customHeight="1" thickBot="1" x14ac:dyDescent="0.3">
      <c r="B3" s="508"/>
      <c r="C3" s="509"/>
      <c r="D3" s="509"/>
      <c r="E3" s="509"/>
      <c r="F3" s="509"/>
      <c r="G3" s="509"/>
      <c r="H3" s="509"/>
      <c r="I3" s="509"/>
      <c r="J3" s="509"/>
      <c r="K3" s="509"/>
      <c r="L3" s="509"/>
      <c r="M3" s="510"/>
    </row>
    <row r="4" spans="2:13" ht="54" customHeight="1" x14ac:dyDescent="0.25">
      <c r="B4" s="185">
        <v>1</v>
      </c>
      <c r="C4" s="514" t="s">
        <v>499</v>
      </c>
      <c r="D4" s="515"/>
      <c r="E4" s="515"/>
      <c r="F4" s="515"/>
      <c r="G4" s="515"/>
      <c r="H4" s="515"/>
      <c r="I4" s="515"/>
      <c r="J4" s="515"/>
      <c r="K4" s="516"/>
      <c r="L4" s="186"/>
      <c r="M4" s="187"/>
    </row>
    <row r="5" spans="2:13" s="168" customFormat="1" ht="51.75" customHeight="1" x14ac:dyDescent="0.25">
      <c r="B5" s="188" t="s">
        <v>465</v>
      </c>
      <c r="C5" s="511" t="s">
        <v>500</v>
      </c>
      <c r="D5" s="511"/>
      <c r="E5" s="511"/>
      <c r="F5" s="511"/>
      <c r="G5" s="511"/>
      <c r="H5" s="511"/>
      <c r="I5" s="511"/>
      <c r="J5" s="511"/>
      <c r="K5" s="511"/>
      <c r="L5" s="189"/>
      <c r="M5" s="190"/>
    </row>
    <row r="6" spans="2:13" s="168" customFormat="1" ht="43.5" customHeight="1" x14ac:dyDescent="0.25">
      <c r="B6" s="188" t="s">
        <v>466</v>
      </c>
      <c r="C6" s="512" t="s">
        <v>501</v>
      </c>
      <c r="D6" s="512"/>
      <c r="E6" s="512"/>
      <c r="F6" s="512"/>
      <c r="G6" s="512"/>
      <c r="H6" s="512"/>
      <c r="I6" s="512"/>
      <c r="J6" s="512"/>
      <c r="K6" s="512"/>
      <c r="L6" s="189"/>
      <c r="M6" s="190"/>
    </row>
    <row r="7" spans="2:13" s="168" customFormat="1" ht="45" customHeight="1" x14ac:dyDescent="0.25">
      <c r="B7" s="188" t="s">
        <v>467</v>
      </c>
      <c r="C7" s="512" t="s">
        <v>502</v>
      </c>
      <c r="D7" s="512"/>
      <c r="E7" s="512"/>
      <c r="F7" s="512"/>
      <c r="G7" s="512"/>
      <c r="H7" s="512"/>
      <c r="I7" s="512"/>
      <c r="J7" s="512"/>
      <c r="K7" s="512"/>
      <c r="L7" s="189"/>
      <c r="M7" s="190"/>
    </row>
    <row r="8" spans="2:13" s="168" customFormat="1" ht="35.25" customHeight="1" x14ac:dyDescent="0.25">
      <c r="B8" s="188" t="s">
        <v>468</v>
      </c>
      <c r="C8" s="512" t="s">
        <v>503</v>
      </c>
      <c r="D8" s="512"/>
      <c r="E8" s="512"/>
      <c r="F8" s="512"/>
      <c r="G8" s="512"/>
      <c r="H8" s="512"/>
      <c r="I8" s="512"/>
      <c r="J8" s="512"/>
      <c r="K8" s="512"/>
      <c r="L8" s="189"/>
      <c r="M8" s="190"/>
    </row>
    <row r="9" spans="2:13" s="168" customFormat="1" ht="18" customHeight="1" x14ac:dyDescent="0.25">
      <c r="B9" s="188" t="s">
        <v>469</v>
      </c>
      <c r="C9" s="512" t="s">
        <v>504</v>
      </c>
      <c r="D9" s="512"/>
      <c r="E9" s="512"/>
      <c r="F9" s="512"/>
      <c r="G9" s="512"/>
      <c r="H9" s="512"/>
      <c r="I9" s="512"/>
      <c r="J9" s="512"/>
      <c r="K9" s="512"/>
      <c r="L9" s="189"/>
      <c r="M9" s="190"/>
    </row>
    <row r="10" spans="2:13" ht="15.75" x14ac:dyDescent="0.25">
      <c r="B10" s="185"/>
      <c r="C10" s="191"/>
      <c r="D10" s="191"/>
      <c r="E10" s="191"/>
      <c r="F10" s="191"/>
      <c r="G10" s="191"/>
      <c r="H10" s="191"/>
      <c r="I10" s="191"/>
      <c r="J10" s="191"/>
      <c r="K10" s="191"/>
      <c r="L10" s="191"/>
      <c r="M10" s="192"/>
    </row>
    <row r="11" spans="2:13" ht="57" customHeight="1" x14ac:dyDescent="0.25">
      <c r="B11" s="188">
        <v>2</v>
      </c>
      <c r="C11" s="517" t="s">
        <v>454</v>
      </c>
      <c r="D11" s="518"/>
      <c r="E11" s="518"/>
      <c r="F11" s="518"/>
      <c r="G11" s="518"/>
      <c r="H11" s="518"/>
      <c r="I11" s="518"/>
      <c r="J11" s="518"/>
      <c r="K11" s="519"/>
      <c r="L11" s="193"/>
      <c r="M11" s="194"/>
    </row>
    <row r="12" spans="2:13" ht="15.75" x14ac:dyDescent="0.25">
      <c r="B12" s="188" t="s">
        <v>459</v>
      </c>
      <c r="C12" s="512" t="s">
        <v>428</v>
      </c>
      <c r="D12" s="512"/>
      <c r="E12" s="512"/>
      <c r="F12" s="512"/>
      <c r="G12" s="512"/>
      <c r="H12" s="512"/>
      <c r="I12" s="512"/>
      <c r="J12" s="512"/>
      <c r="K12" s="512"/>
      <c r="L12" s="195"/>
      <c r="M12" s="196"/>
    </row>
    <row r="13" spans="2:13" ht="15.75" x14ac:dyDescent="0.25">
      <c r="B13" s="188" t="s">
        <v>460</v>
      </c>
      <c r="C13" s="512" t="s">
        <v>429</v>
      </c>
      <c r="D13" s="512"/>
      <c r="E13" s="512"/>
      <c r="F13" s="512"/>
      <c r="G13" s="512"/>
      <c r="H13" s="512"/>
      <c r="I13" s="512"/>
      <c r="J13" s="512"/>
      <c r="K13" s="512"/>
      <c r="L13" s="195"/>
      <c r="M13" s="196"/>
    </row>
    <row r="14" spans="2:13" ht="16.5" thickBot="1" x14ac:dyDescent="0.3">
      <c r="B14" s="197" t="s">
        <v>461</v>
      </c>
      <c r="C14" s="513" t="s">
        <v>430</v>
      </c>
      <c r="D14" s="513"/>
      <c r="E14" s="513"/>
      <c r="F14" s="513"/>
      <c r="G14" s="513"/>
      <c r="H14" s="513"/>
      <c r="I14" s="513"/>
      <c r="J14" s="513"/>
      <c r="K14" s="513"/>
      <c r="L14" s="198"/>
      <c r="M14" s="199"/>
    </row>
    <row r="15" spans="2:13" x14ac:dyDescent="0.25">
      <c r="B15" s="9"/>
    </row>
    <row r="16" spans="2:13" x14ac:dyDescent="0.25">
      <c r="B16" s="9"/>
    </row>
    <row r="21" spans="22:22" ht="27" customHeight="1" x14ac:dyDescent="0.3">
      <c r="V21" s="202"/>
    </row>
    <row r="22" spans="22:22" ht="27" customHeight="1" x14ac:dyDescent="0.3">
      <c r="V22" s="202"/>
    </row>
    <row r="23" spans="22:22" ht="27" customHeight="1" x14ac:dyDescent="0.3">
      <c r="V23" s="202"/>
    </row>
    <row r="24" spans="22:22" ht="27" customHeight="1" x14ac:dyDescent="0.3">
      <c r="V24" s="202"/>
    </row>
    <row r="25" spans="22:22" ht="27" customHeight="1" x14ac:dyDescent="0.3">
      <c r="V25" s="202"/>
    </row>
    <row r="26" spans="22:22" ht="27" customHeight="1" x14ac:dyDescent="0.3">
      <c r="V26" s="202"/>
    </row>
    <row r="27" spans="22:22" ht="27" customHeight="1" x14ac:dyDescent="0.3">
      <c r="V27" s="202"/>
    </row>
    <row r="28" spans="22:22" ht="27" customHeight="1" x14ac:dyDescent="0.3">
      <c r="V28" s="202"/>
    </row>
  </sheetData>
  <mergeCells count="11">
    <mergeCell ref="C12:K12"/>
    <mergeCell ref="C13:K13"/>
    <mergeCell ref="C14:K14"/>
    <mergeCell ref="C4:K4"/>
    <mergeCell ref="C11:K11"/>
    <mergeCell ref="C9:K9"/>
    <mergeCell ref="B2:M3"/>
    <mergeCell ref="C5:K5"/>
    <mergeCell ref="C6:K6"/>
    <mergeCell ref="C7:K7"/>
    <mergeCell ref="C8:K8"/>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F61"/>
  <sheetViews>
    <sheetView workbookViewId="0">
      <selection activeCell="C7" sqref="C7"/>
    </sheetView>
  </sheetViews>
  <sheetFormatPr baseColWidth="10" defaultRowHeight="15" x14ac:dyDescent="0.25"/>
  <cols>
    <col min="1" max="1" width="5.28515625" customWidth="1"/>
    <col min="2" max="2" width="53.85546875" customWidth="1"/>
    <col min="3" max="3" width="39.7109375" customWidth="1"/>
    <col min="4" max="6" width="30.5703125" customWidth="1"/>
  </cols>
  <sheetData>
    <row r="1" spans="1:6" ht="23.25" customHeight="1" thickBot="1" x14ac:dyDescent="0.3"/>
    <row r="2" spans="1:6" ht="23.25" customHeight="1" x14ac:dyDescent="0.25">
      <c r="A2" s="529"/>
      <c r="B2" s="530"/>
      <c r="C2" s="523" t="s">
        <v>299</v>
      </c>
      <c r="D2" s="524"/>
      <c r="E2" s="524"/>
      <c r="F2" s="525"/>
    </row>
    <row r="3" spans="1:6" ht="23.25" customHeight="1" x14ac:dyDescent="0.25">
      <c r="A3" s="531"/>
      <c r="B3" s="532"/>
      <c r="C3" s="526"/>
      <c r="D3" s="527"/>
      <c r="E3" s="527"/>
      <c r="F3" s="528"/>
    </row>
    <row r="4" spans="1:6" ht="23.25" customHeight="1" thickBot="1" x14ac:dyDescent="0.4">
      <c r="A4" s="531"/>
      <c r="B4" s="532"/>
      <c r="C4" s="520" t="s">
        <v>300</v>
      </c>
      <c r="D4" s="521"/>
      <c r="E4" s="521"/>
      <c r="F4" s="522"/>
    </row>
    <row r="5" spans="1:6" ht="15.75" thickBot="1" x14ac:dyDescent="0.3">
      <c r="A5" s="533"/>
      <c r="B5" s="534"/>
      <c r="C5" s="119"/>
      <c r="D5" s="120"/>
      <c r="E5" s="120"/>
      <c r="F5" s="121"/>
    </row>
    <row r="6" spans="1:6" ht="30.75" customHeight="1" x14ac:dyDescent="0.25">
      <c r="A6" s="141" t="s">
        <v>204</v>
      </c>
      <c r="B6" s="142" t="s">
        <v>286</v>
      </c>
      <c r="C6" s="142" t="s">
        <v>283</v>
      </c>
      <c r="D6" s="142" t="s">
        <v>284</v>
      </c>
      <c r="E6" s="142" t="s">
        <v>285</v>
      </c>
      <c r="F6" s="143" t="s">
        <v>298</v>
      </c>
    </row>
    <row r="7" spans="1:6" s="131" customFormat="1" ht="207" customHeight="1" x14ac:dyDescent="0.25">
      <c r="A7" s="164">
        <v>1</v>
      </c>
      <c r="B7" s="130" t="s">
        <v>380</v>
      </c>
      <c r="C7" s="130" t="s">
        <v>381</v>
      </c>
      <c r="D7" s="130" t="s">
        <v>382</v>
      </c>
      <c r="E7" s="130" t="s">
        <v>383</v>
      </c>
      <c r="F7" s="165" t="s">
        <v>384</v>
      </c>
    </row>
    <row r="8" spans="1:6" s="131" customFormat="1" ht="117" customHeight="1" x14ac:dyDescent="0.25">
      <c r="A8" s="164">
        <v>2</v>
      </c>
      <c r="B8" s="130" t="s">
        <v>87</v>
      </c>
      <c r="C8" s="130" t="s">
        <v>388</v>
      </c>
      <c r="D8" s="130" t="s">
        <v>382</v>
      </c>
      <c r="E8" s="130" t="s">
        <v>389</v>
      </c>
      <c r="F8" s="165" t="s">
        <v>390</v>
      </c>
    </row>
    <row r="9" spans="1:6" s="131" customFormat="1" ht="133.5" customHeight="1" x14ac:dyDescent="0.25">
      <c r="A9" s="164">
        <v>3</v>
      </c>
      <c r="B9" s="130" t="s">
        <v>392</v>
      </c>
      <c r="C9" s="130" t="s">
        <v>393</v>
      </c>
      <c r="D9" s="130" t="s">
        <v>382</v>
      </c>
      <c r="E9" s="130" t="s">
        <v>394</v>
      </c>
      <c r="F9" s="165" t="s">
        <v>395</v>
      </c>
    </row>
    <row r="10" spans="1:6" ht="31.5" customHeight="1" x14ac:dyDescent="0.25">
      <c r="A10" s="144">
        <v>4</v>
      </c>
      <c r="B10" s="95"/>
      <c r="C10" s="95"/>
      <c r="D10" s="95"/>
      <c r="E10" s="95"/>
      <c r="F10" s="145"/>
    </row>
    <row r="11" spans="1:6" ht="31.5" customHeight="1" x14ac:dyDescent="0.25">
      <c r="A11" s="144">
        <v>5</v>
      </c>
      <c r="B11" s="95"/>
      <c r="C11" s="95"/>
      <c r="D11" s="95"/>
      <c r="E11" s="95"/>
      <c r="F11" s="145"/>
    </row>
    <row r="12" spans="1:6" ht="31.5" customHeight="1" x14ac:dyDescent="0.25">
      <c r="A12" s="144">
        <v>6</v>
      </c>
      <c r="B12" s="95"/>
      <c r="C12" s="95"/>
      <c r="D12" s="95"/>
      <c r="E12" s="95"/>
      <c r="F12" s="145"/>
    </row>
    <row r="13" spans="1:6" ht="31.5" customHeight="1" x14ac:dyDescent="0.25">
      <c r="A13" s="144">
        <v>7</v>
      </c>
      <c r="B13" s="95"/>
      <c r="C13" s="95"/>
      <c r="D13" s="95"/>
      <c r="E13" s="95"/>
      <c r="F13" s="145"/>
    </row>
    <row r="14" spans="1:6" ht="31.5" customHeight="1" x14ac:dyDescent="0.25">
      <c r="A14" s="144">
        <v>8</v>
      </c>
      <c r="B14" s="95"/>
      <c r="C14" s="95"/>
      <c r="D14" s="95"/>
      <c r="E14" s="95"/>
      <c r="F14" s="145"/>
    </row>
    <row r="15" spans="1:6" ht="31.5" customHeight="1" x14ac:dyDescent="0.25">
      <c r="A15" s="144">
        <v>9</v>
      </c>
      <c r="B15" s="95"/>
      <c r="C15" s="95"/>
      <c r="D15" s="95"/>
      <c r="E15" s="95"/>
      <c r="F15" s="145"/>
    </row>
    <row r="16" spans="1:6" ht="31.5" customHeight="1" x14ac:dyDescent="0.25">
      <c r="A16" s="144">
        <v>10</v>
      </c>
      <c r="B16" s="95"/>
      <c r="C16" s="95"/>
      <c r="D16" s="95"/>
      <c r="E16" s="95"/>
      <c r="F16" s="145"/>
    </row>
    <row r="17" spans="1:6" ht="31.5" customHeight="1" x14ac:dyDescent="0.25">
      <c r="A17" s="144">
        <v>11</v>
      </c>
      <c r="B17" s="95"/>
      <c r="C17" s="95"/>
      <c r="D17" s="95"/>
      <c r="E17" s="95"/>
      <c r="F17" s="145"/>
    </row>
    <row r="18" spans="1:6" ht="31.5" customHeight="1" thickBot="1" x14ac:dyDescent="0.3">
      <c r="A18" s="146">
        <v>12</v>
      </c>
      <c r="B18" s="147"/>
      <c r="C18" s="147"/>
      <c r="D18" s="147"/>
      <c r="E18" s="147"/>
      <c r="F18" s="148"/>
    </row>
    <row r="19" spans="1:6" x14ac:dyDescent="0.25">
      <c r="A19" s="118"/>
    </row>
    <row r="20" spans="1:6" x14ac:dyDescent="0.25">
      <c r="A20" s="118"/>
    </row>
    <row r="21" spans="1:6" x14ac:dyDescent="0.25">
      <c r="A21" s="118"/>
    </row>
    <row r="22" spans="1:6" x14ac:dyDescent="0.25">
      <c r="A22" s="118"/>
    </row>
    <row r="23" spans="1:6" x14ac:dyDescent="0.25">
      <c r="A23" s="118"/>
    </row>
    <row r="24" spans="1:6" x14ac:dyDescent="0.25">
      <c r="A24" s="118"/>
    </row>
    <row r="25" spans="1:6" x14ac:dyDescent="0.25">
      <c r="A25" s="118"/>
    </row>
    <row r="26" spans="1:6" x14ac:dyDescent="0.25">
      <c r="A26" s="118"/>
    </row>
    <row r="27" spans="1:6" x14ac:dyDescent="0.25">
      <c r="A27" s="118"/>
    </row>
    <row r="28" spans="1:6" x14ac:dyDescent="0.25">
      <c r="A28" s="118"/>
    </row>
    <row r="29" spans="1:6" x14ac:dyDescent="0.25">
      <c r="A29" s="118"/>
    </row>
    <row r="30" spans="1:6" x14ac:dyDescent="0.25">
      <c r="A30" s="118"/>
    </row>
    <row r="31" spans="1:6" x14ac:dyDescent="0.25">
      <c r="A31" s="118"/>
    </row>
    <row r="32" spans="1:6" x14ac:dyDescent="0.25">
      <c r="A32" s="118"/>
    </row>
    <row r="33" spans="1:1" x14ac:dyDescent="0.25">
      <c r="A33" s="118"/>
    </row>
    <row r="34" spans="1:1" x14ac:dyDescent="0.25">
      <c r="A34" s="118"/>
    </row>
    <row r="35" spans="1:1" x14ac:dyDescent="0.25">
      <c r="A35" s="118"/>
    </row>
    <row r="36" spans="1:1" x14ac:dyDescent="0.25">
      <c r="A36" s="118"/>
    </row>
    <row r="37" spans="1:1" x14ac:dyDescent="0.25">
      <c r="A37" s="118"/>
    </row>
    <row r="38" spans="1:1" x14ac:dyDescent="0.25">
      <c r="A38" s="118"/>
    </row>
    <row r="39" spans="1:1" x14ac:dyDescent="0.25">
      <c r="A39" s="118"/>
    </row>
    <row r="40" spans="1:1" x14ac:dyDescent="0.25">
      <c r="A40" s="118"/>
    </row>
    <row r="41" spans="1:1" x14ac:dyDescent="0.25">
      <c r="A41" s="118"/>
    </row>
    <row r="42" spans="1:1" x14ac:dyDescent="0.25">
      <c r="A42" s="118"/>
    </row>
    <row r="43" spans="1:1" x14ac:dyDescent="0.25">
      <c r="A43" s="118"/>
    </row>
    <row r="44" spans="1:1" x14ac:dyDescent="0.25">
      <c r="A44" s="118"/>
    </row>
    <row r="45" spans="1:1" x14ac:dyDescent="0.25">
      <c r="A45" s="118"/>
    </row>
    <row r="46" spans="1:1" x14ac:dyDescent="0.25">
      <c r="A46" s="118"/>
    </row>
    <row r="47" spans="1:1" x14ac:dyDescent="0.25">
      <c r="A47" s="118"/>
    </row>
    <row r="48" spans="1:1" x14ac:dyDescent="0.25">
      <c r="A48" s="118"/>
    </row>
    <row r="49" spans="1:1" x14ac:dyDescent="0.25">
      <c r="A49" s="118"/>
    </row>
    <row r="50" spans="1:1" x14ac:dyDescent="0.25">
      <c r="A50" s="118"/>
    </row>
    <row r="51" spans="1:1" x14ac:dyDescent="0.25">
      <c r="A51" s="118"/>
    </row>
    <row r="52" spans="1:1" x14ac:dyDescent="0.25">
      <c r="A52" s="118"/>
    </row>
    <row r="53" spans="1:1" x14ac:dyDescent="0.25">
      <c r="A53" s="118"/>
    </row>
    <row r="54" spans="1:1" x14ac:dyDescent="0.25">
      <c r="A54" s="118"/>
    </row>
    <row r="55" spans="1:1" x14ac:dyDescent="0.25">
      <c r="A55" s="118"/>
    </row>
    <row r="56" spans="1:1" x14ac:dyDescent="0.25">
      <c r="A56" s="118"/>
    </row>
    <row r="57" spans="1:1" x14ac:dyDescent="0.25">
      <c r="A57" s="118"/>
    </row>
    <row r="58" spans="1:1" x14ac:dyDescent="0.25">
      <c r="A58" s="118"/>
    </row>
    <row r="59" spans="1:1" x14ac:dyDescent="0.25">
      <c r="A59" s="118"/>
    </row>
    <row r="60" spans="1:1" x14ac:dyDescent="0.25">
      <c r="A60" s="118"/>
    </row>
    <row r="61" spans="1:1" x14ac:dyDescent="0.25">
      <c r="A61" s="118"/>
    </row>
  </sheetData>
  <mergeCells count="4">
    <mergeCell ref="C4:F4"/>
    <mergeCell ref="C2:F3"/>
    <mergeCell ref="A2:B4"/>
    <mergeCell ref="A5:B5"/>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P115"/>
  <sheetViews>
    <sheetView workbookViewId="0">
      <selection activeCell="G5" sqref="G5"/>
    </sheetView>
  </sheetViews>
  <sheetFormatPr baseColWidth="10" defaultColWidth="16.85546875" defaultRowHeight="15" x14ac:dyDescent="0.25"/>
  <cols>
    <col min="1" max="1" width="9.28515625" customWidth="1"/>
    <col min="2" max="2" width="16.85546875" style="9"/>
    <col min="3" max="4" width="13.7109375" customWidth="1"/>
    <col min="5" max="5" width="13.7109375" style="5" customWidth="1"/>
    <col min="6" max="6" width="22.85546875" customWidth="1"/>
    <col min="7" max="11" width="15.28515625" customWidth="1"/>
    <col min="12" max="12" width="16.42578125" customWidth="1"/>
    <col min="13" max="13" width="22.28515625" customWidth="1"/>
    <col min="14" max="14" width="18.5703125" customWidth="1"/>
    <col min="15" max="16" width="12.42578125" customWidth="1"/>
  </cols>
  <sheetData>
    <row r="1" spans="1:14" ht="26.25" customHeight="1" x14ac:dyDescent="0.25"/>
    <row r="2" spans="1:14" ht="30" customHeight="1" x14ac:dyDescent="0.25">
      <c r="A2" s="552" t="s">
        <v>216</v>
      </c>
      <c r="B2" s="552"/>
      <c r="C2" s="552"/>
      <c r="D2" s="552"/>
      <c r="E2" s="552"/>
      <c r="F2" s="552"/>
      <c r="G2" s="552"/>
      <c r="H2" s="552"/>
      <c r="I2" s="552"/>
      <c r="J2" s="552"/>
      <c r="K2" s="552"/>
      <c r="L2" s="552"/>
      <c r="M2" s="552"/>
      <c r="N2" s="552"/>
    </row>
    <row r="3" spans="1:14" ht="30" customHeight="1" x14ac:dyDescent="0.25">
      <c r="A3" s="553"/>
      <c r="B3" s="553"/>
      <c r="C3" s="553"/>
      <c r="D3" s="553"/>
      <c r="E3" s="553"/>
      <c r="F3" s="553"/>
      <c r="G3" s="553"/>
      <c r="H3" s="553"/>
      <c r="I3" s="553"/>
      <c r="J3" s="553"/>
      <c r="K3" s="553"/>
      <c r="L3" s="553"/>
      <c r="M3" s="553"/>
      <c r="N3" s="553"/>
    </row>
    <row r="4" spans="1:14" ht="42.75" customHeight="1" x14ac:dyDescent="0.25">
      <c r="A4" s="87" t="s">
        <v>204</v>
      </c>
      <c r="B4" s="567" t="s">
        <v>0</v>
      </c>
      <c r="C4" s="568"/>
      <c r="D4" s="568"/>
      <c r="E4" s="569"/>
      <c r="F4" s="87" t="s">
        <v>205</v>
      </c>
      <c r="G4" s="87" t="s">
        <v>206</v>
      </c>
      <c r="H4" s="87" t="s">
        <v>207</v>
      </c>
      <c r="I4" s="87" t="s">
        <v>208</v>
      </c>
      <c r="J4" s="87" t="s">
        <v>209</v>
      </c>
      <c r="K4" s="87" t="s">
        <v>211</v>
      </c>
      <c r="L4" s="87" t="s">
        <v>215</v>
      </c>
      <c r="M4" s="87" t="s">
        <v>212</v>
      </c>
      <c r="N4" s="134" t="s">
        <v>310</v>
      </c>
    </row>
    <row r="5" spans="1:14" s="32" customFormat="1" ht="64.5" customHeight="1" x14ac:dyDescent="0.25">
      <c r="A5" s="98">
        <v>1</v>
      </c>
      <c r="B5" s="564" t="str">
        <f>'DESCRIPCIÓN RIESGOS'!B7</f>
        <v>Imposibilidad de realizar las mediciones y/o evaluaciones</v>
      </c>
      <c r="C5" s="565"/>
      <c r="D5" s="565"/>
      <c r="E5" s="566"/>
      <c r="F5" s="135">
        <v>3</v>
      </c>
      <c r="G5" s="135"/>
      <c r="H5" s="135"/>
      <c r="I5" s="135"/>
      <c r="J5" s="135"/>
      <c r="K5" s="135"/>
      <c r="L5" s="137">
        <f>SUM(F5:K5)</f>
        <v>3</v>
      </c>
      <c r="M5" s="138">
        <f>AVERAGE(F5:K5)</f>
        <v>3</v>
      </c>
      <c r="N5" s="138" t="str">
        <f>IF(M5&lt;=1,"Rara Vez",IF(M5&lt;=2,"Improbable",IF(M5&lt;=3,"Posible",IF(M5&lt;=4,"Probable",IF(M5&lt;=5,"Casi Seguro")))))</f>
        <v>Posible</v>
      </c>
    </row>
    <row r="6" spans="1:14" s="32" customFormat="1" ht="44.25" customHeight="1" x14ac:dyDescent="0.25">
      <c r="A6" s="98">
        <v>2</v>
      </c>
      <c r="B6" s="564" t="str">
        <f>'DESCRIPCIÓN RIESGOS'!B8</f>
        <v>Recomendaciones de la OCI con un nivel bajo de implementación por parte de los procesos</v>
      </c>
      <c r="C6" s="565"/>
      <c r="D6" s="565"/>
      <c r="E6" s="566"/>
      <c r="F6" s="135">
        <v>4</v>
      </c>
      <c r="G6" s="135"/>
      <c r="H6" s="135"/>
      <c r="I6" s="135"/>
      <c r="J6" s="135"/>
      <c r="K6" s="135"/>
      <c r="L6" s="137">
        <f t="shared" ref="L6:L13" si="0">SUM(F6:K6)</f>
        <v>4</v>
      </c>
      <c r="M6" s="138">
        <f t="shared" ref="M6:M13" si="1">AVERAGE(F6:J6)</f>
        <v>4</v>
      </c>
      <c r="N6" s="138" t="str">
        <f t="shared" ref="N6:N13" si="2">IF(M6&lt;=1,"Rara Vez",IF(M6&lt;=2,"Improbable",IF(M6&lt;=3,"Posible",IF(M6&lt;=4,"Probable",IF(M6&lt;=5,"Casi Seguro")))))</f>
        <v>Probable</v>
      </c>
    </row>
    <row r="7" spans="1:14" ht="37.5" customHeight="1" x14ac:dyDescent="0.25">
      <c r="A7" s="98">
        <v>3</v>
      </c>
      <c r="B7" s="564" t="str">
        <f>'DESCRIPCIÓN RIESGOS'!B9</f>
        <v>Entrega inoportuna de informe(s) y/o seguimiento(s) solicitado normativamente a la Oficina de Control Interno</v>
      </c>
      <c r="C7" s="565"/>
      <c r="D7" s="565"/>
      <c r="E7" s="566"/>
      <c r="F7" s="135"/>
      <c r="G7" s="135"/>
      <c r="H7" s="135"/>
      <c r="I7" s="135"/>
      <c r="J7" s="135"/>
      <c r="K7" s="135"/>
      <c r="L7" s="137">
        <f t="shared" si="0"/>
        <v>0</v>
      </c>
      <c r="M7" s="149" t="e">
        <f t="shared" si="1"/>
        <v>#DIV/0!</v>
      </c>
      <c r="N7" s="138" t="e">
        <f t="shared" si="2"/>
        <v>#DIV/0!</v>
      </c>
    </row>
    <row r="8" spans="1:14" ht="17.25" customHeight="1" x14ac:dyDescent="0.25">
      <c r="A8" s="98">
        <v>4</v>
      </c>
      <c r="B8" s="564">
        <f>'DESCRIPCIÓN RIESGOS'!B10</f>
        <v>0</v>
      </c>
      <c r="C8" s="565"/>
      <c r="D8" s="565"/>
      <c r="E8" s="566"/>
      <c r="F8" s="135"/>
      <c r="G8" s="135"/>
      <c r="H8" s="135"/>
      <c r="I8" s="135"/>
      <c r="J8" s="135"/>
      <c r="K8" s="135"/>
      <c r="L8" s="137">
        <f t="shared" si="0"/>
        <v>0</v>
      </c>
      <c r="M8" s="149" t="e">
        <f t="shared" si="1"/>
        <v>#DIV/0!</v>
      </c>
      <c r="N8" s="138" t="e">
        <f t="shared" si="2"/>
        <v>#DIV/0!</v>
      </c>
    </row>
    <row r="9" spans="1:14" ht="17.25" customHeight="1" x14ac:dyDescent="0.25">
      <c r="A9" s="98">
        <v>5</v>
      </c>
      <c r="B9" s="564">
        <f>'DESCRIPCIÓN RIESGOS'!B11</f>
        <v>0</v>
      </c>
      <c r="C9" s="565"/>
      <c r="D9" s="565"/>
      <c r="E9" s="566"/>
      <c r="F9" s="135"/>
      <c r="G9" s="135"/>
      <c r="H9" s="135"/>
      <c r="I9" s="135"/>
      <c r="J9" s="135"/>
      <c r="K9" s="135"/>
      <c r="L9" s="137">
        <f t="shared" si="0"/>
        <v>0</v>
      </c>
      <c r="M9" s="149" t="e">
        <f t="shared" si="1"/>
        <v>#DIV/0!</v>
      </c>
      <c r="N9" s="138" t="e">
        <f t="shared" si="2"/>
        <v>#DIV/0!</v>
      </c>
    </row>
    <row r="10" spans="1:14" ht="17.25" customHeight="1" x14ac:dyDescent="0.25">
      <c r="A10" s="98">
        <v>6</v>
      </c>
      <c r="B10" s="564">
        <f>'DESCRIPCIÓN RIESGOS'!B12</f>
        <v>0</v>
      </c>
      <c r="C10" s="565"/>
      <c r="D10" s="565"/>
      <c r="E10" s="566"/>
      <c r="F10" s="136"/>
      <c r="G10" s="136"/>
      <c r="H10" s="136"/>
      <c r="I10" s="136"/>
      <c r="J10" s="136"/>
      <c r="K10" s="136"/>
      <c r="L10" s="137">
        <f t="shared" si="0"/>
        <v>0</v>
      </c>
      <c r="M10" s="149" t="e">
        <f t="shared" si="1"/>
        <v>#DIV/0!</v>
      </c>
      <c r="N10" s="138" t="e">
        <f t="shared" si="2"/>
        <v>#DIV/0!</v>
      </c>
    </row>
    <row r="11" spans="1:14" ht="17.25" customHeight="1" x14ac:dyDescent="0.25">
      <c r="A11" s="98">
        <v>7</v>
      </c>
      <c r="B11" s="564">
        <f>'DESCRIPCIÓN RIESGOS'!B13</f>
        <v>0</v>
      </c>
      <c r="C11" s="565"/>
      <c r="D11" s="565"/>
      <c r="E11" s="566"/>
      <c r="F11" s="136"/>
      <c r="G11" s="136"/>
      <c r="H11" s="136"/>
      <c r="I11" s="136"/>
      <c r="J11" s="136"/>
      <c r="K11" s="136"/>
      <c r="L11" s="137">
        <f t="shared" si="0"/>
        <v>0</v>
      </c>
      <c r="M11" s="149" t="e">
        <f t="shared" si="1"/>
        <v>#DIV/0!</v>
      </c>
      <c r="N11" s="138" t="e">
        <f t="shared" si="2"/>
        <v>#DIV/0!</v>
      </c>
    </row>
    <row r="12" spans="1:14" ht="17.25" customHeight="1" x14ac:dyDescent="0.25">
      <c r="A12" s="98">
        <v>8</v>
      </c>
      <c r="B12" s="564">
        <f>'DESCRIPCIÓN RIESGOS'!B14</f>
        <v>0</v>
      </c>
      <c r="C12" s="565"/>
      <c r="D12" s="565"/>
      <c r="E12" s="566"/>
      <c r="F12" s="136"/>
      <c r="G12" s="136"/>
      <c r="H12" s="136"/>
      <c r="I12" s="136"/>
      <c r="J12" s="136"/>
      <c r="K12" s="136"/>
      <c r="L12" s="137">
        <f t="shared" si="0"/>
        <v>0</v>
      </c>
      <c r="M12" s="149" t="e">
        <f t="shared" si="1"/>
        <v>#DIV/0!</v>
      </c>
      <c r="N12" s="138" t="e">
        <f t="shared" si="2"/>
        <v>#DIV/0!</v>
      </c>
    </row>
    <row r="13" spans="1:14" ht="17.25" customHeight="1" x14ac:dyDescent="0.25">
      <c r="A13" s="98">
        <v>9</v>
      </c>
      <c r="B13" s="564">
        <f>'DESCRIPCIÓN RIESGOS'!B15</f>
        <v>0</v>
      </c>
      <c r="C13" s="565"/>
      <c r="D13" s="565"/>
      <c r="E13" s="566"/>
      <c r="F13" s="136"/>
      <c r="G13" s="136"/>
      <c r="H13" s="136"/>
      <c r="I13" s="136"/>
      <c r="J13" s="136"/>
      <c r="K13" s="136"/>
      <c r="L13" s="137">
        <f t="shared" si="0"/>
        <v>0</v>
      </c>
      <c r="M13" s="149" t="e">
        <f t="shared" si="1"/>
        <v>#DIV/0!</v>
      </c>
      <c r="N13" s="138" t="e">
        <f t="shared" si="2"/>
        <v>#DIV/0!</v>
      </c>
    </row>
    <row r="14" spans="1:14" ht="17.25" customHeight="1" x14ac:dyDescent="0.25">
      <c r="A14" s="98">
        <v>10</v>
      </c>
      <c r="B14" s="564">
        <f>'DESCRIPCIÓN RIESGOS'!B16</f>
        <v>0</v>
      </c>
      <c r="C14" s="565"/>
      <c r="D14" s="565"/>
      <c r="E14" s="566"/>
      <c r="F14" s="136"/>
      <c r="G14" s="136"/>
      <c r="H14" s="136"/>
      <c r="I14" s="136"/>
      <c r="J14" s="136"/>
      <c r="K14" s="136"/>
      <c r="L14" s="137">
        <f>SUM(F14:K14)</f>
        <v>0</v>
      </c>
      <c r="M14" s="149" t="e">
        <f>AVERAGE(F14:J14)</f>
        <v>#DIV/0!</v>
      </c>
      <c r="N14" s="138" t="e">
        <f>IF(M14&lt;=1,"Rara Vez",IF(M14&lt;=2,"Improbable",IF(M14&lt;=3,"Posible",IF(M14&lt;=4,"Probable",IF(M14&lt;=5,"Casi Seguro")))))</f>
        <v>#DIV/0!</v>
      </c>
    </row>
    <row r="15" spans="1:14" ht="17.25" customHeight="1" x14ac:dyDescent="0.25">
      <c r="A15" s="98">
        <v>11</v>
      </c>
      <c r="B15" s="564">
        <f>'DESCRIPCIÓN RIESGOS'!B17</f>
        <v>0</v>
      </c>
      <c r="C15" s="565"/>
      <c r="D15" s="565"/>
      <c r="E15" s="566"/>
      <c r="F15" s="136"/>
      <c r="G15" s="136"/>
      <c r="H15" s="136"/>
      <c r="I15" s="136"/>
      <c r="J15" s="136"/>
      <c r="K15" s="136"/>
      <c r="L15" s="137">
        <f>SUM(F15:K15)</f>
        <v>0</v>
      </c>
      <c r="M15" s="149" t="e">
        <f>AVERAGE(F15:J15)</f>
        <v>#DIV/0!</v>
      </c>
      <c r="N15" s="138" t="e">
        <f>IF(M15&lt;=1,"Rara Vez",IF(M15&lt;=2,"Improbable",IF(M15&lt;=3,"Posible",IF(M15&lt;=4,"Probable",IF(M15&lt;=5,"Casi Seguro")))))</f>
        <v>#DIV/0!</v>
      </c>
    </row>
    <row r="16" spans="1:14" ht="17.25" customHeight="1" x14ac:dyDescent="0.25">
      <c r="A16" s="98">
        <v>12</v>
      </c>
      <c r="B16" s="564">
        <f>'DESCRIPCIÓN RIESGOS'!B18</f>
        <v>0</v>
      </c>
      <c r="C16" s="565"/>
      <c r="D16" s="565"/>
      <c r="E16" s="566"/>
      <c r="F16" s="136"/>
      <c r="G16" s="136"/>
      <c r="H16" s="136"/>
      <c r="I16" s="136"/>
      <c r="J16" s="136"/>
      <c r="K16" s="136"/>
      <c r="L16" s="137">
        <f>SUM(F16:K16)</f>
        <v>0</v>
      </c>
      <c r="M16" s="149" t="e">
        <f>AVERAGE(F16:J16)</f>
        <v>#DIV/0!</v>
      </c>
      <c r="N16" s="138" t="e">
        <f>IF(M16&lt;=1,"Rara Vez",IF(M16&lt;=2,"Improbable",IF(M16&lt;=3,"Posible",IF(M16&lt;=4,"Probable",IF(M16&lt;=5,"Casi Seguro")))))</f>
        <v>#DIV/0!</v>
      </c>
    </row>
    <row r="17" spans="1:14" ht="17.25" customHeight="1" x14ac:dyDescent="0.3">
      <c r="A17" s="5" t="s">
        <v>213</v>
      </c>
      <c r="B17" s="101"/>
      <c r="C17" s="101"/>
      <c r="D17" s="101"/>
      <c r="E17" s="101"/>
      <c r="F17" s="139"/>
      <c r="G17" s="139"/>
      <c r="H17" s="139"/>
      <c r="I17" s="139"/>
      <c r="J17" s="139"/>
      <c r="K17" s="139"/>
      <c r="L17" s="140"/>
      <c r="M17" s="48"/>
      <c r="N17" s="49"/>
    </row>
    <row r="18" spans="1:14" ht="17.25" customHeight="1" x14ac:dyDescent="0.3">
      <c r="A18" s="5" t="s">
        <v>214</v>
      </c>
    </row>
    <row r="19" spans="1:14" ht="17.25" customHeight="1" x14ac:dyDescent="0.3">
      <c r="A19" s="102" t="s">
        <v>217</v>
      </c>
    </row>
    <row r="20" spans="1:14" ht="17.25" customHeight="1" x14ac:dyDescent="0.3">
      <c r="A20" s="102"/>
    </row>
    <row r="21" spans="1:14" ht="17.25" customHeight="1" x14ac:dyDescent="0.3">
      <c r="A21" s="102"/>
    </row>
    <row r="22" spans="1:14" ht="27" customHeight="1" x14ac:dyDescent="0.25">
      <c r="A22" s="573" t="s">
        <v>199</v>
      </c>
      <c r="B22" s="574"/>
      <c r="C22" s="574"/>
      <c r="D22" s="574"/>
      <c r="E22" s="574"/>
      <c r="F22" s="575"/>
    </row>
    <row r="23" spans="1:14" ht="27" customHeight="1" x14ac:dyDescent="0.25">
      <c r="A23" s="87" t="s">
        <v>9</v>
      </c>
      <c r="B23" s="87" t="s">
        <v>10</v>
      </c>
      <c r="C23" s="570" t="s">
        <v>11</v>
      </c>
      <c r="D23" s="571"/>
      <c r="E23" s="572"/>
      <c r="F23" s="87" t="s">
        <v>200</v>
      </c>
    </row>
    <row r="24" spans="1:14" ht="33.75" customHeight="1" x14ac:dyDescent="0.25">
      <c r="A24" s="97">
        <v>1</v>
      </c>
      <c r="B24" s="4" t="s">
        <v>188</v>
      </c>
      <c r="C24" s="555" t="s">
        <v>13</v>
      </c>
      <c r="D24" s="555"/>
      <c r="E24" s="555"/>
      <c r="F24" s="96" t="s">
        <v>203</v>
      </c>
    </row>
    <row r="25" spans="1:14" ht="33.75" customHeight="1" x14ac:dyDescent="0.25">
      <c r="A25" s="3">
        <v>2</v>
      </c>
      <c r="B25" s="4" t="s">
        <v>16</v>
      </c>
      <c r="C25" s="555" t="s">
        <v>17</v>
      </c>
      <c r="D25" s="555"/>
      <c r="E25" s="555"/>
      <c r="F25" s="96" t="s">
        <v>201</v>
      </c>
    </row>
    <row r="26" spans="1:14" ht="33.75" customHeight="1" x14ac:dyDescent="0.25">
      <c r="A26" s="3">
        <v>3</v>
      </c>
      <c r="B26" s="4" t="s">
        <v>20</v>
      </c>
      <c r="C26" s="555" t="s">
        <v>17</v>
      </c>
      <c r="D26" s="555"/>
      <c r="E26" s="555"/>
      <c r="F26" s="96" t="s">
        <v>202</v>
      </c>
    </row>
    <row r="27" spans="1:14" ht="33.75" customHeight="1" x14ac:dyDescent="0.25">
      <c r="A27" s="3">
        <v>4</v>
      </c>
      <c r="B27" s="4" t="s">
        <v>23</v>
      </c>
      <c r="C27" s="555" t="s">
        <v>198</v>
      </c>
      <c r="D27" s="555"/>
      <c r="E27" s="555"/>
      <c r="F27" s="96" t="s">
        <v>210</v>
      </c>
    </row>
    <row r="28" spans="1:14" ht="33.75" customHeight="1" x14ac:dyDescent="0.25">
      <c r="A28" s="3">
        <v>5</v>
      </c>
      <c r="B28" s="4" t="s">
        <v>26</v>
      </c>
      <c r="C28" s="555" t="s">
        <v>27</v>
      </c>
      <c r="D28" s="555"/>
      <c r="E28" s="555"/>
      <c r="F28" s="96" t="s">
        <v>197</v>
      </c>
    </row>
    <row r="29" spans="1:14" ht="17.25" customHeight="1" x14ac:dyDescent="0.3">
      <c r="A29" s="102"/>
    </row>
    <row r="30" spans="1:14" ht="17.25" customHeight="1" x14ac:dyDescent="0.3">
      <c r="A30" s="102"/>
    </row>
    <row r="31" spans="1:14" ht="17.25" customHeight="1" x14ac:dyDescent="0.3">
      <c r="A31" s="102"/>
    </row>
    <row r="32" spans="1:14" ht="17.25" customHeight="1" x14ac:dyDescent="0.3">
      <c r="A32" s="102"/>
    </row>
    <row r="33" spans="1:15" ht="17.25" customHeight="1" x14ac:dyDescent="0.3">
      <c r="A33" s="102"/>
    </row>
    <row r="34" spans="1:15" ht="17.25" customHeight="1" x14ac:dyDescent="0.3">
      <c r="A34" s="102"/>
    </row>
    <row r="35" spans="1:15" ht="17.25" customHeight="1" x14ac:dyDescent="0.3">
      <c r="A35" s="102"/>
    </row>
    <row r="36" spans="1:15" ht="17.25" customHeight="1" x14ac:dyDescent="0.3">
      <c r="A36" s="102"/>
    </row>
    <row r="37" spans="1:15" ht="17.25" customHeight="1" x14ac:dyDescent="0.3">
      <c r="A37" s="102"/>
    </row>
    <row r="38" spans="1:15" ht="17.25" customHeight="1" x14ac:dyDescent="0.3">
      <c r="A38" s="102"/>
    </row>
    <row r="39" spans="1:15" ht="17.25" customHeight="1" x14ac:dyDescent="0.3">
      <c r="A39" s="102"/>
    </row>
    <row r="40" spans="1:15" ht="17.25" customHeight="1" x14ac:dyDescent="0.3">
      <c r="A40" s="102"/>
    </row>
    <row r="41" spans="1:15" ht="17.25" customHeight="1" x14ac:dyDescent="0.3">
      <c r="A41" s="102"/>
    </row>
    <row r="42" spans="1:15" ht="17.25" customHeight="1" x14ac:dyDescent="0.25">
      <c r="A42" s="5"/>
      <c r="B42" s="6"/>
      <c r="C42" s="5"/>
      <c r="D42" s="5"/>
    </row>
    <row r="43" spans="1:15" ht="17.25" customHeight="1" x14ac:dyDescent="0.25">
      <c r="A43" s="7"/>
      <c r="B43" s="6"/>
      <c r="C43" s="5"/>
      <c r="D43" s="5"/>
    </row>
    <row r="44" spans="1:15" x14ac:dyDescent="0.25">
      <c r="A44" s="547" t="s">
        <v>29</v>
      </c>
      <c r="B44" s="547"/>
      <c r="C44" s="547"/>
      <c r="D44" s="547"/>
      <c r="E44" s="547"/>
      <c r="F44" s="547"/>
      <c r="G44" s="547"/>
      <c r="H44" s="5"/>
      <c r="I44" s="5"/>
      <c r="J44" s="5"/>
      <c r="K44" s="5"/>
      <c r="L44" s="5"/>
      <c r="M44" s="5"/>
      <c r="N44" s="5"/>
      <c r="O44" s="5"/>
    </row>
    <row r="45" spans="1:15" x14ac:dyDescent="0.25">
      <c r="A45" s="2" t="s">
        <v>9</v>
      </c>
      <c r="B45" s="2" t="s">
        <v>10</v>
      </c>
      <c r="C45" s="548" t="s">
        <v>11</v>
      </c>
      <c r="D45" s="548"/>
      <c r="E45" s="548"/>
      <c r="F45" s="548"/>
      <c r="G45" s="548"/>
      <c r="H45" s="5"/>
      <c r="I45" s="5"/>
      <c r="J45" s="5"/>
      <c r="K45" s="5"/>
      <c r="L45" s="5"/>
      <c r="M45" s="5"/>
      <c r="N45" s="5"/>
      <c r="O45" s="5"/>
    </row>
    <row r="46" spans="1:15" ht="39" customHeight="1" x14ac:dyDescent="0.25">
      <c r="A46" s="3">
        <v>1</v>
      </c>
      <c r="B46" s="4" t="s">
        <v>30</v>
      </c>
      <c r="C46" s="549" t="s">
        <v>31</v>
      </c>
      <c r="D46" s="549"/>
      <c r="E46" s="549"/>
      <c r="F46" s="549"/>
      <c r="G46" s="549"/>
      <c r="N46" s="8"/>
      <c r="O46" s="8"/>
    </row>
    <row r="47" spans="1:15" ht="39" customHeight="1" x14ac:dyDescent="0.25">
      <c r="A47" s="3">
        <v>2</v>
      </c>
      <c r="B47" s="4" t="s">
        <v>32</v>
      </c>
      <c r="C47" s="549" t="s">
        <v>33</v>
      </c>
      <c r="D47" s="549"/>
      <c r="E47" s="549"/>
      <c r="F47" s="549"/>
      <c r="G47" s="549"/>
      <c r="N47" s="8"/>
      <c r="O47" s="8"/>
    </row>
    <row r="48" spans="1:15" ht="39" customHeight="1" x14ac:dyDescent="0.25">
      <c r="A48" s="3">
        <v>3</v>
      </c>
      <c r="B48" s="4" t="s">
        <v>34</v>
      </c>
      <c r="C48" s="549" t="s">
        <v>35</v>
      </c>
      <c r="D48" s="549"/>
      <c r="E48" s="549"/>
      <c r="F48" s="549"/>
      <c r="G48" s="549"/>
      <c r="H48" s="8"/>
      <c r="I48" s="8"/>
      <c r="J48" s="8"/>
      <c r="K48" s="8"/>
      <c r="L48" s="8"/>
      <c r="M48" s="8"/>
      <c r="N48" s="8"/>
      <c r="O48" s="8"/>
    </row>
    <row r="49" spans="1:16" ht="39" customHeight="1" x14ac:dyDescent="0.25">
      <c r="A49" s="3">
        <v>4</v>
      </c>
      <c r="B49" s="4" t="s">
        <v>36</v>
      </c>
      <c r="C49" s="549" t="s">
        <v>37</v>
      </c>
      <c r="D49" s="549"/>
      <c r="E49" s="549"/>
      <c r="F49" s="549"/>
      <c r="G49" s="549"/>
      <c r="H49" s="8"/>
      <c r="I49" s="8"/>
      <c r="J49" s="8"/>
      <c r="K49" s="8"/>
      <c r="L49" s="8"/>
      <c r="M49" s="8"/>
      <c r="N49" s="8"/>
      <c r="O49" s="8"/>
    </row>
    <row r="50" spans="1:16" ht="39" customHeight="1" x14ac:dyDescent="0.25">
      <c r="A50" s="3">
        <v>5</v>
      </c>
      <c r="B50" s="4" t="s">
        <v>38</v>
      </c>
      <c r="C50" s="549" t="s">
        <v>39</v>
      </c>
      <c r="D50" s="549"/>
      <c r="E50" s="549"/>
      <c r="F50" s="549"/>
      <c r="G50" s="549"/>
      <c r="H50" s="8"/>
      <c r="I50" s="8"/>
      <c r="J50" s="8"/>
      <c r="K50" s="8"/>
      <c r="L50" s="8"/>
      <c r="N50" s="8"/>
      <c r="O50" s="8"/>
    </row>
    <row r="51" spans="1:16" x14ac:dyDescent="0.25">
      <c r="F51" s="8"/>
      <c r="G51" s="8"/>
      <c r="H51" s="8"/>
      <c r="I51" s="8"/>
      <c r="J51" s="8"/>
      <c r="K51" s="8"/>
      <c r="L51" s="8"/>
      <c r="N51" s="8"/>
      <c r="O51" s="8"/>
    </row>
    <row r="52" spans="1:16" x14ac:dyDescent="0.25">
      <c r="F52" s="8"/>
      <c r="G52" s="8"/>
      <c r="H52" s="8"/>
      <c r="I52" s="8"/>
      <c r="J52" s="8"/>
      <c r="K52" s="8"/>
      <c r="L52" s="8"/>
      <c r="N52" s="8"/>
      <c r="O52" s="8"/>
    </row>
    <row r="53" spans="1:16" x14ac:dyDescent="0.25">
      <c r="A53" s="547" t="s">
        <v>66</v>
      </c>
      <c r="B53" s="547"/>
      <c r="C53" s="547"/>
      <c r="D53" s="547"/>
      <c r="E53" s="547"/>
      <c r="F53" s="547"/>
      <c r="G53" s="547"/>
      <c r="H53" s="8"/>
      <c r="I53" s="548" t="s">
        <v>14</v>
      </c>
      <c r="J53" s="548"/>
      <c r="K53" s="92"/>
      <c r="L53" s="92"/>
      <c r="M53" s="557" t="s">
        <v>15</v>
      </c>
      <c r="N53" s="558"/>
      <c r="O53" s="558"/>
      <c r="P53" s="559"/>
    </row>
    <row r="54" spans="1:16" x14ac:dyDescent="0.25">
      <c r="A54" s="548" t="s">
        <v>40</v>
      </c>
      <c r="B54" s="548"/>
      <c r="C54" s="548" t="s">
        <v>41</v>
      </c>
      <c r="D54" s="548"/>
      <c r="E54" s="548"/>
      <c r="F54" s="548"/>
      <c r="G54" s="548"/>
      <c r="I54" s="560" t="s">
        <v>18</v>
      </c>
      <c r="J54" s="561"/>
      <c r="K54" s="90"/>
      <c r="L54" s="90"/>
      <c r="M54" s="554" t="s">
        <v>19</v>
      </c>
      <c r="N54" s="554"/>
      <c r="O54" s="554"/>
      <c r="P54" s="554"/>
    </row>
    <row r="55" spans="1:16" x14ac:dyDescent="0.25">
      <c r="A55" s="548"/>
      <c r="B55" s="548"/>
      <c r="C55" s="548"/>
      <c r="D55" s="548"/>
      <c r="E55" s="548"/>
      <c r="F55" s="548"/>
      <c r="G55" s="548"/>
      <c r="I55" s="562" t="s">
        <v>21</v>
      </c>
      <c r="J55" s="563"/>
      <c r="K55" s="91"/>
      <c r="L55" s="91"/>
      <c r="M55" s="554" t="s">
        <v>22</v>
      </c>
      <c r="N55" s="554"/>
      <c r="O55" s="554"/>
      <c r="P55" s="554"/>
    </row>
    <row r="56" spans="1:16" x14ac:dyDescent="0.25">
      <c r="A56" s="548"/>
      <c r="B56" s="548"/>
      <c r="C56" s="10">
        <v>1</v>
      </c>
      <c r="D56" s="3">
        <v>2</v>
      </c>
      <c r="E56" s="3">
        <v>3</v>
      </c>
      <c r="F56" s="3">
        <v>4</v>
      </c>
      <c r="G56" s="3">
        <v>5</v>
      </c>
      <c r="I56" s="550" t="s">
        <v>24</v>
      </c>
      <c r="J56" s="551"/>
      <c r="K56" s="88"/>
      <c r="L56" s="88"/>
      <c r="M56" s="554" t="s">
        <v>25</v>
      </c>
      <c r="N56" s="554"/>
      <c r="O56" s="554"/>
      <c r="P56" s="554"/>
    </row>
    <row r="57" spans="1:16" x14ac:dyDescent="0.25">
      <c r="A57" s="548"/>
      <c r="B57" s="548"/>
      <c r="C57" s="11" t="s">
        <v>30</v>
      </c>
      <c r="D57" s="4" t="s">
        <v>32</v>
      </c>
      <c r="E57" s="4" t="s">
        <v>34</v>
      </c>
      <c r="F57" s="4" t="s">
        <v>36</v>
      </c>
      <c r="G57" s="4" t="s">
        <v>38</v>
      </c>
      <c r="I57" s="556" t="s">
        <v>28</v>
      </c>
      <c r="J57" s="556"/>
      <c r="K57" s="89"/>
      <c r="L57" s="89"/>
      <c r="M57" s="554" t="s">
        <v>25</v>
      </c>
      <c r="N57" s="554"/>
      <c r="O57" s="554"/>
      <c r="P57" s="554"/>
    </row>
    <row r="58" spans="1:16" x14ac:dyDescent="0.25">
      <c r="A58" s="3">
        <v>1</v>
      </c>
      <c r="B58" s="4" t="s">
        <v>12</v>
      </c>
      <c r="C58" s="12" t="s">
        <v>42</v>
      </c>
      <c r="D58" s="12" t="s">
        <v>42</v>
      </c>
      <c r="E58" s="12" t="s">
        <v>43</v>
      </c>
      <c r="F58" s="12" t="s">
        <v>44</v>
      </c>
      <c r="G58" s="12" t="s">
        <v>44</v>
      </c>
      <c r="J58" s="8"/>
      <c r="K58" s="8"/>
      <c r="L58" s="8"/>
      <c r="M58" s="8"/>
      <c r="N58" s="8"/>
      <c r="O58" s="8"/>
    </row>
    <row r="59" spans="1:16" x14ac:dyDescent="0.25">
      <c r="A59" s="3">
        <v>2</v>
      </c>
      <c r="B59" s="4" t="s">
        <v>16</v>
      </c>
      <c r="C59" s="12" t="s">
        <v>42</v>
      </c>
      <c r="D59" s="12" t="s">
        <v>42</v>
      </c>
      <c r="E59" s="12" t="s">
        <v>43</v>
      </c>
      <c r="F59" s="12" t="s">
        <v>44</v>
      </c>
      <c r="G59" s="12" t="s">
        <v>45</v>
      </c>
      <c r="J59" s="8"/>
      <c r="K59" s="8"/>
      <c r="L59" s="8"/>
      <c r="M59" s="8"/>
      <c r="N59" s="8"/>
      <c r="O59" s="8"/>
    </row>
    <row r="60" spans="1:16" x14ac:dyDescent="0.25">
      <c r="A60" s="3">
        <v>3</v>
      </c>
      <c r="B60" s="4" t="s">
        <v>20</v>
      </c>
      <c r="C60" s="12" t="s">
        <v>42</v>
      </c>
      <c r="D60" s="12" t="s">
        <v>43</v>
      </c>
      <c r="E60" s="12" t="s">
        <v>44</v>
      </c>
      <c r="F60" s="12" t="s">
        <v>45</v>
      </c>
      <c r="G60" s="12" t="s">
        <v>45</v>
      </c>
      <c r="J60" s="8"/>
      <c r="K60" s="8"/>
      <c r="L60" s="8"/>
      <c r="M60" s="8"/>
      <c r="N60" s="8"/>
      <c r="O60" s="8"/>
    </row>
    <row r="61" spans="1:16" x14ac:dyDescent="0.25">
      <c r="A61" s="3">
        <v>4</v>
      </c>
      <c r="B61" s="4" t="s">
        <v>23</v>
      </c>
      <c r="C61" s="12" t="s">
        <v>43</v>
      </c>
      <c r="D61" s="12" t="s">
        <v>44</v>
      </c>
      <c r="E61" s="12" t="s">
        <v>44</v>
      </c>
      <c r="F61" s="12" t="s">
        <v>45</v>
      </c>
      <c r="G61" s="12" t="s">
        <v>45</v>
      </c>
      <c r="J61" s="8"/>
      <c r="K61" s="8"/>
      <c r="L61" s="8"/>
      <c r="M61" s="8"/>
      <c r="N61" s="8"/>
      <c r="O61" s="8"/>
    </row>
    <row r="62" spans="1:16" x14ac:dyDescent="0.25">
      <c r="A62" s="3">
        <v>5</v>
      </c>
      <c r="B62" s="4" t="s">
        <v>26</v>
      </c>
      <c r="C62" s="12" t="s">
        <v>44</v>
      </c>
      <c r="D62" s="12" t="s">
        <v>44</v>
      </c>
      <c r="E62" s="12" t="s">
        <v>45</v>
      </c>
      <c r="F62" s="12" t="s">
        <v>45</v>
      </c>
      <c r="G62" s="12" t="s">
        <v>45</v>
      </c>
    </row>
    <row r="63" spans="1:16" s="1" customFormat="1" ht="15" customHeight="1" x14ac:dyDescent="0.25"/>
    <row r="64" spans="1:16" s="1" customFormat="1" ht="15" customHeight="1" x14ac:dyDescent="0.25"/>
    <row r="65" spans="1:15" x14ac:dyDescent="0.25">
      <c r="A65" s="547" t="s">
        <v>46</v>
      </c>
      <c r="B65" s="547"/>
      <c r="C65" s="547"/>
      <c r="D65" s="547"/>
      <c r="E65" s="547"/>
      <c r="F65" s="547"/>
      <c r="G65" s="547"/>
      <c r="H65" s="547"/>
      <c r="I65" s="547"/>
      <c r="J65" s="8"/>
      <c r="K65" s="8"/>
      <c r="L65" s="8"/>
      <c r="M65" s="8"/>
      <c r="N65" s="8"/>
      <c r="O65" s="8"/>
    </row>
    <row r="66" spans="1:15" s="1" customFormat="1" ht="47.25" customHeight="1" x14ac:dyDescent="0.25">
      <c r="A66" s="544" t="s">
        <v>47</v>
      </c>
      <c r="B66" s="544" t="s">
        <v>48</v>
      </c>
      <c r="C66" s="544"/>
      <c r="D66" s="544"/>
      <c r="E66" s="544"/>
      <c r="F66" s="544"/>
      <c r="G66" s="546" t="s">
        <v>49</v>
      </c>
      <c r="H66" s="546"/>
      <c r="I66" s="546" t="s">
        <v>50</v>
      </c>
    </row>
    <row r="67" spans="1:15" x14ac:dyDescent="0.25">
      <c r="A67" s="544"/>
      <c r="B67" s="544"/>
      <c r="C67" s="544"/>
      <c r="D67" s="544"/>
      <c r="E67" s="544"/>
      <c r="F67" s="544"/>
      <c r="G67" s="13" t="s">
        <v>2</v>
      </c>
      <c r="H67" s="13" t="s">
        <v>3</v>
      </c>
      <c r="I67" s="546"/>
    </row>
    <row r="68" spans="1:15" ht="27" customHeight="1" x14ac:dyDescent="0.25">
      <c r="A68" s="536" t="s">
        <v>51</v>
      </c>
      <c r="B68" s="539" t="s">
        <v>52</v>
      </c>
      <c r="C68" s="539"/>
      <c r="D68" s="539"/>
      <c r="E68" s="539"/>
      <c r="F68" s="539"/>
      <c r="G68" s="14"/>
      <c r="H68" s="14"/>
      <c r="I68" s="14">
        <v>15</v>
      </c>
    </row>
    <row r="69" spans="1:15" ht="29.25" customHeight="1" x14ac:dyDescent="0.25">
      <c r="A69" s="537"/>
      <c r="B69" s="539" t="s">
        <v>53</v>
      </c>
      <c r="C69" s="539"/>
      <c r="D69" s="539"/>
      <c r="E69" s="539"/>
      <c r="F69" s="539"/>
      <c r="G69" s="14"/>
      <c r="H69" s="14"/>
      <c r="I69" s="14">
        <v>15</v>
      </c>
    </row>
    <row r="70" spans="1:15" ht="20.25" customHeight="1" x14ac:dyDescent="0.25">
      <c r="A70" s="538"/>
      <c r="B70" s="539" t="s">
        <v>54</v>
      </c>
      <c r="C70" s="539"/>
      <c r="D70" s="539"/>
      <c r="E70" s="539"/>
      <c r="F70" s="539"/>
      <c r="G70" s="14"/>
      <c r="H70" s="14"/>
      <c r="I70" s="14">
        <v>30</v>
      </c>
    </row>
    <row r="71" spans="1:15" ht="43.5" customHeight="1" x14ac:dyDescent="0.25">
      <c r="A71" s="540" t="s">
        <v>55</v>
      </c>
      <c r="B71" s="542" t="s">
        <v>56</v>
      </c>
      <c r="C71" s="542"/>
      <c r="D71" s="542"/>
      <c r="E71" s="542"/>
      <c r="F71" s="542"/>
      <c r="G71" s="15"/>
      <c r="H71" s="15"/>
      <c r="I71" s="15">
        <v>15</v>
      </c>
    </row>
    <row r="72" spans="1:15" ht="16.5" x14ac:dyDescent="0.25">
      <c r="A72" s="541"/>
      <c r="B72" s="542" t="s">
        <v>57</v>
      </c>
      <c r="C72" s="542"/>
      <c r="D72" s="542"/>
      <c r="E72" s="542"/>
      <c r="F72" s="542"/>
      <c r="G72" s="15"/>
      <c r="H72" s="15"/>
      <c r="I72" s="15">
        <v>25</v>
      </c>
    </row>
    <row r="75" spans="1:15" ht="15" customHeight="1" x14ac:dyDescent="0.25">
      <c r="A75" s="543" t="s">
        <v>58</v>
      </c>
      <c r="B75" s="543"/>
      <c r="C75" s="543"/>
      <c r="D75" s="543"/>
      <c r="E75" s="543"/>
      <c r="F75" s="543"/>
      <c r="G75" s="543"/>
      <c r="H75" s="16"/>
      <c r="I75" s="16"/>
    </row>
    <row r="76" spans="1:15" ht="44.25" customHeight="1" x14ac:dyDescent="0.25">
      <c r="A76" s="544" t="s">
        <v>59</v>
      </c>
      <c r="B76" s="544"/>
      <c r="C76" s="544"/>
      <c r="D76" s="545" t="s">
        <v>60</v>
      </c>
      <c r="E76" s="545"/>
      <c r="F76" s="545"/>
      <c r="G76" s="545"/>
      <c r="H76" s="17"/>
      <c r="I76" s="17"/>
    </row>
    <row r="77" spans="1:15" ht="45" customHeight="1" x14ac:dyDescent="0.25">
      <c r="A77" s="544"/>
      <c r="B77" s="544"/>
      <c r="C77" s="544"/>
      <c r="D77" s="545" t="s">
        <v>61</v>
      </c>
      <c r="E77" s="545"/>
      <c r="F77" s="545" t="s">
        <v>62</v>
      </c>
      <c r="G77" s="545"/>
      <c r="H77" s="18"/>
      <c r="I77" s="17"/>
    </row>
    <row r="78" spans="1:15" x14ac:dyDescent="0.25">
      <c r="A78" s="535" t="s">
        <v>63</v>
      </c>
      <c r="B78" s="535"/>
      <c r="C78" s="535"/>
      <c r="D78" s="535">
        <v>0</v>
      </c>
      <c r="E78" s="535"/>
      <c r="F78" s="535">
        <v>0</v>
      </c>
      <c r="G78" s="535"/>
      <c r="H78" s="19"/>
      <c r="I78" s="19"/>
    </row>
    <row r="79" spans="1:15" x14ac:dyDescent="0.25">
      <c r="A79" s="535" t="s">
        <v>64</v>
      </c>
      <c r="B79" s="535"/>
      <c r="C79" s="535"/>
      <c r="D79" s="535">
        <v>1</v>
      </c>
      <c r="E79" s="535"/>
      <c r="F79" s="535">
        <v>1</v>
      </c>
      <c r="G79" s="535"/>
      <c r="H79" s="19"/>
      <c r="I79" s="19"/>
    </row>
    <row r="80" spans="1:15" x14ac:dyDescent="0.25">
      <c r="A80" s="535" t="s">
        <v>65</v>
      </c>
      <c r="B80" s="535"/>
      <c r="C80" s="535"/>
      <c r="D80" s="535">
        <v>2</v>
      </c>
      <c r="E80" s="535"/>
      <c r="F80" s="535">
        <v>2</v>
      </c>
      <c r="G80" s="535"/>
      <c r="H80" s="19"/>
      <c r="I80" s="19"/>
    </row>
    <row r="81" spans="1:9" s="22" customFormat="1" ht="16.5" x14ac:dyDescent="0.25">
      <c r="A81" s="20"/>
      <c r="B81" s="21"/>
      <c r="C81" s="21"/>
      <c r="D81" s="21"/>
      <c r="E81" s="21"/>
      <c r="F81" s="21"/>
      <c r="G81" s="19"/>
      <c r="H81" s="19"/>
      <c r="I81" s="19"/>
    </row>
    <row r="82" spans="1:9" s="22" customFormat="1" ht="16.5" x14ac:dyDescent="0.25">
      <c r="A82" s="20"/>
      <c r="B82" s="21"/>
      <c r="C82" s="21"/>
      <c r="D82" s="21"/>
      <c r="E82" s="21"/>
      <c r="F82" s="21"/>
      <c r="G82" s="19"/>
      <c r="H82" s="19"/>
      <c r="I82" s="19"/>
    </row>
    <row r="114" spans="1:9" x14ac:dyDescent="0.25">
      <c r="A114" s="1"/>
      <c r="E114" s="23"/>
      <c r="F114" s="1"/>
      <c r="G114" s="1"/>
      <c r="H114" s="1"/>
      <c r="I114" s="1"/>
    </row>
    <row r="115" spans="1:9" x14ac:dyDescent="0.25">
      <c r="A115" s="1"/>
      <c r="E115" s="23"/>
      <c r="F115" s="1"/>
      <c r="G115" s="1"/>
      <c r="H115" s="1"/>
      <c r="I115" s="1"/>
    </row>
  </sheetData>
  <mergeCells count="67">
    <mergeCell ref="B4:E4"/>
    <mergeCell ref="C27:E27"/>
    <mergeCell ref="C23:E23"/>
    <mergeCell ref="C24:E24"/>
    <mergeCell ref="A22:F22"/>
    <mergeCell ref="C25:E25"/>
    <mergeCell ref="C26:E26"/>
    <mergeCell ref="B14:E14"/>
    <mergeCell ref="B15:E15"/>
    <mergeCell ref="B9:E9"/>
    <mergeCell ref="B10:E10"/>
    <mergeCell ref="B11:E11"/>
    <mergeCell ref="B12:E12"/>
    <mergeCell ref="B13:E13"/>
    <mergeCell ref="A2:N3"/>
    <mergeCell ref="M56:P56"/>
    <mergeCell ref="C28:E28"/>
    <mergeCell ref="I57:J57"/>
    <mergeCell ref="M57:P57"/>
    <mergeCell ref="M53:P53"/>
    <mergeCell ref="I54:J54"/>
    <mergeCell ref="M54:P54"/>
    <mergeCell ref="I55:J55"/>
    <mergeCell ref="M55:P55"/>
    <mergeCell ref="I53:J53"/>
    <mergeCell ref="B5:E5"/>
    <mergeCell ref="B6:E6"/>
    <mergeCell ref="B7:E7"/>
    <mergeCell ref="B8:E8"/>
    <mergeCell ref="B16:E16"/>
    <mergeCell ref="A66:A67"/>
    <mergeCell ref="B66:F67"/>
    <mergeCell ref="G66:H66"/>
    <mergeCell ref="I66:I67"/>
    <mergeCell ref="A44:G44"/>
    <mergeCell ref="C45:G45"/>
    <mergeCell ref="C46:G46"/>
    <mergeCell ref="C47:G47"/>
    <mergeCell ref="C48:G48"/>
    <mergeCell ref="C49:G49"/>
    <mergeCell ref="C50:G50"/>
    <mergeCell ref="A53:G53"/>
    <mergeCell ref="A54:B57"/>
    <mergeCell ref="C54:G55"/>
    <mergeCell ref="A65:I65"/>
    <mergeCell ref="I56:J56"/>
    <mergeCell ref="A78:C78"/>
    <mergeCell ref="D78:E78"/>
    <mergeCell ref="F78:G78"/>
    <mergeCell ref="A68:A70"/>
    <mergeCell ref="B68:F68"/>
    <mergeCell ref="B69:F69"/>
    <mergeCell ref="B70:F70"/>
    <mergeCell ref="A71:A72"/>
    <mergeCell ref="B71:F71"/>
    <mergeCell ref="B72:F72"/>
    <mergeCell ref="A75:G75"/>
    <mergeCell ref="A76:C77"/>
    <mergeCell ref="D76:G76"/>
    <mergeCell ref="D77:E77"/>
    <mergeCell ref="F77:G77"/>
    <mergeCell ref="A79:C79"/>
    <mergeCell ref="D79:E79"/>
    <mergeCell ref="F79:G79"/>
    <mergeCell ref="A80:C80"/>
    <mergeCell ref="D80:E80"/>
    <mergeCell ref="F80:G80"/>
  </mergeCells>
  <conditionalFormatting sqref="A58:A62 C56:G56 A46:A50 A24:A28">
    <cfRule type="colorScale" priority="6">
      <colorScale>
        <cfvo type="num" val="1"/>
        <cfvo type="num" val="3"/>
        <cfvo type="num" val="5"/>
        <color rgb="FF00B050"/>
        <color rgb="FFFFC000"/>
        <color rgb="FFFF0000"/>
      </colorScale>
    </cfRule>
  </conditionalFormatting>
  <conditionalFormatting sqref="G66:G67 C58:G62">
    <cfRule type="cellIs" dxfId="1472" priority="2" operator="equal">
      <formula>"E"</formula>
    </cfRule>
    <cfRule type="cellIs" dxfId="1471" priority="3" operator="equal">
      <formula>"A"</formula>
    </cfRule>
    <cfRule type="cellIs" dxfId="1470" priority="4" operator="equal">
      <formula>"M"</formula>
    </cfRule>
    <cfRule type="cellIs" dxfId="1469" priority="5" operator="equal">
      <formula>"B"</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2:E9"/>
  <sheetViews>
    <sheetView workbookViewId="0">
      <selection activeCell="A2" sqref="A2"/>
    </sheetView>
  </sheetViews>
  <sheetFormatPr baseColWidth="10" defaultRowHeight="15" x14ac:dyDescent="0.25"/>
  <cols>
    <col min="3" max="3" width="15.85546875" customWidth="1"/>
    <col min="4" max="4" width="53.85546875" customWidth="1"/>
    <col min="5" max="5" width="56" customWidth="1"/>
  </cols>
  <sheetData>
    <row r="2" spans="3:5" ht="38.25" customHeight="1" thickBot="1" x14ac:dyDescent="0.3">
      <c r="C2" s="576" t="s">
        <v>274</v>
      </c>
      <c r="D2" s="576"/>
      <c r="E2" s="576"/>
    </row>
    <row r="3" spans="3:5" ht="42" customHeight="1" thickBot="1" x14ac:dyDescent="0.3">
      <c r="C3" s="116" t="s">
        <v>218</v>
      </c>
      <c r="D3" s="110" t="s">
        <v>219</v>
      </c>
      <c r="E3" s="111" t="s">
        <v>220</v>
      </c>
    </row>
    <row r="4" spans="3:5" ht="227.25" customHeight="1" x14ac:dyDescent="0.25">
      <c r="C4" s="126" t="s">
        <v>221</v>
      </c>
      <c r="D4" s="96" t="s">
        <v>301</v>
      </c>
      <c r="E4" s="96" t="s">
        <v>311</v>
      </c>
    </row>
    <row r="5" spans="3:5" ht="240" x14ac:dyDescent="0.25">
      <c r="C5" s="126" t="s">
        <v>222</v>
      </c>
      <c r="D5" s="96" t="s">
        <v>302</v>
      </c>
      <c r="E5" s="96" t="s">
        <v>304</v>
      </c>
    </row>
    <row r="6" spans="3:5" ht="270" x14ac:dyDescent="0.25">
      <c r="C6" s="126" t="s">
        <v>223</v>
      </c>
      <c r="D6" s="96" t="s">
        <v>303</v>
      </c>
      <c r="E6" s="96" t="s">
        <v>305</v>
      </c>
    </row>
    <row r="7" spans="3:5" ht="228.75" customHeight="1" x14ac:dyDescent="0.25">
      <c r="C7" s="126" t="s">
        <v>224</v>
      </c>
      <c r="D7" s="96" t="s">
        <v>306</v>
      </c>
      <c r="E7" s="96" t="s">
        <v>307</v>
      </c>
    </row>
    <row r="8" spans="3:5" ht="235.5" customHeight="1" x14ac:dyDescent="0.25">
      <c r="C8" s="126" t="s">
        <v>225</v>
      </c>
      <c r="D8" s="96" t="s">
        <v>308</v>
      </c>
      <c r="E8" s="96" t="s">
        <v>309</v>
      </c>
    </row>
    <row r="9" spans="3:5" x14ac:dyDescent="0.25">
      <c r="C9" s="95"/>
      <c r="D9" s="95"/>
      <c r="E9" s="95"/>
    </row>
  </sheetData>
  <mergeCells count="1">
    <mergeCell ref="C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66"/>
  </sheetPr>
  <dimension ref="D2:H17"/>
  <sheetViews>
    <sheetView workbookViewId="0">
      <selection activeCell="D2" sqref="D2"/>
    </sheetView>
  </sheetViews>
  <sheetFormatPr baseColWidth="10" defaultRowHeight="15" x14ac:dyDescent="0.25"/>
  <cols>
    <col min="4" max="4" width="34.42578125" customWidth="1"/>
    <col min="5" max="5" width="33.42578125" customWidth="1"/>
    <col min="6" max="6" width="33" customWidth="1"/>
    <col min="7" max="7" width="18.140625" customWidth="1"/>
    <col min="8" max="8" width="30" customWidth="1"/>
  </cols>
  <sheetData>
    <row r="2" spans="4:8" ht="15.75" x14ac:dyDescent="0.25">
      <c r="D2" s="281" t="s">
        <v>889</v>
      </c>
    </row>
    <row r="3" spans="4:8" ht="15.75" x14ac:dyDescent="0.25">
      <c r="D3" s="281" t="s">
        <v>890</v>
      </c>
    </row>
    <row r="4" spans="4:8" ht="15.75" x14ac:dyDescent="0.25">
      <c r="D4" s="281"/>
    </row>
    <row r="5" spans="4:8" ht="15.75" x14ac:dyDescent="0.25">
      <c r="D5" s="282" t="s">
        <v>891</v>
      </c>
    </row>
    <row r="6" spans="4:8" ht="15.75" x14ac:dyDescent="0.25">
      <c r="D6" s="282" t="s">
        <v>892</v>
      </c>
    </row>
    <row r="7" spans="4:8" ht="15.75" x14ac:dyDescent="0.25">
      <c r="D7" s="282"/>
    </row>
    <row r="8" spans="4:8" ht="15.75" thickBot="1" x14ac:dyDescent="0.3"/>
    <row r="9" spans="4:8" ht="93.75" customHeight="1" thickBot="1" x14ac:dyDescent="0.3">
      <c r="D9" s="283" t="s">
        <v>893</v>
      </c>
      <c r="E9" s="283" t="s">
        <v>894</v>
      </c>
      <c r="F9" s="283" t="s">
        <v>895</v>
      </c>
      <c r="G9" s="284" t="s">
        <v>896</v>
      </c>
      <c r="H9" s="283" t="s">
        <v>897</v>
      </c>
    </row>
    <row r="10" spans="4:8" ht="26.25" customHeight="1" thickBot="1" x14ac:dyDescent="0.3">
      <c r="D10" s="285" t="s">
        <v>898</v>
      </c>
      <c r="E10" s="286" t="s">
        <v>899</v>
      </c>
      <c r="F10" s="286" t="s">
        <v>899</v>
      </c>
      <c r="G10" s="286">
        <v>2</v>
      </c>
      <c r="H10" s="286">
        <v>2</v>
      </c>
    </row>
    <row r="11" spans="4:8" ht="15.75" thickBot="1" x14ac:dyDescent="0.3">
      <c r="D11" s="287" t="s">
        <v>898</v>
      </c>
      <c r="E11" s="288" t="s">
        <v>899</v>
      </c>
      <c r="F11" s="288" t="s">
        <v>900</v>
      </c>
      <c r="G11" s="288">
        <v>2</v>
      </c>
      <c r="H11" s="288">
        <v>1</v>
      </c>
    </row>
    <row r="12" spans="4:8" ht="24.75" customHeight="1" thickBot="1" x14ac:dyDescent="0.3">
      <c r="D12" s="285" t="s">
        <v>898</v>
      </c>
      <c r="E12" s="286" t="s">
        <v>899</v>
      </c>
      <c r="F12" s="286" t="s">
        <v>901</v>
      </c>
      <c r="G12" s="286">
        <v>2</v>
      </c>
      <c r="H12" s="286">
        <v>0</v>
      </c>
    </row>
    <row r="13" spans="4:8" ht="15.75" thickBot="1" x14ac:dyDescent="0.3">
      <c r="D13" s="287" t="s">
        <v>898</v>
      </c>
      <c r="E13" s="288" t="s">
        <v>901</v>
      </c>
      <c r="F13" s="288" t="s">
        <v>899</v>
      </c>
      <c r="G13" s="288">
        <v>0</v>
      </c>
      <c r="H13" s="288">
        <v>2</v>
      </c>
    </row>
    <row r="14" spans="4:8" ht="15.75" thickBot="1" x14ac:dyDescent="0.3">
      <c r="D14" s="285" t="s">
        <v>902</v>
      </c>
      <c r="E14" s="286" t="s">
        <v>899</v>
      </c>
      <c r="F14" s="286" t="s">
        <v>899</v>
      </c>
      <c r="G14" s="286">
        <v>1</v>
      </c>
      <c r="H14" s="286">
        <v>1</v>
      </c>
    </row>
    <row r="15" spans="4:8" ht="15.75" thickBot="1" x14ac:dyDescent="0.3">
      <c r="D15" s="287" t="s">
        <v>902</v>
      </c>
      <c r="E15" s="288" t="s">
        <v>899</v>
      </c>
      <c r="F15" s="288" t="s">
        <v>903</v>
      </c>
      <c r="G15" s="288">
        <v>1</v>
      </c>
      <c r="H15" s="288">
        <v>0</v>
      </c>
    </row>
    <row r="16" spans="4:8" ht="15.75" thickBot="1" x14ac:dyDescent="0.3">
      <c r="D16" s="285" t="s">
        <v>902</v>
      </c>
      <c r="E16" s="286" t="s">
        <v>899</v>
      </c>
      <c r="F16" s="286" t="s">
        <v>901</v>
      </c>
      <c r="G16" s="286">
        <v>1</v>
      </c>
      <c r="H16" s="286">
        <v>0</v>
      </c>
    </row>
    <row r="17" spans="4:8" ht="15.75" thickBot="1" x14ac:dyDescent="0.3">
      <c r="D17" s="287" t="s">
        <v>902</v>
      </c>
      <c r="E17" s="288" t="s">
        <v>901</v>
      </c>
      <c r="F17" s="288" t="s">
        <v>899</v>
      </c>
      <c r="G17" s="288">
        <v>0</v>
      </c>
      <c r="H17" s="288">
        <v>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X833"/>
  <sheetViews>
    <sheetView tabSelected="1" zoomScale="80" zoomScaleNormal="80" workbookViewId="0">
      <pane xSplit="2" ySplit="4" topLeftCell="C5" activePane="bottomRight" state="frozen"/>
      <selection pane="topRight" activeCell="C1" sqref="C1"/>
      <selection pane="bottomLeft" activeCell="A5" sqref="A5"/>
      <selection pane="bottomRight" activeCell="J8" sqref="J8"/>
    </sheetView>
  </sheetViews>
  <sheetFormatPr baseColWidth="10" defaultColWidth="11.42578125" defaultRowHeight="11.25" x14ac:dyDescent="0.25"/>
  <cols>
    <col min="1" max="1" width="21.5703125" style="233" customWidth="1"/>
    <col min="2" max="2" width="9.28515625" style="226" customWidth="1"/>
    <col min="3" max="3" width="20.42578125" style="226" customWidth="1"/>
    <col min="4" max="4" width="13.140625" style="235" customWidth="1"/>
    <col min="5" max="5" width="23.140625" style="226" customWidth="1"/>
    <col min="6" max="6" width="21.140625" style="226" customWidth="1"/>
    <col min="7" max="8" width="14.7109375" style="226" customWidth="1"/>
    <col min="9" max="9" width="15.140625" style="226" customWidth="1"/>
    <col min="10" max="10" width="26.7109375" style="226" customWidth="1"/>
    <col min="11" max="11" width="13.5703125" style="226" customWidth="1"/>
    <col min="12" max="12" width="15.28515625" style="226" customWidth="1"/>
    <col min="13" max="13" width="12.7109375" style="226" customWidth="1"/>
    <col min="14" max="14" width="12.5703125" style="226" customWidth="1"/>
    <col min="15" max="15" width="13" style="226" customWidth="1"/>
    <col min="16" max="16" width="11.5703125" style="235" customWidth="1"/>
    <col min="17" max="17" width="22" style="226" customWidth="1"/>
    <col min="18" max="18" width="16.140625" style="226" customWidth="1"/>
    <col min="19" max="19" width="14.7109375" style="226" customWidth="1"/>
    <col min="20" max="20" width="20.7109375" style="226" customWidth="1"/>
    <col min="21" max="21" width="32.7109375" style="226" hidden="1" customWidth="1"/>
    <col min="22" max="22" width="15.140625" style="226" hidden="1" customWidth="1"/>
    <col min="23" max="23" width="10.28515625" style="226" hidden="1" customWidth="1"/>
    <col min="24" max="24" width="29.5703125" style="226" hidden="1" customWidth="1"/>
    <col min="25" max="49" width="11.42578125" style="226"/>
    <col min="50" max="50" width="31.140625" style="226" customWidth="1"/>
    <col min="51" max="16384" width="11.42578125" style="226"/>
  </cols>
  <sheetData>
    <row r="1" spans="1:24" ht="79.5" customHeight="1" x14ac:dyDescent="0.25">
      <c r="A1" s="590"/>
      <c r="B1" s="590"/>
      <c r="C1" s="590"/>
      <c r="D1" s="590"/>
      <c r="E1" s="590"/>
      <c r="F1" s="590"/>
      <c r="G1" s="590"/>
      <c r="H1" s="590"/>
      <c r="I1" s="590"/>
      <c r="J1" s="628" t="s">
        <v>1198</v>
      </c>
      <c r="K1" s="628"/>
      <c r="L1" s="628"/>
      <c r="M1" s="628"/>
      <c r="N1" s="628"/>
      <c r="O1" s="628"/>
      <c r="P1" s="628"/>
      <c r="Q1" s="628"/>
      <c r="R1" s="628"/>
      <c r="S1" s="628"/>
      <c r="T1" s="628"/>
      <c r="U1" s="628"/>
      <c r="V1" s="628"/>
      <c r="W1" s="628"/>
      <c r="X1" s="44"/>
    </row>
    <row r="2" spans="1:24" ht="19.5" customHeight="1" thickBot="1" x14ac:dyDescent="0.3">
      <c r="A2" s="623" t="s">
        <v>158</v>
      </c>
      <c r="B2" s="623"/>
      <c r="C2" s="623"/>
      <c r="D2" s="623"/>
      <c r="E2" s="623"/>
      <c r="F2" s="623"/>
      <c r="G2" s="623"/>
      <c r="H2" s="623"/>
      <c r="I2" s="623"/>
      <c r="J2" s="623" t="s">
        <v>149</v>
      </c>
      <c r="K2" s="623"/>
      <c r="L2" s="623"/>
      <c r="M2" s="623"/>
      <c r="N2" s="623"/>
      <c r="O2" s="623"/>
      <c r="P2" s="623"/>
      <c r="Q2" s="623"/>
      <c r="R2" s="623"/>
      <c r="S2" s="227"/>
      <c r="T2" s="623" t="s">
        <v>159</v>
      </c>
      <c r="U2" s="623"/>
      <c r="V2" s="623"/>
      <c r="W2" s="623"/>
      <c r="X2" s="228"/>
    </row>
    <row r="3" spans="1:24" ht="22.5" customHeight="1" x14ac:dyDescent="0.25">
      <c r="A3" s="902" t="s">
        <v>128</v>
      </c>
      <c r="B3" s="903" t="s">
        <v>131</v>
      </c>
      <c r="C3" s="903" t="s">
        <v>0</v>
      </c>
      <c r="D3" s="904" t="s">
        <v>287</v>
      </c>
      <c r="E3" s="905" t="s">
        <v>282</v>
      </c>
      <c r="F3" s="905" t="s">
        <v>288</v>
      </c>
      <c r="G3" s="903" t="s">
        <v>1</v>
      </c>
      <c r="H3" s="903"/>
      <c r="I3" s="903" t="s">
        <v>8</v>
      </c>
      <c r="J3" s="903" t="s">
        <v>4</v>
      </c>
      <c r="K3" s="903" t="s">
        <v>521</v>
      </c>
      <c r="L3" s="905" t="s">
        <v>386</v>
      </c>
      <c r="M3" s="903" t="s">
        <v>5</v>
      </c>
      <c r="N3" s="903"/>
      <c r="O3" s="903" t="s">
        <v>289</v>
      </c>
      <c r="P3" s="903" t="s">
        <v>6</v>
      </c>
      <c r="Q3" s="903" t="s">
        <v>290</v>
      </c>
      <c r="R3" s="903" t="s">
        <v>291</v>
      </c>
      <c r="S3" s="905" t="s">
        <v>292</v>
      </c>
      <c r="T3" s="906" t="s">
        <v>7</v>
      </c>
      <c r="U3" s="631" t="s">
        <v>129</v>
      </c>
      <c r="V3" s="629" t="s">
        <v>148</v>
      </c>
      <c r="W3" s="629" t="s">
        <v>147</v>
      </c>
      <c r="X3" s="626" t="s">
        <v>151</v>
      </c>
    </row>
    <row r="4" spans="1:24" ht="22.5" customHeight="1" thickBot="1" x14ac:dyDescent="0.3">
      <c r="A4" s="907"/>
      <c r="B4" s="908"/>
      <c r="C4" s="908"/>
      <c r="D4" s="909"/>
      <c r="E4" s="910"/>
      <c r="F4" s="910"/>
      <c r="G4" s="911" t="s">
        <v>2</v>
      </c>
      <c r="H4" s="911" t="s">
        <v>3</v>
      </c>
      <c r="I4" s="908"/>
      <c r="J4" s="908"/>
      <c r="K4" s="908"/>
      <c r="L4" s="910"/>
      <c r="M4" s="911" t="s">
        <v>2</v>
      </c>
      <c r="N4" s="911" t="s">
        <v>3</v>
      </c>
      <c r="O4" s="908"/>
      <c r="P4" s="908"/>
      <c r="Q4" s="908"/>
      <c r="R4" s="908"/>
      <c r="S4" s="910"/>
      <c r="T4" s="912"/>
      <c r="U4" s="632"/>
      <c r="V4" s="630"/>
      <c r="W4" s="630"/>
      <c r="X4" s="627"/>
    </row>
    <row r="5" spans="1:24" ht="69.75" customHeight="1" x14ac:dyDescent="0.25">
      <c r="A5" s="865" t="s">
        <v>145</v>
      </c>
      <c r="B5" s="673" t="s">
        <v>92</v>
      </c>
      <c r="C5" s="810" t="s">
        <v>874</v>
      </c>
      <c r="D5" s="675" t="s">
        <v>128</v>
      </c>
      <c r="E5" s="811" t="s">
        <v>967</v>
      </c>
      <c r="F5" s="366" t="s">
        <v>968</v>
      </c>
      <c r="G5" s="676" t="s">
        <v>161</v>
      </c>
      <c r="H5" s="676" t="s">
        <v>74</v>
      </c>
      <c r="I5" s="676" t="s">
        <v>80</v>
      </c>
      <c r="J5" s="812" t="s">
        <v>973</v>
      </c>
      <c r="K5" s="813" t="s">
        <v>356</v>
      </c>
      <c r="L5" s="448" t="s">
        <v>297</v>
      </c>
      <c r="M5" s="676" t="s">
        <v>161</v>
      </c>
      <c r="N5" s="676" t="s">
        <v>72</v>
      </c>
      <c r="O5" s="676" t="s">
        <v>78</v>
      </c>
      <c r="P5" s="676" t="s">
        <v>77</v>
      </c>
      <c r="Q5" s="434" t="s">
        <v>525</v>
      </c>
      <c r="R5" s="814" t="s">
        <v>175</v>
      </c>
      <c r="S5" s="815" t="s">
        <v>297</v>
      </c>
      <c r="T5" s="916" t="s">
        <v>935</v>
      </c>
      <c r="U5" s="831"/>
      <c r="V5" s="333">
        <v>44012</v>
      </c>
      <c r="W5" s="334"/>
      <c r="X5" s="217"/>
    </row>
    <row r="6" spans="1:24" ht="69" customHeight="1" x14ac:dyDescent="0.25">
      <c r="A6" s="612"/>
      <c r="B6" s="590"/>
      <c r="C6" s="579"/>
      <c r="D6" s="577"/>
      <c r="E6" s="579" t="s">
        <v>969</v>
      </c>
      <c r="F6" s="587" t="s">
        <v>970</v>
      </c>
      <c r="G6" s="581"/>
      <c r="H6" s="581"/>
      <c r="I6" s="581"/>
      <c r="J6" s="276" t="s">
        <v>526</v>
      </c>
      <c r="K6" s="480" t="s">
        <v>356</v>
      </c>
      <c r="L6" s="444" t="s">
        <v>295</v>
      </c>
      <c r="M6" s="581"/>
      <c r="N6" s="581"/>
      <c r="O6" s="581"/>
      <c r="P6" s="581"/>
      <c r="Q6" s="200" t="s">
        <v>976</v>
      </c>
      <c r="R6" s="598"/>
      <c r="S6" s="816" t="s">
        <v>297</v>
      </c>
      <c r="T6" s="917" t="s">
        <v>936</v>
      </c>
      <c r="U6" s="831"/>
      <c r="V6" s="333">
        <v>44012</v>
      </c>
      <c r="W6" s="334"/>
      <c r="X6" s="217"/>
    </row>
    <row r="7" spans="1:24" ht="48.75" customHeight="1" x14ac:dyDescent="0.25">
      <c r="A7" s="612"/>
      <c r="B7" s="590"/>
      <c r="C7" s="579"/>
      <c r="D7" s="577"/>
      <c r="E7" s="579"/>
      <c r="F7" s="588"/>
      <c r="G7" s="581"/>
      <c r="H7" s="581"/>
      <c r="I7" s="581"/>
      <c r="J7" s="470" t="s">
        <v>528</v>
      </c>
      <c r="K7" s="480" t="s">
        <v>356</v>
      </c>
      <c r="L7" s="444" t="s">
        <v>293</v>
      </c>
      <c r="M7" s="581"/>
      <c r="N7" s="581"/>
      <c r="O7" s="581"/>
      <c r="P7" s="581"/>
      <c r="Q7" s="200" t="s">
        <v>527</v>
      </c>
      <c r="R7" s="598"/>
      <c r="S7" s="816" t="s">
        <v>295</v>
      </c>
      <c r="T7" s="917" t="s">
        <v>937</v>
      </c>
      <c r="U7" s="831"/>
      <c r="V7" s="333">
        <v>44012</v>
      </c>
      <c r="W7" s="334"/>
      <c r="X7" s="338"/>
    </row>
    <row r="8" spans="1:24" ht="61.5" customHeight="1" x14ac:dyDescent="0.25">
      <c r="A8" s="612"/>
      <c r="B8" s="590"/>
      <c r="C8" s="579"/>
      <c r="D8" s="577"/>
      <c r="E8" s="579" t="s">
        <v>971</v>
      </c>
      <c r="F8" s="587" t="s">
        <v>972</v>
      </c>
      <c r="G8" s="581"/>
      <c r="H8" s="581"/>
      <c r="I8" s="581"/>
      <c r="J8" s="276" t="s">
        <v>569</v>
      </c>
      <c r="K8" s="480" t="s">
        <v>356</v>
      </c>
      <c r="L8" s="444" t="s">
        <v>293</v>
      </c>
      <c r="M8" s="581"/>
      <c r="N8" s="581"/>
      <c r="O8" s="581"/>
      <c r="P8" s="581"/>
      <c r="Q8" s="200" t="s">
        <v>529</v>
      </c>
      <c r="R8" s="598"/>
      <c r="S8" s="816" t="s">
        <v>293</v>
      </c>
      <c r="T8" s="917" t="s">
        <v>938</v>
      </c>
      <c r="U8" s="831"/>
      <c r="V8" s="333">
        <v>44012</v>
      </c>
      <c r="W8" s="334"/>
      <c r="X8" s="217"/>
    </row>
    <row r="9" spans="1:24" ht="75.75" customHeight="1" x14ac:dyDescent="0.25">
      <c r="A9" s="612"/>
      <c r="B9" s="590"/>
      <c r="C9" s="579"/>
      <c r="D9" s="577"/>
      <c r="E9" s="579"/>
      <c r="F9" s="588"/>
      <c r="G9" s="581"/>
      <c r="H9" s="581"/>
      <c r="I9" s="581"/>
      <c r="J9" s="470" t="s">
        <v>532</v>
      </c>
      <c r="K9" s="480" t="s">
        <v>356</v>
      </c>
      <c r="L9" s="444" t="s">
        <v>295</v>
      </c>
      <c r="M9" s="581"/>
      <c r="N9" s="581"/>
      <c r="O9" s="581"/>
      <c r="P9" s="581"/>
      <c r="Q9" s="200" t="s">
        <v>530</v>
      </c>
      <c r="R9" s="598"/>
      <c r="S9" s="816" t="s">
        <v>293</v>
      </c>
      <c r="T9" s="917" t="s">
        <v>531</v>
      </c>
      <c r="U9" s="913"/>
      <c r="V9" s="333">
        <v>44012</v>
      </c>
      <c r="W9" s="334"/>
      <c r="X9" s="335"/>
    </row>
    <row r="10" spans="1:24" ht="52.5" customHeight="1" x14ac:dyDescent="0.25">
      <c r="A10" s="868" t="s">
        <v>145</v>
      </c>
      <c r="B10" s="590" t="s">
        <v>93</v>
      </c>
      <c r="C10" s="579" t="s">
        <v>570</v>
      </c>
      <c r="D10" s="583" t="s">
        <v>128</v>
      </c>
      <c r="E10" s="587" t="str">
        <f>'[1]DESCRIPCIÓN RIESGOS'!E10</f>
        <v>Desinteres por la gestión del riesgo.</v>
      </c>
      <c r="F10" s="587" t="str">
        <f>'[1]DESCRIPCIÓN RIESGOS'!F10</f>
        <v>Mayor probabilidad de ocurrencia de los riesgos.</v>
      </c>
      <c r="G10" s="581" t="s">
        <v>161</v>
      </c>
      <c r="H10" s="581" t="s">
        <v>74</v>
      </c>
      <c r="I10" s="581" t="s">
        <v>80</v>
      </c>
      <c r="J10" s="467" t="s">
        <v>974</v>
      </c>
      <c r="K10" s="480" t="s">
        <v>355</v>
      </c>
      <c r="L10" s="440" t="s">
        <v>297</v>
      </c>
      <c r="M10" s="581" t="s">
        <v>161</v>
      </c>
      <c r="N10" s="581" t="s">
        <v>72</v>
      </c>
      <c r="O10" s="580" t="s">
        <v>78</v>
      </c>
      <c r="P10" s="581" t="s">
        <v>77</v>
      </c>
      <c r="Q10" s="476" t="s">
        <v>977</v>
      </c>
      <c r="R10" s="598" t="s">
        <v>175</v>
      </c>
      <c r="S10" s="816" t="s">
        <v>297</v>
      </c>
      <c r="T10" s="917" t="s">
        <v>533</v>
      </c>
      <c r="U10" s="831"/>
      <c r="V10" s="333">
        <v>44012</v>
      </c>
      <c r="W10" s="334"/>
      <c r="X10" s="217"/>
    </row>
    <row r="11" spans="1:24" ht="50.25" customHeight="1" x14ac:dyDescent="0.25">
      <c r="A11" s="666"/>
      <c r="B11" s="590"/>
      <c r="C11" s="579"/>
      <c r="D11" s="625"/>
      <c r="E11" s="589"/>
      <c r="F11" s="589"/>
      <c r="G11" s="581"/>
      <c r="H11" s="581"/>
      <c r="I11" s="581"/>
      <c r="J11" s="476" t="s">
        <v>975</v>
      </c>
      <c r="K11" s="480" t="s">
        <v>355</v>
      </c>
      <c r="L11" s="444" t="s">
        <v>295</v>
      </c>
      <c r="M11" s="581"/>
      <c r="N11" s="581"/>
      <c r="O11" s="581"/>
      <c r="P11" s="581"/>
      <c r="Q11" s="476" t="s">
        <v>978</v>
      </c>
      <c r="R11" s="598"/>
      <c r="S11" s="816" t="s">
        <v>297</v>
      </c>
      <c r="T11" s="917" t="s">
        <v>534</v>
      </c>
      <c r="U11" s="831"/>
      <c r="V11" s="333">
        <v>44012</v>
      </c>
      <c r="W11" s="334"/>
      <c r="X11" s="217"/>
    </row>
    <row r="12" spans="1:24" ht="48" customHeight="1" x14ac:dyDescent="0.25">
      <c r="A12" s="666"/>
      <c r="B12" s="590"/>
      <c r="C12" s="579"/>
      <c r="D12" s="625"/>
      <c r="E12" s="588"/>
      <c r="F12" s="588"/>
      <c r="G12" s="581"/>
      <c r="H12" s="581"/>
      <c r="I12" s="581"/>
      <c r="J12" s="467" t="s">
        <v>535</v>
      </c>
      <c r="K12" s="480" t="s">
        <v>355</v>
      </c>
      <c r="L12" s="444" t="s">
        <v>293</v>
      </c>
      <c r="M12" s="581"/>
      <c r="N12" s="581"/>
      <c r="O12" s="581"/>
      <c r="P12" s="581"/>
      <c r="Q12" s="476" t="s">
        <v>979</v>
      </c>
      <c r="R12" s="598"/>
      <c r="S12" s="816" t="s">
        <v>297</v>
      </c>
      <c r="T12" s="917" t="s">
        <v>536</v>
      </c>
      <c r="U12" s="831"/>
      <c r="V12" s="333">
        <v>44012</v>
      </c>
      <c r="W12" s="334"/>
      <c r="X12" s="217"/>
    </row>
    <row r="13" spans="1:24" ht="61.5" customHeight="1" x14ac:dyDescent="0.25">
      <c r="A13" s="666"/>
      <c r="B13" s="590"/>
      <c r="C13" s="579"/>
      <c r="D13" s="625"/>
      <c r="E13" s="587" t="str">
        <f>'[1]DESCRIPCIÓN RIESGOS'!E11</f>
        <v>Falta de compromiso de los lideres de proceso para la construccion del mapa de riesgos de proceso.</v>
      </c>
      <c r="F13" s="587" t="str">
        <f>'[1]DESCRIPCIÓN RIESGOS'!F11</f>
        <v>No identificación de causas, controles y consecuencias de la ocurrencia de riesgos.</v>
      </c>
      <c r="G13" s="581"/>
      <c r="H13" s="581"/>
      <c r="I13" s="581"/>
      <c r="J13" s="467" t="s">
        <v>537</v>
      </c>
      <c r="K13" s="480" t="s">
        <v>356</v>
      </c>
      <c r="L13" s="444" t="s">
        <v>293</v>
      </c>
      <c r="M13" s="581"/>
      <c r="N13" s="581"/>
      <c r="O13" s="581"/>
      <c r="P13" s="581"/>
      <c r="Q13" s="476" t="s">
        <v>537</v>
      </c>
      <c r="R13" s="598"/>
      <c r="S13" s="816" t="s">
        <v>295</v>
      </c>
      <c r="T13" s="917" t="s">
        <v>538</v>
      </c>
      <c r="U13" s="831"/>
      <c r="V13" s="333">
        <v>44012</v>
      </c>
      <c r="W13" s="334"/>
      <c r="X13" s="217"/>
    </row>
    <row r="14" spans="1:24" ht="61.5" customHeight="1" x14ac:dyDescent="0.25">
      <c r="A14" s="666"/>
      <c r="B14" s="590"/>
      <c r="C14" s="579"/>
      <c r="D14" s="625"/>
      <c r="E14" s="589"/>
      <c r="F14" s="589"/>
      <c r="G14" s="581"/>
      <c r="H14" s="581"/>
      <c r="I14" s="581"/>
      <c r="J14" s="467" t="s">
        <v>539</v>
      </c>
      <c r="K14" s="480" t="s">
        <v>356</v>
      </c>
      <c r="L14" s="444" t="s">
        <v>295</v>
      </c>
      <c r="M14" s="581"/>
      <c r="N14" s="581"/>
      <c r="O14" s="581"/>
      <c r="P14" s="581"/>
      <c r="Q14" s="476" t="s">
        <v>539</v>
      </c>
      <c r="R14" s="598"/>
      <c r="S14" s="816" t="s">
        <v>293</v>
      </c>
      <c r="T14" s="917" t="s">
        <v>540</v>
      </c>
      <c r="U14" s="831"/>
      <c r="V14" s="333">
        <v>44012</v>
      </c>
      <c r="W14" s="334"/>
      <c r="X14" s="217"/>
    </row>
    <row r="15" spans="1:24" ht="61.5" customHeight="1" thickBot="1" x14ac:dyDescent="0.3">
      <c r="A15" s="669"/>
      <c r="B15" s="594"/>
      <c r="C15" s="609"/>
      <c r="D15" s="633"/>
      <c r="E15" s="638"/>
      <c r="F15" s="638"/>
      <c r="G15" s="596"/>
      <c r="H15" s="596"/>
      <c r="I15" s="596"/>
      <c r="J15" s="468" t="s">
        <v>875</v>
      </c>
      <c r="K15" s="483" t="s">
        <v>356</v>
      </c>
      <c r="L15" s="469" t="s">
        <v>295</v>
      </c>
      <c r="M15" s="596"/>
      <c r="N15" s="596"/>
      <c r="O15" s="596"/>
      <c r="P15" s="596"/>
      <c r="Q15" s="478" t="s">
        <v>980</v>
      </c>
      <c r="R15" s="622"/>
      <c r="S15" s="817" t="s">
        <v>295</v>
      </c>
      <c r="T15" s="918" t="s">
        <v>981</v>
      </c>
      <c r="U15" s="914"/>
      <c r="V15" s="336">
        <v>44012</v>
      </c>
      <c r="W15" s="337"/>
      <c r="X15" s="219"/>
    </row>
    <row r="16" spans="1:24" ht="101.25" customHeight="1" x14ac:dyDescent="0.25">
      <c r="A16" s="925" t="s">
        <v>524</v>
      </c>
      <c r="B16" s="673" t="s">
        <v>610</v>
      </c>
      <c r="C16" s="810" t="s">
        <v>636</v>
      </c>
      <c r="D16" s="634" t="s">
        <v>128</v>
      </c>
      <c r="E16" s="410" t="s">
        <v>885</v>
      </c>
      <c r="F16" s="410" t="s">
        <v>611</v>
      </c>
      <c r="G16" s="676" t="s">
        <v>68</v>
      </c>
      <c r="H16" s="676" t="s">
        <v>73</v>
      </c>
      <c r="I16" s="676" t="s">
        <v>80</v>
      </c>
      <c r="J16" s="811" t="s">
        <v>612</v>
      </c>
      <c r="K16" s="813" t="s">
        <v>355</v>
      </c>
      <c r="L16" s="448" t="s">
        <v>296</v>
      </c>
      <c r="M16" s="676" t="s">
        <v>161</v>
      </c>
      <c r="N16" s="676" t="s">
        <v>72</v>
      </c>
      <c r="O16" s="676" t="s">
        <v>78</v>
      </c>
      <c r="P16" s="820" t="s">
        <v>162</v>
      </c>
      <c r="Q16" s="410" t="s">
        <v>983</v>
      </c>
      <c r="R16" s="410" t="s">
        <v>613</v>
      </c>
      <c r="S16" s="427" t="s">
        <v>295</v>
      </c>
      <c r="T16" s="821" t="s">
        <v>144</v>
      </c>
      <c r="U16" s="818"/>
      <c r="V16" s="332">
        <v>44012</v>
      </c>
      <c r="W16" s="231"/>
      <c r="X16" s="349"/>
    </row>
    <row r="17" spans="1:24" ht="71.25" customHeight="1" x14ac:dyDescent="0.25">
      <c r="A17" s="926"/>
      <c r="B17" s="590"/>
      <c r="C17" s="579"/>
      <c r="D17" s="625"/>
      <c r="E17" s="438" t="s">
        <v>886</v>
      </c>
      <c r="F17" s="441" t="s">
        <v>614</v>
      </c>
      <c r="G17" s="581"/>
      <c r="H17" s="581"/>
      <c r="I17" s="581"/>
      <c r="J17" s="441" t="s">
        <v>615</v>
      </c>
      <c r="K17" s="480" t="s">
        <v>356</v>
      </c>
      <c r="L17" s="444" t="s">
        <v>296</v>
      </c>
      <c r="M17" s="581"/>
      <c r="N17" s="581"/>
      <c r="O17" s="581"/>
      <c r="P17" s="449" t="s">
        <v>162</v>
      </c>
      <c r="Q17" s="441" t="s">
        <v>616</v>
      </c>
      <c r="R17" s="441" t="s">
        <v>617</v>
      </c>
      <c r="S17" s="485" t="s">
        <v>295</v>
      </c>
      <c r="T17" s="426" t="s">
        <v>85</v>
      </c>
      <c r="U17" s="818"/>
      <c r="V17" s="332">
        <v>44012</v>
      </c>
      <c r="W17" s="229"/>
      <c r="X17" s="217"/>
    </row>
    <row r="18" spans="1:24" ht="98.25" customHeight="1" x14ac:dyDescent="0.25">
      <c r="A18" s="926"/>
      <c r="B18" s="590"/>
      <c r="C18" s="579"/>
      <c r="D18" s="584"/>
      <c r="E18" s="438" t="s">
        <v>887</v>
      </c>
      <c r="F18" s="441" t="s">
        <v>618</v>
      </c>
      <c r="G18" s="581"/>
      <c r="H18" s="581"/>
      <c r="I18" s="581"/>
      <c r="J18" s="441" t="s">
        <v>619</v>
      </c>
      <c r="K18" s="480" t="s">
        <v>355</v>
      </c>
      <c r="L18" s="444" t="s">
        <v>293</v>
      </c>
      <c r="M18" s="581"/>
      <c r="N18" s="581"/>
      <c r="O18" s="581"/>
      <c r="P18" s="449" t="s">
        <v>162</v>
      </c>
      <c r="Q18" s="441" t="s">
        <v>620</v>
      </c>
      <c r="R18" s="441" t="s">
        <v>617</v>
      </c>
      <c r="S18" s="485" t="s">
        <v>295</v>
      </c>
      <c r="T18" s="426" t="s">
        <v>85</v>
      </c>
      <c r="U18" s="818"/>
      <c r="V18" s="332">
        <v>44012</v>
      </c>
      <c r="W18" s="229"/>
      <c r="X18" s="220"/>
    </row>
    <row r="19" spans="1:24" ht="107.25" customHeight="1" x14ac:dyDescent="0.25">
      <c r="A19" s="927" t="s">
        <v>524</v>
      </c>
      <c r="B19" s="623" t="s">
        <v>94</v>
      </c>
      <c r="C19" s="587" t="s">
        <v>637</v>
      </c>
      <c r="D19" s="583" t="s">
        <v>128</v>
      </c>
      <c r="E19" s="441" t="s">
        <v>984</v>
      </c>
      <c r="F19" s="587" t="s">
        <v>621</v>
      </c>
      <c r="G19" s="582" t="s">
        <v>69</v>
      </c>
      <c r="H19" s="582" t="s">
        <v>74</v>
      </c>
      <c r="I19" s="582" t="s">
        <v>81</v>
      </c>
      <c r="J19" s="201" t="s">
        <v>622</v>
      </c>
      <c r="K19" s="480" t="s">
        <v>356</v>
      </c>
      <c r="L19" s="444" t="s">
        <v>295</v>
      </c>
      <c r="M19" s="582" t="s">
        <v>67</v>
      </c>
      <c r="N19" s="582" t="s">
        <v>72</v>
      </c>
      <c r="O19" s="582" t="s">
        <v>78</v>
      </c>
      <c r="P19" s="449" t="s">
        <v>162</v>
      </c>
      <c r="Q19" s="441" t="s">
        <v>623</v>
      </c>
      <c r="R19" s="441" t="s">
        <v>624</v>
      </c>
      <c r="S19" s="485" t="s">
        <v>295</v>
      </c>
      <c r="T19" s="426" t="s">
        <v>85</v>
      </c>
      <c r="U19" s="818"/>
      <c r="V19" s="332">
        <v>44012</v>
      </c>
      <c r="W19" s="229"/>
      <c r="X19" s="378"/>
    </row>
    <row r="20" spans="1:24" ht="105" customHeight="1" x14ac:dyDescent="0.25">
      <c r="A20" s="928"/>
      <c r="B20" s="624"/>
      <c r="C20" s="589"/>
      <c r="D20" s="625"/>
      <c r="E20" s="441" t="s">
        <v>985</v>
      </c>
      <c r="F20" s="589"/>
      <c r="G20" s="607"/>
      <c r="H20" s="607"/>
      <c r="I20" s="607"/>
      <c r="J20" s="201" t="s">
        <v>625</v>
      </c>
      <c r="K20" s="480" t="s">
        <v>355</v>
      </c>
      <c r="L20" s="444" t="s">
        <v>296</v>
      </c>
      <c r="M20" s="607"/>
      <c r="N20" s="607"/>
      <c r="O20" s="607"/>
      <c r="P20" s="449" t="s">
        <v>162</v>
      </c>
      <c r="Q20" s="441" t="s">
        <v>626</v>
      </c>
      <c r="R20" s="441" t="s">
        <v>617</v>
      </c>
      <c r="S20" s="485" t="s">
        <v>295</v>
      </c>
      <c r="T20" s="426" t="s">
        <v>85</v>
      </c>
      <c r="U20" s="818"/>
      <c r="V20" s="332">
        <v>44012</v>
      </c>
      <c r="W20" s="229"/>
      <c r="X20" s="376"/>
    </row>
    <row r="21" spans="1:24" ht="91.5" customHeight="1" x14ac:dyDescent="0.25">
      <c r="A21" s="929"/>
      <c r="B21" s="591"/>
      <c r="C21" s="588"/>
      <c r="D21" s="584"/>
      <c r="E21" s="441" t="s">
        <v>986</v>
      </c>
      <c r="F21" s="588"/>
      <c r="G21" s="580"/>
      <c r="H21" s="580"/>
      <c r="I21" s="580"/>
      <c r="J21" s="201" t="s">
        <v>627</v>
      </c>
      <c r="K21" s="480" t="s">
        <v>356</v>
      </c>
      <c r="L21" s="444" t="s">
        <v>295</v>
      </c>
      <c r="M21" s="580"/>
      <c r="N21" s="580"/>
      <c r="O21" s="580"/>
      <c r="P21" s="449" t="s">
        <v>162</v>
      </c>
      <c r="Q21" s="441" t="s">
        <v>628</v>
      </c>
      <c r="R21" s="441" t="s">
        <v>617</v>
      </c>
      <c r="S21" s="485" t="s">
        <v>295</v>
      </c>
      <c r="T21" s="426" t="s">
        <v>85</v>
      </c>
      <c r="U21" s="818"/>
      <c r="V21" s="332">
        <v>44012</v>
      </c>
      <c r="W21" s="229"/>
      <c r="X21" s="376"/>
    </row>
    <row r="22" spans="1:24" ht="78" customHeight="1" x14ac:dyDescent="0.25">
      <c r="A22" s="926" t="s">
        <v>524</v>
      </c>
      <c r="B22" s="590" t="s">
        <v>95</v>
      </c>
      <c r="C22" s="579" t="s">
        <v>638</v>
      </c>
      <c r="D22" s="577" t="s">
        <v>128</v>
      </c>
      <c r="E22" s="441" t="s">
        <v>639</v>
      </c>
      <c r="F22" s="441" t="s">
        <v>629</v>
      </c>
      <c r="G22" s="581" t="s">
        <v>68</v>
      </c>
      <c r="H22" s="581" t="s">
        <v>73</v>
      </c>
      <c r="I22" s="581" t="s">
        <v>80</v>
      </c>
      <c r="J22" s="210" t="s">
        <v>630</v>
      </c>
      <c r="K22" s="480" t="s">
        <v>355</v>
      </c>
      <c r="L22" s="444" t="s">
        <v>293</v>
      </c>
      <c r="M22" s="581" t="s">
        <v>161</v>
      </c>
      <c r="N22" s="581" t="s">
        <v>71</v>
      </c>
      <c r="O22" s="581" t="s">
        <v>78</v>
      </c>
      <c r="P22" s="449" t="s">
        <v>162</v>
      </c>
      <c r="Q22" s="441" t="s">
        <v>631</v>
      </c>
      <c r="R22" s="441" t="s">
        <v>613</v>
      </c>
      <c r="S22" s="485" t="s">
        <v>295</v>
      </c>
      <c r="T22" s="426" t="s">
        <v>85</v>
      </c>
      <c r="U22" s="818"/>
      <c r="V22" s="332">
        <v>44012</v>
      </c>
      <c r="W22" s="229"/>
      <c r="X22" s="220"/>
    </row>
    <row r="23" spans="1:24" ht="148.5" customHeight="1" x14ac:dyDescent="0.25">
      <c r="A23" s="926"/>
      <c r="B23" s="590"/>
      <c r="C23" s="579"/>
      <c r="D23" s="577"/>
      <c r="E23" s="441" t="s">
        <v>640</v>
      </c>
      <c r="F23" s="441" t="s">
        <v>632</v>
      </c>
      <c r="G23" s="581"/>
      <c r="H23" s="581"/>
      <c r="I23" s="581"/>
      <c r="J23" s="201" t="s">
        <v>633</v>
      </c>
      <c r="K23" s="480" t="s">
        <v>355</v>
      </c>
      <c r="L23" s="444" t="s">
        <v>296</v>
      </c>
      <c r="M23" s="581"/>
      <c r="N23" s="581"/>
      <c r="O23" s="581"/>
      <c r="P23" s="449" t="s">
        <v>162</v>
      </c>
      <c r="Q23" s="441" t="s">
        <v>642</v>
      </c>
      <c r="R23" s="441" t="s">
        <v>617</v>
      </c>
      <c r="S23" s="485" t="s">
        <v>295</v>
      </c>
      <c r="T23" s="426" t="s">
        <v>85</v>
      </c>
      <c r="U23" s="818"/>
      <c r="V23" s="332">
        <v>44012</v>
      </c>
      <c r="W23" s="229"/>
      <c r="X23" s="220"/>
    </row>
    <row r="24" spans="1:24" ht="78" customHeight="1" thickBot="1" x14ac:dyDescent="0.3">
      <c r="A24" s="930"/>
      <c r="B24" s="594"/>
      <c r="C24" s="609"/>
      <c r="D24" s="595"/>
      <c r="E24" s="473" t="s">
        <v>641</v>
      </c>
      <c r="F24" s="473" t="s">
        <v>634</v>
      </c>
      <c r="G24" s="596"/>
      <c r="H24" s="596"/>
      <c r="I24" s="596"/>
      <c r="J24" s="224" t="s">
        <v>635</v>
      </c>
      <c r="K24" s="483" t="s">
        <v>356</v>
      </c>
      <c r="L24" s="452" t="s">
        <v>522</v>
      </c>
      <c r="M24" s="596"/>
      <c r="N24" s="596"/>
      <c r="O24" s="596"/>
      <c r="P24" s="225" t="s">
        <v>162</v>
      </c>
      <c r="Q24" s="473" t="s">
        <v>932</v>
      </c>
      <c r="R24" s="473" t="s">
        <v>617</v>
      </c>
      <c r="S24" s="275" t="s">
        <v>295</v>
      </c>
      <c r="T24" s="822" t="s">
        <v>85</v>
      </c>
      <c r="U24" s="819"/>
      <c r="V24" s="332">
        <v>44012</v>
      </c>
      <c r="W24" s="230"/>
      <c r="X24" s="219"/>
    </row>
    <row r="25" spans="1:24" ht="72.75" customHeight="1" x14ac:dyDescent="0.25">
      <c r="A25" s="865" t="s">
        <v>141</v>
      </c>
      <c r="B25" s="673" t="s">
        <v>152</v>
      </c>
      <c r="C25" s="810" t="s">
        <v>577</v>
      </c>
      <c r="D25" s="675"/>
      <c r="E25" s="410" t="s">
        <v>579</v>
      </c>
      <c r="F25" s="826" t="s">
        <v>580</v>
      </c>
      <c r="G25" s="676" t="s">
        <v>161</v>
      </c>
      <c r="H25" s="676" t="s">
        <v>74</v>
      </c>
      <c r="I25" s="676" t="s">
        <v>80</v>
      </c>
      <c r="J25" s="811" t="s">
        <v>571</v>
      </c>
      <c r="K25" s="813" t="s">
        <v>355</v>
      </c>
      <c r="L25" s="451" t="s">
        <v>296</v>
      </c>
      <c r="M25" s="676" t="s">
        <v>161</v>
      </c>
      <c r="N25" s="676" t="s">
        <v>72</v>
      </c>
      <c r="O25" s="676" t="s">
        <v>78</v>
      </c>
      <c r="P25" s="675" t="s">
        <v>77</v>
      </c>
      <c r="Q25" s="410" t="s">
        <v>583</v>
      </c>
      <c r="R25" s="814" t="s">
        <v>572</v>
      </c>
      <c r="S25" s="451" t="s">
        <v>297</v>
      </c>
      <c r="T25" s="827" t="s">
        <v>85</v>
      </c>
      <c r="U25" s="823"/>
      <c r="V25" s="332">
        <v>44012</v>
      </c>
      <c r="W25" s="591"/>
      <c r="X25" s="639"/>
    </row>
    <row r="26" spans="1:24" ht="54" customHeight="1" x14ac:dyDescent="0.25">
      <c r="A26" s="612"/>
      <c r="B26" s="590"/>
      <c r="C26" s="579"/>
      <c r="D26" s="577"/>
      <c r="E26" s="441" t="s">
        <v>581</v>
      </c>
      <c r="F26" s="441" t="s">
        <v>582</v>
      </c>
      <c r="G26" s="581"/>
      <c r="H26" s="581"/>
      <c r="I26" s="581"/>
      <c r="J26" s="425" t="s">
        <v>573</v>
      </c>
      <c r="K26" s="480" t="s">
        <v>355</v>
      </c>
      <c r="L26" s="444" t="s">
        <v>296</v>
      </c>
      <c r="M26" s="581"/>
      <c r="N26" s="581"/>
      <c r="O26" s="581"/>
      <c r="P26" s="577"/>
      <c r="Q26" s="438" t="s">
        <v>586</v>
      </c>
      <c r="R26" s="598"/>
      <c r="S26" s="444" t="s">
        <v>296</v>
      </c>
      <c r="T26" s="828"/>
      <c r="U26" s="824"/>
      <c r="V26" s="332">
        <v>44012</v>
      </c>
      <c r="W26" s="590"/>
      <c r="X26" s="640"/>
    </row>
    <row r="27" spans="1:24" ht="69" customHeight="1" x14ac:dyDescent="0.25">
      <c r="A27" s="612" t="s">
        <v>141</v>
      </c>
      <c r="B27" s="590" t="s">
        <v>876</v>
      </c>
      <c r="C27" s="579" t="s">
        <v>578</v>
      </c>
      <c r="D27" s="577" t="s">
        <v>128</v>
      </c>
      <c r="E27" s="441" t="s">
        <v>579</v>
      </c>
      <c r="F27" s="441" t="s">
        <v>580</v>
      </c>
      <c r="G27" s="581" t="s">
        <v>161</v>
      </c>
      <c r="H27" s="581" t="s">
        <v>74</v>
      </c>
      <c r="I27" s="581" t="s">
        <v>80</v>
      </c>
      <c r="J27" s="425" t="s">
        <v>574</v>
      </c>
      <c r="K27" s="480" t="s">
        <v>355</v>
      </c>
      <c r="L27" s="444" t="s">
        <v>523</v>
      </c>
      <c r="M27" s="581" t="s">
        <v>161</v>
      </c>
      <c r="N27" s="581" t="s">
        <v>72</v>
      </c>
      <c r="O27" s="581" t="s">
        <v>78</v>
      </c>
      <c r="P27" s="577" t="s">
        <v>77</v>
      </c>
      <c r="Q27" s="438" t="s">
        <v>584</v>
      </c>
      <c r="R27" s="579" t="s">
        <v>575</v>
      </c>
      <c r="S27" s="444" t="s">
        <v>293</v>
      </c>
      <c r="T27" s="828" t="s">
        <v>85</v>
      </c>
      <c r="U27" s="824"/>
      <c r="V27" s="332">
        <v>44012</v>
      </c>
      <c r="W27" s="590"/>
      <c r="X27" s="640"/>
    </row>
    <row r="28" spans="1:24" ht="102.75" customHeight="1" thickBot="1" x14ac:dyDescent="0.3">
      <c r="A28" s="670"/>
      <c r="B28" s="594"/>
      <c r="C28" s="609"/>
      <c r="D28" s="595"/>
      <c r="E28" s="473" t="s">
        <v>581</v>
      </c>
      <c r="F28" s="473" t="s">
        <v>582</v>
      </c>
      <c r="G28" s="596"/>
      <c r="H28" s="596"/>
      <c r="I28" s="596"/>
      <c r="J28" s="205" t="s">
        <v>576</v>
      </c>
      <c r="K28" s="483" t="s">
        <v>355</v>
      </c>
      <c r="L28" s="469" t="s">
        <v>293</v>
      </c>
      <c r="M28" s="596"/>
      <c r="N28" s="596"/>
      <c r="O28" s="596"/>
      <c r="P28" s="595"/>
      <c r="Q28" s="473" t="s">
        <v>585</v>
      </c>
      <c r="R28" s="609"/>
      <c r="S28" s="469" t="s">
        <v>293</v>
      </c>
      <c r="T28" s="829"/>
      <c r="U28" s="825"/>
      <c r="V28" s="350">
        <v>44012</v>
      </c>
      <c r="W28" s="594"/>
      <c r="X28" s="641"/>
    </row>
    <row r="29" spans="1:24" ht="63.75" customHeight="1" x14ac:dyDescent="0.25">
      <c r="A29" s="865" t="s">
        <v>146</v>
      </c>
      <c r="B29" s="838" t="s">
        <v>877</v>
      </c>
      <c r="C29" s="810" t="s">
        <v>878</v>
      </c>
      <c r="D29" s="675" t="s">
        <v>128</v>
      </c>
      <c r="E29" s="410" t="s">
        <v>987</v>
      </c>
      <c r="F29" s="635" t="s">
        <v>880</v>
      </c>
      <c r="G29" s="676" t="s">
        <v>161</v>
      </c>
      <c r="H29" s="676" t="s">
        <v>73</v>
      </c>
      <c r="I29" s="676" t="s">
        <v>79</v>
      </c>
      <c r="J29" s="811" t="s">
        <v>541</v>
      </c>
      <c r="K29" s="813" t="s">
        <v>355</v>
      </c>
      <c r="L29" s="448" t="s">
        <v>297</v>
      </c>
      <c r="M29" s="676" t="s">
        <v>161</v>
      </c>
      <c r="N29" s="676" t="s">
        <v>71</v>
      </c>
      <c r="O29" s="676" t="s">
        <v>78</v>
      </c>
      <c r="P29" s="676" t="s">
        <v>162</v>
      </c>
      <c r="Q29" s="412" t="s">
        <v>153</v>
      </c>
      <c r="R29" s="412" t="s">
        <v>126</v>
      </c>
      <c r="S29" s="448" t="s">
        <v>297</v>
      </c>
      <c r="T29" s="839" t="s">
        <v>881</v>
      </c>
      <c r="U29" s="830"/>
      <c r="V29" s="332">
        <v>44012</v>
      </c>
      <c r="W29" s="222"/>
      <c r="X29" s="208"/>
    </row>
    <row r="30" spans="1:24" ht="60" customHeight="1" x14ac:dyDescent="0.25">
      <c r="A30" s="612"/>
      <c r="B30" s="600"/>
      <c r="C30" s="579"/>
      <c r="D30" s="577"/>
      <c r="E30" s="438" t="s">
        <v>879</v>
      </c>
      <c r="F30" s="588"/>
      <c r="G30" s="581"/>
      <c r="H30" s="581"/>
      <c r="I30" s="581"/>
      <c r="J30" s="441" t="s">
        <v>542</v>
      </c>
      <c r="K30" s="480" t="s">
        <v>355</v>
      </c>
      <c r="L30" s="444" t="s">
        <v>297</v>
      </c>
      <c r="M30" s="581"/>
      <c r="N30" s="581"/>
      <c r="O30" s="581"/>
      <c r="P30" s="581"/>
      <c r="Q30" s="467" t="s">
        <v>553</v>
      </c>
      <c r="R30" s="467" t="s">
        <v>126</v>
      </c>
      <c r="S30" s="444" t="s">
        <v>293</v>
      </c>
      <c r="T30" s="338" t="s">
        <v>994</v>
      </c>
      <c r="U30" s="831"/>
      <c r="V30" s="332">
        <v>44012</v>
      </c>
      <c r="W30" s="44"/>
      <c r="X30" s="351"/>
    </row>
    <row r="31" spans="1:24" ht="49.5" customHeight="1" x14ac:dyDescent="0.25">
      <c r="A31" s="612" t="s">
        <v>146</v>
      </c>
      <c r="B31" s="600" t="s">
        <v>189</v>
      </c>
      <c r="C31" s="579" t="s">
        <v>173</v>
      </c>
      <c r="D31" s="577" t="s">
        <v>128</v>
      </c>
      <c r="E31" s="587" t="s">
        <v>988</v>
      </c>
      <c r="F31" s="579" t="s">
        <v>1001</v>
      </c>
      <c r="G31" s="581" t="s">
        <v>161</v>
      </c>
      <c r="H31" s="581" t="s">
        <v>73</v>
      </c>
      <c r="I31" s="581" t="s">
        <v>79</v>
      </c>
      <c r="J31" s="425" t="s">
        <v>543</v>
      </c>
      <c r="K31" s="480" t="s">
        <v>355</v>
      </c>
      <c r="L31" s="444" t="s">
        <v>297</v>
      </c>
      <c r="M31" s="581" t="s">
        <v>161</v>
      </c>
      <c r="N31" s="581" t="s">
        <v>71</v>
      </c>
      <c r="O31" s="581" t="s">
        <v>78</v>
      </c>
      <c r="P31" s="581" t="s">
        <v>162</v>
      </c>
      <c r="Q31" s="467" t="s">
        <v>554</v>
      </c>
      <c r="R31" s="467" t="s">
        <v>126</v>
      </c>
      <c r="S31" s="444" t="s">
        <v>293</v>
      </c>
      <c r="T31" s="338" t="s">
        <v>995</v>
      </c>
      <c r="U31" s="831"/>
      <c r="V31" s="332">
        <v>44012</v>
      </c>
      <c r="W31" s="44"/>
      <c r="X31" s="352"/>
    </row>
    <row r="32" spans="1:24" ht="54.75" customHeight="1" x14ac:dyDescent="0.25">
      <c r="A32" s="612"/>
      <c r="B32" s="600"/>
      <c r="C32" s="579"/>
      <c r="D32" s="577"/>
      <c r="E32" s="588"/>
      <c r="F32" s="579"/>
      <c r="G32" s="581"/>
      <c r="H32" s="581"/>
      <c r="I32" s="581"/>
      <c r="J32" s="425" t="s">
        <v>544</v>
      </c>
      <c r="K32" s="480" t="s">
        <v>356</v>
      </c>
      <c r="L32" s="444" t="s">
        <v>293</v>
      </c>
      <c r="M32" s="581"/>
      <c r="N32" s="581"/>
      <c r="O32" s="581"/>
      <c r="P32" s="581"/>
      <c r="Q32" s="467" t="s">
        <v>990</v>
      </c>
      <c r="R32" s="467" t="s">
        <v>126</v>
      </c>
      <c r="S32" s="444" t="s">
        <v>296</v>
      </c>
      <c r="T32" s="338" t="s">
        <v>997</v>
      </c>
      <c r="U32" s="831"/>
      <c r="V32" s="332">
        <v>44012</v>
      </c>
      <c r="W32" s="44"/>
      <c r="X32" s="348"/>
    </row>
    <row r="33" spans="1:24" ht="45" customHeight="1" x14ac:dyDescent="0.25">
      <c r="A33" s="612"/>
      <c r="B33" s="600"/>
      <c r="C33" s="579"/>
      <c r="D33" s="577"/>
      <c r="E33" s="587" t="s">
        <v>989</v>
      </c>
      <c r="F33" s="579"/>
      <c r="G33" s="581"/>
      <c r="H33" s="581"/>
      <c r="I33" s="581"/>
      <c r="J33" s="441" t="s">
        <v>545</v>
      </c>
      <c r="K33" s="480" t="s">
        <v>356</v>
      </c>
      <c r="L33" s="444" t="s">
        <v>293</v>
      </c>
      <c r="M33" s="581"/>
      <c r="N33" s="581"/>
      <c r="O33" s="581"/>
      <c r="P33" s="581"/>
      <c r="Q33" s="467" t="s">
        <v>991</v>
      </c>
      <c r="R33" s="467" t="s">
        <v>126</v>
      </c>
      <c r="S33" s="444" t="s">
        <v>296</v>
      </c>
      <c r="T33" s="338" t="s">
        <v>998</v>
      </c>
      <c r="U33" s="831"/>
      <c r="V33" s="332">
        <v>44012</v>
      </c>
      <c r="W33" s="44"/>
      <c r="X33" s="348"/>
    </row>
    <row r="34" spans="1:24" ht="50.25" customHeight="1" x14ac:dyDescent="0.25">
      <c r="A34" s="612"/>
      <c r="B34" s="600"/>
      <c r="C34" s="579"/>
      <c r="D34" s="577"/>
      <c r="E34" s="588"/>
      <c r="F34" s="579"/>
      <c r="G34" s="581"/>
      <c r="H34" s="581"/>
      <c r="I34" s="581"/>
      <c r="J34" s="441" t="s">
        <v>546</v>
      </c>
      <c r="K34" s="480" t="s">
        <v>355</v>
      </c>
      <c r="L34" s="444" t="s">
        <v>297</v>
      </c>
      <c r="M34" s="581"/>
      <c r="N34" s="581"/>
      <c r="O34" s="581"/>
      <c r="P34" s="581"/>
      <c r="Q34" s="467" t="s">
        <v>992</v>
      </c>
      <c r="R34" s="467" t="s">
        <v>126</v>
      </c>
      <c r="S34" s="444" t="s">
        <v>296</v>
      </c>
      <c r="T34" s="338" t="s">
        <v>995</v>
      </c>
      <c r="U34" s="831"/>
      <c r="V34" s="332">
        <v>44012</v>
      </c>
      <c r="W34" s="44"/>
      <c r="X34" s="348"/>
    </row>
    <row r="35" spans="1:24" ht="48" customHeight="1" x14ac:dyDescent="0.25">
      <c r="A35" s="612"/>
      <c r="B35" s="600"/>
      <c r="C35" s="579"/>
      <c r="D35" s="577"/>
      <c r="E35" s="587" t="s">
        <v>552</v>
      </c>
      <c r="F35" s="579"/>
      <c r="G35" s="581"/>
      <c r="H35" s="581"/>
      <c r="I35" s="581"/>
      <c r="J35" s="441" t="s">
        <v>547</v>
      </c>
      <c r="K35" s="480" t="s">
        <v>356</v>
      </c>
      <c r="L35" s="444" t="s">
        <v>295</v>
      </c>
      <c r="M35" s="581"/>
      <c r="N35" s="581"/>
      <c r="O35" s="581"/>
      <c r="P35" s="581"/>
      <c r="Q35" s="467" t="s">
        <v>996</v>
      </c>
      <c r="R35" s="467" t="s">
        <v>126</v>
      </c>
      <c r="S35" s="444" t="s">
        <v>293</v>
      </c>
      <c r="T35" s="338" t="s">
        <v>999</v>
      </c>
      <c r="U35" s="831"/>
      <c r="V35" s="332">
        <v>44012</v>
      </c>
      <c r="W35" s="44"/>
      <c r="X35" s="352"/>
    </row>
    <row r="36" spans="1:24" ht="73.5" customHeight="1" x14ac:dyDescent="0.25">
      <c r="A36" s="612"/>
      <c r="B36" s="600"/>
      <c r="C36" s="579"/>
      <c r="D36" s="577"/>
      <c r="E36" s="588"/>
      <c r="F36" s="579"/>
      <c r="G36" s="581"/>
      <c r="H36" s="581"/>
      <c r="I36" s="581"/>
      <c r="J36" s="441" t="s">
        <v>548</v>
      </c>
      <c r="K36" s="480" t="s">
        <v>355</v>
      </c>
      <c r="L36" s="444" t="s">
        <v>293</v>
      </c>
      <c r="M36" s="581"/>
      <c r="N36" s="581"/>
      <c r="O36" s="581"/>
      <c r="P36" s="581"/>
      <c r="Q36" s="467" t="s">
        <v>993</v>
      </c>
      <c r="R36" s="467" t="s">
        <v>126</v>
      </c>
      <c r="S36" s="444" t="s">
        <v>293</v>
      </c>
      <c r="T36" s="338" t="s">
        <v>1000</v>
      </c>
      <c r="U36" s="831"/>
      <c r="V36" s="332">
        <v>44012</v>
      </c>
      <c r="W36" s="44"/>
      <c r="X36" s="352"/>
    </row>
    <row r="37" spans="1:24" ht="56.25" customHeight="1" x14ac:dyDescent="0.25">
      <c r="A37" s="612" t="s">
        <v>146</v>
      </c>
      <c r="B37" s="600" t="s">
        <v>190</v>
      </c>
      <c r="C37" s="579" t="s">
        <v>154</v>
      </c>
      <c r="D37" s="577" t="s">
        <v>128</v>
      </c>
      <c r="E37" s="587" t="s">
        <v>555</v>
      </c>
      <c r="F37" s="579" t="s">
        <v>556</v>
      </c>
      <c r="G37" s="581" t="s">
        <v>161</v>
      </c>
      <c r="H37" s="581" t="s">
        <v>73</v>
      </c>
      <c r="I37" s="581" t="s">
        <v>79</v>
      </c>
      <c r="J37" s="467" t="s">
        <v>549</v>
      </c>
      <c r="K37" s="480" t="s">
        <v>355</v>
      </c>
      <c r="L37" s="444" t="s">
        <v>293</v>
      </c>
      <c r="M37" s="636" t="s">
        <v>161</v>
      </c>
      <c r="N37" s="581" t="s">
        <v>71</v>
      </c>
      <c r="O37" s="581" t="s">
        <v>78</v>
      </c>
      <c r="P37" s="581" t="s">
        <v>174</v>
      </c>
      <c r="Q37" s="467" t="s">
        <v>587</v>
      </c>
      <c r="R37" s="467" t="s">
        <v>126</v>
      </c>
      <c r="S37" s="444" t="s">
        <v>293</v>
      </c>
      <c r="T37" s="338" t="s">
        <v>1002</v>
      </c>
      <c r="U37" s="832"/>
      <c r="V37" s="332">
        <v>44012</v>
      </c>
      <c r="W37" s="44"/>
      <c r="X37" s="348"/>
    </row>
    <row r="38" spans="1:24" ht="42" customHeight="1" x14ac:dyDescent="0.25">
      <c r="A38" s="612"/>
      <c r="B38" s="600"/>
      <c r="C38" s="579"/>
      <c r="D38" s="577"/>
      <c r="E38" s="589"/>
      <c r="F38" s="579"/>
      <c r="G38" s="581"/>
      <c r="H38" s="581"/>
      <c r="I38" s="581"/>
      <c r="J38" s="467" t="s">
        <v>550</v>
      </c>
      <c r="K38" s="480" t="s">
        <v>356</v>
      </c>
      <c r="L38" s="444" t="s">
        <v>522</v>
      </c>
      <c r="M38" s="636"/>
      <c r="N38" s="581"/>
      <c r="O38" s="581"/>
      <c r="P38" s="581"/>
      <c r="Q38" s="467" t="s">
        <v>588</v>
      </c>
      <c r="R38" s="467" t="s">
        <v>126</v>
      </c>
      <c r="S38" s="444" t="s">
        <v>293</v>
      </c>
      <c r="T38" s="338" t="s">
        <v>1003</v>
      </c>
      <c r="U38" s="833"/>
      <c r="V38" s="332">
        <v>44012</v>
      </c>
      <c r="W38" s="44"/>
      <c r="X38" s="352"/>
    </row>
    <row r="39" spans="1:24" ht="62.25" customHeight="1" thickBot="1" x14ac:dyDescent="0.3">
      <c r="A39" s="670"/>
      <c r="B39" s="601"/>
      <c r="C39" s="609"/>
      <c r="D39" s="595"/>
      <c r="E39" s="638"/>
      <c r="F39" s="609"/>
      <c r="G39" s="596"/>
      <c r="H39" s="596"/>
      <c r="I39" s="596"/>
      <c r="J39" s="468" t="s">
        <v>551</v>
      </c>
      <c r="K39" s="483" t="s">
        <v>355</v>
      </c>
      <c r="L39" s="469" t="s">
        <v>297</v>
      </c>
      <c r="M39" s="637"/>
      <c r="N39" s="596"/>
      <c r="O39" s="596"/>
      <c r="P39" s="596"/>
      <c r="Q39" s="468" t="s">
        <v>589</v>
      </c>
      <c r="R39" s="468" t="s">
        <v>126</v>
      </c>
      <c r="S39" s="469" t="s">
        <v>293</v>
      </c>
      <c r="T39" s="343" t="s">
        <v>882</v>
      </c>
      <c r="U39" s="834"/>
      <c r="V39" s="332">
        <v>44012</v>
      </c>
      <c r="W39" s="221"/>
      <c r="X39" s="354"/>
    </row>
    <row r="40" spans="1:24" s="206" customFormat="1" ht="109.5" customHeight="1" x14ac:dyDescent="0.25">
      <c r="A40" s="456" t="s">
        <v>134</v>
      </c>
      <c r="B40" s="457" t="s">
        <v>113</v>
      </c>
      <c r="C40" s="438" t="s">
        <v>1004</v>
      </c>
      <c r="D40" s="443" t="s">
        <v>128</v>
      </c>
      <c r="E40" s="470" t="s">
        <v>567</v>
      </c>
      <c r="F40" s="470" t="s">
        <v>565</v>
      </c>
      <c r="G40" s="212" t="s">
        <v>67</v>
      </c>
      <c r="H40" s="470" t="s">
        <v>73</v>
      </c>
      <c r="I40" s="470" t="s">
        <v>79</v>
      </c>
      <c r="J40" s="835" t="s">
        <v>1005</v>
      </c>
      <c r="K40" s="479" t="s">
        <v>355</v>
      </c>
      <c r="L40" s="440" t="s">
        <v>297</v>
      </c>
      <c r="M40" s="470" t="s">
        <v>161</v>
      </c>
      <c r="N40" s="470" t="s">
        <v>72</v>
      </c>
      <c r="O40" s="470" t="s">
        <v>78</v>
      </c>
      <c r="P40" s="443" t="s">
        <v>77</v>
      </c>
      <c r="Q40" s="835" t="s">
        <v>1009</v>
      </c>
      <c r="R40" s="836" t="s">
        <v>1010</v>
      </c>
      <c r="S40" s="440" t="s">
        <v>297</v>
      </c>
      <c r="T40" s="837" t="s">
        <v>1014</v>
      </c>
      <c r="U40" s="340"/>
      <c r="V40" s="332">
        <v>44012</v>
      </c>
      <c r="W40" s="207"/>
      <c r="X40" s="353"/>
    </row>
    <row r="41" spans="1:24" s="206" customFormat="1" ht="112.5" customHeight="1" x14ac:dyDescent="0.25">
      <c r="A41" s="612" t="s">
        <v>134</v>
      </c>
      <c r="B41" s="600" t="s">
        <v>114</v>
      </c>
      <c r="C41" s="579" t="s">
        <v>560</v>
      </c>
      <c r="D41" s="577" t="s">
        <v>128</v>
      </c>
      <c r="E41" s="467" t="s">
        <v>557</v>
      </c>
      <c r="F41" s="467" t="s">
        <v>562</v>
      </c>
      <c r="G41" s="581" t="s">
        <v>67</v>
      </c>
      <c r="H41" s="581" t="s">
        <v>73</v>
      </c>
      <c r="I41" s="581" t="s">
        <v>79</v>
      </c>
      <c r="J41" s="402" t="s">
        <v>1006</v>
      </c>
      <c r="K41" s="480" t="s">
        <v>355</v>
      </c>
      <c r="L41" s="444" t="s">
        <v>296</v>
      </c>
      <c r="M41" s="581" t="s">
        <v>161</v>
      </c>
      <c r="N41" s="581" t="s">
        <v>72</v>
      </c>
      <c r="O41" s="581" t="s">
        <v>78</v>
      </c>
      <c r="P41" s="445" t="s">
        <v>162</v>
      </c>
      <c r="Q41" s="403" t="s">
        <v>1011</v>
      </c>
      <c r="R41" s="402" t="s">
        <v>1010</v>
      </c>
      <c r="S41" s="444" t="s">
        <v>296</v>
      </c>
      <c r="T41" s="404" t="s">
        <v>1015</v>
      </c>
      <c r="U41" s="341"/>
      <c r="V41" s="332">
        <v>44012</v>
      </c>
      <c r="W41" s="209"/>
      <c r="X41" s="348"/>
    </row>
    <row r="42" spans="1:24" s="206" customFormat="1" ht="118.5" customHeight="1" x14ac:dyDescent="0.25">
      <c r="A42" s="612"/>
      <c r="B42" s="600"/>
      <c r="C42" s="579"/>
      <c r="D42" s="577"/>
      <c r="E42" s="467" t="s">
        <v>558</v>
      </c>
      <c r="F42" s="467" t="s">
        <v>563</v>
      </c>
      <c r="G42" s="581"/>
      <c r="H42" s="581"/>
      <c r="I42" s="581"/>
      <c r="J42" s="402" t="s">
        <v>1007</v>
      </c>
      <c r="K42" s="480" t="s">
        <v>355</v>
      </c>
      <c r="L42" s="444" t="s">
        <v>297</v>
      </c>
      <c r="M42" s="581"/>
      <c r="N42" s="581"/>
      <c r="O42" s="581"/>
      <c r="P42" s="445" t="s">
        <v>162</v>
      </c>
      <c r="Q42" s="403" t="s">
        <v>1012</v>
      </c>
      <c r="R42" s="402" t="s">
        <v>1010</v>
      </c>
      <c r="S42" s="444" t="s">
        <v>297</v>
      </c>
      <c r="T42" s="404" t="s">
        <v>1016</v>
      </c>
      <c r="U42" s="341"/>
      <c r="V42" s="332">
        <v>44012</v>
      </c>
      <c r="W42" s="209"/>
      <c r="X42" s="348"/>
    </row>
    <row r="43" spans="1:24" s="206" customFormat="1" ht="105" customHeight="1" thickBot="1" x14ac:dyDescent="0.3">
      <c r="A43" s="931" t="s">
        <v>134</v>
      </c>
      <c r="B43" s="843" t="s">
        <v>115</v>
      </c>
      <c r="C43" s="437" t="s">
        <v>561</v>
      </c>
      <c r="D43" s="442" t="s">
        <v>128</v>
      </c>
      <c r="E43" s="471" t="s">
        <v>566</v>
      </c>
      <c r="F43" s="471" t="s">
        <v>564</v>
      </c>
      <c r="G43" s="471" t="s">
        <v>68</v>
      </c>
      <c r="H43" s="471" t="s">
        <v>72</v>
      </c>
      <c r="I43" s="471" t="s">
        <v>79</v>
      </c>
      <c r="J43" s="844" t="s">
        <v>1008</v>
      </c>
      <c r="K43" s="845" t="s">
        <v>355</v>
      </c>
      <c r="L43" s="439" t="s">
        <v>296</v>
      </c>
      <c r="M43" s="471" t="s">
        <v>68</v>
      </c>
      <c r="N43" s="471" t="s">
        <v>72</v>
      </c>
      <c r="O43" s="471" t="s">
        <v>79</v>
      </c>
      <c r="P43" s="442" t="s">
        <v>162</v>
      </c>
      <c r="Q43" s="846" t="s">
        <v>1013</v>
      </c>
      <c r="R43" s="844" t="s">
        <v>559</v>
      </c>
      <c r="S43" s="439" t="s">
        <v>297</v>
      </c>
      <c r="T43" s="847" t="s">
        <v>1017</v>
      </c>
      <c r="U43" s="915"/>
      <c r="V43" s="350">
        <v>44012</v>
      </c>
      <c r="W43" s="223"/>
      <c r="X43" s="354"/>
    </row>
    <row r="44" spans="1:24" s="206" customFormat="1" ht="92.25" customHeight="1" x14ac:dyDescent="0.25">
      <c r="A44" s="668" t="s">
        <v>396</v>
      </c>
      <c r="B44" s="848" t="s">
        <v>397</v>
      </c>
      <c r="C44" s="635" t="s">
        <v>599</v>
      </c>
      <c r="D44" s="634" t="s">
        <v>128</v>
      </c>
      <c r="E44" s="410" t="s">
        <v>602</v>
      </c>
      <c r="F44" s="410" t="s">
        <v>603</v>
      </c>
      <c r="G44" s="671" t="s">
        <v>161</v>
      </c>
      <c r="H44" s="671" t="s">
        <v>73</v>
      </c>
      <c r="I44" s="671" t="s">
        <v>79</v>
      </c>
      <c r="J44" s="410" t="s">
        <v>591</v>
      </c>
      <c r="K44" s="813" t="s">
        <v>355</v>
      </c>
      <c r="L44" s="448" t="s">
        <v>296</v>
      </c>
      <c r="M44" s="671" t="s">
        <v>161</v>
      </c>
      <c r="N44" s="671" t="s">
        <v>71</v>
      </c>
      <c r="O44" s="671" t="s">
        <v>78</v>
      </c>
      <c r="P44" s="410" t="s">
        <v>162</v>
      </c>
      <c r="Q44" s="412" t="s">
        <v>592</v>
      </c>
      <c r="R44" s="410" t="s">
        <v>593</v>
      </c>
      <c r="S44" s="448" t="s">
        <v>296</v>
      </c>
      <c r="T44" s="839" t="s">
        <v>594</v>
      </c>
      <c r="U44" s="840"/>
      <c r="V44" s="332">
        <v>44012</v>
      </c>
      <c r="W44" s="207"/>
      <c r="X44" s="355"/>
    </row>
    <row r="45" spans="1:24" s="206" customFormat="1" ht="87" customHeight="1" x14ac:dyDescent="0.25">
      <c r="A45" s="666"/>
      <c r="B45" s="667"/>
      <c r="C45" s="589"/>
      <c r="D45" s="625"/>
      <c r="E45" s="587" t="s">
        <v>1018</v>
      </c>
      <c r="F45" s="587" t="s">
        <v>604</v>
      </c>
      <c r="G45" s="607"/>
      <c r="H45" s="607"/>
      <c r="I45" s="607"/>
      <c r="J45" s="441" t="s">
        <v>595</v>
      </c>
      <c r="K45" s="480" t="s">
        <v>355</v>
      </c>
      <c r="L45" s="440" t="s">
        <v>523</v>
      </c>
      <c r="M45" s="607"/>
      <c r="N45" s="607"/>
      <c r="O45" s="607"/>
      <c r="P45" s="441" t="s">
        <v>164</v>
      </c>
      <c r="Q45" s="467" t="s">
        <v>1020</v>
      </c>
      <c r="R45" s="441" t="s">
        <v>593</v>
      </c>
      <c r="S45" s="444" t="s">
        <v>293</v>
      </c>
      <c r="T45" s="338" t="s">
        <v>596</v>
      </c>
      <c r="U45" s="841"/>
      <c r="V45" s="405">
        <v>44012</v>
      </c>
      <c r="W45" s="209"/>
      <c r="X45" s="356"/>
    </row>
    <row r="46" spans="1:24" s="206" customFormat="1" ht="99" customHeight="1" x14ac:dyDescent="0.25">
      <c r="A46" s="611"/>
      <c r="B46" s="608"/>
      <c r="C46" s="588"/>
      <c r="D46" s="584"/>
      <c r="E46" s="588"/>
      <c r="F46" s="588"/>
      <c r="G46" s="580"/>
      <c r="H46" s="580"/>
      <c r="I46" s="580"/>
      <c r="J46" s="441" t="s">
        <v>1019</v>
      </c>
      <c r="K46" s="480" t="s">
        <v>355</v>
      </c>
      <c r="L46" s="440" t="s">
        <v>293</v>
      </c>
      <c r="M46" s="580"/>
      <c r="N46" s="580"/>
      <c r="O46" s="580"/>
      <c r="P46" s="441"/>
      <c r="Q46" s="467" t="s">
        <v>1021</v>
      </c>
      <c r="R46" s="441" t="s">
        <v>593</v>
      </c>
      <c r="S46" s="444" t="s">
        <v>293</v>
      </c>
      <c r="T46" s="338" t="s">
        <v>1024</v>
      </c>
      <c r="U46" s="841"/>
      <c r="V46" s="405"/>
      <c r="W46" s="209"/>
      <c r="X46" s="356"/>
    </row>
    <row r="47" spans="1:24" s="206" customFormat="1" ht="83.25" customHeight="1" x14ac:dyDescent="0.25">
      <c r="A47" s="459" t="s">
        <v>396</v>
      </c>
      <c r="B47" s="461" t="s">
        <v>398</v>
      </c>
      <c r="C47" s="441" t="s">
        <v>600</v>
      </c>
      <c r="D47" s="441" t="s">
        <v>128</v>
      </c>
      <c r="E47" s="441" t="s">
        <v>605</v>
      </c>
      <c r="F47" s="441" t="s">
        <v>606</v>
      </c>
      <c r="G47" s="467" t="s">
        <v>161</v>
      </c>
      <c r="H47" s="28" t="s">
        <v>73</v>
      </c>
      <c r="I47" s="28" t="s">
        <v>79</v>
      </c>
      <c r="J47" s="441" t="s">
        <v>609</v>
      </c>
      <c r="K47" s="480" t="s">
        <v>355</v>
      </c>
      <c r="L47" s="444" t="s">
        <v>293</v>
      </c>
      <c r="M47" s="467" t="s">
        <v>161</v>
      </c>
      <c r="N47" s="28" t="s">
        <v>72</v>
      </c>
      <c r="O47" s="28" t="s">
        <v>78</v>
      </c>
      <c r="P47" s="441" t="s">
        <v>162</v>
      </c>
      <c r="Q47" s="467" t="s">
        <v>1022</v>
      </c>
      <c r="R47" s="441" t="s">
        <v>597</v>
      </c>
      <c r="S47" s="444" t="s">
        <v>293</v>
      </c>
      <c r="T47" s="465" t="s">
        <v>1025</v>
      </c>
      <c r="U47" s="841"/>
      <c r="V47" s="405">
        <v>44012</v>
      </c>
      <c r="W47" s="209"/>
      <c r="X47" s="356"/>
    </row>
    <row r="48" spans="1:24" s="206" customFormat="1" ht="123" customHeight="1" thickBot="1" x14ac:dyDescent="0.3">
      <c r="A48" s="460" t="s">
        <v>396</v>
      </c>
      <c r="B48" s="462" t="s">
        <v>590</v>
      </c>
      <c r="C48" s="473" t="s">
        <v>601</v>
      </c>
      <c r="D48" s="473" t="s">
        <v>128</v>
      </c>
      <c r="E48" s="473" t="s">
        <v>607</v>
      </c>
      <c r="F48" s="473" t="s">
        <v>608</v>
      </c>
      <c r="G48" s="468" t="s">
        <v>161</v>
      </c>
      <c r="H48" s="45" t="s">
        <v>73</v>
      </c>
      <c r="I48" s="45" t="s">
        <v>79</v>
      </c>
      <c r="J48" s="473" t="s">
        <v>609</v>
      </c>
      <c r="K48" s="483" t="s">
        <v>355</v>
      </c>
      <c r="L48" s="469" t="s">
        <v>293</v>
      </c>
      <c r="M48" s="468" t="s">
        <v>161</v>
      </c>
      <c r="N48" s="45" t="s">
        <v>71</v>
      </c>
      <c r="O48" s="45" t="s">
        <v>78</v>
      </c>
      <c r="P48" s="473" t="s">
        <v>164</v>
      </c>
      <c r="Q48" s="468" t="s">
        <v>1023</v>
      </c>
      <c r="R48" s="473" t="s">
        <v>597</v>
      </c>
      <c r="S48" s="469" t="s">
        <v>296</v>
      </c>
      <c r="T48" s="343" t="s">
        <v>598</v>
      </c>
      <c r="U48" s="842"/>
      <c r="V48" s="350">
        <v>44012</v>
      </c>
      <c r="W48" s="223"/>
      <c r="X48" s="357"/>
    </row>
    <row r="49" spans="1:24" ht="52.5" customHeight="1" x14ac:dyDescent="0.25">
      <c r="A49" s="865" t="s">
        <v>137</v>
      </c>
      <c r="B49" s="673" t="s">
        <v>106</v>
      </c>
      <c r="C49" s="814" t="s">
        <v>643</v>
      </c>
      <c r="D49" s="675" t="s">
        <v>128</v>
      </c>
      <c r="E49" s="410" t="s">
        <v>644</v>
      </c>
      <c r="F49" s="410" t="s">
        <v>645</v>
      </c>
      <c r="G49" s="676" t="s">
        <v>161</v>
      </c>
      <c r="H49" s="676" t="s">
        <v>71</v>
      </c>
      <c r="I49" s="676" t="s">
        <v>78</v>
      </c>
      <c r="J49" s="850" t="s">
        <v>646</v>
      </c>
      <c r="K49" s="813" t="s">
        <v>355</v>
      </c>
      <c r="L49" s="448" t="s">
        <v>523</v>
      </c>
      <c r="M49" s="676" t="s">
        <v>161</v>
      </c>
      <c r="N49" s="676" t="s">
        <v>71</v>
      </c>
      <c r="O49" s="676" t="s">
        <v>78</v>
      </c>
      <c r="P49" s="448" t="s">
        <v>77</v>
      </c>
      <c r="Q49" s="412" t="s">
        <v>647</v>
      </c>
      <c r="R49" s="427" t="s">
        <v>130</v>
      </c>
      <c r="S49" s="451" t="s">
        <v>293</v>
      </c>
      <c r="T49" s="815" t="s">
        <v>648</v>
      </c>
      <c r="U49" s="830"/>
      <c r="V49" s="332">
        <v>44012</v>
      </c>
      <c r="W49" s="222"/>
      <c r="X49" s="652"/>
    </row>
    <row r="50" spans="1:24" ht="69.75" customHeight="1" x14ac:dyDescent="0.25">
      <c r="A50" s="612"/>
      <c r="B50" s="590"/>
      <c r="C50" s="598"/>
      <c r="D50" s="577"/>
      <c r="E50" s="441" t="s">
        <v>649</v>
      </c>
      <c r="F50" s="441" t="s">
        <v>650</v>
      </c>
      <c r="G50" s="581"/>
      <c r="H50" s="581"/>
      <c r="I50" s="581"/>
      <c r="J50" s="30" t="s">
        <v>651</v>
      </c>
      <c r="K50" s="480" t="s">
        <v>355</v>
      </c>
      <c r="L50" s="444" t="s">
        <v>523</v>
      </c>
      <c r="M50" s="581"/>
      <c r="N50" s="581"/>
      <c r="O50" s="581"/>
      <c r="P50" s="444" t="s">
        <v>77</v>
      </c>
      <c r="Q50" s="467" t="s">
        <v>647</v>
      </c>
      <c r="R50" s="485" t="s">
        <v>130</v>
      </c>
      <c r="S50" s="439" t="s">
        <v>293</v>
      </c>
      <c r="T50" s="816" t="s">
        <v>648</v>
      </c>
      <c r="U50" s="831"/>
      <c r="V50" s="332">
        <v>44012</v>
      </c>
      <c r="W50" s="44"/>
      <c r="X50" s="653"/>
    </row>
    <row r="51" spans="1:24" ht="53.25" customHeight="1" x14ac:dyDescent="0.25">
      <c r="A51" s="612"/>
      <c r="B51" s="590"/>
      <c r="C51" s="598"/>
      <c r="D51" s="577"/>
      <c r="E51" s="441"/>
      <c r="F51" s="441"/>
      <c r="G51" s="581"/>
      <c r="H51" s="581"/>
      <c r="I51" s="581"/>
      <c r="J51" s="30" t="s">
        <v>652</v>
      </c>
      <c r="K51" s="480" t="s">
        <v>355</v>
      </c>
      <c r="L51" s="444" t="s">
        <v>523</v>
      </c>
      <c r="M51" s="581"/>
      <c r="N51" s="581"/>
      <c r="O51" s="581"/>
      <c r="P51" s="444" t="s">
        <v>77</v>
      </c>
      <c r="Q51" s="467" t="s">
        <v>647</v>
      </c>
      <c r="R51" s="485" t="s">
        <v>653</v>
      </c>
      <c r="S51" s="439" t="s">
        <v>293</v>
      </c>
      <c r="T51" s="816" t="s">
        <v>654</v>
      </c>
      <c r="U51" s="831"/>
      <c r="V51" s="332">
        <v>44012</v>
      </c>
      <c r="W51" s="44"/>
      <c r="X51" s="653"/>
    </row>
    <row r="52" spans="1:24" ht="65.25" customHeight="1" x14ac:dyDescent="0.25">
      <c r="A52" s="612"/>
      <c r="B52" s="590"/>
      <c r="C52" s="598"/>
      <c r="D52" s="577"/>
      <c r="E52" s="441"/>
      <c r="F52" s="441"/>
      <c r="G52" s="581"/>
      <c r="H52" s="581"/>
      <c r="I52" s="581"/>
      <c r="J52" s="211" t="s">
        <v>655</v>
      </c>
      <c r="K52" s="480" t="s">
        <v>355</v>
      </c>
      <c r="L52" s="444" t="s">
        <v>293</v>
      </c>
      <c r="M52" s="581"/>
      <c r="N52" s="581"/>
      <c r="O52" s="581"/>
      <c r="P52" s="444" t="s">
        <v>77</v>
      </c>
      <c r="Q52" s="467" t="s">
        <v>940</v>
      </c>
      <c r="R52" s="485" t="s">
        <v>130</v>
      </c>
      <c r="S52" s="439" t="s">
        <v>293</v>
      </c>
      <c r="T52" s="816" t="s">
        <v>656</v>
      </c>
      <c r="U52" s="831"/>
      <c r="V52" s="332">
        <v>44012</v>
      </c>
      <c r="W52" s="44"/>
      <c r="X52" s="658"/>
    </row>
    <row r="53" spans="1:24" ht="35.25" customHeight="1" x14ac:dyDescent="0.25">
      <c r="A53" s="612" t="s">
        <v>137</v>
      </c>
      <c r="B53" s="590" t="s">
        <v>107</v>
      </c>
      <c r="C53" s="598" t="s">
        <v>657</v>
      </c>
      <c r="D53" s="577" t="s">
        <v>128</v>
      </c>
      <c r="E53" s="441" t="s">
        <v>1026</v>
      </c>
      <c r="F53" s="441" t="s">
        <v>658</v>
      </c>
      <c r="G53" s="581" t="s">
        <v>161</v>
      </c>
      <c r="H53" s="581" t="s">
        <v>71</v>
      </c>
      <c r="I53" s="581" t="s">
        <v>78</v>
      </c>
      <c r="J53" s="211" t="s">
        <v>659</v>
      </c>
      <c r="K53" s="480" t="s">
        <v>355</v>
      </c>
      <c r="L53" s="444" t="s">
        <v>293</v>
      </c>
      <c r="M53" s="581" t="s">
        <v>161</v>
      </c>
      <c r="N53" s="581" t="s">
        <v>71</v>
      </c>
      <c r="O53" s="581" t="s">
        <v>78</v>
      </c>
      <c r="P53" s="581" t="s">
        <v>77</v>
      </c>
      <c r="Q53" s="642" t="s">
        <v>660</v>
      </c>
      <c r="R53" s="485" t="s">
        <v>130</v>
      </c>
      <c r="S53" s="439" t="s">
        <v>293</v>
      </c>
      <c r="T53" s="851" t="s">
        <v>939</v>
      </c>
      <c r="U53" s="831"/>
      <c r="V53" s="405">
        <v>44012</v>
      </c>
      <c r="W53" s="44"/>
      <c r="X53" s="659"/>
    </row>
    <row r="54" spans="1:24" ht="58.5" customHeight="1" x14ac:dyDescent="0.25">
      <c r="A54" s="612"/>
      <c r="B54" s="590"/>
      <c r="C54" s="598"/>
      <c r="D54" s="577"/>
      <c r="E54" s="587" t="s">
        <v>1027</v>
      </c>
      <c r="F54" s="579" t="s">
        <v>661</v>
      </c>
      <c r="G54" s="581"/>
      <c r="H54" s="581"/>
      <c r="I54" s="581"/>
      <c r="J54" s="30" t="s">
        <v>662</v>
      </c>
      <c r="K54" s="480" t="s">
        <v>355</v>
      </c>
      <c r="L54" s="444" t="s">
        <v>293</v>
      </c>
      <c r="M54" s="581"/>
      <c r="N54" s="581"/>
      <c r="O54" s="581"/>
      <c r="P54" s="581"/>
      <c r="Q54" s="643"/>
      <c r="R54" s="485" t="s">
        <v>130</v>
      </c>
      <c r="S54" s="439" t="s">
        <v>293</v>
      </c>
      <c r="T54" s="852"/>
      <c r="U54" s="831"/>
      <c r="V54" s="332">
        <v>44012</v>
      </c>
      <c r="W54" s="44"/>
      <c r="X54" s="653"/>
    </row>
    <row r="55" spans="1:24" ht="49.5" customHeight="1" thickBot="1" x14ac:dyDescent="0.3">
      <c r="A55" s="670"/>
      <c r="B55" s="594"/>
      <c r="C55" s="622"/>
      <c r="D55" s="595"/>
      <c r="E55" s="638"/>
      <c r="F55" s="609"/>
      <c r="G55" s="596"/>
      <c r="H55" s="596"/>
      <c r="I55" s="596"/>
      <c r="J55" s="215" t="s">
        <v>663</v>
      </c>
      <c r="K55" s="483" t="s">
        <v>355</v>
      </c>
      <c r="L55" s="469" t="s">
        <v>293</v>
      </c>
      <c r="M55" s="596"/>
      <c r="N55" s="596"/>
      <c r="O55" s="596"/>
      <c r="P55" s="596"/>
      <c r="Q55" s="644"/>
      <c r="R55" s="406" t="s">
        <v>195</v>
      </c>
      <c r="S55" s="469" t="s">
        <v>293</v>
      </c>
      <c r="T55" s="853"/>
      <c r="U55" s="849"/>
      <c r="V55" s="407">
        <v>44012</v>
      </c>
      <c r="W55" s="221"/>
      <c r="X55" s="660"/>
    </row>
    <row r="56" spans="1:24" ht="66.75" customHeight="1" x14ac:dyDescent="0.25">
      <c r="A56" s="865" t="s">
        <v>132</v>
      </c>
      <c r="B56" s="838" t="s">
        <v>121</v>
      </c>
      <c r="C56" s="858" t="s">
        <v>669</v>
      </c>
      <c r="D56" s="675" t="s">
        <v>128</v>
      </c>
      <c r="E56" s="859" t="s">
        <v>672</v>
      </c>
      <c r="F56" s="859" t="s">
        <v>678</v>
      </c>
      <c r="G56" s="676" t="s">
        <v>161</v>
      </c>
      <c r="H56" s="676" t="s">
        <v>71</v>
      </c>
      <c r="I56" s="676" t="s">
        <v>78</v>
      </c>
      <c r="J56" s="860" t="s">
        <v>664</v>
      </c>
      <c r="K56" s="813" t="s">
        <v>355</v>
      </c>
      <c r="L56" s="676" t="s">
        <v>522</v>
      </c>
      <c r="M56" s="676" t="s">
        <v>161</v>
      </c>
      <c r="N56" s="676" t="s">
        <v>71</v>
      </c>
      <c r="O56" s="676" t="s">
        <v>78</v>
      </c>
      <c r="P56" s="675" t="s">
        <v>77</v>
      </c>
      <c r="Q56" s="860" t="s">
        <v>1028</v>
      </c>
      <c r="R56" s="860" t="s">
        <v>156</v>
      </c>
      <c r="S56" s="676" t="s">
        <v>296</v>
      </c>
      <c r="T56" s="827" t="s">
        <v>85</v>
      </c>
      <c r="U56" s="854"/>
      <c r="V56" s="646">
        <v>44012</v>
      </c>
      <c r="W56" s="624"/>
      <c r="X56" s="653"/>
    </row>
    <row r="57" spans="1:24" ht="66.75" customHeight="1" x14ac:dyDescent="0.25">
      <c r="A57" s="612"/>
      <c r="B57" s="600"/>
      <c r="C57" s="617"/>
      <c r="D57" s="577"/>
      <c r="E57" s="481" t="s">
        <v>673</v>
      </c>
      <c r="F57" s="481" t="s">
        <v>679</v>
      </c>
      <c r="G57" s="581"/>
      <c r="H57" s="581"/>
      <c r="I57" s="581"/>
      <c r="J57" s="602"/>
      <c r="K57" s="480" t="s">
        <v>355</v>
      </c>
      <c r="L57" s="581"/>
      <c r="M57" s="581"/>
      <c r="N57" s="581"/>
      <c r="O57" s="581"/>
      <c r="P57" s="577"/>
      <c r="Q57" s="602"/>
      <c r="R57" s="602"/>
      <c r="S57" s="581"/>
      <c r="T57" s="828"/>
      <c r="U57" s="855"/>
      <c r="V57" s="647"/>
      <c r="W57" s="591"/>
      <c r="X57" s="653"/>
    </row>
    <row r="58" spans="1:24" ht="116.25" customHeight="1" x14ac:dyDescent="0.25">
      <c r="A58" s="612"/>
      <c r="B58" s="600"/>
      <c r="C58" s="617"/>
      <c r="D58" s="577"/>
      <c r="E58" s="481" t="s">
        <v>674</v>
      </c>
      <c r="F58" s="481" t="s">
        <v>680</v>
      </c>
      <c r="G58" s="581"/>
      <c r="H58" s="581"/>
      <c r="I58" s="581"/>
      <c r="J58" s="28" t="s">
        <v>665</v>
      </c>
      <c r="K58" s="480" t="s">
        <v>355</v>
      </c>
      <c r="L58" s="444" t="s">
        <v>523</v>
      </c>
      <c r="M58" s="581"/>
      <c r="N58" s="581"/>
      <c r="O58" s="581"/>
      <c r="P58" s="445" t="s">
        <v>77</v>
      </c>
      <c r="Q58" s="470" t="s">
        <v>1029</v>
      </c>
      <c r="R58" s="444" t="s">
        <v>156</v>
      </c>
      <c r="S58" s="580" t="s">
        <v>296</v>
      </c>
      <c r="T58" s="828" t="s">
        <v>85</v>
      </c>
      <c r="U58" s="854"/>
      <c r="V58" s="645">
        <v>44012</v>
      </c>
      <c r="W58" s="623"/>
      <c r="X58" s="653"/>
    </row>
    <row r="59" spans="1:24" ht="99.75" customHeight="1" thickBot="1" x14ac:dyDescent="0.3">
      <c r="A59" s="612"/>
      <c r="B59" s="600"/>
      <c r="C59" s="617"/>
      <c r="D59" s="577"/>
      <c r="E59" s="481" t="s">
        <v>675</v>
      </c>
      <c r="F59" s="408" t="s">
        <v>934</v>
      </c>
      <c r="G59" s="581"/>
      <c r="H59" s="581"/>
      <c r="I59" s="581"/>
      <c r="J59" s="28" t="s">
        <v>666</v>
      </c>
      <c r="K59" s="480" t="s">
        <v>355</v>
      </c>
      <c r="L59" s="444" t="s">
        <v>523</v>
      </c>
      <c r="M59" s="581"/>
      <c r="N59" s="581"/>
      <c r="O59" s="581"/>
      <c r="P59" s="445" t="s">
        <v>77</v>
      </c>
      <c r="Q59" s="470" t="s">
        <v>1029</v>
      </c>
      <c r="R59" s="444" t="s">
        <v>156</v>
      </c>
      <c r="S59" s="581"/>
      <c r="T59" s="828"/>
      <c r="U59" s="855"/>
      <c r="V59" s="647"/>
      <c r="W59" s="591"/>
      <c r="X59" s="653"/>
    </row>
    <row r="60" spans="1:24" ht="82.5" customHeight="1" x14ac:dyDescent="0.25">
      <c r="A60" s="612" t="s">
        <v>132</v>
      </c>
      <c r="B60" s="600" t="s">
        <v>122</v>
      </c>
      <c r="C60" s="617" t="s">
        <v>670</v>
      </c>
      <c r="D60" s="619" t="s">
        <v>128</v>
      </c>
      <c r="E60" s="409" t="s">
        <v>1030</v>
      </c>
      <c r="F60" s="481" t="s">
        <v>1031</v>
      </c>
      <c r="G60" s="581" t="s">
        <v>161</v>
      </c>
      <c r="H60" s="581" t="s">
        <v>71</v>
      </c>
      <c r="I60" s="581" t="s">
        <v>78</v>
      </c>
      <c r="J60" s="481" t="s">
        <v>1035</v>
      </c>
      <c r="K60" s="480" t="s">
        <v>355</v>
      </c>
      <c r="L60" s="444" t="s">
        <v>523</v>
      </c>
      <c r="M60" s="581" t="s">
        <v>161</v>
      </c>
      <c r="N60" s="581" t="s">
        <v>71</v>
      </c>
      <c r="O60" s="581" t="s">
        <v>78</v>
      </c>
      <c r="P60" s="577" t="s">
        <v>77</v>
      </c>
      <c r="Q60" s="467" t="s">
        <v>1039</v>
      </c>
      <c r="R60" s="477" t="s">
        <v>156</v>
      </c>
      <c r="S60" s="444" t="s">
        <v>296</v>
      </c>
      <c r="T60" s="426" t="s">
        <v>85</v>
      </c>
      <c r="U60" s="856"/>
      <c r="V60" s="645">
        <v>44012</v>
      </c>
      <c r="W60" s="623"/>
      <c r="X60" s="652"/>
    </row>
    <row r="61" spans="1:24" ht="82.5" customHeight="1" x14ac:dyDescent="0.25">
      <c r="A61" s="612"/>
      <c r="B61" s="600"/>
      <c r="C61" s="617"/>
      <c r="D61" s="619"/>
      <c r="E61" s="481" t="s">
        <v>1032</v>
      </c>
      <c r="F61" s="481" t="s">
        <v>668</v>
      </c>
      <c r="G61" s="581"/>
      <c r="H61" s="581"/>
      <c r="I61" s="581"/>
      <c r="J61" s="481" t="s">
        <v>1036</v>
      </c>
      <c r="K61" s="480" t="s">
        <v>355</v>
      </c>
      <c r="L61" s="444" t="s">
        <v>523</v>
      </c>
      <c r="M61" s="581"/>
      <c r="N61" s="581"/>
      <c r="O61" s="581"/>
      <c r="P61" s="577"/>
      <c r="Q61" s="467" t="s">
        <v>1040</v>
      </c>
      <c r="R61" s="477" t="s">
        <v>156</v>
      </c>
      <c r="S61" s="444" t="s">
        <v>296</v>
      </c>
      <c r="T61" s="426" t="s">
        <v>85</v>
      </c>
      <c r="U61" s="856"/>
      <c r="V61" s="646"/>
      <c r="W61" s="624"/>
      <c r="X61" s="653"/>
    </row>
    <row r="62" spans="1:24" ht="78.75" customHeight="1" x14ac:dyDescent="0.25">
      <c r="A62" s="612"/>
      <c r="B62" s="600"/>
      <c r="C62" s="617"/>
      <c r="D62" s="619"/>
      <c r="E62" s="481" t="s">
        <v>1033</v>
      </c>
      <c r="F62" s="481" t="s">
        <v>668</v>
      </c>
      <c r="G62" s="581"/>
      <c r="H62" s="581"/>
      <c r="I62" s="581"/>
      <c r="J62" s="481" t="s">
        <v>1037</v>
      </c>
      <c r="K62" s="480" t="s">
        <v>355</v>
      </c>
      <c r="L62" s="444" t="s">
        <v>523</v>
      </c>
      <c r="M62" s="581"/>
      <c r="N62" s="581"/>
      <c r="O62" s="581"/>
      <c r="P62" s="577"/>
      <c r="Q62" s="467" t="s">
        <v>1041</v>
      </c>
      <c r="R62" s="477" t="s">
        <v>156</v>
      </c>
      <c r="S62" s="444" t="s">
        <v>296</v>
      </c>
      <c r="T62" s="426" t="s">
        <v>85</v>
      </c>
      <c r="U62" s="856"/>
      <c r="V62" s="647"/>
      <c r="W62" s="591"/>
      <c r="X62" s="653"/>
    </row>
    <row r="63" spans="1:24" ht="57.75" customHeight="1" x14ac:dyDescent="0.25">
      <c r="A63" s="612" t="s">
        <v>132</v>
      </c>
      <c r="B63" s="590" t="s">
        <v>123</v>
      </c>
      <c r="C63" s="617" t="s">
        <v>671</v>
      </c>
      <c r="D63" s="619" t="s">
        <v>128</v>
      </c>
      <c r="E63" s="481" t="s">
        <v>676</v>
      </c>
      <c r="F63" s="481" t="s">
        <v>681</v>
      </c>
      <c r="G63" s="581" t="s">
        <v>67</v>
      </c>
      <c r="H63" s="581" t="s">
        <v>72</v>
      </c>
      <c r="I63" s="581" t="s">
        <v>78</v>
      </c>
      <c r="J63" s="616" t="s">
        <v>1038</v>
      </c>
      <c r="K63" s="480" t="s">
        <v>355</v>
      </c>
      <c r="L63" s="581" t="s">
        <v>523</v>
      </c>
      <c r="M63" s="581" t="s">
        <v>161</v>
      </c>
      <c r="N63" s="581" t="s">
        <v>71</v>
      </c>
      <c r="O63" s="581" t="s">
        <v>78</v>
      </c>
      <c r="P63" s="577" t="s">
        <v>77</v>
      </c>
      <c r="Q63" s="467" t="s">
        <v>1042</v>
      </c>
      <c r="R63" s="602" t="s">
        <v>156</v>
      </c>
      <c r="S63" s="582" t="s">
        <v>296</v>
      </c>
      <c r="T63" s="663" t="s">
        <v>85</v>
      </c>
      <c r="U63" s="856"/>
      <c r="V63" s="645">
        <v>44012</v>
      </c>
      <c r="W63" s="623"/>
      <c r="X63" s="654"/>
    </row>
    <row r="64" spans="1:24" ht="57.75" customHeight="1" thickBot="1" x14ac:dyDescent="0.3">
      <c r="A64" s="670"/>
      <c r="B64" s="594"/>
      <c r="C64" s="618"/>
      <c r="D64" s="620"/>
      <c r="E64" s="482" t="s">
        <v>677</v>
      </c>
      <c r="F64" s="482" t="s">
        <v>1034</v>
      </c>
      <c r="G64" s="596"/>
      <c r="H64" s="596"/>
      <c r="I64" s="596"/>
      <c r="J64" s="861"/>
      <c r="K64" s="483" t="s">
        <v>355</v>
      </c>
      <c r="L64" s="596"/>
      <c r="M64" s="596"/>
      <c r="N64" s="596"/>
      <c r="O64" s="596"/>
      <c r="P64" s="595"/>
      <c r="Q64" s="468" t="s">
        <v>1043</v>
      </c>
      <c r="R64" s="603"/>
      <c r="S64" s="650"/>
      <c r="T64" s="862"/>
      <c r="U64" s="857"/>
      <c r="V64" s="648"/>
      <c r="W64" s="656"/>
      <c r="X64" s="655"/>
    </row>
    <row r="65" spans="1:24" ht="57" customHeight="1" x14ac:dyDescent="0.25">
      <c r="A65" s="865" t="s">
        <v>139</v>
      </c>
      <c r="B65" s="673" t="s">
        <v>99</v>
      </c>
      <c r="C65" s="613" t="s">
        <v>1044</v>
      </c>
      <c r="D65" s="675" t="s">
        <v>128</v>
      </c>
      <c r="E65" s="410" t="s">
        <v>683</v>
      </c>
      <c r="F65" s="410" t="s">
        <v>1045</v>
      </c>
      <c r="G65" s="676" t="s">
        <v>161</v>
      </c>
      <c r="H65" s="676" t="s">
        <v>73</v>
      </c>
      <c r="I65" s="676" t="s">
        <v>79</v>
      </c>
      <c r="J65" s="411" t="s">
        <v>1047</v>
      </c>
      <c r="K65" s="813" t="s">
        <v>355</v>
      </c>
      <c r="L65" s="448" t="s">
        <v>296</v>
      </c>
      <c r="M65" s="676" t="s">
        <v>161</v>
      </c>
      <c r="N65" s="676" t="s">
        <v>71</v>
      </c>
      <c r="O65" s="671" t="s">
        <v>78</v>
      </c>
      <c r="P65" s="634" t="s">
        <v>162</v>
      </c>
      <c r="Q65" s="412" t="s">
        <v>1048</v>
      </c>
      <c r="R65" s="866" t="s">
        <v>150</v>
      </c>
      <c r="S65" s="427" t="s">
        <v>293</v>
      </c>
      <c r="T65" s="867" t="s">
        <v>85</v>
      </c>
      <c r="U65" s="840"/>
      <c r="V65" s="317">
        <v>44012</v>
      </c>
      <c r="W65" s="222"/>
      <c r="X65" s="220"/>
    </row>
    <row r="66" spans="1:24" ht="69" customHeight="1" x14ac:dyDescent="0.25">
      <c r="A66" s="612"/>
      <c r="B66" s="590"/>
      <c r="C66" s="614"/>
      <c r="D66" s="577"/>
      <c r="E66" s="441" t="s">
        <v>684</v>
      </c>
      <c r="F66" s="204" t="s">
        <v>690</v>
      </c>
      <c r="G66" s="581"/>
      <c r="H66" s="581"/>
      <c r="I66" s="581"/>
      <c r="J66" s="453" t="s">
        <v>694</v>
      </c>
      <c r="K66" s="480" t="s">
        <v>355</v>
      </c>
      <c r="L66" s="444" t="s">
        <v>297</v>
      </c>
      <c r="M66" s="581"/>
      <c r="N66" s="581"/>
      <c r="O66" s="607"/>
      <c r="P66" s="625"/>
      <c r="Q66" s="467" t="s">
        <v>1049</v>
      </c>
      <c r="R66" s="399" t="s">
        <v>904</v>
      </c>
      <c r="S66" s="485" t="s">
        <v>296</v>
      </c>
      <c r="T66" s="426" t="s">
        <v>85</v>
      </c>
      <c r="U66" s="841"/>
      <c r="V66" s="317">
        <v>44012</v>
      </c>
      <c r="W66" s="44"/>
      <c r="X66" s="220"/>
    </row>
    <row r="67" spans="1:24" ht="78.75" customHeight="1" x14ac:dyDescent="0.25">
      <c r="A67" s="612"/>
      <c r="B67" s="590"/>
      <c r="C67" s="615"/>
      <c r="D67" s="577"/>
      <c r="E67" s="441" t="s">
        <v>685</v>
      </c>
      <c r="F67" s="204" t="s">
        <v>1046</v>
      </c>
      <c r="G67" s="581"/>
      <c r="H67" s="581"/>
      <c r="I67" s="581"/>
      <c r="J67" s="453" t="s">
        <v>694</v>
      </c>
      <c r="K67" s="480" t="s">
        <v>355</v>
      </c>
      <c r="L67" s="444" t="s">
        <v>296</v>
      </c>
      <c r="M67" s="581"/>
      <c r="N67" s="581"/>
      <c r="O67" s="607"/>
      <c r="P67" s="625"/>
      <c r="Q67" s="467" t="s">
        <v>1050</v>
      </c>
      <c r="R67" s="399" t="s">
        <v>150</v>
      </c>
      <c r="S67" s="485" t="s">
        <v>296</v>
      </c>
      <c r="T67" s="426" t="s">
        <v>85</v>
      </c>
      <c r="U67" s="841"/>
      <c r="V67" s="317">
        <v>44012</v>
      </c>
      <c r="W67" s="44"/>
      <c r="X67" s="220"/>
    </row>
    <row r="68" spans="1:24" ht="131.25" customHeight="1" x14ac:dyDescent="0.25">
      <c r="A68" s="612" t="s">
        <v>139</v>
      </c>
      <c r="B68" s="600" t="s">
        <v>100</v>
      </c>
      <c r="C68" s="610" t="s">
        <v>196</v>
      </c>
      <c r="D68" s="577" t="s">
        <v>128</v>
      </c>
      <c r="E68" s="441" t="s">
        <v>686</v>
      </c>
      <c r="F68" s="204" t="s">
        <v>691</v>
      </c>
      <c r="G68" s="582" t="s">
        <v>161</v>
      </c>
      <c r="H68" s="582" t="s">
        <v>71</v>
      </c>
      <c r="I68" s="582" t="s">
        <v>78</v>
      </c>
      <c r="J68" s="453" t="s">
        <v>695</v>
      </c>
      <c r="K68" s="480" t="s">
        <v>355</v>
      </c>
      <c r="L68" s="444" t="s">
        <v>293</v>
      </c>
      <c r="M68" s="582" t="s">
        <v>161</v>
      </c>
      <c r="N68" s="582" t="s">
        <v>71</v>
      </c>
      <c r="O68" s="582" t="s">
        <v>78</v>
      </c>
      <c r="P68" s="583" t="s">
        <v>77</v>
      </c>
      <c r="Q68" s="467" t="s">
        <v>1051</v>
      </c>
      <c r="R68" s="399" t="s">
        <v>150</v>
      </c>
      <c r="S68" s="485" t="s">
        <v>297</v>
      </c>
      <c r="T68" s="426" t="s">
        <v>85</v>
      </c>
      <c r="U68" s="841"/>
      <c r="V68" s="317">
        <v>44012</v>
      </c>
      <c r="W68" s="44"/>
      <c r="X68" s="218"/>
    </row>
    <row r="69" spans="1:24" ht="75.75" customHeight="1" x14ac:dyDescent="0.25">
      <c r="A69" s="612"/>
      <c r="B69" s="600"/>
      <c r="C69" s="610"/>
      <c r="D69" s="577"/>
      <c r="E69" s="29" t="s">
        <v>687</v>
      </c>
      <c r="F69" s="441" t="s">
        <v>692</v>
      </c>
      <c r="G69" s="580"/>
      <c r="H69" s="580"/>
      <c r="I69" s="580"/>
      <c r="J69" s="453" t="s">
        <v>696</v>
      </c>
      <c r="K69" s="480" t="s">
        <v>355</v>
      </c>
      <c r="L69" s="444" t="s">
        <v>293</v>
      </c>
      <c r="M69" s="580"/>
      <c r="N69" s="580"/>
      <c r="O69" s="580"/>
      <c r="P69" s="625"/>
      <c r="Q69" s="467" t="s">
        <v>905</v>
      </c>
      <c r="R69" s="399" t="s">
        <v>150</v>
      </c>
      <c r="S69" s="485" t="s">
        <v>293</v>
      </c>
      <c r="T69" s="426" t="s">
        <v>85</v>
      </c>
      <c r="U69" s="841"/>
      <c r="V69" s="317">
        <v>44012</v>
      </c>
      <c r="W69" s="44"/>
      <c r="X69" s="217"/>
    </row>
    <row r="70" spans="1:24" ht="149.25" customHeight="1" x14ac:dyDescent="0.25">
      <c r="A70" s="612" t="s">
        <v>139</v>
      </c>
      <c r="B70" s="600" t="s">
        <v>165</v>
      </c>
      <c r="C70" s="610" t="s">
        <v>1052</v>
      </c>
      <c r="D70" s="577" t="s">
        <v>128</v>
      </c>
      <c r="E70" s="441" t="s">
        <v>1053</v>
      </c>
      <c r="F70" s="441" t="s">
        <v>1058</v>
      </c>
      <c r="G70" s="581" t="s">
        <v>67</v>
      </c>
      <c r="H70" s="581" t="s">
        <v>72</v>
      </c>
      <c r="I70" s="581" t="s">
        <v>78</v>
      </c>
      <c r="J70" s="453" t="s">
        <v>1063</v>
      </c>
      <c r="K70" s="480" t="s">
        <v>355</v>
      </c>
      <c r="L70" s="444" t="s">
        <v>295</v>
      </c>
      <c r="M70" s="581" t="s">
        <v>161</v>
      </c>
      <c r="N70" s="581" t="s">
        <v>71</v>
      </c>
      <c r="O70" s="581" t="s">
        <v>78</v>
      </c>
      <c r="P70" s="583" t="s">
        <v>77</v>
      </c>
      <c r="Q70" s="213" t="s">
        <v>906</v>
      </c>
      <c r="R70" s="453" t="s">
        <v>150</v>
      </c>
      <c r="S70" s="485" t="s">
        <v>297</v>
      </c>
      <c r="T70" s="426" t="s">
        <v>85</v>
      </c>
      <c r="U70" s="841"/>
      <c r="V70" s="317" t="s">
        <v>982</v>
      </c>
      <c r="W70" s="44"/>
      <c r="X70" s="217"/>
    </row>
    <row r="71" spans="1:24" ht="76.5" customHeight="1" x14ac:dyDescent="0.25">
      <c r="A71" s="612"/>
      <c r="B71" s="600"/>
      <c r="C71" s="610"/>
      <c r="D71" s="577"/>
      <c r="E71" s="441" t="s">
        <v>1054</v>
      </c>
      <c r="F71" s="441" t="s">
        <v>1059</v>
      </c>
      <c r="G71" s="581"/>
      <c r="H71" s="581"/>
      <c r="I71" s="581"/>
      <c r="J71" s="453" t="s">
        <v>1064</v>
      </c>
      <c r="K71" s="480" t="s">
        <v>355</v>
      </c>
      <c r="L71" s="444" t="s">
        <v>293</v>
      </c>
      <c r="M71" s="581"/>
      <c r="N71" s="581"/>
      <c r="O71" s="581"/>
      <c r="P71" s="625"/>
      <c r="Q71" s="453" t="s">
        <v>1066</v>
      </c>
      <c r="R71" s="453" t="s">
        <v>907</v>
      </c>
      <c r="S71" s="485" t="s">
        <v>293</v>
      </c>
      <c r="T71" s="426" t="s">
        <v>85</v>
      </c>
      <c r="U71" s="841"/>
      <c r="V71" s="317" t="s">
        <v>982</v>
      </c>
      <c r="W71" s="44"/>
      <c r="X71" s="217"/>
    </row>
    <row r="72" spans="1:24" ht="56.25" customHeight="1" x14ac:dyDescent="0.25">
      <c r="A72" s="612"/>
      <c r="B72" s="600"/>
      <c r="C72" s="610"/>
      <c r="D72" s="577"/>
      <c r="E72" s="441" t="s">
        <v>1055</v>
      </c>
      <c r="F72" s="204" t="s">
        <v>1060</v>
      </c>
      <c r="G72" s="581"/>
      <c r="H72" s="581"/>
      <c r="I72" s="581"/>
      <c r="J72" s="610" t="s">
        <v>1065</v>
      </c>
      <c r="K72" s="809" t="s">
        <v>357</v>
      </c>
      <c r="L72" s="581" t="s">
        <v>297</v>
      </c>
      <c r="M72" s="581"/>
      <c r="N72" s="581"/>
      <c r="O72" s="581"/>
      <c r="P72" s="625"/>
      <c r="Q72" s="610" t="s">
        <v>1067</v>
      </c>
      <c r="R72" s="661" t="s">
        <v>907</v>
      </c>
      <c r="S72" s="585" t="s">
        <v>295</v>
      </c>
      <c r="T72" s="663" t="s">
        <v>85</v>
      </c>
      <c r="U72" s="841"/>
      <c r="V72" s="317">
        <v>44012</v>
      </c>
      <c r="W72" s="44"/>
      <c r="X72" s="217"/>
    </row>
    <row r="73" spans="1:24" ht="88.5" customHeight="1" x14ac:dyDescent="0.25">
      <c r="A73" s="612"/>
      <c r="B73" s="600"/>
      <c r="C73" s="610"/>
      <c r="D73" s="577"/>
      <c r="E73" s="441" t="s">
        <v>1056</v>
      </c>
      <c r="F73" s="204" t="s">
        <v>1061</v>
      </c>
      <c r="G73" s="581"/>
      <c r="H73" s="581"/>
      <c r="I73" s="581"/>
      <c r="J73" s="610"/>
      <c r="K73" s="621"/>
      <c r="L73" s="581"/>
      <c r="M73" s="581"/>
      <c r="N73" s="581"/>
      <c r="O73" s="581"/>
      <c r="P73" s="625"/>
      <c r="Q73" s="610"/>
      <c r="R73" s="662"/>
      <c r="S73" s="586"/>
      <c r="T73" s="665"/>
      <c r="U73" s="841"/>
      <c r="V73" s="377">
        <v>44012</v>
      </c>
      <c r="W73" s="44"/>
      <c r="X73" s="217"/>
    </row>
    <row r="74" spans="1:24" ht="96.75" customHeight="1" x14ac:dyDescent="0.25">
      <c r="A74" s="612"/>
      <c r="B74" s="600"/>
      <c r="C74" s="610"/>
      <c r="D74" s="577"/>
      <c r="E74" s="204" t="s">
        <v>1057</v>
      </c>
      <c r="F74" s="204" t="s">
        <v>1062</v>
      </c>
      <c r="G74" s="581"/>
      <c r="H74" s="581"/>
      <c r="I74" s="581"/>
      <c r="J74" s="453" t="s">
        <v>697</v>
      </c>
      <c r="K74" s="480" t="s">
        <v>355</v>
      </c>
      <c r="L74" s="444" t="s">
        <v>297</v>
      </c>
      <c r="M74" s="581"/>
      <c r="N74" s="581"/>
      <c r="O74" s="581"/>
      <c r="P74" s="584"/>
      <c r="Q74" s="467" t="s">
        <v>1068</v>
      </c>
      <c r="R74" s="453" t="s">
        <v>907</v>
      </c>
      <c r="S74" s="485" t="s">
        <v>296</v>
      </c>
      <c r="T74" s="426" t="s">
        <v>85</v>
      </c>
      <c r="U74" s="841"/>
      <c r="V74" s="377">
        <v>44012</v>
      </c>
      <c r="W74" s="44"/>
      <c r="X74" s="217"/>
    </row>
    <row r="75" spans="1:24" ht="86.25" customHeight="1" x14ac:dyDescent="0.25">
      <c r="A75" s="612" t="s">
        <v>139</v>
      </c>
      <c r="B75" s="600" t="s">
        <v>166</v>
      </c>
      <c r="C75" s="610" t="s">
        <v>682</v>
      </c>
      <c r="D75" s="577" t="s">
        <v>128</v>
      </c>
      <c r="E75" s="204" t="s">
        <v>1070</v>
      </c>
      <c r="F75" s="441" t="s">
        <v>1073</v>
      </c>
      <c r="G75" s="581" t="s">
        <v>67</v>
      </c>
      <c r="H75" s="581" t="s">
        <v>72</v>
      </c>
      <c r="I75" s="581" t="s">
        <v>78</v>
      </c>
      <c r="J75" s="453" t="s">
        <v>698</v>
      </c>
      <c r="K75" s="480" t="s">
        <v>357</v>
      </c>
      <c r="L75" s="444" t="s">
        <v>297</v>
      </c>
      <c r="M75" s="581" t="s">
        <v>161</v>
      </c>
      <c r="N75" s="581" t="s">
        <v>71</v>
      </c>
      <c r="O75" s="581" t="s">
        <v>78</v>
      </c>
      <c r="P75" s="583" t="s">
        <v>162</v>
      </c>
      <c r="Q75" s="467" t="s">
        <v>1077</v>
      </c>
      <c r="R75" s="467" t="s">
        <v>908</v>
      </c>
      <c r="S75" s="485" t="s">
        <v>293</v>
      </c>
      <c r="T75" s="426" t="s">
        <v>85</v>
      </c>
      <c r="U75" s="841"/>
      <c r="V75" s="377">
        <v>44012</v>
      </c>
      <c r="W75" s="44"/>
      <c r="X75" s="217"/>
    </row>
    <row r="76" spans="1:24" ht="93.75" customHeight="1" x14ac:dyDescent="0.25">
      <c r="A76" s="612"/>
      <c r="B76" s="600"/>
      <c r="C76" s="610"/>
      <c r="D76" s="577"/>
      <c r="E76" s="441" t="s">
        <v>1071</v>
      </c>
      <c r="F76" s="441" t="s">
        <v>1074</v>
      </c>
      <c r="G76" s="581"/>
      <c r="H76" s="581"/>
      <c r="I76" s="581"/>
      <c r="J76" s="453" t="s">
        <v>698</v>
      </c>
      <c r="K76" s="480" t="s">
        <v>355</v>
      </c>
      <c r="L76" s="444" t="s">
        <v>297</v>
      </c>
      <c r="M76" s="581"/>
      <c r="N76" s="581"/>
      <c r="O76" s="581"/>
      <c r="P76" s="584"/>
      <c r="Q76" s="467" t="s">
        <v>1077</v>
      </c>
      <c r="R76" s="467" t="s">
        <v>908</v>
      </c>
      <c r="S76" s="485" t="s">
        <v>293</v>
      </c>
      <c r="T76" s="426" t="s">
        <v>85</v>
      </c>
      <c r="U76" s="841"/>
      <c r="V76" s="377">
        <v>44012</v>
      </c>
      <c r="W76" s="44"/>
      <c r="X76" s="217"/>
    </row>
    <row r="77" spans="1:24" ht="57.75" customHeight="1" x14ac:dyDescent="0.25">
      <c r="A77" s="612" t="s">
        <v>139</v>
      </c>
      <c r="B77" s="600" t="s">
        <v>167</v>
      </c>
      <c r="C77" s="610" t="s">
        <v>1069</v>
      </c>
      <c r="D77" s="577" t="s">
        <v>128</v>
      </c>
      <c r="E77" s="441" t="s">
        <v>688</v>
      </c>
      <c r="F77" s="204" t="s">
        <v>1075</v>
      </c>
      <c r="G77" s="581" t="s">
        <v>68</v>
      </c>
      <c r="H77" s="581" t="s">
        <v>71</v>
      </c>
      <c r="I77" s="581" t="s">
        <v>78</v>
      </c>
      <c r="J77" s="453" t="s">
        <v>699</v>
      </c>
      <c r="K77" s="480" t="s">
        <v>355</v>
      </c>
      <c r="L77" s="444" t="s">
        <v>295</v>
      </c>
      <c r="M77" s="581" t="s">
        <v>161</v>
      </c>
      <c r="N77" s="581" t="s">
        <v>71</v>
      </c>
      <c r="O77" s="581" t="s">
        <v>78</v>
      </c>
      <c r="P77" s="583" t="s">
        <v>77</v>
      </c>
      <c r="Q77" s="467" t="s">
        <v>125</v>
      </c>
      <c r="R77" s="649" t="s">
        <v>150</v>
      </c>
      <c r="S77" s="485" t="s">
        <v>295</v>
      </c>
      <c r="T77" s="426" t="s">
        <v>85</v>
      </c>
      <c r="U77" s="841"/>
      <c r="V77" s="377">
        <v>44012</v>
      </c>
      <c r="W77" s="44"/>
      <c r="X77" s="654"/>
    </row>
    <row r="78" spans="1:24" ht="39.75" customHeight="1" x14ac:dyDescent="0.25">
      <c r="A78" s="612"/>
      <c r="B78" s="600"/>
      <c r="C78" s="610"/>
      <c r="D78" s="577"/>
      <c r="E78" s="441" t="s">
        <v>689</v>
      </c>
      <c r="F78" s="441" t="s">
        <v>1076</v>
      </c>
      <c r="G78" s="581"/>
      <c r="H78" s="581"/>
      <c r="I78" s="581"/>
      <c r="J78" s="453" t="s">
        <v>700</v>
      </c>
      <c r="K78" s="480" t="s">
        <v>355</v>
      </c>
      <c r="L78" s="444" t="s">
        <v>293</v>
      </c>
      <c r="M78" s="581"/>
      <c r="N78" s="581"/>
      <c r="O78" s="581"/>
      <c r="P78" s="625"/>
      <c r="Q78" s="602" t="s">
        <v>909</v>
      </c>
      <c r="R78" s="605"/>
      <c r="S78" s="585" t="s">
        <v>295</v>
      </c>
      <c r="T78" s="663" t="s">
        <v>85</v>
      </c>
      <c r="U78" s="863"/>
      <c r="V78" s="645">
        <v>44012</v>
      </c>
      <c r="W78" s="623"/>
      <c r="X78" s="657"/>
    </row>
    <row r="79" spans="1:24" ht="51.75" customHeight="1" thickBot="1" x14ac:dyDescent="0.3">
      <c r="A79" s="868"/>
      <c r="B79" s="869"/>
      <c r="C79" s="661"/>
      <c r="D79" s="583"/>
      <c r="E79" s="413" t="s">
        <v>1072</v>
      </c>
      <c r="F79" s="413" t="s">
        <v>693</v>
      </c>
      <c r="G79" s="582"/>
      <c r="H79" s="582"/>
      <c r="I79" s="582"/>
      <c r="J79" s="466" t="s">
        <v>701</v>
      </c>
      <c r="K79" s="845" t="s">
        <v>355</v>
      </c>
      <c r="L79" s="439" t="s">
        <v>295</v>
      </c>
      <c r="M79" s="582"/>
      <c r="N79" s="582"/>
      <c r="O79" s="582"/>
      <c r="P79" s="625"/>
      <c r="Q79" s="649"/>
      <c r="R79" s="605"/>
      <c r="S79" s="870"/>
      <c r="T79" s="664"/>
      <c r="U79" s="864"/>
      <c r="V79" s="648"/>
      <c r="W79" s="656"/>
      <c r="X79" s="655"/>
    </row>
    <row r="80" spans="1:24" s="232" customFormat="1" ht="75.75" customHeight="1" x14ac:dyDescent="0.25">
      <c r="A80" s="865" t="s">
        <v>140</v>
      </c>
      <c r="B80" s="875" t="s">
        <v>98</v>
      </c>
      <c r="C80" s="876" t="s">
        <v>168</v>
      </c>
      <c r="D80" s="675" t="s">
        <v>128</v>
      </c>
      <c r="E80" s="410" t="s">
        <v>702</v>
      </c>
      <c r="F80" s="366" t="s">
        <v>703</v>
      </c>
      <c r="G80" s="676" t="s">
        <v>161</v>
      </c>
      <c r="H80" s="676" t="s">
        <v>71</v>
      </c>
      <c r="I80" s="676" t="s">
        <v>78</v>
      </c>
      <c r="J80" s="411" t="s">
        <v>704</v>
      </c>
      <c r="K80" s="813" t="s">
        <v>356</v>
      </c>
      <c r="L80" s="448" t="s">
        <v>297</v>
      </c>
      <c r="M80" s="676" t="s">
        <v>161</v>
      </c>
      <c r="N80" s="676" t="s">
        <v>71</v>
      </c>
      <c r="O80" s="676" t="s">
        <v>78</v>
      </c>
      <c r="P80" s="675" t="s">
        <v>77</v>
      </c>
      <c r="Q80" s="412" t="s">
        <v>1087</v>
      </c>
      <c r="R80" s="412" t="s">
        <v>150</v>
      </c>
      <c r="S80" s="427" t="s">
        <v>296</v>
      </c>
      <c r="T80" s="877" t="s">
        <v>155</v>
      </c>
      <c r="U80" s="872"/>
      <c r="V80" s="317">
        <v>44012</v>
      </c>
      <c r="W80" s="222"/>
      <c r="X80" s="220"/>
    </row>
    <row r="81" spans="1:24" s="232" customFormat="1" ht="89.25" customHeight="1" x14ac:dyDescent="0.25">
      <c r="A81" s="612"/>
      <c r="B81" s="871"/>
      <c r="C81" s="610"/>
      <c r="D81" s="577"/>
      <c r="E81" s="441" t="s">
        <v>705</v>
      </c>
      <c r="F81" s="29" t="s">
        <v>1078</v>
      </c>
      <c r="G81" s="581"/>
      <c r="H81" s="581"/>
      <c r="I81" s="581"/>
      <c r="J81" s="453" t="s">
        <v>1083</v>
      </c>
      <c r="K81" s="480" t="s">
        <v>355</v>
      </c>
      <c r="L81" s="444" t="s">
        <v>293</v>
      </c>
      <c r="M81" s="581"/>
      <c r="N81" s="581"/>
      <c r="O81" s="581"/>
      <c r="P81" s="577"/>
      <c r="Q81" s="467" t="s">
        <v>1088</v>
      </c>
      <c r="R81" s="467" t="s">
        <v>150</v>
      </c>
      <c r="S81" s="485" t="s">
        <v>297</v>
      </c>
      <c r="T81" s="878" t="s">
        <v>85</v>
      </c>
      <c r="U81" s="873"/>
      <c r="V81" s="317">
        <v>44012</v>
      </c>
      <c r="W81" s="44"/>
      <c r="X81" s="339"/>
    </row>
    <row r="82" spans="1:24" s="232" customFormat="1" ht="87.75" customHeight="1" x14ac:dyDescent="0.25">
      <c r="A82" s="612"/>
      <c r="B82" s="871"/>
      <c r="C82" s="610"/>
      <c r="D82" s="577"/>
      <c r="E82" s="29" t="s">
        <v>706</v>
      </c>
      <c r="F82" s="29" t="s">
        <v>709</v>
      </c>
      <c r="G82" s="581"/>
      <c r="H82" s="581"/>
      <c r="I82" s="581"/>
      <c r="J82" s="453" t="s">
        <v>1084</v>
      </c>
      <c r="K82" s="480" t="s">
        <v>355</v>
      </c>
      <c r="L82" s="444" t="s">
        <v>293</v>
      </c>
      <c r="M82" s="581"/>
      <c r="N82" s="581"/>
      <c r="O82" s="581"/>
      <c r="P82" s="577"/>
      <c r="Q82" s="467" t="s">
        <v>707</v>
      </c>
      <c r="R82" s="467" t="s">
        <v>708</v>
      </c>
      <c r="S82" s="485" t="s">
        <v>297</v>
      </c>
      <c r="T82" s="878" t="s">
        <v>85</v>
      </c>
      <c r="U82" s="873"/>
      <c r="V82" s="317">
        <v>44012</v>
      </c>
      <c r="W82" s="44"/>
      <c r="X82" s="362"/>
    </row>
    <row r="83" spans="1:24" s="232" customFormat="1" ht="78" customHeight="1" x14ac:dyDescent="0.25">
      <c r="A83" s="612"/>
      <c r="B83" s="871"/>
      <c r="C83" s="610"/>
      <c r="D83" s="577"/>
      <c r="E83" s="29" t="s">
        <v>1079</v>
      </c>
      <c r="F83" s="29" t="s">
        <v>1080</v>
      </c>
      <c r="G83" s="581"/>
      <c r="H83" s="581"/>
      <c r="I83" s="581"/>
      <c r="J83" s="453" t="s">
        <v>1085</v>
      </c>
      <c r="K83" s="480" t="s">
        <v>355</v>
      </c>
      <c r="L83" s="444" t="s">
        <v>523</v>
      </c>
      <c r="M83" s="581"/>
      <c r="N83" s="581"/>
      <c r="O83" s="581"/>
      <c r="P83" s="577"/>
      <c r="Q83" s="467" t="s">
        <v>1089</v>
      </c>
      <c r="R83" s="399" t="s">
        <v>708</v>
      </c>
      <c r="S83" s="485" t="s">
        <v>294</v>
      </c>
      <c r="T83" s="878" t="s">
        <v>85</v>
      </c>
      <c r="U83" s="873"/>
      <c r="V83" s="317">
        <v>44012</v>
      </c>
      <c r="W83" s="44"/>
      <c r="X83" s="362"/>
    </row>
    <row r="84" spans="1:24" s="232" customFormat="1" ht="83.25" customHeight="1" thickBot="1" x14ac:dyDescent="0.3">
      <c r="A84" s="670"/>
      <c r="B84" s="879"/>
      <c r="C84" s="672"/>
      <c r="D84" s="595"/>
      <c r="E84" s="473" t="s">
        <v>1081</v>
      </c>
      <c r="F84" s="46" t="s">
        <v>1082</v>
      </c>
      <c r="G84" s="596"/>
      <c r="H84" s="596"/>
      <c r="I84" s="596"/>
      <c r="J84" s="454" t="s">
        <v>1086</v>
      </c>
      <c r="K84" s="483" t="s">
        <v>355</v>
      </c>
      <c r="L84" s="469" t="s">
        <v>297</v>
      </c>
      <c r="M84" s="596"/>
      <c r="N84" s="596"/>
      <c r="O84" s="596"/>
      <c r="P84" s="595"/>
      <c r="Q84" s="468" t="s">
        <v>1090</v>
      </c>
      <c r="R84" s="400" t="s">
        <v>708</v>
      </c>
      <c r="S84" s="275" t="s">
        <v>523</v>
      </c>
      <c r="T84" s="880" t="s">
        <v>85</v>
      </c>
      <c r="U84" s="874"/>
      <c r="V84" s="216">
        <v>44012</v>
      </c>
      <c r="W84" s="221"/>
      <c r="X84" s="343"/>
    </row>
    <row r="85" spans="1:24" s="232" customFormat="1" ht="80.25" customHeight="1" x14ac:dyDescent="0.25">
      <c r="A85" s="865" t="s">
        <v>138</v>
      </c>
      <c r="B85" s="673" t="s">
        <v>101</v>
      </c>
      <c r="C85" s="810" t="s">
        <v>735</v>
      </c>
      <c r="D85" s="675" t="s">
        <v>128</v>
      </c>
      <c r="E85" s="410" t="s">
        <v>738</v>
      </c>
      <c r="F85" s="410" t="s">
        <v>751</v>
      </c>
      <c r="G85" s="676" t="s">
        <v>161</v>
      </c>
      <c r="H85" s="676" t="s">
        <v>71</v>
      </c>
      <c r="I85" s="676" t="s">
        <v>78</v>
      </c>
      <c r="J85" s="410" t="s">
        <v>710</v>
      </c>
      <c r="K85" s="813" t="s">
        <v>355</v>
      </c>
      <c r="L85" s="448" t="s">
        <v>523</v>
      </c>
      <c r="M85" s="676" t="s">
        <v>161</v>
      </c>
      <c r="N85" s="676" t="s">
        <v>71</v>
      </c>
      <c r="O85" s="676" t="s">
        <v>78</v>
      </c>
      <c r="P85" s="838" t="s">
        <v>77</v>
      </c>
      <c r="Q85" s="860" t="s">
        <v>125</v>
      </c>
      <c r="R85" s="412" t="s">
        <v>711</v>
      </c>
      <c r="S85" s="427" t="s">
        <v>523</v>
      </c>
      <c r="T85" s="884" t="s">
        <v>84</v>
      </c>
      <c r="U85" s="881"/>
      <c r="V85" s="358">
        <v>44012</v>
      </c>
      <c r="W85" s="222"/>
      <c r="X85" s="657"/>
    </row>
    <row r="86" spans="1:24" s="232" customFormat="1" ht="60.75" customHeight="1" x14ac:dyDescent="0.25">
      <c r="A86" s="612"/>
      <c r="B86" s="590"/>
      <c r="C86" s="579"/>
      <c r="D86" s="577"/>
      <c r="E86" s="441" t="s">
        <v>739</v>
      </c>
      <c r="F86" s="579" t="s">
        <v>752</v>
      </c>
      <c r="G86" s="581"/>
      <c r="H86" s="581"/>
      <c r="I86" s="581"/>
      <c r="J86" s="441" t="s">
        <v>712</v>
      </c>
      <c r="K86" s="480" t="s">
        <v>355</v>
      </c>
      <c r="L86" s="444" t="s">
        <v>523</v>
      </c>
      <c r="M86" s="581"/>
      <c r="N86" s="581"/>
      <c r="O86" s="581"/>
      <c r="P86" s="600"/>
      <c r="Q86" s="602"/>
      <c r="R86" s="467" t="s">
        <v>711</v>
      </c>
      <c r="S86" s="485" t="s">
        <v>523</v>
      </c>
      <c r="T86" s="426" t="s">
        <v>84</v>
      </c>
      <c r="U86" s="881"/>
      <c r="V86" s="358">
        <v>44012</v>
      </c>
      <c r="W86" s="44"/>
      <c r="X86" s="657"/>
    </row>
    <row r="87" spans="1:24" s="232" customFormat="1" ht="61.5" customHeight="1" x14ac:dyDescent="0.25">
      <c r="A87" s="612"/>
      <c r="B87" s="590"/>
      <c r="C87" s="579"/>
      <c r="D87" s="577"/>
      <c r="E87" s="441" t="s">
        <v>740</v>
      </c>
      <c r="F87" s="579"/>
      <c r="G87" s="581"/>
      <c r="H87" s="581"/>
      <c r="I87" s="581"/>
      <c r="J87" s="441" t="s">
        <v>713</v>
      </c>
      <c r="K87" s="480" t="s">
        <v>355</v>
      </c>
      <c r="L87" s="444" t="s">
        <v>522</v>
      </c>
      <c r="M87" s="581"/>
      <c r="N87" s="581"/>
      <c r="O87" s="581"/>
      <c r="P87" s="600"/>
      <c r="Q87" s="602"/>
      <c r="R87" s="467" t="s">
        <v>711</v>
      </c>
      <c r="S87" s="485" t="s">
        <v>523</v>
      </c>
      <c r="T87" s="426" t="s">
        <v>84</v>
      </c>
      <c r="U87" s="881"/>
      <c r="V87" s="358">
        <v>44012</v>
      </c>
      <c r="W87" s="44"/>
      <c r="X87" s="657"/>
    </row>
    <row r="88" spans="1:24" s="232" customFormat="1" ht="136.5" customHeight="1" x14ac:dyDescent="0.25">
      <c r="A88" s="612"/>
      <c r="B88" s="590"/>
      <c r="C88" s="579"/>
      <c r="D88" s="577"/>
      <c r="E88" s="441" t="s">
        <v>741</v>
      </c>
      <c r="F88" s="579"/>
      <c r="G88" s="581"/>
      <c r="H88" s="581"/>
      <c r="I88" s="581"/>
      <c r="J88" s="441" t="s">
        <v>714</v>
      </c>
      <c r="K88" s="480" t="s">
        <v>355</v>
      </c>
      <c r="L88" s="444" t="s">
        <v>293</v>
      </c>
      <c r="M88" s="581"/>
      <c r="N88" s="581"/>
      <c r="O88" s="581"/>
      <c r="P88" s="600"/>
      <c r="Q88" s="602"/>
      <c r="R88" s="444" t="s">
        <v>711</v>
      </c>
      <c r="S88" s="485" t="s">
        <v>293</v>
      </c>
      <c r="T88" s="426" t="s">
        <v>84</v>
      </c>
      <c r="U88" s="854"/>
      <c r="V88" s="358">
        <v>44012</v>
      </c>
      <c r="W88" s="44"/>
      <c r="X88" s="639"/>
    </row>
    <row r="89" spans="1:24" s="232" customFormat="1" ht="84.75" customHeight="1" x14ac:dyDescent="0.25">
      <c r="A89" s="612" t="s">
        <v>138</v>
      </c>
      <c r="B89" s="590" t="s">
        <v>102</v>
      </c>
      <c r="C89" s="579" t="s">
        <v>736</v>
      </c>
      <c r="D89" s="577" t="s">
        <v>128</v>
      </c>
      <c r="E89" s="441" t="s">
        <v>742</v>
      </c>
      <c r="F89" s="441" t="s">
        <v>753</v>
      </c>
      <c r="G89" s="581" t="s">
        <v>161</v>
      </c>
      <c r="H89" s="581" t="s">
        <v>71</v>
      </c>
      <c r="I89" s="581" t="s">
        <v>78</v>
      </c>
      <c r="J89" s="441" t="s">
        <v>715</v>
      </c>
      <c r="K89" s="480" t="s">
        <v>355</v>
      </c>
      <c r="L89" s="444" t="s">
        <v>523</v>
      </c>
      <c r="M89" s="581" t="s">
        <v>161</v>
      </c>
      <c r="N89" s="581" t="s">
        <v>71</v>
      </c>
      <c r="O89" s="581" t="s">
        <v>78</v>
      </c>
      <c r="P89" s="581" t="s">
        <v>77</v>
      </c>
      <c r="Q89" s="602" t="s">
        <v>125</v>
      </c>
      <c r="R89" s="467" t="s">
        <v>711</v>
      </c>
      <c r="S89" s="485" t="s">
        <v>523</v>
      </c>
      <c r="T89" s="426" t="s">
        <v>84</v>
      </c>
      <c r="U89" s="855"/>
      <c r="V89" s="364">
        <v>44012</v>
      </c>
      <c r="W89" s="44"/>
      <c r="X89" s="654"/>
    </row>
    <row r="90" spans="1:24" s="232" customFormat="1" ht="84.75" customHeight="1" x14ac:dyDescent="0.25">
      <c r="A90" s="612"/>
      <c r="B90" s="590"/>
      <c r="C90" s="579"/>
      <c r="D90" s="577"/>
      <c r="E90" s="441" t="s">
        <v>743</v>
      </c>
      <c r="F90" s="441" t="s">
        <v>754</v>
      </c>
      <c r="G90" s="581"/>
      <c r="H90" s="581"/>
      <c r="I90" s="581"/>
      <c r="J90" s="441" t="s">
        <v>716</v>
      </c>
      <c r="K90" s="480" t="s">
        <v>355</v>
      </c>
      <c r="L90" s="444" t="s">
        <v>297</v>
      </c>
      <c r="M90" s="581"/>
      <c r="N90" s="581"/>
      <c r="O90" s="581"/>
      <c r="P90" s="581"/>
      <c r="Q90" s="602"/>
      <c r="R90" s="467" t="s">
        <v>711</v>
      </c>
      <c r="S90" s="485" t="s">
        <v>293</v>
      </c>
      <c r="T90" s="426" t="s">
        <v>84</v>
      </c>
      <c r="U90" s="855"/>
      <c r="V90" s="364">
        <v>44012</v>
      </c>
      <c r="W90" s="44"/>
      <c r="X90" s="657"/>
    </row>
    <row r="91" spans="1:24" s="232" customFormat="1" ht="106.5" customHeight="1" x14ac:dyDescent="0.25">
      <c r="A91" s="612"/>
      <c r="B91" s="590"/>
      <c r="C91" s="579"/>
      <c r="D91" s="577"/>
      <c r="E91" s="441" t="s">
        <v>85</v>
      </c>
      <c r="F91" s="441" t="s">
        <v>755</v>
      </c>
      <c r="G91" s="581"/>
      <c r="H91" s="581"/>
      <c r="I91" s="581"/>
      <c r="J91" s="441" t="s">
        <v>717</v>
      </c>
      <c r="K91" s="480" t="s">
        <v>355</v>
      </c>
      <c r="L91" s="444" t="s">
        <v>523</v>
      </c>
      <c r="M91" s="581"/>
      <c r="N91" s="581"/>
      <c r="O91" s="581"/>
      <c r="P91" s="581"/>
      <c r="Q91" s="602"/>
      <c r="R91" s="467" t="s">
        <v>711</v>
      </c>
      <c r="S91" s="485" t="s">
        <v>523</v>
      </c>
      <c r="T91" s="426" t="s">
        <v>84</v>
      </c>
      <c r="U91" s="855"/>
      <c r="V91" s="364">
        <v>44012</v>
      </c>
      <c r="W91" s="44"/>
      <c r="X91" s="639"/>
    </row>
    <row r="92" spans="1:24" s="232" customFormat="1" ht="87" customHeight="1" x14ac:dyDescent="0.25">
      <c r="A92" s="612" t="s">
        <v>138</v>
      </c>
      <c r="B92" s="590" t="s">
        <v>103</v>
      </c>
      <c r="C92" s="579" t="s">
        <v>737</v>
      </c>
      <c r="D92" s="577" t="s">
        <v>128</v>
      </c>
      <c r="E92" s="441" t="s">
        <v>744</v>
      </c>
      <c r="F92" s="441" t="s">
        <v>756</v>
      </c>
      <c r="G92" s="581" t="s">
        <v>70</v>
      </c>
      <c r="H92" s="581" t="s">
        <v>73</v>
      </c>
      <c r="I92" s="581" t="s">
        <v>81</v>
      </c>
      <c r="J92" s="414" t="s">
        <v>718</v>
      </c>
      <c r="K92" s="480" t="s">
        <v>355</v>
      </c>
      <c r="L92" s="444" t="s">
        <v>293</v>
      </c>
      <c r="M92" s="581" t="s">
        <v>68</v>
      </c>
      <c r="N92" s="581" t="s">
        <v>71</v>
      </c>
      <c r="O92" s="581" t="s">
        <v>78</v>
      </c>
      <c r="P92" s="581" t="s">
        <v>162</v>
      </c>
      <c r="Q92" s="441" t="s">
        <v>719</v>
      </c>
      <c r="R92" s="467" t="s">
        <v>888</v>
      </c>
      <c r="S92" s="485" t="s">
        <v>293</v>
      </c>
      <c r="T92" s="426" t="s">
        <v>84</v>
      </c>
      <c r="U92" s="882"/>
      <c r="V92" s="358">
        <v>44012</v>
      </c>
      <c r="W92" s="44"/>
      <c r="X92" s="654"/>
    </row>
    <row r="93" spans="1:24" s="232" customFormat="1" ht="111.75" customHeight="1" x14ac:dyDescent="0.25">
      <c r="A93" s="612"/>
      <c r="B93" s="590"/>
      <c r="C93" s="579"/>
      <c r="D93" s="577"/>
      <c r="E93" s="29"/>
      <c r="F93" s="29"/>
      <c r="G93" s="581"/>
      <c r="H93" s="581"/>
      <c r="I93" s="581"/>
      <c r="J93" s="414" t="s">
        <v>720</v>
      </c>
      <c r="K93" s="480" t="s">
        <v>355</v>
      </c>
      <c r="L93" s="444" t="s">
        <v>293</v>
      </c>
      <c r="M93" s="581"/>
      <c r="N93" s="581"/>
      <c r="O93" s="581"/>
      <c r="P93" s="581"/>
      <c r="Q93" s="441" t="s">
        <v>721</v>
      </c>
      <c r="R93" s="467" t="s">
        <v>888</v>
      </c>
      <c r="S93" s="485" t="s">
        <v>293</v>
      </c>
      <c r="T93" s="426" t="s">
        <v>84</v>
      </c>
      <c r="U93" s="881"/>
      <c r="V93" s="358">
        <v>44012</v>
      </c>
      <c r="W93" s="44"/>
      <c r="X93" s="657"/>
    </row>
    <row r="94" spans="1:24" s="232" customFormat="1" ht="69.75" customHeight="1" x14ac:dyDescent="0.25">
      <c r="A94" s="612"/>
      <c r="B94" s="590"/>
      <c r="C94" s="579"/>
      <c r="D94" s="577"/>
      <c r="E94" s="441" t="s">
        <v>745</v>
      </c>
      <c r="F94" s="441" t="s">
        <v>757</v>
      </c>
      <c r="G94" s="581"/>
      <c r="H94" s="581"/>
      <c r="I94" s="581"/>
      <c r="J94" s="414" t="s">
        <v>722</v>
      </c>
      <c r="K94" s="480" t="s">
        <v>355</v>
      </c>
      <c r="L94" s="444" t="s">
        <v>293</v>
      </c>
      <c r="M94" s="581"/>
      <c r="N94" s="581"/>
      <c r="O94" s="581"/>
      <c r="P94" s="581"/>
      <c r="Q94" s="441" t="s">
        <v>721</v>
      </c>
      <c r="R94" s="467" t="s">
        <v>888</v>
      </c>
      <c r="S94" s="485" t="s">
        <v>293</v>
      </c>
      <c r="T94" s="426" t="s">
        <v>84</v>
      </c>
      <c r="U94" s="881"/>
      <c r="V94" s="358">
        <v>44012</v>
      </c>
      <c r="W94" s="44"/>
      <c r="X94" s="657"/>
    </row>
    <row r="95" spans="1:24" s="232" customFormat="1" ht="81" customHeight="1" x14ac:dyDescent="0.25">
      <c r="A95" s="612"/>
      <c r="B95" s="590"/>
      <c r="C95" s="579"/>
      <c r="D95" s="577"/>
      <c r="E95" s="441"/>
      <c r="F95" s="441"/>
      <c r="G95" s="581"/>
      <c r="H95" s="581"/>
      <c r="I95" s="581"/>
      <c r="J95" s="414" t="s">
        <v>1091</v>
      </c>
      <c r="K95" s="480" t="s">
        <v>355</v>
      </c>
      <c r="L95" s="444" t="s">
        <v>293</v>
      </c>
      <c r="M95" s="581"/>
      <c r="N95" s="581"/>
      <c r="O95" s="581"/>
      <c r="P95" s="581"/>
      <c r="Q95" s="441" t="s">
        <v>721</v>
      </c>
      <c r="R95" s="467" t="s">
        <v>888</v>
      </c>
      <c r="S95" s="485" t="s">
        <v>293</v>
      </c>
      <c r="T95" s="426" t="s">
        <v>84</v>
      </c>
      <c r="U95" s="854"/>
      <c r="V95" s="358">
        <v>44012</v>
      </c>
      <c r="W95" s="44"/>
      <c r="X95" s="639"/>
    </row>
    <row r="96" spans="1:24" s="232" customFormat="1" ht="75" customHeight="1" x14ac:dyDescent="0.25">
      <c r="A96" s="612" t="s">
        <v>138</v>
      </c>
      <c r="B96" s="590" t="s">
        <v>104</v>
      </c>
      <c r="C96" s="579" t="s">
        <v>83</v>
      </c>
      <c r="D96" s="577" t="s">
        <v>128</v>
      </c>
      <c r="E96" s="441" t="s">
        <v>746</v>
      </c>
      <c r="F96" s="441" t="s">
        <v>758</v>
      </c>
      <c r="G96" s="581" t="s">
        <v>70</v>
      </c>
      <c r="H96" s="581" t="s">
        <v>74</v>
      </c>
      <c r="I96" s="581" t="s">
        <v>81</v>
      </c>
      <c r="J96" s="441" t="s">
        <v>723</v>
      </c>
      <c r="K96" s="480" t="s">
        <v>355</v>
      </c>
      <c r="L96" s="444" t="s">
        <v>297</v>
      </c>
      <c r="M96" s="581" t="s">
        <v>69</v>
      </c>
      <c r="N96" s="581" t="s">
        <v>73</v>
      </c>
      <c r="O96" s="582" t="s">
        <v>80</v>
      </c>
      <c r="P96" s="581" t="s">
        <v>162</v>
      </c>
      <c r="Q96" s="441" t="s">
        <v>724</v>
      </c>
      <c r="R96" s="441" t="s">
        <v>725</v>
      </c>
      <c r="S96" s="485" t="s">
        <v>297</v>
      </c>
      <c r="T96" s="828" t="s">
        <v>726</v>
      </c>
      <c r="U96" s="882"/>
      <c r="V96" s="377">
        <v>44012</v>
      </c>
      <c r="W96" s="44"/>
      <c r="X96" s="654"/>
    </row>
    <row r="97" spans="1:24" s="232" customFormat="1" ht="71.25" customHeight="1" x14ac:dyDescent="0.25">
      <c r="A97" s="612"/>
      <c r="B97" s="590"/>
      <c r="C97" s="579"/>
      <c r="D97" s="577"/>
      <c r="E97" s="441" t="s">
        <v>747</v>
      </c>
      <c r="F97" s="441" t="s">
        <v>759</v>
      </c>
      <c r="G97" s="581"/>
      <c r="H97" s="581"/>
      <c r="I97" s="581"/>
      <c r="J97" s="441" t="s">
        <v>727</v>
      </c>
      <c r="K97" s="480" t="s">
        <v>355</v>
      </c>
      <c r="L97" s="444" t="s">
        <v>293</v>
      </c>
      <c r="M97" s="581"/>
      <c r="N97" s="581"/>
      <c r="O97" s="607"/>
      <c r="P97" s="581"/>
      <c r="Q97" s="441" t="s">
        <v>728</v>
      </c>
      <c r="R97" s="441" t="s">
        <v>725</v>
      </c>
      <c r="S97" s="485" t="s">
        <v>293</v>
      </c>
      <c r="T97" s="828"/>
      <c r="U97" s="881"/>
      <c r="V97" s="377">
        <v>44012</v>
      </c>
      <c r="W97" s="44"/>
      <c r="X97" s="657"/>
    </row>
    <row r="98" spans="1:24" s="232" customFormat="1" ht="76.5" customHeight="1" x14ac:dyDescent="0.25">
      <c r="A98" s="612"/>
      <c r="B98" s="590"/>
      <c r="C98" s="579"/>
      <c r="D98" s="577"/>
      <c r="E98" s="441" t="s">
        <v>748</v>
      </c>
      <c r="F98" s="441" t="s">
        <v>760</v>
      </c>
      <c r="G98" s="581"/>
      <c r="H98" s="581"/>
      <c r="I98" s="581"/>
      <c r="J98" s="441" t="s">
        <v>729</v>
      </c>
      <c r="K98" s="480" t="s">
        <v>355</v>
      </c>
      <c r="L98" s="444" t="s">
        <v>522</v>
      </c>
      <c r="M98" s="581"/>
      <c r="N98" s="581"/>
      <c r="O98" s="580"/>
      <c r="P98" s="581"/>
      <c r="Q98" s="441" t="s">
        <v>730</v>
      </c>
      <c r="R98" s="467" t="s">
        <v>725</v>
      </c>
      <c r="S98" s="485" t="s">
        <v>522</v>
      </c>
      <c r="T98" s="828"/>
      <c r="U98" s="854"/>
      <c r="V98" s="377">
        <v>44012</v>
      </c>
      <c r="W98" s="44"/>
      <c r="X98" s="639"/>
    </row>
    <row r="99" spans="1:24" s="232" customFormat="1" ht="114.75" customHeight="1" x14ac:dyDescent="0.25">
      <c r="A99" s="612" t="s">
        <v>138</v>
      </c>
      <c r="B99" s="590" t="s">
        <v>105</v>
      </c>
      <c r="C99" s="579" t="s">
        <v>169</v>
      </c>
      <c r="D99" s="577" t="s">
        <v>128</v>
      </c>
      <c r="E99" s="441" t="s">
        <v>749</v>
      </c>
      <c r="F99" s="441" t="s">
        <v>761</v>
      </c>
      <c r="G99" s="581" t="s">
        <v>161</v>
      </c>
      <c r="H99" s="581" t="s">
        <v>72</v>
      </c>
      <c r="I99" s="581" t="s">
        <v>78</v>
      </c>
      <c r="J99" s="441" t="s">
        <v>731</v>
      </c>
      <c r="K99" s="480" t="s">
        <v>355</v>
      </c>
      <c r="L99" s="444" t="s">
        <v>296</v>
      </c>
      <c r="M99" s="581" t="s">
        <v>161</v>
      </c>
      <c r="N99" s="581" t="s">
        <v>71</v>
      </c>
      <c r="O99" s="581" t="s">
        <v>78</v>
      </c>
      <c r="P99" s="577" t="s">
        <v>77</v>
      </c>
      <c r="Q99" s="441" t="s">
        <v>125</v>
      </c>
      <c r="R99" s="467" t="s">
        <v>1092</v>
      </c>
      <c r="S99" s="485" t="s">
        <v>296</v>
      </c>
      <c r="T99" s="426" t="s">
        <v>84</v>
      </c>
      <c r="U99" s="882"/>
      <c r="V99" s="377">
        <v>44012</v>
      </c>
      <c r="W99" s="44"/>
      <c r="X99" s="654"/>
    </row>
    <row r="100" spans="1:24" s="232" customFormat="1" ht="113.25" customHeight="1" thickBot="1" x14ac:dyDescent="0.3">
      <c r="A100" s="670"/>
      <c r="B100" s="594"/>
      <c r="C100" s="609"/>
      <c r="D100" s="595"/>
      <c r="E100" s="473" t="s">
        <v>750</v>
      </c>
      <c r="F100" s="473" t="s">
        <v>755</v>
      </c>
      <c r="G100" s="596"/>
      <c r="H100" s="596"/>
      <c r="I100" s="596"/>
      <c r="J100" s="473" t="s">
        <v>733</v>
      </c>
      <c r="K100" s="483" t="s">
        <v>355</v>
      </c>
      <c r="L100" s="469" t="s">
        <v>296</v>
      </c>
      <c r="M100" s="596"/>
      <c r="N100" s="596"/>
      <c r="O100" s="596"/>
      <c r="P100" s="595"/>
      <c r="Q100" s="473" t="s">
        <v>734</v>
      </c>
      <c r="R100" s="468" t="s">
        <v>732</v>
      </c>
      <c r="S100" s="275" t="s">
        <v>296</v>
      </c>
      <c r="T100" s="822" t="s">
        <v>84</v>
      </c>
      <c r="U100" s="883"/>
      <c r="V100" s="216">
        <v>44012</v>
      </c>
      <c r="W100" s="221"/>
      <c r="X100" s="655"/>
    </row>
    <row r="101" spans="1:24" ht="79.5" customHeight="1" x14ac:dyDescent="0.25">
      <c r="A101" s="865" t="s">
        <v>133</v>
      </c>
      <c r="B101" s="838" t="s">
        <v>116</v>
      </c>
      <c r="C101" s="860" t="s">
        <v>762</v>
      </c>
      <c r="D101" s="675" t="s">
        <v>128</v>
      </c>
      <c r="E101" s="410" t="s">
        <v>763</v>
      </c>
      <c r="F101" s="410" t="s">
        <v>764</v>
      </c>
      <c r="G101" s="676" t="s">
        <v>69</v>
      </c>
      <c r="H101" s="676" t="s">
        <v>71</v>
      </c>
      <c r="I101" s="676" t="s">
        <v>79</v>
      </c>
      <c r="J101" s="412" t="s">
        <v>765</v>
      </c>
      <c r="K101" s="813" t="s">
        <v>355</v>
      </c>
      <c r="L101" s="448" t="s">
        <v>523</v>
      </c>
      <c r="M101" s="676" t="s">
        <v>67</v>
      </c>
      <c r="N101" s="676" t="s">
        <v>71</v>
      </c>
      <c r="O101" s="676" t="s">
        <v>78</v>
      </c>
      <c r="P101" s="675" t="s">
        <v>162</v>
      </c>
      <c r="Q101" s="411" t="s">
        <v>766</v>
      </c>
      <c r="R101" s="634" t="s">
        <v>157</v>
      </c>
      <c r="S101" s="448" t="s">
        <v>523</v>
      </c>
      <c r="T101" s="884" t="s">
        <v>85</v>
      </c>
      <c r="U101" s="831"/>
      <c r="V101" s="358">
        <v>44012</v>
      </c>
      <c r="W101" s="222"/>
      <c r="X101" s="359"/>
    </row>
    <row r="102" spans="1:24" ht="90" customHeight="1" x14ac:dyDescent="0.25">
      <c r="A102" s="612"/>
      <c r="B102" s="600"/>
      <c r="C102" s="602"/>
      <c r="D102" s="577"/>
      <c r="E102" s="441" t="s">
        <v>767</v>
      </c>
      <c r="F102" s="441" t="s">
        <v>768</v>
      </c>
      <c r="G102" s="581"/>
      <c r="H102" s="581"/>
      <c r="I102" s="581"/>
      <c r="J102" s="467" t="s">
        <v>769</v>
      </c>
      <c r="K102" s="480" t="s">
        <v>355</v>
      </c>
      <c r="L102" s="444" t="s">
        <v>296</v>
      </c>
      <c r="M102" s="581"/>
      <c r="N102" s="581"/>
      <c r="O102" s="581"/>
      <c r="P102" s="577"/>
      <c r="Q102" s="453" t="s">
        <v>770</v>
      </c>
      <c r="R102" s="625"/>
      <c r="S102" s="444" t="s">
        <v>293</v>
      </c>
      <c r="T102" s="426" t="s">
        <v>910</v>
      </c>
      <c r="U102" s="831"/>
      <c r="V102" s="358">
        <v>44012</v>
      </c>
      <c r="W102" s="44"/>
      <c r="X102" s="360"/>
    </row>
    <row r="103" spans="1:24" ht="48" customHeight="1" x14ac:dyDescent="0.25">
      <c r="A103" s="612"/>
      <c r="B103" s="600"/>
      <c r="C103" s="602"/>
      <c r="D103" s="577"/>
      <c r="E103" s="441" t="s">
        <v>771</v>
      </c>
      <c r="F103" s="441" t="s">
        <v>772</v>
      </c>
      <c r="G103" s="581"/>
      <c r="H103" s="581"/>
      <c r="I103" s="581"/>
      <c r="J103" s="467" t="s">
        <v>773</v>
      </c>
      <c r="K103" s="480" t="s">
        <v>355</v>
      </c>
      <c r="L103" s="444" t="s">
        <v>522</v>
      </c>
      <c r="M103" s="581"/>
      <c r="N103" s="581"/>
      <c r="O103" s="581"/>
      <c r="P103" s="577"/>
      <c r="Q103" s="453" t="s">
        <v>774</v>
      </c>
      <c r="R103" s="625"/>
      <c r="S103" s="444" t="s">
        <v>296</v>
      </c>
      <c r="T103" s="426" t="s">
        <v>911</v>
      </c>
      <c r="U103" s="831"/>
      <c r="V103" s="377">
        <v>44012</v>
      </c>
      <c r="W103" s="44"/>
      <c r="X103" s="360"/>
    </row>
    <row r="104" spans="1:24" ht="53.25" customHeight="1" x14ac:dyDescent="0.25">
      <c r="A104" s="612"/>
      <c r="B104" s="600"/>
      <c r="C104" s="602"/>
      <c r="D104" s="577"/>
      <c r="E104" s="204" t="s">
        <v>775</v>
      </c>
      <c r="F104" s="29" t="s">
        <v>776</v>
      </c>
      <c r="G104" s="581"/>
      <c r="H104" s="581"/>
      <c r="I104" s="581"/>
      <c r="J104" s="467" t="s">
        <v>777</v>
      </c>
      <c r="K104" s="480" t="s">
        <v>355</v>
      </c>
      <c r="L104" s="444" t="s">
        <v>297</v>
      </c>
      <c r="M104" s="581"/>
      <c r="N104" s="581"/>
      <c r="O104" s="581"/>
      <c r="P104" s="577"/>
      <c r="Q104" s="453" t="s">
        <v>778</v>
      </c>
      <c r="R104" s="625"/>
      <c r="S104" s="444" t="s">
        <v>296</v>
      </c>
      <c r="T104" s="426" t="s">
        <v>912</v>
      </c>
      <c r="U104" s="885"/>
      <c r="V104" s="377">
        <v>44012</v>
      </c>
      <c r="W104" s="44"/>
      <c r="X104" s="360"/>
    </row>
    <row r="105" spans="1:24" ht="60.75" customHeight="1" x14ac:dyDescent="0.25">
      <c r="A105" s="612"/>
      <c r="B105" s="600"/>
      <c r="C105" s="602"/>
      <c r="D105" s="577"/>
      <c r="E105" s="29" t="s">
        <v>779</v>
      </c>
      <c r="F105" s="29"/>
      <c r="G105" s="581"/>
      <c r="H105" s="581"/>
      <c r="I105" s="581"/>
      <c r="J105" s="467" t="s">
        <v>780</v>
      </c>
      <c r="K105" s="480" t="s">
        <v>355</v>
      </c>
      <c r="L105" s="444" t="s">
        <v>296</v>
      </c>
      <c r="M105" s="581"/>
      <c r="N105" s="581"/>
      <c r="O105" s="581"/>
      <c r="P105" s="577"/>
      <c r="Q105" s="453" t="s">
        <v>781</v>
      </c>
      <c r="R105" s="625"/>
      <c r="S105" s="444" t="s">
        <v>293</v>
      </c>
      <c r="T105" s="426" t="s">
        <v>911</v>
      </c>
      <c r="U105" s="831"/>
      <c r="V105" s="377">
        <v>44012</v>
      </c>
      <c r="W105" s="44"/>
      <c r="X105" s="360"/>
    </row>
    <row r="106" spans="1:24" ht="60.75" customHeight="1" x14ac:dyDescent="0.25">
      <c r="A106" s="612"/>
      <c r="B106" s="600"/>
      <c r="C106" s="602"/>
      <c r="D106" s="577"/>
      <c r="E106" s="29"/>
      <c r="F106" s="29"/>
      <c r="G106" s="581"/>
      <c r="H106" s="581"/>
      <c r="I106" s="581"/>
      <c r="J106" s="467" t="s">
        <v>782</v>
      </c>
      <c r="K106" s="480" t="s">
        <v>355</v>
      </c>
      <c r="L106" s="444" t="s">
        <v>294</v>
      </c>
      <c r="M106" s="581"/>
      <c r="N106" s="581"/>
      <c r="O106" s="581"/>
      <c r="P106" s="577"/>
      <c r="Q106" s="453" t="s">
        <v>783</v>
      </c>
      <c r="R106" s="584"/>
      <c r="S106" s="444" t="s">
        <v>523</v>
      </c>
      <c r="T106" s="426" t="s">
        <v>913</v>
      </c>
      <c r="U106" s="831"/>
      <c r="V106" s="377">
        <v>44012</v>
      </c>
      <c r="W106" s="44"/>
      <c r="X106" s="360"/>
    </row>
    <row r="107" spans="1:24" ht="40.5" customHeight="1" x14ac:dyDescent="0.25">
      <c r="A107" s="612" t="s">
        <v>133</v>
      </c>
      <c r="B107" s="600" t="s">
        <v>117</v>
      </c>
      <c r="C107" s="602" t="s">
        <v>784</v>
      </c>
      <c r="D107" s="577" t="s">
        <v>128</v>
      </c>
      <c r="E107" s="441" t="s">
        <v>785</v>
      </c>
      <c r="F107" s="441" t="s">
        <v>786</v>
      </c>
      <c r="G107" s="581" t="s">
        <v>69</v>
      </c>
      <c r="H107" s="581" t="s">
        <v>73</v>
      </c>
      <c r="I107" s="581" t="s">
        <v>79</v>
      </c>
      <c r="J107" s="467" t="s">
        <v>787</v>
      </c>
      <c r="K107" s="480" t="s">
        <v>355</v>
      </c>
      <c r="L107" s="444" t="s">
        <v>297</v>
      </c>
      <c r="M107" s="581" t="s">
        <v>68</v>
      </c>
      <c r="N107" s="581" t="s">
        <v>72</v>
      </c>
      <c r="O107" s="581" t="s">
        <v>79</v>
      </c>
      <c r="P107" s="577" t="s">
        <v>162</v>
      </c>
      <c r="Q107" s="467" t="s">
        <v>788</v>
      </c>
      <c r="R107" s="583" t="s">
        <v>157</v>
      </c>
      <c r="S107" s="444" t="s">
        <v>296</v>
      </c>
      <c r="T107" s="426" t="s">
        <v>84</v>
      </c>
      <c r="U107" s="831"/>
      <c r="V107" s="377">
        <v>44012</v>
      </c>
      <c r="W107" s="44"/>
      <c r="X107" s="360"/>
    </row>
    <row r="108" spans="1:24" ht="40.5" customHeight="1" x14ac:dyDescent="0.25">
      <c r="A108" s="612"/>
      <c r="B108" s="600"/>
      <c r="C108" s="602"/>
      <c r="D108" s="577"/>
      <c r="E108" s="441" t="s">
        <v>789</v>
      </c>
      <c r="F108" s="441" t="s">
        <v>790</v>
      </c>
      <c r="G108" s="581"/>
      <c r="H108" s="581"/>
      <c r="I108" s="581"/>
      <c r="J108" s="441" t="s">
        <v>791</v>
      </c>
      <c r="K108" s="480" t="s">
        <v>355</v>
      </c>
      <c r="L108" s="444" t="s">
        <v>297</v>
      </c>
      <c r="M108" s="581"/>
      <c r="N108" s="581"/>
      <c r="O108" s="581"/>
      <c r="P108" s="577"/>
      <c r="Q108" s="467" t="s">
        <v>792</v>
      </c>
      <c r="R108" s="625"/>
      <c r="S108" s="444" t="s">
        <v>522</v>
      </c>
      <c r="T108" s="426" t="s">
        <v>84</v>
      </c>
      <c r="U108" s="831"/>
      <c r="V108" s="377">
        <v>44012</v>
      </c>
      <c r="W108" s="44"/>
      <c r="X108" s="360"/>
    </row>
    <row r="109" spans="1:24" ht="40.5" customHeight="1" x14ac:dyDescent="0.25">
      <c r="A109" s="612"/>
      <c r="B109" s="600"/>
      <c r="C109" s="602"/>
      <c r="D109" s="577"/>
      <c r="E109" s="441" t="s">
        <v>793</v>
      </c>
      <c r="F109" s="441" t="s">
        <v>794</v>
      </c>
      <c r="G109" s="581"/>
      <c r="H109" s="581"/>
      <c r="I109" s="581"/>
      <c r="J109" s="441" t="s">
        <v>795</v>
      </c>
      <c r="K109" s="480" t="s">
        <v>355</v>
      </c>
      <c r="L109" s="444" t="s">
        <v>522</v>
      </c>
      <c r="M109" s="581"/>
      <c r="N109" s="581"/>
      <c r="O109" s="581"/>
      <c r="P109" s="577"/>
      <c r="Q109" s="467" t="s">
        <v>796</v>
      </c>
      <c r="R109" s="625"/>
      <c r="S109" s="444" t="s">
        <v>297</v>
      </c>
      <c r="T109" s="426" t="s">
        <v>84</v>
      </c>
      <c r="U109" s="831"/>
      <c r="V109" s="377">
        <v>44012</v>
      </c>
      <c r="W109" s="44"/>
      <c r="X109" s="360"/>
    </row>
    <row r="110" spans="1:24" ht="56.25" customHeight="1" x14ac:dyDescent="0.25">
      <c r="A110" s="612"/>
      <c r="B110" s="600"/>
      <c r="C110" s="602"/>
      <c r="D110" s="577"/>
      <c r="E110" s="445" t="s">
        <v>85</v>
      </c>
      <c r="F110" s="445" t="s">
        <v>85</v>
      </c>
      <c r="G110" s="581"/>
      <c r="H110" s="581"/>
      <c r="I110" s="581"/>
      <c r="J110" s="441" t="s">
        <v>797</v>
      </c>
      <c r="K110" s="480" t="s">
        <v>355</v>
      </c>
      <c r="L110" s="444" t="s">
        <v>297</v>
      </c>
      <c r="M110" s="581"/>
      <c r="N110" s="581"/>
      <c r="O110" s="581"/>
      <c r="P110" s="577"/>
      <c r="Q110" s="467" t="s">
        <v>798</v>
      </c>
      <c r="R110" s="625"/>
      <c r="S110" s="444" t="s">
        <v>296</v>
      </c>
      <c r="T110" s="426" t="s">
        <v>84</v>
      </c>
      <c r="U110" s="831"/>
      <c r="V110" s="377">
        <v>44012</v>
      </c>
      <c r="W110" s="44"/>
      <c r="X110" s="360"/>
    </row>
    <row r="111" spans="1:24" ht="51" customHeight="1" x14ac:dyDescent="0.25">
      <c r="A111" s="612"/>
      <c r="B111" s="600"/>
      <c r="C111" s="602"/>
      <c r="D111" s="577"/>
      <c r="E111" s="445" t="s">
        <v>85</v>
      </c>
      <c r="F111" s="445" t="s">
        <v>85</v>
      </c>
      <c r="G111" s="581"/>
      <c r="H111" s="581"/>
      <c r="I111" s="581"/>
      <c r="J111" s="441" t="s">
        <v>799</v>
      </c>
      <c r="K111" s="480" t="s">
        <v>355</v>
      </c>
      <c r="L111" s="444" t="s">
        <v>523</v>
      </c>
      <c r="M111" s="581"/>
      <c r="N111" s="581"/>
      <c r="O111" s="581"/>
      <c r="P111" s="577"/>
      <c r="Q111" s="467" t="s">
        <v>800</v>
      </c>
      <c r="R111" s="625"/>
      <c r="S111" s="444" t="s">
        <v>294</v>
      </c>
      <c r="T111" s="426" t="s">
        <v>84</v>
      </c>
      <c r="U111" s="831"/>
      <c r="V111" s="377">
        <v>44012</v>
      </c>
      <c r="W111" s="44"/>
      <c r="X111" s="360"/>
    </row>
    <row r="112" spans="1:24" ht="46.5" customHeight="1" x14ac:dyDescent="0.25">
      <c r="A112" s="612"/>
      <c r="B112" s="600"/>
      <c r="C112" s="602"/>
      <c r="D112" s="577"/>
      <c r="E112" s="445" t="s">
        <v>85</v>
      </c>
      <c r="F112" s="445" t="s">
        <v>85</v>
      </c>
      <c r="G112" s="581"/>
      <c r="H112" s="581"/>
      <c r="I112" s="581"/>
      <c r="J112" s="441" t="s">
        <v>914</v>
      </c>
      <c r="K112" s="480" t="s">
        <v>355</v>
      </c>
      <c r="L112" s="444" t="s">
        <v>295</v>
      </c>
      <c r="M112" s="581"/>
      <c r="N112" s="581"/>
      <c r="O112" s="581"/>
      <c r="P112" s="577"/>
      <c r="Q112" s="467" t="s">
        <v>801</v>
      </c>
      <c r="R112" s="584"/>
      <c r="S112" s="444" t="s">
        <v>297</v>
      </c>
      <c r="T112" s="426" t="s">
        <v>84</v>
      </c>
      <c r="U112" s="831"/>
      <c r="V112" s="377">
        <v>44012</v>
      </c>
      <c r="W112" s="44"/>
      <c r="X112" s="360"/>
    </row>
    <row r="113" spans="1:24" ht="44.25" customHeight="1" x14ac:dyDescent="0.25">
      <c r="A113" s="612" t="s">
        <v>133</v>
      </c>
      <c r="B113" s="600" t="s">
        <v>118</v>
      </c>
      <c r="C113" s="602" t="s">
        <v>802</v>
      </c>
      <c r="D113" s="577" t="s">
        <v>128</v>
      </c>
      <c r="E113" s="441" t="s">
        <v>803</v>
      </c>
      <c r="F113" s="587" t="s">
        <v>764</v>
      </c>
      <c r="G113" s="581" t="s">
        <v>68</v>
      </c>
      <c r="H113" s="581" t="s">
        <v>72</v>
      </c>
      <c r="I113" s="581" t="s">
        <v>79</v>
      </c>
      <c r="J113" s="28" t="s">
        <v>804</v>
      </c>
      <c r="K113" s="480" t="s">
        <v>355</v>
      </c>
      <c r="L113" s="444" t="s">
        <v>294</v>
      </c>
      <c r="M113" s="581" t="s">
        <v>161</v>
      </c>
      <c r="N113" s="581" t="s">
        <v>71</v>
      </c>
      <c r="O113" s="581" t="s">
        <v>78</v>
      </c>
      <c r="P113" s="581" t="s">
        <v>162</v>
      </c>
      <c r="Q113" s="467" t="s">
        <v>171</v>
      </c>
      <c r="R113" s="583" t="s">
        <v>157</v>
      </c>
      <c r="S113" s="444" t="s">
        <v>295</v>
      </c>
      <c r="T113" s="426" t="s">
        <v>84</v>
      </c>
      <c r="U113" s="831"/>
      <c r="V113" s="377">
        <v>44012</v>
      </c>
      <c r="W113" s="44"/>
      <c r="X113" s="360"/>
    </row>
    <row r="114" spans="1:24" ht="44.25" customHeight="1" x14ac:dyDescent="0.25">
      <c r="A114" s="612"/>
      <c r="B114" s="600"/>
      <c r="C114" s="602"/>
      <c r="D114" s="577"/>
      <c r="E114" s="441" t="s">
        <v>775</v>
      </c>
      <c r="F114" s="588"/>
      <c r="G114" s="581"/>
      <c r="H114" s="581"/>
      <c r="I114" s="581"/>
      <c r="J114" s="441" t="s">
        <v>805</v>
      </c>
      <c r="K114" s="480" t="s">
        <v>355</v>
      </c>
      <c r="L114" s="444" t="s">
        <v>522</v>
      </c>
      <c r="M114" s="581"/>
      <c r="N114" s="581"/>
      <c r="O114" s="581"/>
      <c r="P114" s="581"/>
      <c r="Q114" s="467" t="s">
        <v>806</v>
      </c>
      <c r="R114" s="625"/>
      <c r="S114" s="444" t="s">
        <v>295</v>
      </c>
      <c r="T114" s="426" t="s">
        <v>84</v>
      </c>
      <c r="U114" s="831"/>
      <c r="V114" s="377">
        <v>44012</v>
      </c>
      <c r="W114" s="44"/>
      <c r="X114" s="360"/>
    </row>
    <row r="115" spans="1:24" ht="44.25" customHeight="1" x14ac:dyDescent="0.25">
      <c r="A115" s="612"/>
      <c r="B115" s="600"/>
      <c r="C115" s="602"/>
      <c r="D115" s="577"/>
      <c r="E115" s="441" t="s">
        <v>807</v>
      </c>
      <c r="F115" s="587" t="s">
        <v>808</v>
      </c>
      <c r="G115" s="581"/>
      <c r="H115" s="581"/>
      <c r="I115" s="581"/>
      <c r="J115" s="441" t="s">
        <v>809</v>
      </c>
      <c r="K115" s="480" t="s">
        <v>355</v>
      </c>
      <c r="L115" s="444" t="s">
        <v>296</v>
      </c>
      <c r="M115" s="581"/>
      <c r="N115" s="581"/>
      <c r="O115" s="581"/>
      <c r="P115" s="581"/>
      <c r="Q115" s="453" t="s">
        <v>770</v>
      </c>
      <c r="R115" s="625"/>
      <c r="S115" s="444" t="s">
        <v>297</v>
      </c>
      <c r="T115" s="426" t="s">
        <v>84</v>
      </c>
      <c r="U115" s="831"/>
      <c r="V115" s="377">
        <v>44012</v>
      </c>
      <c r="W115" s="44"/>
      <c r="X115" s="360"/>
    </row>
    <row r="116" spans="1:24" ht="44.25" customHeight="1" x14ac:dyDescent="0.25">
      <c r="A116" s="612"/>
      <c r="B116" s="600"/>
      <c r="C116" s="602"/>
      <c r="D116" s="577"/>
      <c r="E116" s="484" t="s">
        <v>810</v>
      </c>
      <c r="F116" s="588"/>
      <c r="G116" s="581"/>
      <c r="H116" s="581"/>
      <c r="I116" s="581"/>
      <c r="J116" s="441" t="s">
        <v>811</v>
      </c>
      <c r="K116" s="480" t="s">
        <v>355</v>
      </c>
      <c r="L116" s="444" t="s">
        <v>297</v>
      </c>
      <c r="M116" s="581"/>
      <c r="N116" s="581"/>
      <c r="O116" s="581"/>
      <c r="P116" s="581"/>
      <c r="Q116" s="467" t="s">
        <v>812</v>
      </c>
      <c r="R116" s="584"/>
      <c r="S116" s="444" t="s">
        <v>297</v>
      </c>
      <c r="T116" s="426" t="s">
        <v>84</v>
      </c>
      <c r="U116" s="831"/>
      <c r="V116" s="377">
        <v>44012</v>
      </c>
      <c r="W116" s="44"/>
      <c r="X116" s="360"/>
    </row>
    <row r="117" spans="1:24" ht="31.5" customHeight="1" x14ac:dyDescent="0.25">
      <c r="A117" s="612" t="s">
        <v>133</v>
      </c>
      <c r="B117" s="600" t="s">
        <v>119</v>
      </c>
      <c r="C117" s="602" t="s">
        <v>86</v>
      </c>
      <c r="D117" s="577" t="s">
        <v>128</v>
      </c>
      <c r="E117" s="204" t="s">
        <v>813</v>
      </c>
      <c r="F117" s="441" t="s">
        <v>814</v>
      </c>
      <c r="G117" s="581" t="s">
        <v>68</v>
      </c>
      <c r="H117" s="581" t="s">
        <v>73</v>
      </c>
      <c r="I117" s="581" t="s">
        <v>80</v>
      </c>
      <c r="J117" s="467" t="s">
        <v>815</v>
      </c>
      <c r="K117" s="480" t="s">
        <v>355</v>
      </c>
      <c r="L117" s="444" t="s">
        <v>522</v>
      </c>
      <c r="M117" s="581" t="s">
        <v>161</v>
      </c>
      <c r="N117" s="581" t="s">
        <v>71</v>
      </c>
      <c r="O117" s="581" t="s">
        <v>78</v>
      </c>
      <c r="P117" s="581" t="s">
        <v>162</v>
      </c>
      <c r="Q117" s="467" t="s">
        <v>816</v>
      </c>
      <c r="R117" s="583" t="s">
        <v>172</v>
      </c>
      <c r="S117" s="444" t="s">
        <v>293</v>
      </c>
      <c r="T117" s="426" t="s">
        <v>84</v>
      </c>
      <c r="U117" s="831"/>
      <c r="V117" s="377">
        <v>44012</v>
      </c>
      <c r="W117" s="44"/>
      <c r="X117" s="360"/>
    </row>
    <row r="118" spans="1:24" ht="40.5" customHeight="1" x14ac:dyDescent="0.25">
      <c r="A118" s="612"/>
      <c r="B118" s="600"/>
      <c r="C118" s="602"/>
      <c r="D118" s="577"/>
      <c r="E118" s="204" t="s">
        <v>817</v>
      </c>
      <c r="F118" s="441" t="s">
        <v>818</v>
      </c>
      <c r="G118" s="581"/>
      <c r="H118" s="581"/>
      <c r="I118" s="581"/>
      <c r="J118" s="441" t="s">
        <v>819</v>
      </c>
      <c r="K118" s="480" t="s">
        <v>355</v>
      </c>
      <c r="L118" s="444" t="s">
        <v>523</v>
      </c>
      <c r="M118" s="581"/>
      <c r="N118" s="581"/>
      <c r="O118" s="581"/>
      <c r="P118" s="581"/>
      <c r="Q118" s="467" t="s">
        <v>820</v>
      </c>
      <c r="R118" s="625"/>
      <c r="S118" s="444" t="s">
        <v>293</v>
      </c>
      <c r="T118" s="426" t="s">
        <v>84</v>
      </c>
      <c r="U118" s="831"/>
      <c r="V118" s="377">
        <v>44012</v>
      </c>
      <c r="W118" s="44"/>
      <c r="X118" s="360"/>
    </row>
    <row r="119" spans="1:24" ht="38.25" customHeight="1" x14ac:dyDescent="0.25">
      <c r="A119" s="612"/>
      <c r="B119" s="600"/>
      <c r="C119" s="602"/>
      <c r="D119" s="577"/>
      <c r="E119" s="204" t="s">
        <v>821</v>
      </c>
      <c r="F119" s="587" t="s">
        <v>822</v>
      </c>
      <c r="G119" s="581"/>
      <c r="H119" s="581"/>
      <c r="I119" s="581"/>
      <c r="J119" s="587" t="s">
        <v>823</v>
      </c>
      <c r="K119" s="480" t="s">
        <v>355</v>
      </c>
      <c r="L119" s="582" t="s">
        <v>523</v>
      </c>
      <c r="M119" s="581"/>
      <c r="N119" s="581"/>
      <c r="O119" s="581"/>
      <c r="P119" s="581"/>
      <c r="Q119" s="587" t="s">
        <v>941</v>
      </c>
      <c r="R119" s="625"/>
      <c r="S119" s="582" t="s">
        <v>293</v>
      </c>
      <c r="T119" s="663" t="s">
        <v>84</v>
      </c>
      <c r="U119" s="831"/>
      <c r="V119" s="377">
        <v>44012</v>
      </c>
      <c r="W119" s="44"/>
      <c r="X119" s="663"/>
    </row>
    <row r="120" spans="1:24" ht="31.5" customHeight="1" x14ac:dyDescent="0.25">
      <c r="A120" s="612"/>
      <c r="B120" s="600"/>
      <c r="C120" s="602"/>
      <c r="D120" s="577"/>
      <c r="E120" s="204" t="s">
        <v>824</v>
      </c>
      <c r="F120" s="588"/>
      <c r="G120" s="581"/>
      <c r="H120" s="581"/>
      <c r="I120" s="581"/>
      <c r="J120" s="589"/>
      <c r="K120" s="480" t="s">
        <v>355</v>
      </c>
      <c r="L120" s="607"/>
      <c r="M120" s="581"/>
      <c r="N120" s="581"/>
      <c r="O120" s="581"/>
      <c r="P120" s="581"/>
      <c r="Q120" s="589"/>
      <c r="R120" s="625"/>
      <c r="S120" s="607"/>
      <c r="T120" s="664"/>
      <c r="U120" s="831"/>
      <c r="V120" s="377">
        <v>44012</v>
      </c>
      <c r="W120" s="44"/>
      <c r="X120" s="664"/>
    </row>
    <row r="121" spans="1:24" ht="31.5" customHeight="1" x14ac:dyDescent="0.25">
      <c r="A121" s="612"/>
      <c r="B121" s="600"/>
      <c r="C121" s="602"/>
      <c r="D121" s="577"/>
      <c r="E121" s="204" t="s">
        <v>825</v>
      </c>
      <c r="F121" s="583" t="s">
        <v>826</v>
      </c>
      <c r="G121" s="581"/>
      <c r="H121" s="581"/>
      <c r="I121" s="581"/>
      <c r="J121" s="589"/>
      <c r="K121" s="480" t="s">
        <v>355</v>
      </c>
      <c r="L121" s="607"/>
      <c r="M121" s="581"/>
      <c r="N121" s="581"/>
      <c r="O121" s="581"/>
      <c r="P121" s="581"/>
      <c r="Q121" s="589"/>
      <c r="R121" s="625"/>
      <c r="S121" s="607"/>
      <c r="T121" s="664"/>
      <c r="U121" s="831"/>
      <c r="V121" s="377">
        <v>44012</v>
      </c>
      <c r="W121" s="44"/>
      <c r="X121" s="664"/>
    </row>
    <row r="122" spans="1:24" ht="31.5" customHeight="1" x14ac:dyDescent="0.25">
      <c r="A122" s="612"/>
      <c r="B122" s="600"/>
      <c r="C122" s="602"/>
      <c r="D122" s="577"/>
      <c r="E122" s="204" t="s">
        <v>775</v>
      </c>
      <c r="F122" s="584"/>
      <c r="G122" s="581"/>
      <c r="H122" s="581"/>
      <c r="I122" s="581"/>
      <c r="J122" s="588"/>
      <c r="K122" s="480" t="s">
        <v>355</v>
      </c>
      <c r="L122" s="580"/>
      <c r="M122" s="581"/>
      <c r="N122" s="581"/>
      <c r="O122" s="581"/>
      <c r="P122" s="581"/>
      <c r="Q122" s="588"/>
      <c r="R122" s="584"/>
      <c r="S122" s="580"/>
      <c r="T122" s="665"/>
      <c r="U122" s="831"/>
      <c r="V122" s="377">
        <v>44012</v>
      </c>
      <c r="W122" s="44"/>
      <c r="X122" s="665"/>
    </row>
    <row r="123" spans="1:24" ht="49.5" customHeight="1" x14ac:dyDescent="0.25">
      <c r="A123" s="612" t="s">
        <v>133</v>
      </c>
      <c r="B123" s="600" t="s">
        <v>120</v>
      </c>
      <c r="C123" s="602" t="s">
        <v>170</v>
      </c>
      <c r="D123" s="577" t="s">
        <v>128</v>
      </c>
      <c r="E123" s="441" t="s">
        <v>827</v>
      </c>
      <c r="F123" s="441" t="s">
        <v>828</v>
      </c>
      <c r="G123" s="581" t="s">
        <v>69</v>
      </c>
      <c r="H123" s="581" t="s">
        <v>73</v>
      </c>
      <c r="I123" s="581" t="s">
        <v>79</v>
      </c>
      <c r="J123" s="467" t="s">
        <v>829</v>
      </c>
      <c r="K123" s="480" t="s">
        <v>355</v>
      </c>
      <c r="L123" s="444" t="s">
        <v>523</v>
      </c>
      <c r="M123" s="581" t="s">
        <v>67</v>
      </c>
      <c r="N123" s="581" t="s">
        <v>71</v>
      </c>
      <c r="O123" s="581" t="s">
        <v>78</v>
      </c>
      <c r="P123" s="581" t="s">
        <v>162</v>
      </c>
      <c r="Q123" s="467" t="s">
        <v>830</v>
      </c>
      <c r="R123" s="583" t="s">
        <v>172</v>
      </c>
      <c r="S123" s="444" t="s">
        <v>293</v>
      </c>
      <c r="T123" s="426" t="s">
        <v>84</v>
      </c>
      <c r="U123" s="831"/>
      <c r="V123" s="377">
        <v>44012</v>
      </c>
      <c r="W123" s="44"/>
      <c r="X123" s="217"/>
    </row>
    <row r="124" spans="1:24" ht="49.5" customHeight="1" x14ac:dyDescent="0.25">
      <c r="A124" s="612"/>
      <c r="B124" s="600"/>
      <c r="C124" s="602"/>
      <c r="D124" s="577"/>
      <c r="E124" s="441" t="s">
        <v>831</v>
      </c>
      <c r="F124" s="441" t="s">
        <v>776</v>
      </c>
      <c r="G124" s="581"/>
      <c r="H124" s="581"/>
      <c r="I124" s="581"/>
      <c r="J124" s="441" t="s">
        <v>832</v>
      </c>
      <c r="K124" s="480" t="s">
        <v>355</v>
      </c>
      <c r="L124" s="444" t="s">
        <v>522</v>
      </c>
      <c r="M124" s="581"/>
      <c r="N124" s="581"/>
      <c r="O124" s="581"/>
      <c r="P124" s="581"/>
      <c r="Q124" s="467" t="s">
        <v>833</v>
      </c>
      <c r="R124" s="625"/>
      <c r="S124" s="444" t="s">
        <v>293</v>
      </c>
      <c r="T124" s="426" t="s">
        <v>84</v>
      </c>
      <c r="U124" s="831"/>
      <c r="V124" s="377">
        <v>44012</v>
      </c>
      <c r="W124" s="44"/>
      <c r="X124" s="360"/>
    </row>
    <row r="125" spans="1:24" ht="49.5" customHeight="1" x14ac:dyDescent="0.25">
      <c r="A125" s="612"/>
      <c r="B125" s="600"/>
      <c r="C125" s="602"/>
      <c r="D125" s="577"/>
      <c r="E125" s="441" t="s">
        <v>834</v>
      </c>
      <c r="F125" s="441" t="s">
        <v>772</v>
      </c>
      <c r="G125" s="581"/>
      <c r="H125" s="581"/>
      <c r="I125" s="581"/>
      <c r="J125" s="441" t="s">
        <v>835</v>
      </c>
      <c r="K125" s="480" t="s">
        <v>355</v>
      </c>
      <c r="L125" s="444" t="s">
        <v>523</v>
      </c>
      <c r="M125" s="581"/>
      <c r="N125" s="581"/>
      <c r="O125" s="581"/>
      <c r="P125" s="581"/>
      <c r="Q125" s="467" t="s">
        <v>836</v>
      </c>
      <c r="R125" s="625"/>
      <c r="S125" s="444" t="s">
        <v>293</v>
      </c>
      <c r="T125" s="426" t="s">
        <v>84</v>
      </c>
      <c r="U125" s="831"/>
      <c r="V125" s="377">
        <v>44012</v>
      </c>
      <c r="W125" s="44"/>
      <c r="X125" s="360"/>
    </row>
    <row r="126" spans="1:24" ht="49.5" customHeight="1" x14ac:dyDescent="0.25">
      <c r="A126" s="612"/>
      <c r="B126" s="600"/>
      <c r="C126" s="602"/>
      <c r="D126" s="577"/>
      <c r="E126" s="441" t="s">
        <v>837</v>
      </c>
      <c r="F126" s="441" t="s">
        <v>838</v>
      </c>
      <c r="G126" s="581"/>
      <c r="H126" s="581"/>
      <c r="I126" s="581"/>
      <c r="J126" s="441" t="s">
        <v>839</v>
      </c>
      <c r="K126" s="480" t="s">
        <v>355</v>
      </c>
      <c r="L126" s="444" t="s">
        <v>297</v>
      </c>
      <c r="M126" s="581"/>
      <c r="N126" s="581"/>
      <c r="O126" s="581"/>
      <c r="P126" s="581"/>
      <c r="Q126" s="467" t="s">
        <v>840</v>
      </c>
      <c r="R126" s="625"/>
      <c r="S126" s="444" t="s">
        <v>293</v>
      </c>
      <c r="T126" s="426" t="s">
        <v>84</v>
      </c>
      <c r="U126" s="831"/>
      <c r="V126" s="377">
        <v>44012</v>
      </c>
      <c r="W126" s="44"/>
      <c r="X126" s="360"/>
    </row>
    <row r="127" spans="1:24" ht="49.5" customHeight="1" thickBot="1" x14ac:dyDescent="0.3">
      <c r="A127" s="670"/>
      <c r="B127" s="601"/>
      <c r="C127" s="603"/>
      <c r="D127" s="595"/>
      <c r="E127" s="473" t="s">
        <v>841</v>
      </c>
      <c r="F127" s="473" t="s">
        <v>808</v>
      </c>
      <c r="G127" s="596"/>
      <c r="H127" s="596"/>
      <c r="I127" s="596"/>
      <c r="J127" s="473" t="s">
        <v>842</v>
      </c>
      <c r="K127" s="483" t="s">
        <v>355</v>
      </c>
      <c r="L127" s="469" t="s">
        <v>297</v>
      </c>
      <c r="M127" s="596"/>
      <c r="N127" s="596"/>
      <c r="O127" s="596"/>
      <c r="P127" s="596"/>
      <c r="Q127" s="468" t="s">
        <v>843</v>
      </c>
      <c r="R127" s="633"/>
      <c r="S127" s="469" t="s">
        <v>297</v>
      </c>
      <c r="T127" s="822" t="s">
        <v>84</v>
      </c>
      <c r="U127" s="842"/>
      <c r="V127" s="216">
        <v>44012</v>
      </c>
      <c r="W127" s="221"/>
      <c r="X127" s="361"/>
    </row>
    <row r="128" spans="1:24" ht="91.5" customHeight="1" x14ac:dyDescent="0.25">
      <c r="A128" s="920" t="s">
        <v>135</v>
      </c>
      <c r="B128" s="673" t="s">
        <v>110</v>
      </c>
      <c r="C128" s="886" t="s">
        <v>1110</v>
      </c>
      <c r="D128" s="675" t="s">
        <v>128</v>
      </c>
      <c r="E128" s="410" t="s">
        <v>1093</v>
      </c>
      <c r="F128" s="410" t="s">
        <v>1094</v>
      </c>
      <c r="G128" s="676" t="s">
        <v>161</v>
      </c>
      <c r="H128" s="676" t="s">
        <v>73</v>
      </c>
      <c r="I128" s="604" t="s">
        <v>79</v>
      </c>
      <c r="J128" s="410" t="s">
        <v>1103</v>
      </c>
      <c r="K128" s="813" t="s">
        <v>355</v>
      </c>
      <c r="L128" s="448" t="s">
        <v>1111</v>
      </c>
      <c r="M128" s="676" t="s">
        <v>161</v>
      </c>
      <c r="N128" s="676" t="s">
        <v>71</v>
      </c>
      <c r="O128" s="676" t="s">
        <v>78</v>
      </c>
      <c r="P128" s="675" t="s">
        <v>76</v>
      </c>
      <c r="Q128" s="412" t="s">
        <v>1112</v>
      </c>
      <c r="R128" s="412" t="s">
        <v>1113</v>
      </c>
      <c r="S128" s="427" t="s">
        <v>296</v>
      </c>
      <c r="T128" s="839" t="s">
        <v>1117</v>
      </c>
      <c r="U128" s="840"/>
      <c r="V128" s="317">
        <v>44012</v>
      </c>
      <c r="W128" s="222"/>
      <c r="X128" s="359"/>
    </row>
    <row r="129" spans="1:24" ht="57" customHeight="1" x14ac:dyDescent="0.25">
      <c r="A129" s="921"/>
      <c r="B129" s="590"/>
      <c r="C129" s="599"/>
      <c r="D129" s="577"/>
      <c r="E129" s="441" t="s">
        <v>1095</v>
      </c>
      <c r="F129" s="441" t="s">
        <v>1096</v>
      </c>
      <c r="G129" s="581"/>
      <c r="H129" s="581"/>
      <c r="I129" s="605"/>
      <c r="J129" s="441" t="s">
        <v>1104</v>
      </c>
      <c r="K129" s="480" t="s">
        <v>355</v>
      </c>
      <c r="L129" s="440" t="s">
        <v>293</v>
      </c>
      <c r="M129" s="581"/>
      <c r="N129" s="581"/>
      <c r="O129" s="581"/>
      <c r="P129" s="577"/>
      <c r="Q129" s="467" t="s">
        <v>1114</v>
      </c>
      <c r="R129" s="485" t="s">
        <v>1115</v>
      </c>
      <c r="S129" s="485" t="s">
        <v>295</v>
      </c>
      <c r="T129" s="338" t="s">
        <v>1118</v>
      </c>
      <c r="U129" s="840"/>
      <c r="V129" s="317">
        <v>44012</v>
      </c>
      <c r="W129" s="44"/>
      <c r="X129" s="218"/>
    </row>
    <row r="130" spans="1:24" ht="81.75" customHeight="1" x14ac:dyDescent="0.25">
      <c r="A130" s="921"/>
      <c r="B130" s="590"/>
      <c r="C130" s="599"/>
      <c r="D130" s="577"/>
      <c r="E130" s="441" t="s">
        <v>1097</v>
      </c>
      <c r="F130" s="441" t="s">
        <v>1098</v>
      </c>
      <c r="G130" s="581"/>
      <c r="H130" s="581"/>
      <c r="I130" s="606"/>
      <c r="J130" s="441" t="s">
        <v>1105</v>
      </c>
      <c r="K130" s="480" t="s">
        <v>355</v>
      </c>
      <c r="L130" s="440" t="s">
        <v>293</v>
      </c>
      <c r="M130" s="581"/>
      <c r="N130" s="581"/>
      <c r="O130" s="581"/>
      <c r="P130" s="577"/>
      <c r="Q130" s="467" t="s">
        <v>1116</v>
      </c>
      <c r="R130" s="485" t="s">
        <v>1115</v>
      </c>
      <c r="S130" s="485" t="s">
        <v>296</v>
      </c>
      <c r="T130" s="338" t="s">
        <v>1119</v>
      </c>
      <c r="U130" s="840"/>
      <c r="V130" s="317">
        <v>44012</v>
      </c>
      <c r="W130" s="44"/>
      <c r="X130" s="360"/>
    </row>
    <row r="131" spans="1:24" ht="108" customHeight="1" x14ac:dyDescent="0.25">
      <c r="A131" s="921" t="s">
        <v>135</v>
      </c>
      <c r="B131" s="590" t="s">
        <v>111</v>
      </c>
      <c r="C131" s="599" t="s">
        <v>1099</v>
      </c>
      <c r="D131" s="577" t="s">
        <v>128</v>
      </c>
      <c r="E131" s="441" t="s">
        <v>1100</v>
      </c>
      <c r="F131" s="441" t="s">
        <v>1098</v>
      </c>
      <c r="G131" s="581" t="s">
        <v>161</v>
      </c>
      <c r="H131" s="581" t="s">
        <v>73</v>
      </c>
      <c r="I131" s="582" t="s">
        <v>79</v>
      </c>
      <c r="J131" s="441" t="s">
        <v>1106</v>
      </c>
      <c r="K131" s="480" t="s">
        <v>355</v>
      </c>
      <c r="L131" s="440" t="s">
        <v>293</v>
      </c>
      <c r="M131" s="581" t="s">
        <v>161</v>
      </c>
      <c r="N131" s="581" t="s">
        <v>71</v>
      </c>
      <c r="O131" s="581" t="s">
        <v>78</v>
      </c>
      <c r="P131" s="577" t="s">
        <v>77</v>
      </c>
      <c r="Q131" s="467" t="s">
        <v>1120</v>
      </c>
      <c r="R131" s="477" t="s">
        <v>1121</v>
      </c>
      <c r="S131" s="444" t="s">
        <v>296</v>
      </c>
      <c r="T131" s="426" t="s">
        <v>85</v>
      </c>
      <c r="U131" s="840"/>
      <c r="V131" s="317">
        <v>44012</v>
      </c>
      <c r="W131" s="44"/>
      <c r="X131" s="360"/>
    </row>
    <row r="132" spans="1:24" ht="86.25" customHeight="1" x14ac:dyDescent="0.25">
      <c r="A132" s="921"/>
      <c r="B132" s="590"/>
      <c r="C132" s="599"/>
      <c r="D132" s="577"/>
      <c r="E132" s="441" t="s">
        <v>1101</v>
      </c>
      <c r="F132" s="441" t="s">
        <v>1102</v>
      </c>
      <c r="G132" s="581"/>
      <c r="H132" s="581"/>
      <c r="I132" s="580"/>
      <c r="J132" s="441" t="s">
        <v>1108</v>
      </c>
      <c r="K132" s="480" t="s">
        <v>355</v>
      </c>
      <c r="L132" s="444" t="s">
        <v>297</v>
      </c>
      <c r="M132" s="581"/>
      <c r="N132" s="581"/>
      <c r="O132" s="581"/>
      <c r="P132" s="577"/>
      <c r="Q132" s="467" t="s">
        <v>1122</v>
      </c>
      <c r="R132" s="477" t="s">
        <v>1123</v>
      </c>
      <c r="S132" s="444" t="s">
        <v>296</v>
      </c>
      <c r="T132" s="465" t="s">
        <v>1124</v>
      </c>
      <c r="U132" s="840"/>
      <c r="V132" s="317">
        <v>44012</v>
      </c>
      <c r="W132" s="44"/>
      <c r="X132" s="360"/>
    </row>
    <row r="133" spans="1:24" ht="143.25" customHeight="1" thickBot="1" x14ac:dyDescent="0.3">
      <c r="A133" s="922" t="s">
        <v>135</v>
      </c>
      <c r="B133" s="474" t="s">
        <v>112</v>
      </c>
      <c r="C133" s="887" t="s">
        <v>1125</v>
      </c>
      <c r="D133" s="455" t="s">
        <v>128</v>
      </c>
      <c r="E133" s="473" t="s">
        <v>1126</v>
      </c>
      <c r="F133" s="473" t="s">
        <v>1127</v>
      </c>
      <c r="G133" s="469" t="s">
        <v>161</v>
      </c>
      <c r="H133" s="469" t="s">
        <v>73</v>
      </c>
      <c r="I133" s="888" t="s">
        <v>79</v>
      </c>
      <c r="J133" s="473" t="s">
        <v>1107</v>
      </c>
      <c r="K133" s="483" t="s">
        <v>355</v>
      </c>
      <c r="L133" s="468" t="s">
        <v>1109</v>
      </c>
      <c r="M133" s="469" t="s">
        <v>161</v>
      </c>
      <c r="N133" s="469" t="s">
        <v>71</v>
      </c>
      <c r="O133" s="469" t="s">
        <v>78</v>
      </c>
      <c r="P133" s="455" t="s">
        <v>76</v>
      </c>
      <c r="Q133" s="468" t="s">
        <v>1128</v>
      </c>
      <c r="R133" s="275" t="s">
        <v>1129</v>
      </c>
      <c r="S133" s="275" t="s">
        <v>296</v>
      </c>
      <c r="T133" s="475" t="s">
        <v>1130</v>
      </c>
      <c r="U133" s="840"/>
      <c r="V133" s="401">
        <v>44012</v>
      </c>
      <c r="W133" s="44"/>
      <c r="X133" s="217"/>
    </row>
    <row r="134" spans="1:24" ht="114" customHeight="1" x14ac:dyDescent="0.25">
      <c r="A134" s="923" t="s">
        <v>136</v>
      </c>
      <c r="B134" s="446" t="s">
        <v>108</v>
      </c>
      <c r="C134" s="410" t="s">
        <v>1131</v>
      </c>
      <c r="D134" s="447" t="s">
        <v>128</v>
      </c>
      <c r="E134" s="410" t="s">
        <v>1132</v>
      </c>
      <c r="F134" s="447" t="s">
        <v>1133</v>
      </c>
      <c r="G134" s="448" t="s">
        <v>161</v>
      </c>
      <c r="H134" s="448" t="s">
        <v>73</v>
      </c>
      <c r="I134" s="448" t="s">
        <v>79</v>
      </c>
      <c r="J134" s="412" t="s">
        <v>1134</v>
      </c>
      <c r="K134" s="813" t="s">
        <v>355</v>
      </c>
      <c r="L134" s="412" t="s">
        <v>1157</v>
      </c>
      <c r="M134" s="433" t="s">
        <v>161</v>
      </c>
      <c r="N134" s="448" t="s">
        <v>71</v>
      </c>
      <c r="O134" s="448" t="s">
        <v>78</v>
      </c>
      <c r="P134" s="447" t="s">
        <v>76</v>
      </c>
      <c r="Q134" s="412" t="s">
        <v>1135</v>
      </c>
      <c r="R134" s="447" t="s">
        <v>124</v>
      </c>
      <c r="S134" s="427" t="s">
        <v>296</v>
      </c>
      <c r="T134" s="464" t="s">
        <v>1136</v>
      </c>
      <c r="U134" s="831"/>
      <c r="V134" s="342">
        <v>44012</v>
      </c>
      <c r="W134" s="214"/>
      <c r="X134" s="220"/>
    </row>
    <row r="135" spans="1:24" ht="66" customHeight="1" x14ac:dyDescent="0.25">
      <c r="A135" s="921" t="s">
        <v>136</v>
      </c>
      <c r="B135" s="590" t="s">
        <v>109</v>
      </c>
      <c r="C135" s="599" t="s">
        <v>1137</v>
      </c>
      <c r="D135" s="577" t="s">
        <v>128</v>
      </c>
      <c r="E135" s="441" t="s">
        <v>1138</v>
      </c>
      <c r="F135" s="577" t="s">
        <v>1133</v>
      </c>
      <c r="G135" s="581" t="s">
        <v>161</v>
      </c>
      <c r="H135" s="581" t="s">
        <v>73</v>
      </c>
      <c r="I135" s="581" t="s">
        <v>79</v>
      </c>
      <c r="J135" s="441" t="s">
        <v>1141</v>
      </c>
      <c r="K135" s="480" t="s">
        <v>355</v>
      </c>
      <c r="L135" s="467" t="s">
        <v>1157</v>
      </c>
      <c r="M135" s="581" t="s">
        <v>161</v>
      </c>
      <c r="N135" s="581" t="s">
        <v>71</v>
      </c>
      <c r="O135" s="581" t="s">
        <v>78</v>
      </c>
      <c r="P135" s="577" t="s">
        <v>76</v>
      </c>
      <c r="Q135" s="467" t="s">
        <v>1144</v>
      </c>
      <c r="R135" s="445" t="s">
        <v>1145</v>
      </c>
      <c r="S135" s="444" t="s">
        <v>296</v>
      </c>
      <c r="T135" s="426" t="s">
        <v>845</v>
      </c>
      <c r="U135" s="841"/>
      <c r="V135" s="429">
        <v>44012</v>
      </c>
      <c r="W135" s="29"/>
      <c r="X135" s="422"/>
    </row>
    <row r="136" spans="1:24" ht="89.25" customHeight="1" x14ac:dyDescent="0.25">
      <c r="A136" s="921"/>
      <c r="B136" s="590"/>
      <c r="C136" s="599"/>
      <c r="D136" s="577"/>
      <c r="E136" s="441" t="s">
        <v>1139</v>
      </c>
      <c r="F136" s="577"/>
      <c r="G136" s="581"/>
      <c r="H136" s="581"/>
      <c r="I136" s="581"/>
      <c r="J136" s="441" t="s">
        <v>1142</v>
      </c>
      <c r="K136" s="480" t="s">
        <v>355</v>
      </c>
      <c r="L136" s="467" t="s">
        <v>1158</v>
      </c>
      <c r="M136" s="581"/>
      <c r="N136" s="581"/>
      <c r="O136" s="581"/>
      <c r="P136" s="577"/>
      <c r="Q136" s="467" t="s">
        <v>1146</v>
      </c>
      <c r="R136" s="485" t="s">
        <v>1129</v>
      </c>
      <c r="S136" s="444" t="s">
        <v>296</v>
      </c>
      <c r="T136" s="426" t="s">
        <v>846</v>
      </c>
      <c r="U136" s="856"/>
      <c r="V136" s="429">
        <v>44012</v>
      </c>
      <c r="W136" s="29"/>
      <c r="X136" s="422"/>
    </row>
    <row r="137" spans="1:24" ht="71.25" customHeight="1" x14ac:dyDescent="0.25">
      <c r="A137" s="921"/>
      <c r="B137" s="590"/>
      <c r="C137" s="599"/>
      <c r="D137" s="577"/>
      <c r="E137" s="441" t="s">
        <v>1140</v>
      </c>
      <c r="F137" s="577"/>
      <c r="G137" s="581"/>
      <c r="H137" s="581"/>
      <c r="I137" s="581"/>
      <c r="J137" s="441" t="s">
        <v>1143</v>
      </c>
      <c r="K137" s="480" t="s">
        <v>355</v>
      </c>
      <c r="L137" s="467" t="s">
        <v>1158</v>
      </c>
      <c r="M137" s="581"/>
      <c r="N137" s="581"/>
      <c r="O137" s="581"/>
      <c r="P137" s="577"/>
      <c r="Q137" s="477" t="s">
        <v>1147</v>
      </c>
      <c r="R137" s="485" t="s">
        <v>1148</v>
      </c>
      <c r="S137" s="444" t="s">
        <v>296</v>
      </c>
      <c r="T137" s="426" t="s">
        <v>846</v>
      </c>
      <c r="U137" s="856"/>
      <c r="V137" s="429">
        <v>44012</v>
      </c>
      <c r="W137" s="29"/>
      <c r="X137" s="422"/>
    </row>
    <row r="138" spans="1:24" ht="71.25" customHeight="1" x14ac:dyDescent="0.25">
      <c r="A138" s="921" t="s">
        <v>136</v>
      </c>
      <c r="B138" s="590" t="s">
        <v>1149</v>
      </c>
      <c r="C138" s="677" t="s">
        <v>1150</v>
      </c>
      <c r="D138" s="577" t="s">
        <v>128</v>
      </c>
      <c r="E138" s="441" t="s">
        <v>1151</v>
      </c>
      <c r="F138" s="445" t="s">
        <v>1152</v>
      </c>
      <c r="G138" s="581" t="s">
        <v>161</v>
      </c>
      <c r="H138" s="581" t="s">
        <v>71</v>
      </c>
      <c r="I138" s="581" t="s">
        <v>78</v>
      </c>
      <c r="J138" s="441" t="s">
        <v>1160</v>
      </c>
      <c r="K138" s="480" t="s">
        <v>355</v>
      </c>
      <c r="L138" s="444" t="s">
        <v>523</v>
      </c>
      <c r="M138" s="581" t="s">
        <v>161</v>
      </c>
      <c r="N138" s="581" t="s">
        <v>71</v>
      </c>
      <c r="O138" s="581" t="s">
        <v>78</v>
      </c>
      <c r="P138" s="577" t="s">
        <v>76</v>
      </c>
      <c r="Q138" s="467" t="s">
        <v>1163</v>
      </c>
      <c r="R138" s="445" t="s">
        <v>1164</v>
      </c>
      <c r="S138" s="485" t="s">
        <v>296</v>
      </c>
      <c r="T138" s="426" t="s">
        <v>845</v>
      </c>
      <c r="U138" s="856"/>
      <c r="V138" s="429">
        <v>44012</v>
      </c>
      <c r="W138" s="29"/>
      <c r="X138" s="422"/>
    </row>
    <row r="139" spans="1:24" ht="71.25" customHeight="1" x14ac:dyDescent="0.25">
      <c r="A139" s="921"/>
      <c r="B139" s="590"/>
      <c r="C139" s="677"/>
      <c r="D139" s="577"/>
      <c r="E139" s="441" t="s">
        <v>1153</v>
      </c>
      <c r="F139" s="445" t="s">
        <v>1154</v>
      </c>
      <c r="G139" s="581"/>
      <c r="H139" s="581"/>
      <c r="I139" s="581"/>
      <c r="J139" s="441" t="s">
        <v>1161</v>
      </c>
      <c r="K139" s="480" t="s">
        <v>355</v>
      </c>
      <c r="L139" s="444" t="s">
        <v>523</v>
      </c>
      <c r="M139" s="581"/>
      <c r="N139" s="581"/>
      <c r="O139" s="581"/>
      <c r="P139" s="577"/>
      <c r="Q139" s="467" t="s">
        <v>1165</v>
      </c>
      <c r="R139" s="445" t="s">
        <v>844</v>
      </c>
      <c r="S139" s="485" t="s">
        <v>296</v>
      </c>
      <c r="T139" s="426" t="s">
        <v>846</v>
      </c>
      <c r="U139" s="856"/>
      <c r="V139" s="429">
        <v>44012</v>
      </c>
      <c r="W139" s="29"/>
      <c r="X139" s="422"/>
    </row>
    <row r="140" spans="1:24" ht="71.25" customHeight="1" thickBot="1" x14ac:dyDescent="0.3">
      <c r="A140" s="924"/>
      <c r="B140" s="594"/>
      <c r="C140" s="890"/>
      <c r="D140" s="595"/>
      <c r="E140" s="473" t="s">
        <v>1155</v>
      </c>
      <c r="F140" s="455" t="s">
        <v>1156</v>
      </c>
      <c r="G140" s="596"/>
      <c r="H140" s="596"/>
      <c r="I140" s="596"/>
      <c r="J140" s="473" t="s">
        <v>1162</v>
      </c>
      <c r="K140" s="483" t="s">
        <v>355</v>
      </c>
      <c r="L140" s="469" t="s">
        <v>523</v>
      </c>
      <c r="M140" s="596"/>
      <c r="N140" s="596"/>
      <c r="O140" s="596"/>
      <c r="P140" s="595"/>
      <c r="Q140" s="468" t="s">
        <v>1166</v>
      </c>
      <c r="R140" s="455" t="s">
        <v>1167</v>
      </c>
      <c r="S140" s="275" t="s">
        <v>296</v>
      </c>
      <c r="T140" s="822" t="s">
        <v>846</v>
      </c>
      <c r="U140" s="889"/>
      <c r="V140" s="430">
        <v>44012</v>
      </c>
      <c r="W140" s="428"/>
      <c r="X140" s="415"/>
    </row>
    <row r="141" spans="1:24" s="232" customFormat="1" ht="94.5" customHeight="1" x14ac:dyDescent="0.25">
      <c r="A141" s="865" t="s">
        <v>142</v>
      </c>
      <c r="B141" s="673" t="s">
        <v>96</v>
      </c>
      <c r="C141" s="674" t="s">
        <v>1171</v>
      </c>
      <c r="D141" s="675" t="s">
        <v>128</v>
      </c>
      <c r="E141" s="410" t="s">
        <v>1168</v>
      </c>
      <c r="F141" s="410" t="s">
        <v>916</v>
      </c>
      <c r="G141" s="676" t="s">
        <v>161</v>
      </c>
      <c r="H141" s="676" t="s">
        <v>72</v>
      </c>
      <c r="I141" s="676" t="s">
        <v>78</v>
      </c>
      <c r="J141" s="366" t="s">
        <v>1173</v>
      </c>
      <c r="K141" s="813" t="s">
        <v>355</v>
      </c>
      <c r="L141" s="448" t="s">
        <v>297</v>
      </c>
      <c r="M141" s="433" t="s">
        <v>161</v>
      </c>
      <c r="N141" s="433" t="s">
        <v>71</v>
      </c>
      <c r="O141" s="433" t="s">
        <v>78</v>
      </c>
      <c r="P141" s="447" t="s">
        <v>77</v>
      </c>
      <c r="Q141" s="410" t="s">
        <v>1177</v>
      </c>
      <c r="R141" s="427" t="s">
        <v>1178</v>
      </c>
      <c r="S141" s="427" t="s">
        <v>297</v>
      </c>
      <c r="T141" s="821" t="s">
        <v>1179</v>
      </c>
      <c r="U141" s="891"/>
      <c r="V141" s="435">
        <v>44012</v>
      </c>
      <c r="W141" s="436"/>
      <c r="X141" s="651"/>
    </row>
    <row r="142" spans="1:24" s="232" customFormat="1" ht="96.75" customHeight="1" x14ac:dyDescent="0.25">
      <c r="A142" s="612"/>
      <c r="B142" s="590"/>
      <c r="C142" s="592"/>
      <c r="D142" s="577"/>
      <c r="E142" s="441" t="s">
        <v>847</v>
      </c>
      <c r="F142" s="441" t="s">
        <v>1169</v>
      </c>
      <c r="G142" s="581"/>
      <c r="H142" s="581"/>
      <c r="I142" s="581"/>
      <c r="J142" s="29" t="s">
        <v>1174</v>
      </c>
      <c r="K142" s="480" t="s">
        <v>355</v>
      </c>
      <c r="L142" s="444" t="s">
        <v>297</v>
      </c>
      <c r="M142" s="581" t="s">
        <v>161</v>
      </c>
      <c r="N142" s="581" t="s">
        <v>71</v>
      </c>
      <c r="O142" s="581" t="s">
        <v>78</v>
      </c>
      <c r="P142" s="445" t="s">
        <v>77</v>
      </c>
      <c r="Q142" s="441" t="s">
        <v>1177</v>
      </c>
      <c r="R142" s="485" t="s">
        <v>1178</v>
      </c>
      <c r="S142" s="485" t="s">
        <v>297</v>
      </c>
      <c r="T142" s="892" t="s">
        <v>1179</v>
      </c>
      <c r="U142" s="856"/>
      <c r="V142" s="431"/>
      <c r="W142" s="44"/>
      <c r="X142" s="640"/>
    </row>
    <row r="143" spans="1:24" s="232" customFormat="1" ht="98.25" customHeight="1" x14ac:dyDescent="0.25">
      <c r="A143" s="612"/>
      <c r="B143" s="590"/>
      <c r="C143" s="592"/>
      <c r="D143" s="577"/>
      <c r="E143" s="441" t="s">
        <v>848</v>
      </c>
      <c r="F143" s="425" t="s">
        <v>915</v>
      </c>
      <c r="G143" s="581"/>
      <c r="H143" s="581"/>
      <c r="I143" s="581"/>
      <c r="J143" s="29" t="s">
        <v>1175</v>
      </c>
      <c r="K143" s="480" t="s">
        <v>355</v>
      </c>
      <c r="L143" s="444" t="s">
        <v>297</v>
      </c>
      <c r="M143" s="581"/>
      <c r="N143" s="581"/>
      <c r="O143" s="581"/>
      <c r="P143" s="445" t="s">
        <v>77</v>
      </c>
      <c r="Q143" s="29" t="s">
        <v>1180</v>
      </c>
      <c r="R143" s="485" t="s">
        <v>1178</v>
      </c>
      <c r="S143" s="485" t="s">
        <v>297</v>
      </c>
      <c r="T143" s="892" t="s">
        <v>1181</v>
      </c>
      <c r="U143" s="856"/>
      <c r="V143" s="431"/>
      <c r="W143" s="44"/>
      <c r="X143" s="640"/>
    </row>
    <row r="144" spans="1:24" s="232" customFormat="1" ht="81" customHeight="1" x14ac:dyDescent="0.25">
      <c r="A144" s="612"/>
      <c r="B144" s="590"/>
      <c r="C144" s="592"/>
      <c r="D144" s="577"/>
      <c r="E144" s="441" t="s">
        <v>849</v>
      </c>
      <c r="F144" s="441" t="s">
        <v>1170</v>
      </c>
      <c r="G144" s="581"/>
      <c r="H144" s="581"/>
      <c r="I144" s="581"/>
      <c r="J144" s="29" t="s">
        <v>1176</v>
      </c>
      <c r="K144" s="480" t="s">
        <v>355</v>
      </c>
      <c r="L144" s="444" t="s">
        <v>297</v>
      </c>
      <c r="M144" s="581"/>
      <c r="N144" s="581"/>
      <c r="O144" s="581"/>
      <c r="P144" s="445" t="s">
        <v>77</v>
      </c>
      <c r="Q144" s="441" t="s">
        <v>1182</v>
      </c>
      <c r="R144" s="485" t="s">
        <v>1178</v>
      </c>
      <c r="S144" s="485" t="s">
        <v>297</v>
      </c>
      <c r="T144" s="816" t="s">
        <v>1183</v>
      </c>
      <c r="U144" s="856"/>
      <c r="V144" s="431"/>
      <c r="W144" s="44"/>
      <c r="X144" s="640"/>
    </row>
    <row r="145" spans="1:24" s="232" customFormat="1" ht="82.5" customHeight="1" x14ac:dyDescent="0.25">
      <c r="A145" s="612" t="s">
        <v>142</v>
      </c>
      <c r="B145" s="590" t="s">
        <v>97</v>
      </c>
      <c r="C145" s="592" t="s">
        <v>1172</v>
      </c>
      <c r="D145" s="577" t="s">
        <v>128</v>
      </c>
      <c r="E145" s="441" t="s">
        <v>856</v>
      </c>
      <c r="F145" s="441" t="s">
        <v>883</v>
      </c>
      <c r="G145" s="581" t="s">
        <v>161</v>
      </c>
      <c r="H145" s="581" t="s">
        <v>72</v>
      </c>
      <c r="I145" s="581" t="s">
        <v>78</v>
      </c>
      <c r="J145" s="579" t="s">
        <v>884</v>
      </c>
      <c r="K145" s="480" t="s">
        <v>355</v>
      </c>
      <c r="L145" s="581" t="s">
        <v>297</v>
      </c>
      <c r="M145" s="581" t="s">
        <v>161</v>
      </c>
      <c r="N145" s="581" t="s">
        <v>71</v>
      </c>
      <c r="O145" s="581" t="s">
        <v>78</v>
      </c>
      <c r="P145" s="445" t="s">
        <v>77</v>
      </c>
      <c r="Q145" s="579" t="s">
        <v>1177</v>
      </c>
      <c r="R145" s="485" t="s">
        <v>1178</v>
      </c>
      <c r="S145" s="578" t="s">
        <v>297</v>
      </c>
      <c r="T145" s="893" t="s">
        <v>1184</v>
      </c>
      <c r="U145" s="831"/>
      <c r="V145" s="432">
        <v>44012</v>
      </c>
      <c r="W145" s="419"/>
      <c r="X145" s="420"/>
    </row>
    <row r="146" spans="1:24" s="232" customFormat="1" ht="91.5" customHeight="1" x14ac:dyDescent="0.25">
      <c r="A146" s="612"/>
      <c r="B146" s="590"/>
      <c r="C146" s="592"/>
      <c r="D146" s="577"/>
      <c r="E146" s="441" t="s">
        <v>857</v>
      </c>
      <c r="F146" s="441" t="s">
        <v>852</v>
      </c>
      <c r="G146" s="581"/>
      <c r="H146" s="581"/>
      <c r="I146" s="581"/>
      <c r="J146" s="579"/>
      <c r="K146" s="480" t="s">
        <v>355</v>
      </c>
      <c r="L146" s="581"/>
      <c r="M146" s="581"/>
      <c r="N146" s="581"/>
      <c r="O146" s="581"/>
      <c r="P146" s="445" t="s">
        <v>77</v>
      </c>
      <c r="Q146" s="579"/>
      <c r="R146" s="485" t="s">
        <v>1178</v>
      </c>
      <c r="S146" s="578"/>
      <c r="T146" s="893"/>
      <c r="U146" s="855"/>
      <c r="V146" s="597">
        <v>44012</v>
      </c>
      <c r="W146" s="590"/>
      <c r="X146" s="640"/>
    </row>
    <row r="147" spans="1:24" s="232" customFormat="1" ht="92.25" customHeight="1" x14ac:dyDescent="0.25">
      <c r="A147" s="612"/>
      <c r="B147" s="590"/>
      <c r="C147" s="592"/>
      <c r="D147" s="577"/>
      <c r="E147" s="441" t="s">
        <v>858</v>
      </c>
      <c r="F147" s="441" t="s">
        <v>855</v>
      </c>
      <c r="G147" s="581"/>
      <c r="H147" s="581"/>
      <c r="I147" s="581"/>
      <c r="J147" s="579"/>
      <c r="K147" s="480" t="s">
        <v>355</v>
      </c>
      <c r="L147" s="581"/>
      <c r="M147" s="581"/>
      <c r="N147" s="581"/>
      <c r="O147" s="581"/>
      <c r="P147" s="445" t="s">
        <v>77</v>
      </c>
      <c r="Q147" s="579"/>
      <c r="R147" s="485" t="s">
        <v>1178</v>
      </c>
      <c r="S147" s="578"/>
      <c r="T147" s="893"/>
      <c r="U147" s="855"/>
      <c r="V147" s="597"/>
      <c r="W147" s="590"/>
      <c r="X147" s="640"/>
    </row>
    <row r="148" spans="1:24" s="232" customFormat="1" ht="99" customHeight="1" x14ac:dyDescent="0.25">
      <c r="A148" s="612" t="s">
        <v>142</v>
      </c>
      <c r="B148" s="590" t="s">
        <v>160</v>
      </c>
      <c r="C148" s="592" t="s">
        <v>1185</v>
      </c>
      <c r="D148" s="577" t="s">
        <v>128</v>
      </c>
      <c r="E148" s="441" t="s">
        <v>1186</v>
      </c>
      <c r="F148" s="441" t="s">
        <v>859</v>
      </c>
      <c r="G148" s="581" t="s">
        <v>161</v>
      </c>
      <c r="H148" s="581" t="s">
        <v>72</v>
      </c>
      <c r="I148" s="581" t="s">
        <v>78</v>
      </c>
      <c r="J148" s="425" t="s">
        <v>1187</v>
      </c>
      <c r="K148" s="480" t="s">
        <v>355</v>
      </c>
      <c r="L148" s="444" t="s">
        <v>297</v>
      </c>
      <c r="M148" s="581" t="s">
        <v>161</v>
      </c>
      <c r="N148" s="581" t="s">
        <v>71</v>
      </c>
      <c r="O148" s="581" t="s">
        <v>78</v>
      </c>
      <c r="P148" s="445" t="s">
        <v>77</v>
      </c>
      <c r="Q148" s="467" t="s">
        <v>850</v>
      </c>
      <c r="R148" s="485" t="s">
        <v>1178</v>
      </c>
      <c r="S148" s="485" t="s">
        <v>297</v>
      </c>
      <c r="T148" s="426" t="s">
        <v>851</v>
      </c>
      <c r="U148" s="831"/>
      <c r="V148" s="432">
        <v>44012</v>
      </c>
      <c r="W148" s="44"/>
      <c r="X148" s="420"/>
    </row>
    <row r="149" spans="1:24" s="232" customFormat="1" ht="96" customHeight="1" thickBot="1" x14ac:dyDescent="0.3">
      <c r="A149" s="670"/>
      <c r="B149" s="594"/>
      <c r="C149" s="593"/>
      <c r="D149" s="595"/>
      <c r="E149" s="473" t="s">
        <v>860</v>
      </c>
      <c r="F149" s="473" t="s">
        <v>861</v>
      </c>
      <c r="G149" s="596"/>
      <c r="H149" s="596"/>
      <c r="I149" s="596"/>
      <c r="J149" s="473" t="s">
        <v>1188</v>
      </c>
      <c r="K149" s="483" t="s">
        <v>355</v>
      </c>
      <c r="L149" s="469" t="s">
        <v>297</v>
      </c>
      <c r="M149" s="596"/>
      <c r="N149" s="596"/>
      <c r="O149" s="596"/>
      <c r="P149" s="455" t="s">
        <v>77</v>
      </c>
      <c r="Q149" s="468" t="s">
        <v>853</v>
      </c>
      <c r="R149" s="275" t="s">
        <v>1178</v>
      </c>
      <c r="S149" s="275" t="s">
        <v>297</v>
      </c>
      <c r="T149" s="822" t="s">
        <v>854</v>
      </c>
      <c r="U149" s="857"/>
      <c r="V149" s="216">
        <v>44012</v>
      </c>
      <c r="W149" s="423"/>
      <c r="X149" s="424"/>
    </row>
    <row r="150" spans="1:24" s="232" customFormat="1" ht="96" customHeight="1" x14ac:dyDescent="0.25">
      <c r="A150" s="865" t="s">
        <v>143</v>
      </c>
      <c r="B150" s="673" t="s">
        <v>89</v>
      </c>
      <c r="C150" s="810" t="s">
        <v>385</v>
      </c>
      <c r="D150" s="675" t="s">
        <v>128</v>
      </c>
      <c r="E150" s="811" t="s">
        <v>869</v>
      </c>
      <c r="F150" s="410" t="s">
        <v>870</v>
      </c>
      <c r="G150" s="676" t="s">
        <v>67</v>
      </c>
      <c r="H150" s="676" t="s">
        <v>73</v>
      </c>
      <c r="I150" s="676" t="s">
        <v>79</v>
      </c>
      <c r="J150" s="410" t="s">
        <v>1191</v>
      </c>
      <c r="K150" s="813" t="s">
        <v>355</v>
      </c>
      <c r="L150" s="448" t="s">
        <v>296</v>
      </c>
      <c r="M150" s="676" t="s">
        <v>161</v>
      </c>
      <c r="N150" s="676" t="s">
        <v>71</v>
      </c>
      <c r="O150" s="676" t="s">
        <v>78</v>
      </c>
      <c r="P150" s="671" t="s">
        <v>77</v>
      </c>
      <c r="Q150" s="635" t="s">
        <v>862</v>
      </c>
      <c r="R150" s="634" t="s">
        <v>387</v>
      </c>
      <c r="S150" s="899" t="s">
        <v>296</v>
      </c>
      <c r="T150" s="900" t="s">
        <v>863</v>
      </c>
      <c r="U150" s="894"/>
      <c r="V150" s="646">
        <v>44012</v>
      </c>
      <c r="W150" s="624"/>
      <c r="X150" s="417"/>
    </row>
    <row r="151" spans="1:24" s="232" customFormat="1" ht="80.25" customHeight="1" x14ac:dyDescent="0.25">
      <c r="A151" s="612"/>
      <c r="B151" s="590"/>
      <c r="C151" s="579"/>
      <c r="D151" s="577"/>
      <c r="E151" s="425" t="s">
        <v>871</v>
      </c>
      <c r="F151" s="441" t="s">
        <v>872</v>
      </c>
      <c r="G151" s="581"/>
      <c r="H151" s="581"/>
      <c r="I151" s="581"/>
      <c r="J151" s="29" t="s">
        <v>1192</v>
      </c>
      <c r="K151" s="480" t="s">
        <v>355</v>
      </c>
      <c r="L151" s="439" t="s">
        <v>296</v>
      </c>
      <c r="M151" s="581"/>
      <c r="N151" s="581"/>
      <c r="O151" s="581"/>
      <c r="P151" s="580"/>
      <c r="Q151" s="588"/>
      <c r="R151" s="584"/>
      <c r="S151" s="586"/>
      <c r="T151" s="639"/>
      <c r="U151" s="895"/>
      <c r="V151" s="646"/>
      <c r="W151" s="624"/>
      <c r="X151" s="416"/>
    </row>
    <row r="152" spans="1:24" s="232" customFormat="1" ht="71.25" customHeight="1" x14ac:dyDescent="0.25">
      <c r="A152" s="611" t="s">
        <v>143</v>
      </c>
      <c r="B152" s="623" t="s">
        <v>90</v>
      </c>
      <c r="C152" s="588" t="s">
        <v>87</v>
      </c>
      <c r="D152" s="583" t="s">
        <v>128</v>
      </c>
      <c r="E152" s="588" t="s">
        <v>389</v>
      </c>
      <c r="F152" s="441" t="s">
        <v>1189</v>
      </c>
      <c r="G152" s="582" t="s">
        <v>68</v>
      </c>
      <c r="H152" s="582" t="s">
        <v>73</v>
      </c>
      <c r="I152" s="582" t="s">
        <v>80</v>
      </c>
      <c r="J152" s="588" t="s">
        <v>1193</v>
      </c>
      <c r="K152" s="480" t="s">
        <v>355</v>
      </c>
      <c r="L152" s="588" t="s">
        <v>391</v>
      </c>
      <c r="M152" s="582" t="s">
        <v>161</v>
      </c>
      <c r="N152" s="582" t="s">
        <v>71</v>
      </c>
      <c r="O152" s="582" t="s">
        <v>78</v>
      </c>
      <c r="P152" s="582" t="s">
        <v>77</v>
      </c>
      <c r="Q152" s="441" t="s">
        <v>1194</v>
      </c>
      <c r="R152" s="441" t="s">
        <v>1195</v>
      </c>
      <c r="S152" s="485" t="s">
        <v>296</v>
      </c>
      <c r="T152" s="654" t="s">
        <v>865</v>
      </c>
      <c r="U152" s="831"/>
      <c r="V152" s="317">
        <v>44012</v>
      </c>
      <c r="W152" s="44"/>
      <c r="X152" s="218"/>
    </row>
    <row r="153" spans="1:24" s="232" customFormat="1" ht="85.5" customHeight="1" x14ac:dyDescent="0.25">
      <c r="A153" s="612"/>
      <c r="B153" s="591"/>
      <c r="C153" s="579"/>
      <c r="D153" s="584"/>
      <c r="E153" s="579"/>
      <c r="F153" s="441" t="s">
        <v>1190</v>
      </c>
      <c r="G153" s="580"/>
      <c r="H153" s="580"/>
      <c r="I153" s="580"/>
      <c r="J153" s="579"/>
      <c r="K153" s="480" t="s">
        <v>355</v>
      </c>
      <c r="L153" s="579"/>
      <c r="M153" s="580"/>
      <c r="N153" s="580"/>
      <c r="O153" s="580"/>
      <c r="P153" s="580"/>
      <c r="Q153" s="441" t="s">
        <v>1196</v>
      </c>
      <c r="R153" s="441" t="s">
        <v>1197</v>
      </c>
      <c r="S153" s="485" t="s">
        <v>296</v>
      </c>
      <c r="T153" s="639"/>
      <c r="U153" s="831"/>
      <c r="V153" s="418"/>
      <c r="W153" s="228"/>
      <c r="X153" s="426"/>
    </row>
    <row r="154" spans="1:24" s="232" customFormat="1" ht="76.5" customHeight="1" x14ac:dyDescent="0.25">
      <c r="A154" s="612" t="s">
        <v>143</v>
      </c>
      <c r="B154" s="590" t="s">
        <v>91</v>
      </c>
      <c r="C154" s="579" t="s">
        <v>88</v>
      </c>
      <c r="D154" s="577" t="s">
        <v>128</v>
      </c>
      <c r="E154" s="441" t="s">
        <v>873</v>
      </c>
      <c r="F154" s="579" t="s">
        <v>395</v>
      </c>
      <c r="G154" s="581" t="s">
        <v>67</v>
      </c>
      <c r="H154" s="581" t="s">
        <v>74</v>
      </c>
      <c r="I154" s="581" t="s">
        <v>80</v>
      </c>
      <c r="J154" s="441" t="s">
        <v>866</v>
      </c>
      <c r="K154" s="480" t="s">
        <v>355</v>
      </c>
      <c r="L154" s="444" t="s">
        <v>293</v>
      </c>
      <c r="M154" s="581" t="s">
        <v>161</v>
      </c>
      <c r="N154" s="581" t="s">
        <v>72</v>
      </c>
      <c r="O154" s="581" t="s">
        <v>78</v>
      </c>
      <c r="P154" s="581" t="s">
        <v>77</v>
      </c>
      <c r="Q154" s="579" t="s">
        <v>867</v>
      </c>
      <c r="R154" s="577" t="s">
        <v>387</v>
      </c>
      <c r="S154" s="578" t="s">
        <v>296</v>
      </c>
      <c r="T154" s="640" t="s">
        <v>868</v>
      </c>
      <c r="U154" s="856"/>
      <c r="V154" s="645">
        <v>44012</v>
      </c>
      <c r="W154" s="623"/>
      <c r="X154" s="365"/>
    </row>
    <row r="155" spans="1:24" ht="77.25" customHeight="1" thickBot="1" x14ac:dyDescent="0.3">
      <c r="A155" s="670"/>
      <c r="B155" s="594"/>
      <c r="C155" s="609"/>
      <c r="D155" s="595"/>
      <c r="E155" s="473" t="s">
        <v>871</v>
      </c>
      <c r="F155" s="609"/>
      <c r="G155" s="596"/>
      <c r="H155" s="596"/>
      <c r="I155" s="596"/>
      <c r="J155" s="473" t="s">
        <v>864</v>
      </c>
      <c r="K155" s="483" t="s">
        <v>355</v>
      </c>
      <c r="L155" s="469" t="s">
        <v>297</v>
      </c>
      <c r="M155" s="596"/>
      <c r="N155" s="596"/>
      <c r="O155" s="596"/>
      <c r="P155" s="596"/>
      <c r="Q155" s="609"/>
      <c r="R155" s="595"/>
      <c r="S155" s="901"/>
      <c r="T155" s="641"/>
      <c r="U155" s="856"/>
      <c r="V155" s="647"/>
      <c r="W155" s="591"/>
      <c r="X155" s="359"/>
    </row>
    <row r="156" spans="1:24" s="232" customFormat="1" ht="27.75" customHeight="1" thickBot="1" x14ac:dyDescent="0.3">
      <c r="A156" s="458"/>
      <c r="B156" s="896"/>
      <c r="C156" s="888"/>
      <c r="D156" s="450"/>
      <c r="E156" s="897"/>
      <c r="F156" s="897"/>
      <c r="G156" s="888"/>
      <c r="H156" s="898"/>
      <c r="I156" s="898"/>
      <c r="J156" s="463"/>
      <c r="K156" s="463"/>
      <c r="L156" s="452"/>
      <c r="M156" s="888"/>
      <c r="N156" s="888"/>
      <c r="O156" s="888"/>
      <c r="P156" s="452"/>
      <c r="Q156" s="452"/>
      <c r="R156" s="450"/>
      <c r="S156" s="472"/>
      <c r="T156" s="919"/>
      <c r="U156" s="914"/>
      <c r="V156" s="221"/>
      <c r="W156" s="221"/>
      <c r="X156" s="219"/>
    </row>
    <row r="157" spans="1:24" ht="20.25" customHeight="1" x14ac:dyDescent="0.25">
      <c r="B157" s="234"/>
      <c r="C157" s="31"/>
      <c r="D157" s="203"/>
      <c r="E157" s="31"/>
      <c r="F157" s="31"/>
      <c r="G157" s="33"/>
      <c r="H157" s="33"/>
      <c r="I157" s="33"/>
      <c r="J157" s="34"/>
      <c r="K157" s="34"/>
      <c r="L157" s="34"/>
      <c r="M157" s="34"/>
      <c r="N157" s="34"/>
      <c r="O157" s="34"/>
      <c r="P157" s="35"/>
      <c r="Q157" s="35"/>
      <c r="R157" s="35"/>
      <c r="S157" s="35"/>
      <c r="T157" s="35"/>
    </row>
    <row r="158" spans="1:24" ht="20.25" customHeight="1" x14ac:dyDescent="0.25">
      <c r="B158" s="234"/>
      <c r="C158" s="31"/>
      <c r="D158" s="203"/>
      <c r="E158" s="31"/>
      <c r="F158" s="31"/>
      <c r="G158" s="33"/>
      <c r="H158" s="33"/>
      <c r="I158" s="33"/>
      <c r="J158" s="34"/>
      <c r="K158" s="34"/>
      <c r="L158" s="34"/>
      <c r="M158" s="34"/>
      <c r="N158" s="34"/>
      <c r="O158" s="34"/>
      <c r="P158" s="35"/>
      <c r="Q158" s="236"/>
      <c r="R158" s="35"/>
      <c r="S158" s="35"/>
      <c r="T158" s="35"/>
    </row>
    <row r="159" spans="1:24" x14ac:dyDescent="0.25">
      <c r="G159" s="236"/>
      <c r="H159" s="236"/>
      <c r="I159" s="236"/>
      <c r="J159" s="236"/>
      <c r="K159" s="236"/>
      <c r="L159" s="236"/>
      <c r="M159" s="236"/>
      <c r="N159" s="236"/>
      <c r="O159" s="236"/>
      <c r="P159" s="237"/>
      <c r="Q159" s="236"/>
      <c r="R159" s="236"/>
      <c r="S159" s="236"/>
      <c r="T159" s="236"/>
    </row>
    <row r="160" spans="1:24" x14ac:dyDescent="0.25">
      <c r="A160" s="238"/>
      <c r="B160" s="239"/>
      <c r="C160" s="239"/>
      <c r="D160" s="240"/>
      <c r="E160" s="239"/>
      <c r="F160" s="239"/>
      <c r="G160" s="241"/>
      <c r="H160" s="241"/>
      <c r="I160" s="241"/>
      <c r="J160" s="241"/>
      <c r="K160" s="236"/>
      <c r="L160" s="236"/>
      <c r="M160" s="236"/>
      <c r="N160" s="236"/>
      <c r="O160" s="236"/>
      <c r="P160" s="237"/>
      <c r="Q160" s="249"/>
      <c r="R160" s="236"/>
      <c r="S160" s="236"/>
      <c r="T160" s="236"/>
    </row>
    <row r="161" spans="1:20" s="251" customFormat="1" ht="22.5" hidden="1" x14ac:dyDescent="0.2">
      <c r="A161" s="242"/>
      <c r="B161" s="243"/>
      <c r="C161" s="244" t="s">
        <v>280</v>
      </c>
      <c r="D161" s="245"/>
      <c r="E161" s="243"/>
      <c r="F161" s="243"/>
      <c r="G161" s="246" t="s">
        <v>40</v>
      </c>
      <c r="H161" s="247" t="s">
        <v>41</v>
      </c>
      <c r="I161" s="248"/>
      <c r="J161" s="249"/>
      <c r="K161" s="250" t="s">
        <v>521</v>
      </c>
      <c r="L161" s="250" t="s">
        <v>386</v>
      </c>
      <c r="M161" s="246" t="s">
        <v>40</v>
      </c>
      <c r="N161" s="246" t="s">
        <v>41</v>
      </c>
      <c r="O161" s="244"/>
      <c r="P161" s="246" t="s">
        <v>82</v>
      </c>
      <c r="Q161" s="236"/>
      <c r="R161" s="249" t="s">
        <v>292</v>
      </c>
      <c r="S161" s="249"/>
      <c r="T161" s="249"/>
    </row>
    <row r="162" spans="1:20" ht="15" hidden="1" x14ac:dyDescent="0.25">
      <c r="A162" s="226"/>
      <c r="C162" s="252" t="s">
        <v>128</v>
      </c>
      <c r="G162" s="253" t="s">
        <v>161</v>
      </c>
      <c r="H162" s="253" t="s">
        <v>71</v>
      </c>
      <c r="I162" s="254" t="s">
        <v>78</v>
      </c>
      <c r="J162" s="236"/>
      <c r="K162" s="803" t="s">
        <v>355</v>
      </c>
      <c r="L162" s="255" t="s">
        <v>297</v>
      </c>
      <c r="M162" s="253" t="s">
        <v>161</v>
      </c>
      <c r="N162" s="253" t="s">
        <v>71</v>
      </c>
      <c r="O162" s="236"/>
      <c r="P162" s="256" t="s">
        <v>77</v>
      </c>
      <c r="Q162" s="236"/>
      <c r="R162" s="257" t="s">
        <v>293</v>
      </c>
      <c r="S162" s="236"/>
      <c r="T162" s="236"/>
    </row>
    <row r="163" spans="1:20" ht="15" hidden="1" x14ac:dyDescent="0.25">
      <c r="A163" s="226"/>
      <c r="C163" s="258" t="s">
        <v>281</v>
      </c>
      <c r="G163" s="259" t="s">
        <v>67</v>
      </c>
      <c r="H163" s="259" t="s">
        <v>72</v>
      </c>
      <c r="I163" s="260" t="s">
        <v>79</v>
      </c>
      <c r="J163" s="236"/>
      <c r="K163" s="804" t="s">
        <v>1199</v>
      </c>
      <c r="L163" s="255" t="s">
        <v>296</v>
      </c>
      <c r="M163" s="259" t="s">
        <v>67</v>
      </c>
      <c r="N163" s="259" t="s">
        <v>72</v>
      </c>
      <c r="O163" s="236"/>
      <c r="P163" s="261" t="s">
        <v>162</v>
      </c>
      <c r="Q163" s="236"/>
      <c r="R163" s="262" t="s">
        <v>294</v>
      </c>
      <c r="S163" s="236"/>
      <c r="T163" s="236"/>
    </row>
    <row r="164" spans="1:20" ht="15" hidden="1" x14ac:dyDescent="0.25">
      <c r="A164" s="226"/>
      <c r="G164" s="263" t="s">
        <v>68</v>
      </c>
      <c r="H164" s="263" t="s">
        <v>73</v>
      </c>
      <c r="I164" s="264" t="s">
        <v>80</v>
      </c>
      <c r="J164" s="236"/>
      <c r="K164" s="804" t="s">
        <v>1200</v>
      </c>
      <c r="L164" s="255" t="s">
        <v>295</v>
      </c>
      <c r="M164" s="263" t="s">
        <v>68</v>
      </c>
      <c r="N164" s="263" t="s">
        <v>73</v>
      </c>
      <c r="O164" s="236"/>
      <c r="P164" s="265" t="s">
        <v>163</v>
      </c>
      <c r="Q164" s="236"/>
      <c r="R164" s="241" t="s">
        <v>295</v>
      </c>
      <c r="S164" s="236"/>
      <c r="T164" s="236"/>
    </row>
    <row r="165" spans="1:20" ht="15" hidden="1" x14ac:dyDescent="0.25">
      <c r="A165" s="226"/>
      <c r="G165" s="266" t="s">
        <v>69</v>
      </c>
      <c r="H165" s="266" t="s">
        <v>74</v>
      </c>
      <c r="I165" s="267" t="s">
        <v>81</v>
      </c>
      <c r="J165" s="236"/>
      <c r="K165" s="805" t="s">
        <v>356</v>
      </c>
      <c r="L165" s="255" t="s">
        <v>294</v>
      </c>
      <c r="M165" s="266" t="s">
        <v>69</v>
      </c>
      <c r="N165" s="266" t="s">
        <v>74</v>
      </c>
      <c r="O165" s="236"/>
      <c r="P165" s="268" t="s">
        <v>164</v>
      </c>
      <c r="Q165" s="236"/>
      <c r="R165" s="269" t="s">
        <v>296</v>
      </c>
      <c r="S165" s="236"/>
      <c r="T165" s="236"/>
    </row>
    <row r="166" spans="1:20" ht="27" hidden="1" customHeight="1" x14ac:dyDescent="0.25">
      <c r="A166" s="226"/>
      <c r="G166" s="270" t="s">
        <v>70</v>
      </c>
      <c r="H166" s="270" t="s">
        <v>75</v>
      </c>
      <c r="I166" s="236"/>
      <c r="J166" s="236"/>
      <c r="K166" s="806" t="s">
        <v>357</v>
      </c>
      <c r="L166" s="255" t="s">
        <v>293</v>
      </c>
      <c r="M166" s="270" t="s">
        <v>70</v>
      </c>
      <c r="N166" s="270" t="s">
        <v>75</v>
      </c>
      <c r="O166" s="236"/>
      <c r="P166" s="237"/>
      <c r="Q166" s="236"/>
      <c r="R166" s="271" t="s">
        <v>297</v>
      </c>
      <c r="S166" s="236"/>
      <c r="T166" s="236"/>
    </row>
    <row r="167" spans="1:20" ht="20.25" hidden="1" customHeight="1" x14ac:dyDescent="0.25">
      <c r="A167" s="226"/>
      <c r="G167" s="272"/>
      <c r="H167" s="272"/>
      <c r="I167" s="273"/>
      <c r="J167" s="273"/>
      <c r="K167" s="807" t="s">
        <v>1201</v>
      </c>
      <c r="L167" s="274" t="s">
        <v>568</v>
      </c>
      <c r="M167" s="272"/>
      <c r="N167" s="272"/>
      <c r="O167" s="236"/>
      <c r="P167" s="237"/>
      <c r="Q167" s="236"/>
      <c r="R167" s="271"/>
      <c r="S167" s="236"/>
      <c r="T167" s="236"/>
    </row>
    <row r="168" spans="1:20" ht="15" hidden="1" x14ac:dyDescent="0.25">
      <c r="A168" s="226"/>
      <c r="G168" s="236"/>
      <c r="H168" s="236"/>
      <c r="I168" s="236"/>
      <c r="J168" s="236"/>
      <c r="K168" s="808" t="s">
        <v>1202</v>
      </c>
      <c r="L168" s="255" t="s">
        <v>522</v>
      </c>
      <c r="M168" s="236"/>
      <c r="N168" s="236"/>
      <c r="O168" s="236"/>
      <c r="P168" s="237"/>
      <c r="Q168" s="236"/>
      <c r="R168" s="236"/>
      <c r="S168" s="236"/>
      <c r="T168" s="236"/>
    </row>
    <row r="169" spans="1:20" hidden="1" x14ac:dyDescent="0.25">
      <c r="A169" s="226"/>
      <c r="G169" s="236"/>
      <c r="H169" s="236"/>
      <c r="I169" s="236"/>
      <c r="J169" s="236"/>
      <c r="K169" s="236"/>
      <c r="L169" s="255" t="s">
        <v>523</v>
      </c>
      <c r="M169" s="236"/>
      <c r="N169" s="236"/>
      <c r="O169" s="236"/>
      <c r="P169" s="237"/>
      <c r="Q169" s="236"/>
      <c r="R169" s="236"/>
      <c r="S169" s="236"/>
      <c r="T169" s="236"/>
    </row>
    <row r="170" spans="1:20" ht="22.5" hidden="1" x14ac:dyDescent="0.25">
      <c r="A170" s="226"/>
      <c r="G170" s="236"/>
      <c r="H170" s="236"/>
      <c r="I170" s="236"/>
      <c r="J170" s="236"/>
      <c r="K170" s="236"/>
      <c r="L170" s="28" t="s">
        <v>1111</v>
      </c>
      <c r="M170" s="236"/>
      <c r="N170" s="236"/>
      <c r="O170" s="236"/>
      <c r="P170" s="237"/>
      <c r="Q170" s="236"/>
      <c r="R170" s="236"/>
      <c r="S170" s="236"/>
      <c r="T170" s="236"/>
    </row>
    <row r="171" spans="1:20" ht="22.5" hidden="1" x14ac:dyDescent="0.25">
      <c r="A171" s="226"/>
      <c r="G171" s="236"/>
      <c r="H171" s="236"/>
      <c r="I171" s="236"/>
      <c r="J171" s="236"/>
      <c r="K171" s="236"/>
      <c r="L171" s="28" t="s">
        <v>1109</v>
      </c>
      <c r="M171" s="236"/>
      <c r="N171" s="236"/>
      <c r="O171" s="236"/>
      <c r="P171" s="237"/>
      <c r="Q171" s="236"/>
      <c r="R171" s="236"/>
      <c r="S171" s="236"/>
      <c r="T171" s="236"/>
    </row>
    <row r="172" spans="1:20" ht="33.75" hidden="1" x14ac:dyDescent="0.25">
      <c r="A172" s="226"/>
      <c r="G172" s="236"/>
      <c r="H172" s="236"/>
      <c r="I172" s="236"/>
      <c r="J172" s="236"/>
      <c r="K172" s="236"/>
      <c r="L172" s="421" t="s">
        <v>1157</v>
      </c>
      <c r="M172" s="236"/>
      <c r="N172" s="236"/>
      <c r="O172" s="236"/>
      <c r="P172" s="237"/>
      <c r="Q172" s="236"/>
      <c r="R172" s="236"/>
      <c r="S172" s="236"/>
      <c r="T172" s="236"/>
    </row>
    <row r="173" spans="1:20" ht="33.75" hidden="1" x14ac:dyDescent="0.25">
      <c r="A173" s="226"/>
      <c r="G173" s="236"/>
      <c r="H173" s="236"/>
      <c r="I173" s="236"/>
      <c r="J173" s="236"/>
      <c r="K173" s="236"/>
      <c r="L173" s="421" t="s">
        <v>1158</v>
      </c>
      <c r="M173" s="236"/>
      <c r="N173" s="236"/>
      <c r="O173" s="236"/>
      <c r="P173" s="237"/>
      <c r="Q173" s="236"/>
      <c r="R173" s="236"/>
      <c r="S173" s="236"/>
      <c r="T173" s="236"/>
    </row>
    <row r="174" spans="1:20" ht="22.5" hidden="1" x14ac:dyDescent="0.25">
      <c r="A174" s="226"/>
      <c r="G174" s="236"/>
      <c r="H174" s="236"/>
      <c r="I174" s="236"/>
      <c r="J174" s="236"/>
      <c r="K174" s="236"/>
      <c r="L174" s="421" t="s">
        <v>1159</v>
      </c>
      <c r="M174" s="236"/>
      <c r="N174" s="236"/>
      <c r="O174" s="236"/>
      <c r="P174" s="237"/>
      <c r="Q174" s="236"/>
      <c r="R174" s="236"/>
      <c r="S174" s="236"/>
      <c r="T174" s="236"/>
    </row>
    <row r="175" spans="1:20" x14ac:dyDescent="0.25">
      <c r="A175" s="226"/>
      <c r="G175" s="236"/>
      <c r="H175" s="236"/>
      <c r="I175" s="236"/>
      <c r="J175" s="236"/>
      <c r="K175" s="236"/>
      <c r="L175" s="236"/>
      <c r="M175" s="236"/>
      <c r="N175" s="236"/>
      <c r="O175" s="236"/>
      <c r="P175" s="237"/>
      <c r="Q175" s="236"/>
      <c r="R175" s="236"/>
      <c r="S175" s="236"/>
      <c r="T175" s="236"/>
    </row>
    <row r="176" spans="1:20" x14ac:dyDescent="0.25">
      <c r="A176" s="226"/>
      <c r="G176" s="236"/>
      <c r="H176" s="236"/>
      <c r="I176" s="236"/>
      <c r="J176" s="236"/>
      <c r="K176" s="236"/>
      <c r="L176" s="236"/>
      <c r="M176" s="236"/>
      <c r="N176" s="236"/>
      <c r="O176" s="236"/>
      <c r="P176" s="237"/>
      <c r="Q176" s="236"/>
      <c r="R176" s="236"/>
      <c r="S176" s="236"/>
      <c r="T176" s="236"/>
    </row>
    <row r="177" spans="1:20" x14ac:dyDescent="0.25">
      <c r="A177" s="226"/>
      <c r="G177" s="236"/>
      <c r="H177" s="236"/>
      <c r="I177" s="236"/>
      <c r="J177" s="236"/>
      <c r="K177" s="236"/>
      <c r="L177" s="236"/>
      <c r="M177" s="236"/>
      <c r="N177" s="236"/>
      <c r="O177" s="236"/>
      <c r="P177" s="237"/>
      <c r="Q177" s="236"/>
      <c r="R177" s="236"/>
      <c r="S177" s="236"/>
      <c r="T177" s="236"/>
    </row>
    <row r="178" spans="1:20" x14ac:dyDescent="0.25">
      <c r="A178" s="226"/>
      <c r="D178" s="226"/>
      <c r="G178" s="236"/>
      <c r="H178" s="236"/>
      <c r="I178" s="236"/>
      <c r="J178" s="236"/>
      <c r="K178" s="236"/>
      <c r="L178" s="236"/>
      <c r="M178" s="236"/>
      <c r="N178" s="236"/>
      <c r="O178" s="236"/>
      <c r="P178" s="237"/>
      <c r="Q178" s="236"/>
      <c r="R178" s="236"/>
      <c r="S178" s="236"/>
      <c r="T178" s="236"/>
    </row>
    <row r="179" spans="1:20" x14ac:dyDescent="0.25">
      <c r="A179" s="226"/>
      <c r="D179" s="226"/>
      <c r="G179" s="236"/>
      <c r="H179" s="236"/>
      <c r="I179" s="236"/>
      <c r="J179" s="236"/>
      <c r="K179" s="236"/>
      <c r="L179" s="236"/>
      <c r="M179" s="236"/>
      <c r="N179" s="236"/>
      <c r="O179" s="236"/>
      <c r="P179" s="237"/>
      <c r="Q179" s="236"/>
      <c r="R179" s="236"/>
      <c r="S179" s="236"/>
      <c r="T179" s="236"/>
    </row>
    <row r="180" spans="1:20" x14ac:dyDescent="0.25">
      <c r="A180" s="226"/>
      <c r="D180" s="226"/>
      <c r="G180" s="236"/>
      <c r="H180" s="236"/>
      <c r="I180" s="236"/>
      <c r="J180" s="236"/>
      <c r="K180" s="236"/>
      <c r="L180" s="236"/>
      <c r="M180" s="236"/>
      <c r="N180" s="236"/>
      <c r="O180" s="236"/>
      <c r="P180" s="237"/>
      <c r="Q180" s="236"/>
      <c r="R180" s="236"/>
      <c r="S180" s="236"/>
      <c r="T180" s="236"/>
    </row>
    <row r="181" spans="1:20" x14ac:dyDescent="0.25">
      <c r="A181" s="226"/>
      <c r="D181" s="226"/>
      <c r="G181" s="236"/>
      <c r="H181" s="236"/>
      <c r="I181" s="236"/>
      <c r="J181" s="236"/>
      <c r="K181" s="236"/>
      <c r="L181" s="236"/>
      <c r="M181" s="236"/>
      <c r="N181" s="236"/>
      <c r="O181" s="236"/>
      <c r="P181" s="237"/>
      <c r="Q181" s="236"/>
      <c r="R181" s="236"/>
      <c r="S181" s="236"/>
      <c r="T181" s="236"/>
    </row>
    <row r="182" spans="1:20" x14ac:dyDescent="0.25">
      <c r="A182" s="226"/>
      <c r="D182" s="226"/>
      <c r="G182" s="236"/>
      <c r="H182" s="236"/>
      <c r="I182" s="236"/>
      <c r="J182" s="236"/>
      <c r="K182" s="236"/>
      <c r="L182" s="236"/>
      <c r="M182" s="236"/>
      <c r="N182" s="236"/>
      <c r="O182" s="236"/>
      <c r="P182" s="237"/>
      <c r="Q182" s="236"/>
      <c r="R182" s="236"/>
      <c r="S182" s="236"/>
      <c r="T182" s="236"/>
    </row>
    <row r="183" spans="1:20" x14ac:dyDescent="0.25">
      <c r="A183" s="226"/>
      <c r="D183" s="226"/>
      <c r="G183" s="236"/>
      <c r="H183" s="236"/>
      <c r="I183" s="236"/>
      <c r="J183" s="236"/>
      <c r="K183" s="236"/>
      <c r="L183" s="236"/>
      <c r="M183" s="236"/>
      <c r="N183" s="236"/>
      <c r="O183" s="236"/>
      <c r="P183" s="237"/>
      <c r="Q183" s="236"/>
      <c r="R183" s="236"/>
      <c r="S183" s="236"/>
      <c r="T183" s="236"/>
    </row>
    <row r="184" spans="1:20" x14ac:dyDescent="0.25">
      <c r="A184" s="226"/>
      <c r="D184" s="226"/>
      <c r="G184" s="236"/>
      <c r="H184" s="236"/>
      <c r="I184" s="236"/>
      <c r="J184" s="236"/>
      <c r="K184" s="236"/>
      <c r="L184" s="236"/>
      <c r="M184" s="236"/>
      <c r="N184" s="236"/>
      <c r="O184" s="236"/>
      <c r="P184" s="237"/>
      <c r="Q184" s="236"/>
      <c r="R184" s="236"/>
      <c r="S184" s="236"/>
      <c r="T184" s="236"/>
    </row>
    <row r="185" spans="1:20" x14ac:dyDescent="0.25">
      <c r="A185" s="226"/>
      <c r="D185" s="226"/>
      <c r="G185" s="236"/>
      <c r="H185" s="236"/>
      <c r="I185" s="236"/>
      <c r="J185" s="236"/>
      <c r="K185" s="236"/>
      <c r="L185" s="236"/>
      <c r="M185" s="236"/>
      <c r="N185" s="236"/>
      <c r="O185" s="236"/>
      <c r="P185" s="237"/>
      <c r="Q185" s="236"/>
      <c r="R185" s="236"/>
      <c r="S185" s="236"/>
      <c r="T185" s="236"/>
    </row>
    <row r="186" spans="1:20" x14ac:dyDescent="0.25">
      <c r="A186" s="226"/>
      <c r="D186" s="226"/>
      <c r="G186" s="236"/>
      <c r="H186" s="236"/>
      <c r="I186" s="236"/>
      <c r="J186" s="236"/>
      <c r="K186" s="236"/>
      <c r="L186" s="236"/>
      <c r="M186" s="236"/>
      <c r="N186" s="236"/>
      <c r="O186" s="236"/>
      <c r="P186" s="237"/>
      <c r="Q186" s="236"/>
      <c r="R186" s="236"/>
      <c r="S186" s="236"/>
      <c r="T186" s="236"/>
    </row>
    <row r="187" spans="1:20" x14ac:dyDescent="0.25">
      <c r="A187" s="226"/>
      <c r="D187" s="226"/>
      <c r="G187" s="236"/>
      <c r="H187" s="236"/>
      <c r="I187" s="236"/>
      <c r="J187" s="236"/>
      <c r="K187" s="236"/>
      <c r="L187" s="236"/>
      <c r="M187" s="236"/>
      <c r="N187" s="236"/>
      <c r="O187" s="236"/>
      <c r="P187" s="237"/>
      <c r="Q187" s="236"/>
      <c r="R187" s="236"/>
      <c r="S187" s="236"/>
      <c r="T187" s="236"/>
    </row>
    <row r="188" spans="1:20" x14ac:dyDescent="0.25">
      <c r="A188" s="226"/>
      <c r="D188" s="226"/>
      <c r="G188" s="236"/>
      <c r="H188" s="236"/>
      <c r="I188" s="236"/>
      <c r="J188" s="236"/>
      <c r="K188" s="236"/>
      <c r="L188" s="236"/>
      <c r="M188" s="236"/>
      <c r="N188" s="236"/>
      <c r="O188" s="236"/>
      <c r="P188" s="237"/>
      <c r="Q188" s="236"/>
      <c r="R188" s="236"/>
      <c r="S188" s="236"/>
      <c r="T188" s="236"/>
    </row>
    <row r="189" spans="1:20" x14ac:dyDescent="0.25">
      <c r="A189" s="226"/>
      <c r="D189" s="226"/>
      <c r="G189" s="236"/>
      <c r="H189" s="236"/>
      <c r="I189" s="236"/>
      <c r="J189" s="236"/>
      <c r="K189" s="236"/>
      <c r="L189" s="236"/>
      <c r="M189" s="236"/>
      <c r="N189" s="236"/>
      <c r="O189" s="236"/>
      <c r="P189" s="237"/>
      <c r="Q189" s="236"/>
      <c r="R189" s="236"/>
      <c r="S189" s="236"/>
      <c r="T189" s="236"/>
    </row>
    <row r="190" spans="1:20" x14ac:dyDescent="0.25">
      <c r="A190" s="226"/>
      <c r="D190" s="226"/>
      <c r="G190" s="236"/>
      <c r="H190" s="236"/>
      <c r="I190" s="236"/>
      <c r="J190" s="236"/>
      <c r="K190" s="236"/>
      <c r="L190" s="236"/>
      <c r="M190" s="236"/>
      <c r="N190" s="236"/>
      <c r="O190" s="236"/>
      <c r="P190" s="237"/>
      <c r="Q190" s="236"/>
      <c r="R190" s="236"/>
      <c r="S190" s="236"/>
      <c r="T190" s="236"/>
    </row>
    <row r="191" spans="1:20" x14ac:dyDescent="0.25">
      <c r="A191" s="226"/>
      <c r="D191" s="226"/>
      <c r="G191" s="236"/>
      <c r="H191" s="236"/>
      <c r="I191" s="236"/>
      <c r="J191" s="236"/>
      <c r="K191" s="236"/>
      <c r="L191" s="236"/>
      <c r="M191" s="236"/>
      <c r="N191" s="236"/>
      <c r="O191" s="236"/>
      <c r="P191" s="237"/>
      <c r="Q191" s="236"/>
      <c r="R191" s="236"/>
      <c r="S191" s="236"/>
      <c r="T191" s="236"/>
    </row>
    <row r="192" spans="1:20" x14ac:dyDescent="0.25">
      <c r="A192" s="226"/>
      <c r="D192" s="226"/>
      <c r="G192" s="236"/>
      <c r="H192" s="236"/>
      <c r="I192" s="236"/>
      <c r="J192" s="236"/>
      <c r="K192" s="236"/>
      <c r="L192" s="236"/>
      <c r="M192" s="236"/>
      <c r="N192" s="236"/>
      <c r="O192" s="236"/>
      <c r="P192" s="237"/>
      <c r="Q192" s="236"/>
      <c r="R192" s="236"/>
      <c r="S192" s="236"/>
      <c r="T192" s="236"/>
    </row>
    <row r="193" spans="1:20" x14ac:dyDescent="0.25">
      <c r="A193" s="226"/>
      <c r="D193" s="226"/>
      <c r="G193" s="236"/>
      <c r="H193" s="236"/>
      <c r="I193" s="236"/>
      <c r="J193" s="236"/>
      <c r="K193" s="236"/>
      <c r="L193" s="236"/>
      <c r="M193" s="236"/>
      <c r="N193" s="236"/>
      <c r="O193" s="236"/>
      <c r="P193" s="237"/>
      <c r="Q193" s="236"/>
      <c r="R193" s="236"/>
      <c r="S193" s="236"/>
      <c r="T193" s="236"/>
    </row>
    <row r="194" spans="1:20" x14ac:dyDescent="0.25">
      <c r="A194" s="226"/>
      <c r="D194" s="226"/>
      <c r="G194" s="236"/>
      <c r="H194" s="236"/>
      <c r="I194" s="236"/>
      <c r="J194" s="236"/>
      <c r="K194" s="236"/>
      <c r="L194" s="236"/>
      <c r="M194" s="236"/>
      <c r="N194" s="236"/>
      <c r="O194" s="236"/>
      <c r="P194" s="237"/>
      <c r="Q194" s="236"/>
      <c r="R194" s="236"/>
      <c r="S194" s="236"/>
      <c r="T194" s="236"/>
    </row>
    <row r="195" spans="1:20" x14ac:dyDescent="0.25">
      <c r="A195" s="226"/>
      <c r="D195" s="226"/>
      <c r="G195" s="236"/>
      <c r="H195" s="236"/>
      <c r="I195" s="236"/>
      <c r="J195" s="236"/>
      <c r="K195" s="236"/>
      <c r="L195" s="236"/>
      <c r="M195" s="236"/>
      <c r="N195" s="236"/>
      <c r="O195" s="236"/>
      <c r="P195" s="237"/>
      <c r="Q195" s="236"/>
      <c r="R195" s="236"/>
      <c r="S195" s="236"/>
      <c r="T195" s="236"/>
    </row>
    <row r="196" spans="1:20" x14ac:dyDescent="0.25">
      <c r="A196" s="226"/>
      <c r="D196" s="226"/>
      <c r="G196" s="236"/>
      <c r="H196" s="236"/>
      <c r="I196" s="236"/>
      <c r="J196" s="236"/>
      <c r="K196" s="236"/>
      <c r="L196" s="236"/>
      <c r="M196" s="236"/>
      <c r="N196" s="236"/>
      <c r="O196" s="236"/>
      <c r="P196" s="237"/>
      <c r="Q196" s="236"/>
      <c r="R196" s="236"/>
      <c r="S196" s="236"/>
      <c r="T196" s="236"/>
    </row>
    <row r="197" spans="1:20" x14ac:dyDescent="0.25">
      <c r="A197" s="226"/>
      <c r="D197" s="226"/>
      <c r="G197" s="236"/>
      <c r="H197" s="236"/>
      <c r="I197" s="236"/>
      <c r="J197" s="236"/>
      <c r="K197" s="236"/>
      <c r="L197" s="236"/>
      <c r="M197" s="236"/>
      <c r="N197" s="236"/>
      <c r="O197" s="236"/>
      <c r="P197" s="237"/>
      <c r="Q197" s="236"/>
      <c r="R197" s="236"/>
      <c r="S197" s="236"/>
      <c r="T197" s="236"/>
    </row>
    <row r="198" spans="1:20" x14ac:dyDescent="0.25">
      <c r="A198" s="226"/>
      <c r="D198" s="226"/>
      <c r="G198" s="236"/>
      <c r="H198" s="236"/>
      <c r="I198" s="236"/>
      <c r="J198" s="236"/>
      <c r="K198" s="236"/>
      <c r="L198" s="236"/>
      <c r="M198" s="236"/>
      <c r="N198" s="236"/>
      <c r="O198" s="236"/>
      <c r="P198" s="237"/>
      <c r="Q198" s="236"/>
      <c r="R198" s="236"/>
      <c r="S198" s="236"/>
      <c r="T198" s="236"/>
    </row>
    <row r="199" spans="1:20" x14ac:dyDescent="0.25">
      <c r="A199" s="226"/>
      <c r="D199" s="226"/>
      <c r="G199" s="236"/>
      <c r="H199" s="236"/>
      <c r="I199" s="236"/>
      <c r="J199" s="236"/>
      <c r="K199" s="236"/>
      <c r="L199" s="236"/>
      <c r="M199" s="236"/>
      <c r="N199" s="236"/>
      <c r="O199" s="236"/>
      <c r="P199" s="237"/>
      <c r="Q199" s="236"/>
      <c r="R199" s="236"/>
      <c r="S199" s="236"/>
      <c r="T199" s="236"/>
    </row>
    <row r="200" spans="1:20" x14ac:dyDescent="0.25">
      <c r="A200" s="226"/>
      <c r="D200" s="226"/>
      <c r="G200" s="236"/>
      <c r="H200" s="236"/>
      <c r="I200" s="236"/>
      <c r="J200" s="236"/>
      <c r="K200" s="236"/>
      <c r="L200" s="236"/>
      <c r="M200" s="236"/>
      <c r="N200" s="236"/>
      <c r="O200" s="236"/>
      <c r="P200" s="237"/>
      <c r="Q200" s="236"/>
      <c r="R200" s="236"/>
      <c r="S200" s="236"/>
      <c r="T200" s="236"/>
    </row>
    <row r="201" spans="1:20" x14ac:dyDescent="0.25">
      <c r="A201" s="226"/>
      <c r="D201" s="226"/>
      <c r="G201" s="236"/>
      <c r="H201" s="236"/>
      <c r="I201" s="236"/>
      <c r="J201" s="236"/>
      <c r="K201" s="236"/>
      <c r="L201" s="236"/>
      <c r="M201" s="236"/>
      <c r="N201" s="236"/>
      <c r="O201" s="236"/>
      <c r="P201" s="237"/>
      <c r="Q201" s="236"/>
      <c r="R201" s="236"/>
      <c r="S201" s="236"/>
      <c r="T201" s="236"/>
    </row>
    <row r="202" spans="1:20" x14ac:dyDescent="0.25">
      <c r="A202" s="226"/>
      <c r="D202" s="226"/>
      <c r="G202" s="236"/>
      <c r="H202" s="236"/>
      <c r="I202" s="236"/>
      <c r="J202" s="236"/>
      <c r="K202" s="236"/>
      <c r="L202" s="236"/>
      <c r="M202" s="236"/>
      <c r="N202" s="236"/>
      <c r="O202" s="236"/>
      <c r="P202" s="237"/>
      <c r="Q202" s="236"/>
      <c r="R202" s="236"/>
      <c r="S202" s="236"/>
      <c r="T202" s="236"/>
    </row>
    <row r="203" spans="1:20" x14ac:dyDescent="0.25">
      <c r="A203" s="226"/>
      <c r="D203" s="226"/>
      <c r="G203" s="236"/>
      <c r="H203" s="236"/>
      <c r="I203" s="236"/>
      <c r="J203" s="236"/>
      <c r="K203" s="236"/>
      <c r="L203" s="236"/>
      <c r="M203" s="236"/>
      <c r="N203" s="236"/>
      <c r="O203" s="236"/>
      <c r="P203" s="237"/>
      <c r="Q203" s="236"/>
      <c r="R203" s="236"/>
      <c r="S203" s="236"/>
      <c r="T203" s="236"/>
    </row>
    <row r="204" spans="1:20" x14ac:dyDescent="0.25">
      <c r="A204" s="226"/>
      <c r="D204" s="226"/>
      <c r="G204" s="236"/>
      <c r="H204" s="236"/>
      <c r="I204" s="236"/>
      <c r="J204" s="236"/>
      <c r="K204" s="236"/>
      <c r="L204" s="236"/>
      <c r="M204" s="236"/>
      <c r="N204" s="236"/>
      <c r="O204" s="236"/>
      <c r="P204" s="237"/>
      <c r="Q204" s="236"/>
      <c r="R204" s="236"/>
      <c r="S204" s="236"/>
      <c r="T204" s="236"/>
    </row>
    <row r="205" spans="1:20" x14ac:dyDescent="0.25">
      <c r="A205" s="226"/>
      <c r="D205" s="226"/>
      <c r="G205" s="236"/>
      <c r="H205" s="236"/>
      <c r="I205" s="236"/>
      <c r="J205" s="236"/>
      <c r="K205" s="236"/>
      <c r="L205" s="236"/>
      <c r="M205" s="236"/>
      <c r="N205" s="236"/>
      <c r="O205" s="236"/>
      <c r="P205" s="237"/>
      <c r="Q205" s="236"/>
      <c r="R205" s="236"/>
      <c r="S205" s="236"/>
      <c r="T205" s="236"/>
    </row>
    <row r="206" spans="1:20" x14ac:dyDescent="0.25">
      <c r="A206" s="226"/>
      <c r="D206" s="226"/>
      <c r="G206" s="236"/>
      <c r="H206" s="236"/>
      <c r="I206" s="236"/>
      <c r="J206" s="236"/>
      <c r="K206" s="236"/>
      <c r="L206" s="236"/>
      <c r="M206" s="236"/>
      <c r="N206" s="236"/>
      <c r="O206" s="236"/>
      <c r="P206" s="237"/>
      <c r="Q206" s="236"/>
      <c r="R206" s="236"/>
      <c r="S206" s="236"/>
      <c r="T206" s="236"/>
    </row>
    <row r="207" spans="1:20" x14ac:dyDescent="0.25">
      <c r="A207" s="226"/>
      <c r="D207" s="226"/>
      <c r="G207" s="236"/>
      <c r="H207" s="236"/>
      <c r="I207" s="236"/>
      <c r="J207" s="236"/>
      <c r="K207" s="236"/>
      <c r="L207" s="236"/>
      <c r="M207" s="236"/>
      <c r="N207" s="236"/>
      <c r="O207" s="236"/>
      <c r="P207" s="237"/>
      <c r="Q207" s="236"/>
      <c r="R207" s="236"/>
      <c r="S207" s="236"/>
      <c r="T207" s="236"/>
    </row>
    <row r="208" spans="1:20" x14ac:dyDescent="0.25">
      <c r="A208" s="226"/>
      <c r="D208" s="226"/>
      <c r="G208" s="236"/>
      <c r="H208" s="236"/>
      <c r="I208" s="236"/>
      <c r="J208" s="236"/>
      <c r="K208" s="236"/>
      <c r="L208" s="236"/>
      <c r="M208" s="236"/>
      <c r="N208" s="236"/>
      <c r="O208" s="236"/>
      <c r="P208" s="237"/>
      <c r="Q208" s="236"/>
      <c r="R208" s="236"/>
      <c r="S208" s="236"/>
      <c r="T208" s="236"/>
    </row>
    <row r="209" spans="1:20" x14ac:dyDescent="0.25">
      <c r="A209" s="226"/>
      <c r="D209" s="226"/>
      <c r="G209" s="236"/>
      <c r="H209" s="236"/>
      <c r="I209" s="236"/>
      <c r="J209" s="236"/>
      <c r="K209" s="236"/>
      <c r="L209" s="236"/>
      <c r="M209" s="236"/>
      <c r="N209" s="236"/>
      <c r="O209" s="236"/>
      <c r="P209" s="237"/>
      <c r="Q209" s="236"/>
      <c r="R209" s="236"/>
      <c r="S209" s="236"/>
      <c r="T209" s="236"/>
    </row>
    <row r="210" spans="1:20" x14ac:dyDescent="0.25">
      <c r="A210" s="226"/>
      <c r="D210" s="226"/>
      <c r="G210" s="236"/>
      <c r="H210" s="236"/>
      <c r="I210" s="236"/>
      <c r="J210" s="236"/>
      <c r="K210" s="236"/>
      <c r="L210" s="236"/>
      <c r="M210" s="236"/>
      <c r="N210" s="236"/>
      <c r="O210" s="236"/>
      <c r="P210" s="237"/>
      <c r="Q210" s="236"/>
      <c r="R210" s="236"/>
      <c r="S210" s="236"/>
      <c r="T210" s="236"/>
    </row>
    <row r="211" spans="1:20" x14ac:dyDescent="0.25">
      <c r="A211" s="226"/>
      <c r="D211" s="226"/>
      <c r="G211" s="236"/>
      <c r="H211" s="236"/>
      <c r="I211" s="236"/>
      <c r="J211" s="236"/>
      <c r="K211" s="236"/>
      <c r="L211" s="236"/>
      <c r="M211" s="236"/>
      <c r="N211" s="236"/>
      <c r="O211" s="236"/>
      <c r="P211" s="237"/>
      <c r="Q211" s="236"/>
      <c r="R211" s="236"/>
      <c r="S211" s="236"/>
      <c r="T211" s="236"/>
    </row>
    <row r="212" spans="1:20" x14ac:dyDescent="0.25">
      <c r="A212" s="226"/>
      <c r="D212" s="226"/>
      <c r="G212" s="236"/>
      <c r="H212" s="236"/>
      <c r="I212" s="236"/>
      <c r="J212" s="236"/>
      <c r="K212" s="236"/>
      <c r="L212" s="236"/>
      <c r="M212" s="236"/>
      <c r="N212" s="236"/>
      <c r="O212" s="236"/>
      <c r="P212" s="237"/>
      <c r="Q212" s="236"/>
      <c r="R212" s="236"/>
      <c r="S212" s="236"/>
      <c r="T212" s="236"/>
    </row>
    <row r="213" spans="1:20" x14ac:dyDescent="0.25">
      <c r="A213" s="226"/>
      <c r="D213" s="226"/>
      <c r="G213" s="236"/>
      <c r="H213" s="236"/>
      <c r="I213" s="236"/>
      <c r="J213" s="236"/>
      <c r="K213" s="236"/>
      <c r="L213" s="236"/>
      <c r="M213" s="236"/>
      <c r="N213" s="236"/>
      <c r="O213" s="236"/>
      <c r="P213" s="237"/>
      <c r="Q213" s="236"/>
      <c r="R213" s="236"/>
      <c r="S213" s="236"/>
      <c r="T213" s="236"/>
    </row>
    <row r="214" spans="1:20" x14ac:dyDescent="0.25">
      <c r="A214" s="226"/>
      <c r="D214" s="226"/>
      <c r="G214" s="236"/>
      <c r="H214" s="236"/>
      <c r="I214" s="236"/>
      <c r="J214" s="236"/>
      <c r="K214" s="236"/>
      <c r="L214" s="236"/>
      <c r="M214" s="236"/>
      <c r="N214" s="236"/>
      <c r="O214" s="236"/>
      <c r="P214" s="237"/>
      <c r="Q214" s="236"/>
      <c r="R214" s="236"/>
      <c r="S214" s="236"/>
      <c r="T214" s="236"/>
    </row>
    <row r="215" spans="1:20" x14ac:dyDescent="0.25">
      <c r="A215" s="226"/>
      <c r="D215" s="226"/>
      <c r="G215" s="236"/>
      <c r="H215" s="236"/>
      <c r="I215" s="236"/>
      <c r="J215" s="236"/>
      <c r="K215" s="236"/>
      <c r="L215" s="236"/>
      <c r="M215" s="236"/>
      <c r="N215" s="236"/>
      <c r="O215" s="236"/>
      <c r="P215" s="237"/>
      <c r="Q215" s="236"/>
      <c r="R215" s="236"/>
      <c r="S215" s="236"/>
      <c r="T215" s="236"/>
    </row>
    <row r="216" spans="1:20" x14ac:dyDescent="0.25">
      <c r="A216" s="226"/>
      <c r="D216" s="226"/>
      <c r="G216" s="236"/>
      <c r="H216" s="236"/>
      <c r="I216" s="236"/>
      <c r="J216" s="236"/>
      <c r="K216" s="236"/>
      <c r="L216" s="236"/>
      <c r="M216" s="236"/>
      <c r="N216" s="236"/>
      <c r="O216" s="236"/>
      <c r="P216" s="237"/>
      <c r="Q216" s="236"/>
      <c r="R216" s="236"/>
      <c r="S216" s="236"/>
      <c r="T216" s="236"/>
    </row>
    <row r="217" spans="1:20" x14ac:dyDescent="0.25">
      <c r="A217" s="226"/>
      <c r="D217" s="226"/>
      <c r="G217" s="236"/>
      <c r="H217" s="236"/>
      <c r="I217" s="236"/>
      <c r="J217" s="236"/>
      <c r="K217" s="236"/>
      <c r="L217" s="236"/>
      <c r="M217" s="236"/>
      <c r="N217" s="236"/>
      <c r="O217" s="236"/>
      <c r="P217" s="237"/>
      <c r="Q217" s="236"/>
      <c r="R217" s="236"/>
      <c r="S217" s="236"/>
      <c r="T217" s="236"/>
    </row>
    <row r="218" spans="1:20" x14ac:dyDescent="0.25">
      <c r="A218" s="226"/>
      <c r="D218" s="226"/>
      <c r="G218" s="236"/>
      <c r="H218" s="236"/>
      <c r="I218" s="236"/>
      <c r="J218" s="236"/>
      <c r="K218" s="236"/>
      <c r="L218" s="236"/>
      <c r="M218" s="236"/>
      <c r="N218" s="236"/>
      <c r="O218" s="236"/>
      <c r="P218" s="237"/>
      <c r="Q218" s="236"/>
      <c r="R218" s="236"/>
      <c r="S218" s="236"/>
      <c r="T218" s="236"/>
    </row>
    <row r="219" spans="1:20" x14ac:dyDescent="0.25">
      <c r="A219" s="226"/>
      <c r="D219" s="226"/>
      <c r="G219" s="236"/>
      <c r="H219" s="236"/>
      <c r="I219" s="236"/>
      <c r="J219" s="236"/>
      <c r="K219" s="236"/>
      <c r="L219" s="236"/>
      <c r="M219" s="236"/>
      <c r="N219" s="236"/>
      <c r="O219" s="236"/>
      <c r="P219" s="237"/>
      <c r="Q219" s="236"/>
      <c r="R219" s="236"/>
      <c r="S219" s="236"/>
      <c r="T219" s="236"/>
    </row>
    <row r="220" spans="1:20" x14ac:dyDescent="0.25">
      <c r="A220" s="226"/>
      <c r="D220" s="226"/>
      <c r="G220" s="236"/>
      <c r="H220" s="236"/>
      <c r="I220" s="236"/>
      <c r="J220" s="236"/>
      <c r="K220" s="236"/>
      <c r="L220" s="236"/>
      <c r="M220" s="236"/>
      <c r="N220" s="236"/>
      <c r="O220" s="236"/>
      <c r="P220" s="237"/>
      <c r="Q220" s="236"/>
      <c r="R220" s="236"/>
      <c r="S220" s="236"/>
      <c r="T220" s="236"/>
    </row>
    <row r="221" spans="1:20" x14ac:dyDescent="0.25">
      <c r="A221" s="226"/>
      <c r="D221" s="226"/>
      <c r="G221" s="236"/>
      <c r="H221" s="236"/>
      <c r="I221" s="236"/>
      <c r="J221" s="236"/>
      <c r="K221" s="236"/>
      <c r="L221" s="236"/>
      <c r="M221" s="236"/>
      <c r="N221" s="236"/>
      <c r="O221" s="236"/>
      <c r="P221" s="237"/>
      <c r="Q221" s="236"/>
      <c r="R221" s="236"/>
      <c r="S221" s="236"/>
      <c r="T221" s="236"/>
    </row>
    <row r="222" spans="1:20" x14ac:dyDescent="0.25">
      <c r="A222" s="226"/>
      <c r="D222" s="226"/>
      <c r="G222" s="236"/>
      <c r="H222" s="236"/>
      <c r="I222" s="236"/>
      <c r="J222" s="236"/>
      <c r="K222" s="236"/>
      <c r="L222" s="236"/>
      <c r="M222" s="236"/>
      <c r="N222" s="236"/>
      <c r="O222" s="236"/>
      <c r="P222" s="237"/>
      <c r="Q222" s="236"/>
      <c r="R222" s="236"/>
      <c r="S222" s="236"/>
      <c r="T222" s="236"/>
    </row>
    <row r="223" spans="1:20" x14ac:dyDescent="0.25">
      <c r="A223" s="226"/>
      <c r="D223" s="226"/>
      <c r="G223" s="236"/>
      <c r="H223" s="236"/>
      <c r="I223" s="236"/>
      <c r="J223" s="236"/>
      <c r="K223" s="236"/>
      <c r="L223" s="236"/>
      <c r="M223" s="236"/>
      <c r="N223" s="236"/>
      <c r="O223" s="236"/>
      <c r="P223" s="237"/>
      <c r="Q223" s="236"/>
      <c r="R223" s="236"/>
      <c r="S223" s="236"/>
      <c r="T223" s="236"/>
    </row>
    <row r="224" spans="1:20" x14ac:dyDescent="0.25">
      <c r="A224" s="226"/>
      <c r="D224" s="226"/>
      <c r="G224" s="236"/>
      <c r="H224" s="236"/>
      <c r="I224" s="236"/>
      <c r="J224" s="236"/>
      <c r="K224" s="236"/>
      <c r="L224" s="236"/>
      <c r="M224" s="236"/>
      <c r="N224" s="236"/>
      <c r="O224" s="236"/>
      <c r="P224" s="237"/>
      <c r="Q224" s="236"/>
      <c r="R224" s="236"/>
      <c r="S224" s="236"/>
      <c r="T224" s="236"/>
    </row>
    <row r="225" spans="1:20" x14ac:dyDescent="0.25">
      <c r="A225" s="226"/>
      <c r="D225" s="226"/>
      <c r="G225" s="236"/>
      <c r="H225" s="236"/>
      <c r="I225" s="236"/>
      <c r="J225" s="236"/>
      <c r="K225" s="236"/>
      <c r="L225" s="236"/>
      <c r="M225" s="236"/>
      <c r="N225" s="236"/>
      <c r="O225" s="236"/>
      <c r="P225" s="237"/>
      <c r="Q225" s="236"/>
      <c r="R225" s="236"/>
      <c r="S225" s="236"/>
      <c r="T225" s="236"/>
    </row>
    <row r="226" spans="1:20" x14ac:dyDescent="0.25">
      <c r="A226" s="226"/>
      <c r="D226" s="226"/>
      <c r="G226" s="236"/>
      <c r="H226" s="236"/>
      <c r="I226" s="236"/>
      <c r="J226" s="236"/>
      <c r="K226" s="236"/>
      <c r="L226" s="236"/>
      <c r="M226" s="236"/>
      <c r="N226" s="236"/>
      <c r="O226" s="236"/>
      <c r="P226" s="237"/>
      <c r="Q226" s="236"/>
      <c r="R226" s="236"/>
      <c r="S226" s="236"/>
      <c r="T226" s="236"/>
    </row>
    <row r="227" spans="1:20" x14ac:dyDescent="0.25">
      <c r="A227" s="226"/>
      <c r="D227" s="226"/>
      <c r="G227" s="236"/>
      <c r="H227" s="236"/>
      <c r="I227" s="236"/>
      <c r="J227" s="236"/>
      <c r="K227" s="236"/>
      <c r="L227" s="236"/>
      <c r="M227" s="236"/>
      <c r="N227" s="236"/>
      <c r="O227" s="236"/>
      <c r="P227" s="237"/>
      <c r="Q227" s="236"/>
      <c r="R227" s="236"/>
      <c r="S227" s="236"/>
      <c r="T227" s="236"/>
    </row>
    <row r="228" spans="1:20" x14ac:dyDescent="0.25">
      <c r="A228" s="226"/>
      <c r="D228" s="226"/>
      <c r="G228" s="236"/>
      <c r="H228" s="236"/>
      <c r="I228" s="236"/>
      <c r="J228" s="236"/>
      <c r="K228" s="236"/>
      <c r="L228" s="236"/>
      <c r="M228" s="236"/>
      <c r="N228" s="236"/>
      <c r="O228" s="236"/>
      <c r="P228" s="237"/>
      <c r="Q228" s="236"/>
      <c r="R228" s="236"/>
      <c r="S228" s="236"/>
      <c r="T228" s="236"/>
    </row>
    <row r="229" spans="1:20" x14ac:dyDescent="0.25">
      <c r="A229" s="226"/>
      <c r="D229" s="226"/>
      <c r="G229" s="236"/>
      <c r="H229" s="236"/>
      <c r="I229" s="236"/>
      <c r="J229" s="236"/>
      <c r="K229" s="236"/>
      <c r="L229" s="236"/>
      <c r="M229" s="236"/>
      <c r="N229" s="236"/>
      <c r="O229" s="236"/>
      <c r="P229" s="237"/>
      <c r="Q229" s="236"/>
      <c r="R229" s="236"/>
      <c r="S229" s="236"/>
      <c r="T229" s="236"/>
    </row>
    <row r="230" spans="1:20" x14ac:dyDescent="0.25">
      <c r="A230" s="226"/>
      <c r="D230" s="226"/>
      <c r="G230" s="236"/>
      <c r="H230" s="236"/>
      <c r="I230" s="236"/>
      <c r="J230" s="236"/>
      <c r="K230" s="236"/>
      <c r="L230" s="236"/>
      <c r="M230" s="236"/>
      <c r="N230" s="236"/>
      <c r="O230" s="236"/>
      <c r="P230" s="237"/>
      <c r="Q230" s="236"/>
      <c r="R230" s="236"/>
      <c r="S230" s="236"/>
      <c r="T230" s="236"/>
    </row>
    <row r="231" spans="1:20" x14ac:dyDescent="0.25">
      <c r="A231" s="226"/>
      <c r="D231" s="226"/>
      <c r="G231" s="236"/>
      <c r="H231" s="236"/>
      <c r="I231" s="236"/>
      <c r="J231" s="236"/>
      <c r="K231" s="236"/>
      <c r="L231" s="236"/>
      <c r="M231" s="236"/>
      <c r="N231" s="236"/>
      <c r="O231" s="236"/>
      <c r="P231" s="237"/>
      <c r="Q231" s="236"/>
      <c r="R231" s="236"/>
      <c r="S231" s="236"/>
      <c r="T231" s="236"/>
    </row>
    <row r="232" spans="1:20" x14ac:dyDescent="0.25">
      <c r="A232" s="226"/>
      <c r="D232" s="226"/>
      <c r="G232" s="236"/>
      <c r="H232" s="236"/>
      <c r="I232" s="236"/>
      <c r="J232" s="236"/>
      <c r="K232" s="236"/>
      <c r="L232" s="236"/>
      <c r="M232" s="236"/>
      <c r="N232" s="236"/>
      <c r="O232" s="236"/>
      <c r="P232" s="237"/>
      <c r="Q232" s="236"/>
      <c r="R232" s="236"/>
      <c r="S232" s="236"/>
      <c r="T232" s="236"/>
    </row>
    <row r="233" spans="1:20" x14ac:dyDescent="0.25">
      <c r="A233" s="226"/>
      <c r="D233" s="226"/>
      <c r="G233" s="236"/>
      <c r="H233" s="236"/>
      <c r="I233" s="236"/>
      <c r="J233" s="236"/>
      <c r="K233" s="236"/>
      <c r="L233" s="236"/>
      <c r="M233" s="236"/>
      <c r="N233" s="236"/>
      <c r="O233" s="236"/>
      <c r="P233" s="237"/>
      <c r="Q233" s="236"/>
      <c r="R233" s="236"/>
      <c r="S233" s="236"/>
      <c r="T233" s="236"/>
    </row>
    <row r="234" spans="1:20" x14ac:dyDescent="0.25">
      <c r="A234" s="226"/>
      <c r="D234" s="226"/>
      <c r="G234" s="236"/>
      <c r="H234" s="236"/>
      <c r="I234" s="236"/>
      <c r="J234" s="236"/>
      <c r="K234" s="236"/>
      <c r="L234" s="236"/>
      <c r="M234" s="236"/>
      <c r="N234" s="236"/>
      <c r="O234" s="236"/>
      <c r="P234" s="237"/>
      <c r="Q234" s="236"/>
      <c r="R234" s="236"/>
      <c r="S234" s="236"/>
      <c r="T234" s="236"/>
    </row>
    <row r="235" spans="1:20" x14ac:dyDescent="0.25">
      <c r="A235" s="226"/>
      <c r="D235" s="226"/>
      <c r="G235" s="236"/>
      <c r="H235" s="236"/>
      <c r="I235" s="236"/>
      <c r="J235" s="236"/>
      <c r="K235" s="236"/>
      <c r="L235" s="236"/>
      <c r="M235" s="236"/>
      <c r="N235" s="236"/>
      <c r="O235" s="236"/>
      <c r="P235" s="237"/>
      <c r="Q235" s="236"/>
      <c r="R235" s="236"/>
      <c r="S235" s="236"/>
      <c r="T235" s="236"/>
    </row>
    <row r="236" spans="1:20" x14ac:dyDescent="0.25">
      <c r="A236" s="226"/>
      <c r="D236" s="226"/>
      <c r="G236" s="236"/>
      <c r="H236" s="236"/>
      <c r="I236" s="236"/>
      <c r="J236" s="236"/>
      <c r="K236" s="236"/>
      <c r="L236" s="236"/>
      <c r="M236" s="236"/>
      <c r="N236" s="236"/>
      <c r="O236" s="236"/>
      <c r="P236" s="237"/>
      <c r="Q236" s="236"/>
      <c r="R236" s="236"/>
      <c r="S236" s="236"/>
      <c r="T236" s="236"/>
    </row>
    <row r="237" spans="1:20" x14ac:dyDescent="0.25">
      <c r="A237" s="226"/>
      <c r="D237" s="226"/>
      <c r="G237" s="236"/>
      <c r="H237" s="236"/>
      <c r="I237" s="236"/>
      <c r="J237" s="236"/>
      <c r="K237" s="236"/>
      <c r="L237" s="236"/>
      <c r="M237" s="236"/>
      <c r="N237" s="236"/>
      <c r="O237" s="236"/>
      <c r="P237" s="237"/>
      <c r="Q237" s="236"/>
      <c r="R237" s="236"/>
      <c r="S237" s="236"/>
      <c r="T237" s="236"/>
    </row>
    <row r="238" spans="1:20" x14ac:dyDescent="0.25">
      <c r="A238" s="226"/>
      <c r="D238" s="226"/>
      <c r="G238" s="236"/>
      <c r="H238" s="236"/>
      <c r="I238" s="236"/>
      <c r="J238" s="236"/>
      <c r="K238" s="236"/>
      <c r="L238" s="236"/>
      <c r="M238" s="236"/>
      <c r="N238" s="236"/>
      <c r="O238" s="236"/>
      <c r="P238" s="237"/>
      <c r="Q238" s="236"/>
      <c r="R238" s="236"/>
      <c r="S238" s="236"/>
      <c r="T238" s="236"/>
    </row>
    <row r="239" spans="1:20" x14ac:dyDescent="0.25">
      <c r="A239" s="226"/>
      <c r="D239" s="226"/>
      <c r="G239" s="236"/>
      <c r="H239" s="236"/>
      <c r="I239" s="236"/>
      <c r="J239" s="236"/>
      <c r="K239" s="236"/>
      <c r="L239" s="236"/>
      <c r="M239" s="236"/>
      <c r="N239" s="236"/>
      <c r="O239" s="236"/>
      <c r="P239" s="237"/>
      <c r="Q239" s="236"/>
      <c r="R239" s="236"/>
      <c r="S239" s="236"/>
      <c r="T239" s="236"/>
    </row>
    <row r="240" spans="1:20" x14ac:dyDescent="0.25">
      <c r="A240" s="226"/>
      <c r="D240" s="226"/>
      <c r="G240" s="236"/>
      <c r="H240" s="236"/>
      <c r="I240" s="236"/>
      <c r="J240" s="236"/>
      <c r="K240" s="236"/>
      <c r="L240" s="236"/>
      <c r="M240" s="236"/>
      <c r="N240" s="236"/>
      <c r="O240" s="236"/>
      <c r="P240" s="237"/>
      <c r="Q240" s="236"/>
      <c r="R240" s="236"/>
      <c r="S240" s="236"/>
      <c r="T240" s="236"/>
    </row>
    <row r="241" spans="1:20" x14ac:dyDescent="0.25">
      <c r="A241" s="226"/>
      <c r="D241" s="226"/>
      <c r="G241" s="236"/>
      <c r="H241" s="236"/>
      <c r="I241" s="236"/>
      <c r="J241" s="236"/>
      <c r="K241" s="236"/>
      <c r="L241" s="236"/>
      <c r="M241" s="236"/>
      <c r="N241" s="236"/>
      <c r="O241" s="236"/>
      <c r="P241" s="237"/>
      <c r="Q241" s="236"/>
      <c r="R241" s="236"/>
      <c r="S241" s="236"/>
      <c r="T241" s="236"/>
    </row>
    <row r="242" spans="1:20" x14ac:dyDescent="0.25">
      <c r="A242" s="226"/>
      <c r="D242" s="226"/>
      <c r="G242" s="236"/>
      <c r="H242" s="236"/>
      <c r="I242" s="236"/>
      <c r="J242" s="236"/>
      <c r="K242" s="236"/>
      <c r="L242" s="236"/>
      <c r="M242" s="236"/>
      <c r="N242" s="236"/>
      <c r="O242" s="236"/>
      <c r="P242" s="237"/>
      <c r="Q242" s="236"/>
      <c r="R242" s="236"/>
      <c r="S242" s="236"/>
      <c r="T242" s="236"/>
    </row>
    <row r="243" spans="1:20" x14ac:dyDescent="0.25">
      <c r="A243" s="226"/>
      <c r="D243" s="226"/>
      <c r="G243" s="236"/>
      <c r="H243" s="236"/>
      <c r="I243" s="236"/>
      <c r="J243" s="236"/>
      <c r="K243" s="236"/>
      <c r="L243" s="236"/>
      <c r="M243" s="236"/>
      <c r="N243" s="236"/>
      <c r="O243" s="236"/>
      <c r="P243" s="237"/>
      <c r="Q243" s="236"/>
      <c r="R243" s="236"/>
      <c r="S243" s="236"/>
      <c r="T243" s="236"/>
    </row>
    <row r="244" spans="1:20" x14ac:dyDescent="0.25">
      <c r="A244" s="226"/>
      <c r="D244" s="226"/>
      <c r="G244" s="236"/>
      <c r="H244" s="236"/>
      <c r="I244" s="236"/>
      <c r="J244" s="236"/>
      <c r="K244" s="236"/>
      <c r="L244" s="236"/>
      <c r="M244" s="236"/>
      <c r="N244" s="236"/>
      <c r="O244" s="236"/>
      <c r="P244" s="237"/>
      <c r="Q244" s="236"/>
      <c r="R244" s="236"/>
      <c r="S244" s="236"/>
      <c r="T244" s="236"/>
    </row>
    <row r="245" spans="1:20" x14ac:dyDescent="0.25">
      <c r="A245" s="226"/>
      <c r="D245" s="226"/>
      <c r="G245" s="236"/>
      <c r="H245" s="236"/>
      <c r="I245" s="236"/>
      <c r="J245" s="236"/>
      <c r="K245" s="236"/>
      <c r="L245" s="236"/>
      <c r="M245" s="236"/>
      <c r="N245" s="236"/>
      <c r="O245" s="236"/>
      <c r="P245" s="237"/>
      <c r="Q245" s="236"/>
      <c r="R245" s="236"/>
      <c r="S245" s="236"/>
      <c r="T245" s="236"/>
    </row>
    <row r="246" spans="1:20" x14ac:dyDescent="0.25">
      <c r="A246" s="226"/>
      <c r="D246" s="226"/>
      <c r="G246" s="236"/>
      <c r="H246" s="236"/>
      <c r="I246" s="236"/>
      <c r="J246" s="236"/>
      <c r="K246" s="236"/>
      <c r="L246" s="236"/>
      <c r="M246" s="236"/>
      <c r="N246" s="236"/>
      <c r="O246" s="236"/>
      <c r="P246" s="237"/>
      <c r="Q246" s="236"/>
      <c r="R246" s="236"/>
      <c r="S246" s="236"/>
      <c r="T246" s="236"/>
    </row>
    <row r="247" spans="1:20" x14ac:dyDescent="0.25">
      <c r="A247" s="226"/>
      <c r="D247" s="226"/>
      <c r="G247" s="236"/>
      <c r="H247" s="236"/>
      <c r="I247" s="236"/>
      <c r="J247" s="236"/>
      <c r="K247" s="236"/>
      <c r="L247" s="236"/>
      <c r="M247" s="236"/>
      <c r="N247" s="236"/>
      <c r="O247" s="236"/>
      <c r="P247" s="237"/>
      <c r="Q247" s="236"/>
      <c r="R247" s="236"/>
      <c r="S247" s="236"/>
      <c r="T247" s="236"/>
    </row>
    <row r="248" spans="1:20" x14ac:dyDescent="0.25">
      <c r="A248" s="226"/>
      <c r="D248" s="226"/>
      <c r="G248" s="236"/>
      <c r="H248" s="236"/>
      <c r="I248" s="236"/>
      <c r="J248" s="236"/>
      <c r="K248" s="236"/>
      <c r="L248" s="236"/>
      <c r="M248" s="236"/>
      <c r="N248" s="236"/>
      <c r="O248" s="236"/>
      <c r="P248" s="237"/>
      <c r="Q248" s="236"/>
      <c r="R248" s="236"/>
      <c r="S248" s="236"/>
      <c r="T248" s="236"/>
    </row>
    <row r="249" spans="1:20" x14ac:dyDescent="0.25">
      <c r="A249" s="226"/>
      <c r="D249" s="226"/>
      <c r="G249" s="236"/>
      <c r="H249" s="236"/>
      <c r="I249" s="236"/>
      <c r="J249" s="236"/>
      <c r="K249" s="236"/>
      <c r="L249" s="236"/>
      <c r="M249" s="236"/>
      <c r="N249" s="236"/>
      <c r="O249" s="236"/>
      <c r="P249" s="237"/>
      <c r="Q249" s="236"/>
      <c r="R249" s="236"/>
      <c r="S249" s="236"/>
      <c r="T249" s="236"/>
    </row>
    <row r="250" spans="1:20" x14ac:dyDescent="0.25">
      <c r="A250" s="226"/>
      <c r="D250" s="226"/>
      <c r="G250" s="236"/>
      <c r="H250" s="236"/>
      <c r="I250" s="236"/>
      <c r="J250" s="236"/>
      <c r="K250" s="236"/>
      <c r="L250" s="236"/>
      <c r="M250" s="236"/>
      <c r="N250" s="236"/>
      <c r="O250" s="236"/>
      <c r="P250" s="237"/>
      <c r="Q250" s="236"/>
      <c r="R250" s="236"/>
      <c r="S250" s="236"/>
      <c r="T250" s="236"/>
    </row>
    <row r="251" spans="1:20" x14ac:dyDescent="0.25">
      <c r="A251" s="226"/>
      <c r="D251" s="226"/>
      <c r="G251" s="236"/>
      <c r="H251" s="236"/>
      <c r="I251" s="236"/>
      <c r="J251" s="236"/>
      <c r="K251" s="236"/>
      <c r="L251" s="236"/>
      <c r="M251" s="236"/>
      <c r="N251" s="236"/>
      <c r="O251" s="236"/>
      <c r="P251" s="237"/>
      <c r="Q251" s="236"/>
      <c r="R251" s="236"/>
      <c r="S251" s="236"/>
      <c r="T251" s="236"/>
    </row>
    <row r="252" spans="1:20" x14ac:dyDescent="0.25">
      <c r="A252" s="226"/>
      <c r="D252" s="226"/>
      <c r="G252" s="236"/>
      <c r="H252" s="236"/>
      <c r="I252" s="236"/>
      <c r="J252" s="236"/>
      <c r="K252" s="236"/>
      <c r="L252" s="236"/>
      <c r="M252" s="236"/>
      <c r="N252" s="236"/>
      <c r="O252" s="236"/>
      <c r="P252" s="237"/>
      <c r="Q252" s="236"/>
      <c r="R252" s="236"/>
      <c r="S252" s="236"/>
      <c r="T252" s="236"/>
    </row>
    <row r="253" spans="1:20" x14ac:dyDescent="0.25">
      <c r="A253" s="226"/>
      <c r="D253" s="226"/>
      <c r="G253" s="236"/>
      <c r="H253" s="236"/>
      <c r="I253" s="236"/>
      <c r="J253" s="236"/>
      <c r="K253" s="236"/>
      <c r="L253" s="236"/>
      <c r="M253" s="236"/>
      <c r="N253" s="236"/>
      <c r="O253" s="236"/>
      <c r="P253" s="237"/>
      <c r="Q253" s="236"/>
      <c r="R253" s="236"/>
      <c r="S253" s="236"/>
      <c r="T253" s="236"/>
    </row>
    <row r="254" spans="1:20" x14ac:dyDescent="0.25">
      <c r="A254" s="226"/>
      <c r="D254" s="226"/>
      <c r="G254" s="236"/>
      <c r="H254" s="236"/>
      <c r="I254" s="236"/>
      <c r="J254" s="236"/>
      <c r="K254" s="236"/>
      <c r="L254" s="236"/>
      <c r="M254" s="236"/>
      <c r="N254" s="236"/>
      <c r="O254" s="236"/>
      <c r="P254" s="237"/>
      <c r="Q254" s="236"/>
      <c r="R254" s="236"/>
      <c r="S254" s="236"/>
      <c r="T254" s="236"/>
    </row>
    <row r="255" spans="1:20" x14ac:dyDescent="0.25">
      <c r="A255" s="226"/>
      <c r="D255" s="226"/>
      <c r="G255" s="236"/>
      <c r="H255" s="236"/>
      <c r="I255" s="236"/>
      <c r="J255" s="236"/>
      <c r="K255" s="236"/>
      <c r="L255" s="236"/>
      <c r="M255" s="236"/>
      <c r="N255" s="236"/>
      <c r="O255" s="236"/>
      <c r="P255" s="237"/>
      <c r="Q255" s="236"/>
      <c r="R255" s="236"/>
      <c r="S255" s="236"/>
      <c r="T255" s="236"/>
    </row>
    <row r="256" spans="1:20" x14ac:dyDescent="0.25">
      <c r="A256" s="226"/>
      <c r="D256" s="226"/>
      <c r="G256" s="236"/>
      <c r="H256" s="236"/>
      <c r="I256" s="236"/>
      <c r="J256" s="236"/>
      <c r="K256" s="236"/>
      <c r="L256" s="236"/>
      <c r="M256" s="236"/>
      <c r="N256" s="236"/>
      <c r="O256" s="236"/>
      <c r="P256" s="237"/>
      <c r="Q256" s="236"/>
      <c r="R256" s="236"/>
      <c r="S256" s="236"/>
      <c r="T256" s="236"/>
    </row>
    <row r="257" spans="1:20" x14ac:dyDescent="0.25">
      <c r="A257" s="226"/>
      <c r="D257" s="226"/>
      <c r="G257" s="236"/>
      <c r="H257" s="236"/>
      <c r="I257" s="236"/>
      <c r="J257" s="236"/>
      <c r="K257" s="236"/>
      <c r="L257" s="236"/>
      <c r="M257" s="236"/>
      <c r="N257" s="236"/>
      <c r="O257" s="236"/>
      <c r="P257" s="237"/>
      <c r="Q257" s="236"/>
      <c r="R257" s="236"/>
      <c r="S257" s="236"/>
      <c r="T257" s="236"/>
    </row>
    <row r="258" spans="1:20" x14ac:dyDescent="0.25">
      <c r="A258" s="226"/>
      <c r="D258" s="226"/>
      <c r="G258" s="236"/>
      <c r="H258" s="236"/>
      <c r="I258" s="236"/>
      <c r="J258" s="236"/>
      <c r="K258" s="236"/>
      <c r="L258" s="236"/>
      <c r="M258" s="236"/>
      <c r="N258" s="236"/>
      <c r="O258" s="236"/>
      <c r="P258" s="237"/>
      <c r="Q258" s="236"/>
      <c r="R258" s="236"/>
      <c r="S258" s="236"/>
      <c r="T258" s="236"/>
    </row>
    <row r="259" spans="1:20" x14ac:dyDescent="0.25">
      <c r="A259" s="226"/>
      <c r="D259" s="226"/>
      <c r="G259" s="236"/>
      <c r="H259" s="236"/>
      <c r="I259" s="236"/>
      <c r="J259" s="236"/>
      <c r="K259" s="236"/>
      <c r="L259" s="236"/>
      <c r="M259" s="236"/>
      <c r="N259" s="236"/>
      <c r="O259" s="236"/>
      <c r="P259" s="237"/>
      <c r="Q259" s="236"/>
      <c r="R259" s="236"/>
      <c r="S259" s="236"/>
      <c r="T259" s="236"/>
    </row>
    <row r="260" spans="1:20" x14ac:dyDescent="0.25">
      <c r="A260" s="226"/>
      <c r="D260" s="226"/>
      <c r="G260" s="236"/>
      <c r="H260" s="236"/>
      <c r="I260" s="236"/>
      <c r="J260" s="236"/>
      <c r="K260" s="236"/>
      <c r="L260" s="236"/>
      <c r="M260" s="236"/>
      <c r="N260" s="236"/>
      <c r="O260" s="236"/>
      <c r="P260" s="237"/>
      <c r="Q260" s="236"/>
      <c r="R260" s="236"/>
      <c r="S260" s="236"/>
      <c r="T260" s="236"/>
    </row>
    <row r="261" spans="1:20" x14ac:dyDescent="0.25">
      <c r="A261" s="226"/>
      <c r="D261" s="226"/>
      <c r="G261" s="236"/>
      <c r="H261" s="236"/>
      <c r="I261" s="236"/>
      <c r="J261" s="236"/>
      <c r="K261" s="236"/>
      <c r="L261" s="236"/>
      <c r="M261" s="236"/>
      <c r="N261" s="236"/>
      <c r="O261" s="236"/>
      <c r="P261" s="237"/>
      <c r="Q261" s="236"/>
      <c r="R261" s="236"/>
      <c r="S261" s="236"/>
      <c r="T261" s="236"/>
    </row>
    <row r="262" spans="1:20" x14ac:dyDescent="0.25">
      <c r="A262" s="226"/>
      <c r="D262" s="226"/>
      <c r="G262" s="236"/>
      <c r="H262" s="236"/>
      <c r="I262" s="236"/>
      <c r="J262" s="236"/>
      <c r="K262" s="236"/>
      <c r="L262" s="236"/>
      <c r="M262" s="236"/>
      <c r="N262" s="236"/>
      <c r="O262" s="236"/>
      <c r="P262" s="237"/>
      <c r="Q262" s="236"/>
      <c r="R262" s="236"/>
      <c r="S262" s="236"/>
      <c r="T262" s="236"/>
    </row>
    <row r="263" spans="1:20" x14ac:dyDescent="0.25">
      <c r="A263" s="226"/>
      <c r="D263" s="226"/>
      <c r="G263" s="236"/>
      <c r="H263" s="236"/>
      <c r="I263" s="236"/>
      <c r="J263" s="236"/>
      <c r="K263" s="236"/>
      <c r="L263" s="236"/>
      <c r="M263" s="236"/>
      <c r="N263" s="236"/>
      <c r="O263" s="236"/>
      <c r="P263" s="237"/>
      <c r="Q263" s="236"/>
      <c r="R263" s="236"/>
      <c r="S263" s="236"/>
      <c r="T263" s="236"/>
    </row>
    <row r="264" spans="1:20" x14ac:dyDescent="0.25">
      <c r="A264" s="226"/>
      <c r="D264" s="226"/>
      <c r="G264" s="236"/>
      <c r="H264" s="236"/>
      <c r="I264" s="236"/>
      <c r="J264" s="236"/>
      <c r="K264" s="236"/>
      <c r="L264" s="236"/>
      <c r="M264" s="236"/>
      <c r="N264" s="236"/>
      <c r="O264" s="236"/>
      <c r="P264" s="237"/>
      <c r="Q264" s="236"/>
      <c r="R264" s="236"/>
      <c r="S264" s="236"/>
      <c r="T264" s="236"/>
    </row>
    <row r="265" spans="1:20" x14ac:dyDescent="0.25">
      <c r="A265" s="226"/>
      <c r="D265" s="226"/>
      <c r="G265" s="236"/>
      <c r="H265" s="236"/>
      <c r="I265" s="236"/>
      <c r="J265" s="236"/>
      <c r="K265" s="236"/>
      <c r="L265" s="236"/>
      <c r="M265" s="236"/>
      <c r="N265" s="236"/>
      <c r="O265" s="236"/>
      <c r="P265" s="237"/>
      <c r="Q265" s="236"/>
      <c r="R265" s="236"/>
      <c r="S265" s="236"/>
      <c r="T265" s="236"/>
    </row>
    <row r="266" spans="1:20" x14ac:dyDescent="0.25">
      <c r="A266" s="226"/>
      <c r="D266" s="226"/>
      <c r="G266" s="236"/>
      <c r="H266" s="236"/>
      <c r="I266" s="236"/>
      <c r="J266" s="236"/>
      <c r="K266" s="236"/>
      <c r="L266" s="236"/>
      <c r="M266" s="236"/>
      <c r="N266" s="236"/>
      <c r="O266" s="236"/>
      <c r="P266" s="237"/>
      <c r="Q266" s="236"/>
      <c r="R266" s="236"/>
      <c r="S266" s="236"/>
      <c r="T266" s="236"/>
    </row>
    <row r="267" spans="1:20" x14ac:dyDescent="0.25">
      <c r="A267" s="226"/>
      <c r="D267" s="226"/>
      <c r="G267" s="236"/>
      <c r="H267" s="236"/>
      <c r="I267" s="236"/>
      <c r="J267" s="236"/>
      <c r="K267" s="236"/>
      <c r="L267" s="236"/>
      <c r="M267" s="236"/>
      <c r="N267" s="236"/>
      <c r="O267" s="236"/>
      <c r="P267" s="237"/>
      <c r="Q267" s="236"/>
      <c r="R267" s="236"/>
      <c r="S267" s="236"/>
      <c r="T267" s="236"/>
    </row>
    <row r="268" spans="1:20" x14ac:dyDescent="0.25">
      <c r="A268" s="226"/>
      <c r="D268" s="226"/>
      <c r="G268" s="236"/>
      <c r="H268" s="236"/>
      <c r="I268" s="236"/>
      <c r="J268" s="236"/>
      <c r="K268" s="236"/>
      <c r="L268" s="236"/>
      <c r="M268" s="236"/>
      <c r="N268" s="236"/>
      <c r="O268" s="236"/>
      <c r="P268" s="237"/>
      <c r="Q268" s="236"/>
      <c r="R268" s="236"/>
      <c r="S268" s="236"/>
      <c r="T268" s="236"/>
    </row>
    <row r="269" spans="1:20" x14ac:dyDescent="0.25">
      <c r="A269" s="226"/>
      <c r="D269" s="226"/>
      <c r="G269" s="236"/>
      <c r="H269" s="236"/>
      <c r="I269" s="236"/>
      <c r="J269" s="236"/>
      <c r="K269" s="236"/>
      <c r="L269" s="236"/>
      <c r="M269" s="236"/>
      <c r="N269" s="236"/>
      <c r="O269" s="236"/>
      <c r="P269" s="237"/>
      <c r="Q269" s="236"/>
      <c r="R269" s="236"/>
      <c r="S269" s="236"/>
      <c r="T269" s="236"/>
    </row>
    <row r="270" spans="1:20" x14ac:dyDescent="0.25">
      <c r="A270" s="226"/>
      <c r="D270" s="226"/>
      <c r="G270" s="236"/>
      <c r="H270" s="236"/>
      <c r="I270" s="236"/>
      <c r="J270" s="236"/>
      <c r="K270" s="236"/>
      <c r="L270" s="236"/>
      <c r="M270" s="236"/>
      <c r="N270" s="236"/>
      <c r="O270" s="236"/>
      <c r="P270" s="237"/>
      <c r="Q270" s="236"/>
      <c r="R270" s="236"/>
      <c r="S270" s="236"/>
      <c r="T270" s="236"/>
    </row>
    <row r="271" spans="1:20" x14ac:dyDescent="0.25">
      <c r="A271" s="226"/>
      <c r="D271" s="226"/>
      <c r="G271" s="236"/>
      <c r="H271" s="236"/>
      <c r="I271" s="236"/>
      <c r="J271" s="236"/>
      <c r="K271" s="236"/>
      <c r="L271" s="236"/>
      <c r="M271" s="236"/>
      <c r="N271" s="236"/>
      <c r="O271" s="236"/>
      <c r="P271" s="237"/>
      <c r="Q271" s="236"/>
      <c r="R271" s="236"/>
      <c r="S271" s="236"/>
      <c r="T271" s="236"/>
    </row>
    <row r="272" spans="1:20" x14ac:dyDescent="0.25">
      <c r="A272" s="226"/>
      <c r="D272" s="226"/>
      <c r="G272" s="236"/>
      <c r="H272" s="236"/>
      <c r="I272" s="236"/>
      <c r="J272" s="236"/>
      <c r="K272" s="236"/>
      <c r="L272" s="236"/>
      <c r="M272" s="236"/>
      <c r="N272" s="236"/>
      <c r="O272" s="236"/>
      <c r="P272" s="237"/>
      <c r="Q272" s="236"/>
      <c r="R272" s="236"/>
      <c r="S272" s="236"/>
      <c r="T272" s="236"/>
    </row>
    <row r="273" spans="1:20" x14ac:dyDescent="0.25">
      <c r="A273" s="226"/>
      <c r="D273" s="226"/>
      <c r="G273" s="236"/>
      <c r="H273" s="236"/>
      <c r="I273" s="236"/>
      <c r="J273" s="236"/>
      <c r="K273" s="236"/>
      <c r="L273" s="236"/>
      <c r="M273" s="236"/>
      <c r="N273" s="236"/>
      <c r="O273" s="236"/>
      <c r="P273" s="237"/>
      <c r="Q273" s="236"/>
      <c r="R273" s="236"/>
      <c r="S273" s="236"/>
      <c r="T273" s="236"/>
    </row>
    <row r="274" spans="1:20" x14ac:dyDescent="0.25">
      <c r="A274" s="226"/>
      <c r="D274" s="226"/>
      <c r="G274" s="236"/>
      <c r="H274" s="236"/>
      <c r="I274" s="236"/>
      <c r="J274" s="236"/>
      <c r="K274" s="236"/>
      <c r="L274" s="236"/>
      <c r="M274" s="236"/>
      <c r="N274" s="236"/>
      <c r="O274" s="236"/>
      <c r="P274" s="237"/>
      <c r="Q274" s="236"/>
      <c r="R274" s="236"/>
      <c r="S274" s="236"/>
      <c r="T274" s="236"/>
    </row>
    <row r="275" spans="1:20" x14ac:dyDescent="0.25">
      <c r="A275" s="226"/>
      <c r="D275" s="226"/>
      <c r="G275" s="236"/>
      <c r="H275" s="236"/>
      <c r="I275" s="236"/>
      <c r="J275" s="236"/>
      <c r="K275" s="236"/>
      <c r="L275" s="236"/>
      <c r="M275" s="236"/>
      <c r="N275" s="236"/>
      <c r="O275" s="236"/>
      <c r="P275" s="237"/>
      <c r="Q275" s="236"/>
      <c r="R275" s="236"/>
      <c r="S275" s="236"/>
      <c r="T275" s="236"/>
    </row>
    <row r="276" spans="1:20" x14ac:dyDescent="0.25">
      <c r="A276" s="226"/>
      <c r="D276" s="226"/>
      <c r="G276" s="236"/>
      <c r="H276" s="236"/>
      <c r="I276" s="236"/>
      <c r="J276" s="236"/>
      <c r="K276" s="236"/>
      <c r="L276" s="236"/>
      <c r="M276" s="236"/>
      <c r="N276" s="236"/>
      <c r="O276" s="236"/>
      <c r="P276" s="237"/>
      <c r="Q276" s="236"/>
      <c r="R276" s="236"/>
      <c r="S276" s="236"/>
      <c r="T276" s="236"/>
    </row>
    <row r="277" spans="1:20" x14ac:dyDescent="0.25">
      <c r="A277" s="226"/>
      <c r="D277" s="226"/>
      <c r="G277" s="236"/>
      <c r="H277" s="236"/>
      <c r="I277" s="236"/>
      <c r="J277" s="236"/>
      <c r="K277" s="236"/>
      <c r="L277" s="236"/>
      <c r="M277" s="236"/>
      <c r="N277" s="236"/>
      <c r="O277" s="236"/>
      <c r="P277" s="237"/>
      <c r="Q277" s="236"/>
      <c r="R277" s="236"/>
      <c r="S277" s="236"/>
      <c r="T277" s="236"/>
    </row>
    <row r="278" spans="1:20" x14ac:dyDescent="0.25">
      <c r="A278" s="226"/>
      <c r="D278" s="226"/>
      <c r="G278" s="236"/>
      <c r="H278" s="236"/>
      <c r="I278" s="236"/>
      <c r="J278" s="236"/>
      <c r="K278" s="236"/>
      <c r="L278" s="236"/>
      <c r="M278" s="236"/>
      <c r="N278" s="236"/>
      <c r="O278" s="236"/>
      <c r="P278" s="237"/>
      <c r="Q278" s="236"/>
      <c r="R278" s="236"/>
      <c r="S278" s="236"/>
      <c r="T278" s="236"/>
    </row>
    <row r="279" spans="1:20" x14ac:dyDescent="0.25">
      <c r="A279" s="226"/>
      <c r="D279" s="226"/>
      <c r="G279" s="236"/>
      <c r="H279" s="236"/>
      <c r="I279" s="236"/>
      <c r="J279" s="236"/>
      <c r="K279" s="236"/>
      <c r="L279" s="236"/>
      <c r="M279" s="236"/>
      <c r="N279" s="236"/>
      <c r="O279" s="236"/>
      <c r="P279" s="237"/>
      <c r="Q279" s="236"/>
      <c r="R279" s="236"/>
      <c r="S279" s="236"/>
      <c r="T279" s="236"/>
    </row>
    <row r="280" spans="1:20" x14ac:dyDescent="0.25">
      <c r="A280" s="226"/>
      <c r="D280" s="226"/>
      <c r="G280" s="236"/>
      <c r="H280" s="236"/>
      <c r="I280" s="236"/>
      <c r="J280" s="236"/>
      <c r="K280" s="236"/>
      <c r="L280" s="236"/>
      <c r="M280" s="236"/>
      <c r="N280" s="236"/>
      <c r="O280" s="236"/>
      <c r="P280" s="237"/>
      <c r="Q280" s="236"/>
      <c r="R280" s="236"/>
      <c r="S280" s="236"/>
      <c r="T280" s="236"/>
    </row>
    <row r="281" spans="1:20" x14ac:dyDescent="0.25">
      <c r="A281" s="226"/>
      <c r="D281" s="226"/>
      <c r="G281" s="236"/>
      <c r="H281" s="236"/>
      <c r="I281" s="236"/>
      <c r="J281" s="236"/>
      <c r="K281" s="236"/>
      <c r="L281" s="236"/>
      <c r="M281" s="236"/>
      <c r="N281" s="236"/>
      <c r="O281" s="236"/>
      <c r="P281" s="237"/>
      <c r="Q281" s="236"/>
      <c r="R281" s="236"/>
      <c r="S281" s="236"/>
      <c r="T281" s="236"/>
    </row>
    <row r="282" spans="1:20" x14ac:dyDescent="0.25">
      <c r="A282" s="226"/>
      <c r="D282" s="226"/>
      <c r="G282" s="236"/>
      <c r="H282" s="236"/>
      <c r="I282" s="236"/>
      <c r="J282" s="236"/>
      <c r="K282" s="236"/>
      <c r="L282" s="236"/>
      <c r="M282" s="236"/>
      <c r="N282" s="236"/>
      <c r="O282" s="236"/>
      <c r="P282" s="237"/>
      <c r="Q282" s="236"/>
      <c r="R282" s="236"/>
      <c r="S282" s="236"/>
      <c r="T282" s="236"/>
    </row>
    <row r="283" spans="1:20" x14ac:dyDescent="0.25">
      <c r="A283" s="226"/>
      <c r="D283" s="226"/>
      <c r="G283" s="236"/>
      <c r="H283" s="236"/>
      <c r="I283" s="236"/>
      <c r="J283" s="236"/>
      <c r="K283" s="236"/>
      <c r="L283" s="236"/>
      <c r="M283" s="236"/>
      <c r="N283" s="236"/>
      <c r="O283" s="236"/>
      <c r="P283" s="237"/>
      <c r="Q283" s="236"/>
      <c r="R283" s="236"/>
      <c r="S283" s="236"/>
      <c r="T283" s="236"/>
    </row>
    <row r="284" spans="1:20" x14ac:dyDescent="0.25">
      <c r="A284" s="226"/>
      <c r="D284" s="226"/>
      <c r="G284" s="236"/>
      <c r="H284" s="236"/>
      <c r="I284" s="236"/>
      <c r="J284" s="236"/>
      <c r="K284" s="236"/>
      <c r="L284" s="236"/>
      <c r="M284" s="236"/>
      <c r="N284" s="236"/>
      <c r="O284" s="236"/>
      <c r="P284" s="237"/>
      <c r="Q284" s="236"/>
      <c r="R284" s="236"/>
      <c r="S284" s="236"/>
      <c r="T284" s="236"/>
    </row>
    <row r="285" spans="1:20" x14ac:dyDescent="0.25">
      <c r="A285" s="226"/>
      <c r="D285" s="226"/>
      <c r="G285" s="236"/>
      <c r="H285" s="236"/>
      <c r="I285" s="236"/>
      <c r="J285" s="236"/>
      <c r="K285" s="236"/>
      <c r="L285" s="236"/>
      <c r="M285" s="236"/>
      <c r="N285" s="236"/>
      <c r="O285" s="236"/>
      <c r="P285" s="237"/>
      <c r="Q285" s="236"/>
      <c r="R285" s="236"/>
      <c r="S285" s="236"/>
      <c r="T285" s="236"/>
    </row>
    <row r="286" spans="1:20" x14ac:dyDescent="0.25">
      <c r="A286" s="226"/>
      <c r="D286" s="226"/>
      <c r="G286" s="236"/>
      <c r="H286" s="236"/>
      <c r="I286" s="236"/>
      <c r="J286" s="236"/>
      <c r="K286" s="236"/>
      <c r="L286" s="236"/>
      <c r="M286" s="236"/>
      <c r="N286" s="236"/>
      <c r="O286" s="236"/>
      <c r="P286" s="237"/>
      <c r="Q286" s="236"/>
      <c r="R286" s="236"/>
      <c r="S286" s="236"/>
      <c r="T286" s="236"/>
    </row>
    <row r="287" spans="1:20" x14ac:dyDescent="0.25">
      <c r="A287" s="226"/>
      <c r="D287" s="226"/>
      <c r="G287" s="236"/>
      <c r="H287" s="236"/>
      <c r="I287" s="236"/>
      <c r="J287" s="236"/>
      <c r="K287" s="236"/>
      <c r="L287" s="236"/>
      <c r="M287" s="236"/>
      <c r="N287" s="236"/>
      <c r="O287" s="236"/>
      <c r="P287" s="237"/>
      <c r="Q287" s="236"/>
      <c r="R287" s="236"/>
      <c r="S287" s="236"/>
      <c r="T287" s="236"/>
    </row>
    <row r="288" spans="1:20" x14ac:dyDescent="0.25">
      <c r="A288" s="226"/>
      <c r="D288" s="226"/>
      <c r="G288" s="236"/>
      <c r="H288" s="236"/>
      <c r="I288" s="236"/>
      <c r="J288" s="236"/>
      <c r="K288" s="236"/>
      <c r="L288" s="236"/>
      <c r="M288" s="236"/>
      <c r="N288" s="236"/>
      <c r="O288" s="236"/>
      <c r="P288" s="237"/>
      <c r="Q288" s="236"/>
      <c r="R288" s="236"/>
      <c r="S288" s="236"/>
      <c r="T288" s="236"/>
    </row>
    <row r="289" spans="1:20" x14ac:dyDescent="0.25">
      <c r="A289" s="226"/>
      <c r="D289" s="226"/>
      <c r="G289" s="236"/>
      <c r="H289" s="236"/>
      <c r="I289" s="236"/>
      <c r="J289" s="236"/>
      <c r="K289" s="236"/>
      <c r="L289" s="236"/>
      <c r="M289" s="236"/>
      <c r="N289" s="236"/>
      <c r="O289" s="236"/>
      <c r="P289" s="237"/>
      <c r="Q289" s="236"/>
      <c r="R289" s="236"/>
      <c r="S289" s="236"/>
      <c r="T289" s="236"/>
    </row>
    <row r="290" spans="1:20" x14ac:dyDescent="0.25">
      <c r="A290" s="226"/>
      <c r="D290" s="226"/>
      <c r="G290" s="236"/>
      <c r="H290" s="236"/>
      <c r="I290" s="236"/>
      <c r="J290" s="236"/>
      <c r="K290" s="236"/>
      <c r="L290" s="236"/>
      <c r="M290" s="236"/>
      <c r="N290" s="236"/>
      <c r="O290" s="236"/>
      <c r="P290" s="237"/>
      <c r="Q290" s="236"/>
      <c r="R290" s="236"/>
      <c r="S290" s="236"/>
      <c r="T290" s="236"/>
    </row>
    <row r="291" spans="1:20" x14ac:dyDescent="0.25">
      <c r="A291" s="226"/>
      <c r="D291" s="226"/>
      <c r="G291" s="236"/>
      <c r="H291" s="236"/>
      <c r="I291" s="236"/>
      <c r="J291" s="236"/>
      <c r="K291" s="236"/>
      <c r="L291" s="236"/>
      <c r="M291" s="236"/>
      <c r="N291" s="236"/>
      <c r="O291" s="236"/>
      <c r="P291" s="237"/>
      <c r="Q291" s="236"/>
      <c r="R291" s="236"/>
      <c r="S291" s="236"/>
      <c r="T291" s="236"/>
    </row>
    <row r="292" spans="1:20" x14ac:dyDescent="0.25">
      <c r="A292" s="226"/>
      <c r="D292" s="226"/>
      <c r="G292" s="236"/>
      <c r="H292" s="236"/>
      <c r="I292" s="236"/>
      <c r="J292" s="236"/>
      <c r="K292" s="236"/>
      <c r="L292" s="236"/>
      <c r="M292" s="236"/>
      <c r="N292" s="236"/>
      <c r="O292" s="236"/>
      <c r="P292" s="237"/>
      <c r="Q292" s="236"/>
      <c r="R292" s="236"/>
      <c r="S292" s="236"/>
      <c r="T292" s="236"/>
    </row>
    <row r="293" spans="1:20" x14ac:dyDescent="0.25">
      <c r="A293" s="226"/>
      <c r="D293" s="226"/>
      <c r="G293" s="236"/>
      <c r="H293" s="236"/>
      <c r="I293" s="236"/>
      <c r="J293" s="236"/>
      <c r="K293" s="236"/>
      <c r="L293" s="236"/>
      <c r="M293" s="236"/>
      <c r="N293" s="236"/>
      <c r="O293" s="236"/>
      <c r="P293" s="237"/>
      <c r="Q293" s="236"/>
      <c r="R293" s="236"/>
      <c r="S293" s="236"/>
      <c r="T293" s="236"/>
    </row>
    <row r="294" spans="1:20" x14ac:dyDescent="0.25">
      <c r="A294" s="226"/>
      <c r="D294" s="226"/>
      <c r="G294" s="236"/>
      <c r="H294" s="236"/>
      <c r="I294" s="236"/>
      <c r="J294" s="236"/>
      <c r="K294" s="236"/>
      <c r="L294" s="236"/>
      <c r="M294" s="236"/>
      <c r="N294" s="236"/>
      <c r="O294" s="236"/>
      <c r="P294" s="237"/>
      <c r="Q294" s="236"/>
      <c r="R294" s="236"/>
      <c r="S294" s="236"/>
      <c r="T294" s="236"/>
    </row>
    <row r="295" spans="1:20" x14ac:dyDescent="0.25">
      <c r="A295" s="226"/>
      <c r="D295" s="226"/>
      <c r="G295" s="236"/>
      <c r="H295" s="236"/>
      <c r="I295" s="236"/>
      <c r="J295" s="236"/>
      <c r="K295" s="236"/>
      <c r="L295" s="236"/>
      <c r="M295" s="236"/>
      <c r="N295" s="236"/>
      <c r="O295" s="236"/>
      <c r="P295" s="237"/>
      <c r="Q295" s="236"/>
      <c r="R295" s="236"/>
      <c r="S295" s="236"/>
      <c r="T295" s="236"/>
    </row>
    <row r="296" spans="1:20" x14ac:dyDescent="0.25">
      <c r="A296" s="226"/>
      <c r="D296" s="226"/>
      <c r="G296" s="236"/>
      <c r="H296" s="236"/>
      <c r="I296" s="236"/>
      <c r="J296" s="236"/>
      <c r="K296" s="236"/>
      <c r="L296" s="236"/>
      <c r="M296" s="236"/>
      <c r="N296" s="236"/>
      <c r="O296" s="236"/>
      <c r="P296" s="237"/>
      <c r="Q296" s="236"/>
      <c r="R296" s="236"/>
      <c r="S296" s="236"/>
      <c r="T296" s="236"/>
    </row>
    <row r="297" spans="1:20" x14ac:dyDescent="0.25">
      <c r="A297" s="226"/>
      <c r="D297" s="226"/>
      <c r="G297" s="236"/>
      <c r="H297" s="236"/>
      <c r="I297" s="236"/>
      <c r="J297" s="236"/>
      <c r="K297" s="236"/>
      <c r="L297" s="236"/>
      <c r="M297" s="236"/>
      <c r="N297" s="236"/>
      <c r="O297" s="236"/>
      <c r="P297" s="237"/>
      <c r="Q297" s="236"/>
      <c r="R297" s="236"/>
      <c r="S297" s="236"/>
      <c r="T297" s="236"/>
    </row>
    <row r="298" spans="1:20" x14ac:dyDescent="0.25">
      <c r="A298" s="226"/>
      <c r="D298" s="226"/>
      <c r="G298" s="236"/>
      <c r="H298" s="236"/>
      <c r="I298" s="236"/>
      <c r="J298" s="236"/>
      <c r="K298" s="236"/>
      <c r="L298" s="236"/>
      <c r="M298" s="236"/>
      <c r="N298" s="236"/>
      <c r="O298" s="236"/>
      <c r="P298" s="237"/>
      <c r="Q298" s="236"/>
      <c r="R298" s="236"/>
      <c r="S298" s="236"/>
      <c r="T298" s="236"/>
    </row>
    <row r="299" spans="1:20" x14ac:dyDescent="0.25">
      <c r="A299" s="226"/>
      <c r="D299" s="226"/>
      <c r="G299" s="236"/>
      <c r="H299" s="236"/>
      <c r="I299" s="236"/>
      <c r="J299" s="236"/>
      <c r="K299" s="236"/>
      <c r="L299" s="236"/>
      <c r="M299" s="236"/>
      <c r="N299" s="236"/>
      <c r="O299" s="236"/>
      <c r="P299" s="237"/>
      <c r="Q299" s="236"/>
      <c r="R299" s="236"/>
      <c r="S299" s="236"/>
      <c r="T299" s="236"/>
    </row>
    <row r="300" spans="1:20" x14ac:dyDescent="0.25">
      <c r="A300" s="226"/>
      <c r="D300" s="226"/>
      <c r="G300" s="236"/>
      <c r="H300" s="236"/>
      <c r="I300" s="236"/>
      <c r="J300" s="236"/>
      <c r="K300" s="236"/>
      <c r="L300" s="236"/>
      <c r="M300" s="236"/>
      <c r="N300" s="236"/>
      <c r="O300" s="236"/>
      <c r="P300" s="237"/>
      <c r="Q300" s="236"/>
      <c r="R300" s="236"/>
      <c r="S300" s="236"/>
      <c r="T300" s="236"/>
    </row>
    <row r="301" spans="1:20" x14ac:dyDescent="0.25">
      <c r="A301" s="226"/>
      <c r="D301" s="226"/>
      <c r="G301" s="236"/>
      <c r="H301" s="236"/>
      <c r="I301" s="236"/>
      <c r="J301" s="236"/>
      <c r="K301" s="236"/>
      <c r="L301" s="236"/>
      <c r="M301" s="236"/>
      <c r="N301" s="236"/>
      <c r="O301" s="236"/>
      <c r="P301" s="237"/>
      <c r="Q301" s="236"/>
      <c r="R301" s="236"/>
      <c r="S301" s="236"/>
      <c r="T301" s="236"/>
    </row>
    <row r="302" spans="1:20" x14ac:dyDescent="0.25">
      <c r="A302" s="226"/>
      <c r="D302" s="226"/>
      <c r="G302" s="236"/>
      <c r="H302" s="236"/>
      <c r="I302" s="236"/>
      <c r="J302" s="236"/>
      <c r="K302" s="236"/>
      <c r="L302" s="236"/>
      <c r="M302" s="236"/>
      <c r="N302" s="236"/>
      <c r="O302" s="236"/>
      <c r="P302" s="237"/>
      <c r="Q302" s="236"/>
      <c r="R302" s="236"/>
      <c r="S302" s="236"/>
      <c r="T302" s="236"/>
    </row>
    <row r="303" spans="1:20" x14ac:dyDescent="0.25">
      <c r="A303" s="226"/>
      <c r="D303" s="226"/>
      <c r="G303" s="236"/>
      <c r="H303" s="236"/>
      <c r="I303" s="236"/>
      <c r="J303" s="236"/>
      <c r="K303" s="236"/>
      <c r="L303" s="236"/>
      <c r="M303" s="236"/>
      <c r="N303" s="236"/>
      <c r="O303" s="236"/>
      <c r="P303" s="237"/>
      <c r="Q303" s="236"/>
      <c r="R303" s="236"/>
      <c r="S303" s="236"/>
      <c r="T303" s="236"/>
    </row>
    <row r="304" spans="1:20" x14ac:dyDescent="0.25">
      <c r="A304" s="226"/>
      <c r="D304" s="226"/>
      <c r="G304" s="236"/>
      <c r="H304" s="236"/>
      <c r="I304" s="236"/>
      <c r="J304" s="236"/>
      <c r="K304" s="236"/>
      <c r="L304" s="236"/>
      <c r="M304" s="236"/>
      <c r="N304" s="236"/>
      <c r="O304" s="236"/>
      <c r="P304" s="237"/>
      <c r="Q304" s="236"/>
      <c r="R304" s="236"/>
      <c r="S304" s="236"/>
      <c r="T304" s="236"/>
    </row>
    <row r="305" spans="1:20" x14ac:dyDescent="0.25">
      <c r="A305" s="226"/>
      <c r="D305" s="226"/>
      <c r="G305" s="236"/>
      <c r="H305" s="236"/>
      <c r="I305" s="236"/>
      <c r="J305" s="236"/>
      <c r="K305" s="236"/>
      <c r="L305" s="236"/>
      <c r="M305" s="236"/>
      <c r="N305" s="236"/>
      <c r="O305" s="236"/>
      <c r="P305" s="237"/>
      <c r="Q305" s="236"/>
      <c r="R305" s="236"/>
      <c r="S305" s="236"/>
      <c r="T305" s="236"/>
    </row>
    <row r="306" spans="1:20" x14ac:dyDescent="0.25">
      <c r="A306" s="226"/>
      <c r="D306" s="226"/>
      <c r="G306" s="236"/>
      <c r="H306" s="236"/>
      <c r="I306" s="236"/>
      <c r="J306" s="236"/>
      <c r="K306" s="236"/>
      <c r="L306" s="236"/>
      <c r="M306" s="236"/>
      <c r="N306" s="236"/>
      <c r="O306" s="236"/>
      <c r="P306" s="237"/>
      <c r="Q306" s="236"/>
      <c r="R306" s="236"/>
      <c r="S306" s="236"/>
      <c r="T306" s="236"/>
    </row>
    <row r="307" spans="1:20" x14ac:dyDescent="0.25">
      <c r="A307" s="226"/>
      <c r="D307" s="226"/>
      <c r="G307" s="236"/>
      <c r="H307" s="236"/>
      <c r="I307" s="236"/>
      <c r="J307" s="236"/>
      <c r="K307" s="236"/>
      <c r="L307" s="236"/>
      <c r="M307" s="236"/>
      <c r="N307" s="236"/>
      <c r="O307" s="236"/>
      <c r="P307" s="237"/>
      <c r="Q307" s="236"/>
      <c r="R307" s="236"/>
      <c r="S307" s="236"/>
      <c r="T307" s="236"/>
    </row>
    <row r="308" spans="1:20" x14ac:dyDescent="0.25">
      <c r="A308" s="226"/>
      <c r="D308" s="226"/>
      <c r="G308" s="236"/>
      <c r="H308" s="236"/>
      <c r="I308" s="236"/>
      <c r="J308" s="236"/>
      <c r="K308" s="236"/>
      <c r="L308" s="236"/>
      <c r="M308" s="236"/>
      <c r="N308" s="236"/>
      <c r="O308" s="236"/>
      <c r="P308" s="237"/>
      <c r="Q308" s="236"/>
      <c r="R308" s="236"/>
      <c r="S308" s="236"/>
      <c r="T308" s="236"/>
    </row>
    <row r="309" spans="1:20" x14ac:dyDescent="0.25">
      <c r="A309" s="226"/>
      <c r="D309" s="226"/>
      <c r="G309" s="236"/>
      <c r="H309" s="236"/>
      <c r="I309" s="236"/>
      <c r="J309" s="236"/>
      <c r="K309" s="236"/>
      <c r="L309" s="236"/>
      <c r="M309" s="236"/>
      <c r="N309" s="236"/>
      <c r="O309" s="236"/>
      <c r="P309" s="237"/>
      <c r="Q309" s="236"/>
      <c r="R309" s="236"/>
      <c r="S309" s="236"/>
      <c r="T309" s="236"/>
    </row>
    <row r="310" spans="1:20" x14ac:dyDescent="0.25">
      <c r="A310" s="226"/>
      <c r="D310" s="226"/>
      <c r="G310" s="236"/>
      <c r="H310" s="236"/>
      <c r="I310" s="236"/>
      <c r="J310" s="236"/>
      <c r="K310" s="236"/>
      <c r="L310" s="236"/>
      <c r="M310" s="236"/>
      <c r="N310" s="236"/>
      <c r="O310" s="236"/>
      <c r="P310" s="237"/>
      <c r="Q310" s="236"/>
      <c r="R310" s="236"/>
      <c r="S310" s="236"/>
      <c r="T310" s="236"/>
    </row>
    <row r="311" spans="1:20" x14ac:dyDescent="0.25">
      <c r="A311" s="226"/>
      <c r="D311" s="226"/>
      <c r="G311" s="236"/>
      <c r="H311" s="236"/>
      <c r="I311" s="236"/>
      <c r="J311" s="236"/>
      <c r="K311" s="236"/>
      <c r="L311" s="236"/>
      <c r="M311" s="236"/>
      <c r="N311" s="236"/>
      <c r="O311" s="236"/>
      <c r="P311" s="237"/>
      <c r="Q311" s="236"/>
      <c r="R311" s="236"/>
      <c r="S311" s="236"/>
      <c r="T311" s="236"/>
    </row>
    <row r="312" spans="1:20" x14ac:dyDescent="0.25">
      <c r="A312" s="226"/>
      <c r="D312" s="226"/>
      <c r="G312" s="236"/>
      <c r="H312" s="236"/>
      <c r="I312" s="236"/>
      <c r="J312" s="236"/>
      <c r="K312" s="236"/>
      <c r="L312" s="236"/>
      <c r="M312" s="236"/>
      <c r="N312" s="236"/>
      <c r="O312" s="236"/>
      <c r="P312" s="237"/>
      <c r="Q312" s="236"/>
      <c r="R312" s="236"/>
      <c r="S312" s="236"/>
      <c r="T312" s="236"/>
    </row>
    <row r="313" spans="1:20" x14ac:dyDescent="0.25">
      <c r="A313" s="226"/>
      <c r="D313" s="226"/>
      <c r="G313" s="236"/>
      <c r="H313" s="236"/>
      <c r="I313" s="236"/>
      <c r="J313" s="236"/>
      <c r="K313" s="236"/>
      <c r="L313" s="236"/>
      <c r="M313" s="236"/>
      <c r="N313" s="236"/>
      <c r="O313" s="236"/>
      <c r="P313" s="237"/>
      <c r="Q313" s="236"/>
      <c r="R313" s="236"/>
      <c r="S313" s="236"/>
      <c r="T313" s="236"/>
    </row>
    <row r="314" spans="1:20" x14ac:dyDescent="0.25">
      <c r="A314" s="226"/>
      <c r="D314" s="226"/>
      <c r="G314" s="236"/>
      <c r="H314" s="236"/>
      <c r="I314" s="236"/>
      <c r="J314" s="236"/>
      <c r="K314" s="236"/>
      <c r="L314" s="236"/>
      <c r="M314" s="236"/>
      <c r="N314" s="236"/>
      <c r="O314" s="236"/>
      <c r="P314" s="237"/>
      <c r="Q314" s="236"/>
      <c r="R314" s="236"/>
      <c r="S314" s="236"/>
      <c r="T314" s="236"/>
    </row>
    <row r="315" spans="1:20" x14ac:dyDescent="0.25">
      <c r="A315" s="226"/>
      <c r="D315" s="226"/>
      <c r="G315" s="236"/>
      <c r="H315" s="236"/>
      <c r="I315" s="236"/>
      <c r="J315" s="236"/>
      <c r="K315" s="236"/>
      <c r="L315" s="236"/>
      <c r="M315" s="236"/>
      <c r="N315" s="236"/>
      <c r="O315" s="236"/>
      <c r="P315" s="237"/>
      <c r="Q315" s="236"/>
      <c r="R315" s="236"/>
      <c r="S315" s="236"/>
      <c r="T315" s="236"/>
    </row>
    <row r="316" spans="1:20" x14ac:dyDescent="0.25">
      <c r="A316" s="226"/>
      <c r="D316" s="226"/>
      <c r="G316" s="236"/>
      <c r="H316" s="236"/>
      <c r="I316" s="236"/>
      <c r="J316" s="236"/>
      <c r="K316" s="236"/>
      <c r="L316" s="236"/>
      <c r="M316" s="236"/>
      <c r="N316" s="236"/>
      <c r="O316" s="236"/>
      <c r="P316" s="237"/>
      <c r="Q316" s="236"/>
      <c r="R316" s="236"/>
      <c r="S316" s="236"/>
      <c r="T316" s="236"/>
    </row>
    <row r="317" spans="1:20" x14ac:dyDescent="0.25">
      <c r="A317" s="226"/>
      <c r="D317" s="226"/>
      <c r="G317" s="236"/>
      <c r="H317" s="236"/>
      <c r="I317" s="236"/>
      <c r="J317" s="236"/>
      <c r="K317" s="236"/>
      <c r="L317" s="236"/>
      <c r="M317" s="236"/>
      <c r="N317" s="236"/>
      <c r="O317" s="236"/>
      <c r="P317" s="237"/>
      <c r="Q317" s="236"/>
      <c r="R317" s="236"/>
      <c r="S317" s="236"/>
      <c r="T317" s="236"/>
    </row>
    <row r="318" spans="1:20" x14ac:dyDescent="0.25">
      <c r="A318" s="226"/>
      <c r="D318" s="226"/>
      <c r="G318" s="236"/>
      <c r="H318" s="236"/>
      <c r="I318" s="236"/>
      <c r="J318" s="236"/>
      <c r="K318" s="236"/>
      <c r="L318" s="236"/>
      <c r="M318" s="236"/>
      <c r="N318" s="236"/>
      <c r="O318" s="236"/>
      <c r="P318" s="237"/>
      <c r="Q318" s="236"/>
      <c r="R318" s="236"/>
      <c r="S318" s="236"/>
      <c r="T318" s="236"/>
    </row>
    <row r="319" spans="1:20" x14ac:dyDescent="0.25">
      <c r="A319" s="226"/>
      <c r="D319" s="226"/>
      <c r="G319" s="236"/>
      <c r="H319" s="236"/>
      <c r="I319" s="236"/>
      <c r="J319" s="236"/>
      <c r="K319" s="236"/>
      <c r="L319" s="236"/>
      <c r="M319" s="236"/>
      <c r="N319" s="236"/>
      <c r="O319" s="236"/>
      <c r="P319" s="237"/>
      <c r="Q319" s="236"/>
      <c r="R319" s="236"/>
      <c r="S319" s="236"/>
      <c r="T319" s="236"/>
    </row>
    <row r="320" spans="1:20" x14ac:dyDescent="0.25">
      <c r="A320" s="226"/>
      <c r="D320" s="226"/>
      <c r="G320" s="236"/>
      <c r="H320" s="236"/>
      <c r="I320" s="236"/>
      <c r="J320" s="236"/>
      <c r="K320" s="236"/>
      <c r="L320" s="236"/>
      <c r="M320" s="236"/>
      <c r="N320" s="236"/>
      <c r="O320" s="236"/>
      <c r="P320" s="237"/>
      <c r="Q320" s="236"/>
      <c r="R320" s="236"/>
      <c r="S320" s="236"/>
      <c r="T320" s="236"/>
    </row>
    <row r="321" spans="1:20" x14ac:dyDescent="0.25">
      <c r="A321" s="226"/>
      <c r="D321" s="226"/>
      <c r="G321" s="236"/>
      <c r="H321" s="236"/>
      <c r="I321" s="236"/>
      <c r="J321" s="236"/>
      <c r="K321" s="236"/>
      <c r="L321" s="236"/>
      <c r="M321" s="236"/>
      <c r="N321" s="236"/>
      <c r="O321" s="236"/>
      <c r="P321" s="237"/>
      <c r="Q321" s="236"/>
      <c r="R321" s="236"/>
      <c r="S321" s="236"/>
      <c r="T321" s="236"/>
    </row>
    <row r="322" spans="1:20" x14ac:dyDescent="0.25">
      <c r="A322" s="226"/>
      <c r="D322" s="226"/>
      <c r="G322" s="236"/>
      <c r="H322" s="236"/>
      <c r="I322" s="236"/>
      <c r="J322" s="236"/>
      <c r="K322" s="236"/>
      <c r="L322" s="236"/>
      <c r="M322" s="236"/>
      <c r="N322" s="236"/>
      <c r="O322" s="236"/>
      <c r="P322" s="237"/>
      <c r="Q322" s="236"/>
      <c r="R322" s="236"/>
      <c r="S322" s="236"/>
      <c r="T322" s="236"/>
    </row>
    <row r="323" spans="1:20" x14ac:dyDescent="0.25">
      <c r="A323" s="226"/>
      <c r="D323" s="226"/>
      <c r="G323" s="236"/>
      <c r="H323" s="236"/>
      <c r="I323" s="236"/>
      <c r="J323" s="236"/>
      <c r="K323" s="236"/>
      <c r="L323" s="236"/>
      <c r="M323" s="236"/>
      <c r="N323" s="236"/>
      <c r="O323" s="236"/>
      <c r="P323" s="237"/>
      <c r="Q323" s="236"/>
      <c r="R323" s="236"/>
      <c r="S323" s="236"/>
      <c r="T323" s="236"/>
    </row>
    <row r="324" spans="1:20" x14ac:dyDescent="0.25">
      <c r="A324" s="226"/>
      <c r="D324" s="226"/>
      <c r="G324" s="236"/>
      <c r="H324" s="236"/>
      <c r="I324" s="236"/>
      <c r="J324" s="236"/>
      <c r="K324" s="236"/>
      <c r="L324" s="236"/>
      <c r="M324" s="236"/>
      <c r="N324" s="236"/>
      <c r="O324" s="236"/>
      <c r="P324" s="237"/>
      <c r="Q324" s="236"/>
      <c r="R324" s="236"/>
      <c r="S324" s="236"/>
      <c r="T324" s="236"/>
    </row>
    <row r="325" spans="1:20" x14ac:dyDescent="0.25">
      <c r="A325" s="226"/>
      <c r="D325" s="226"/>
      <c r="G325" s="236"/>
      <c r="H325" s="236"/>
      <c r="I325" s="236"/>
      <c r="J325" s="236"/>
      <c r="K325" s="236"/>
      <c r="L325" s="236"/>
      <c r="M325" s="236"/>
      <c r="N325" s="236"/>
      <c r="O325" s="236"/>
      <c r="P325" s="237"/>
      <c r="Q325" s="236"/>
      <c r="R325" s="236"/>
      <c r="S325" s="236"/>
      <c r="T325" s="236"/>
    </row>
    <row r="326" spans="1:20" x14ac:dyDescent="0.25">
      <c r="A326" s="226"/>
      <c r="D326" s="226"/>
      <c r="G326" s="236"/>
      <c r="H326" s="236"/>
      <c r="I326" s="236"/>
      <c r="J326" s="236"/>
      <c r="K326" s="236"/>
      <c r="L326" s="236"/>
      <c r="M326" s="236"/>
      <c r="N326" s="236"/>
      <c r="O326" s="236"/>
      <c r="P326" s="237"/>
      <c r="Q326" s="236"/>
      <c r="R326" s="236"/>
      <c r="S326" s="236"/>
      <c r="T326" s="236"/>
    </row>
    <row r="327" spans="1:20" x14ac:dyDescent="0.25">
      <c r="A327" s="226"/>
      <c r="D327" s="226"/>
      <c r="G327" s="236"/>
      <c r="H327" s="236"/>
      <c r="I327" s="236"/>
      <c r="J327" s="236"/>
      <c r="K327" s="236"/>
      <c r="L327" s="236"/>
      <c r="M327" s="236"/>
      <c r="N327" s="236"/>
      <c r="O327" s="236"/>
      <c r="P327" s="237"/>
      <c r="Q327" s="236"/>
      <c r="R327" s="236"/>
      <c r="S327" s="236"/>
      <c r="T327" s="236"/>
    </row>
    <row r="328" spans="1:20" x14ac:dyDescent="0.25">
      <c r="A328" s="226"/>
      <c r="D328" s="226"/>
      <c r="G328" s="236"/>
      <c r="H328" s="236"/>
      <c r="I328" s="236"/>
      <c r="J328" s="236"/>
      <c r="K328" s="236"/>
      <c r="L328" s="236"/>
      <c r="M328" s="236"/>
      <c r="N328" s="236"/>
      <c r="O328" s="236"/>
      <c r="P328" s="237"/>
      <c r="Q328" s="236"/>
      <c r="R328" s="236"/>
      <c r="S328" s="236"/>
      <c r="T328" s="236"/>
    </row>
    <row r="329" spans="1:20" x14ac:dyDescent="0.25">
      <c r="A329" s="226"/>
      <c r="D329" s="226"/>
      <c r="G329" s="236"/>
      <c r="H329" s="236"/>
      <c r="I329" s="236"/>
      <c r="J329" s="236"/>
      <c r="K329" s="236"/>
      <c r="L329" s="236"/>
      <c r="M329" s="236"/>
      <c r="N329" s="236"/>
      <c r="O329" s="236"/>
      <c r="P329" s="237"/>
      <c r="Q329" s="236"/>
      <c r="R329" s="236"/>
      <c r="S329" s="236"/>
      <c r="T329" s="236"/>
    </row>
    <row r="330" spans="1:20" x14ac:dyDescent="0.25">
      <c r="A330" s="226"/>
      <c r="D330" s="226"/>
      <c r="G330" s="236"/>
      <c r="H330" s="236"/>
      <c r="I330" s="236"/>
      <c r="J330" s="236"/>
      <c r="K330" s="236"/>
      <c r="L330" s="236"/>
      <c r="M330" s="236"/>
      <c r="N330" s="236"/>
      <c r="O330" s="236"/>
      <c r="P330" s="237"/>
      <c r="Q330" s="236"/>
      <c r="R330" s="236"/>
      <c r="S330" s="236"/>
      <c r="T330" s="236"/>
    </row>
    <row r="331" spans="1:20" x14ac:dyDescent="0.25">
      <c r="A331" s="226"/>
      <c r="D331" s="226"/>
      <c r="G331" s="236"/>
      <c r="H331" s="236"/>
      <c r="I331" s="236"/>
      <c r="J331" s="236"/>
      <c r="K331" s="236"/>
      <c r="L331" s="236"/>
      <c r="M331" s="236"/>
      <c r="N331" s="236"/>
      <c r="O331" s="236"/>
      <c r="P331" s="237"/>
      <c r="Q331" s="236"/>
      <c r="R331" s="236"/>
      <c r="S331" s="236"/>
      <c r="T331" s="236"/>
    </row>
    <row r="332" spans="1:20" x14ac:dyDescent="0.25">
      <c r="A332" s="226"/>
      <c r="D332" s="226"/>
      <c r="G332" s="236"/>
      <c r="H332" s="236"/>
      <c r="I332" s="236"/>
      <c r="J332" s="236"/>
      <c r="K332" s="236"/>
      <c r="L332" s="236"/>
      <c r="M332" s="236"/>
      <c r="N332" s="236"/>
      <c r="O332" s="236"/>
      <c r="P332" s="237"/>
      <c r="Q332" s="236"/>
      <c r="R332" s="236"/>
      <c r="S332" s="236"/>
      <c r="T332" s="236"/>
    </row>
    <row r="333" spans="1:20" x14ac:dyDescent="0.25">
      <c r="A333" s="226"/>
      <c r="D333" s="226"/>
      <c r="G333" s="236"/>
      <c r="H333" s="236"/>
      <c r="I333" s="236"/>
      <c r="J333" s="236"/>
      <c r="K333" s="236"/>
      <c r="L333" s="236"/>
      <c r="M333" s="236"/>
      <c r="N333" s="236"/>
      <c r="O333" s="236"/>
      <c r="P333" s="237"/>
      <c r="Q333" s="236"/>
      <c r="R333" s="236"/>
      <c r="S333" s="236"/>
      <c r="T333" s="236"/>
    </row>
    <row r="334" spans="1:20" x14ac:dyDescent="0.25">
      <c r="A334" s="226"/>
      <c r="D334" s="226"/>
      <c r="G334" s="236"/>
      <c r="H334" s="236"/>
      <c r="I334" s="236"/>
      <c r="J334" s="236"/>
      <c r="K334" s="236"/>
      <c r="L334" s="236"/>
      <c r="M334" s="236"/>
      <c r="N334" s="236"/>
      <c r="O334" s="236"/>
      <c r="P334" s="237"/>
      <c r="Q334" s="236"/>
      <c r="R334" s="236"/>
      <c r="S334" s="236"/>
      <c r="T334" s="236"/>
    </row>
    <row r="335" spans="1:20" x14ac:dyDescent="0.25">
      <c r="A335" s="226"/>
      <c r="D335" s="226"/>
      <c r="G335" s="236"/>
      <c r="H335" s="236"/>
      <c r="I335" s="236"/>
      <c r="J335" s="236"/>
      <c r="K335" s="236"/>
      <c r="L335" s="236"/>
      <c r="M335" s="236"/>
      <c r="N335" s="236"/>
      <c r="O335" s="236"/>
      <c r="P335" s="237"/>
      <c r="Q335" s="236"/>
      <c r="R335" s="236"/>
      <c r="S335" s="236"/>
      <c r="T335" s="236"/>
    </row>
    <row r="336" spans="1:20" x14ac:dyDescent="0.25">
      <c r="A336" s="226"/>
      <c r="D336" s="226"/>
      <c r="G336" s="236"/>
      <c r="H336" s="236"/>
      <c r="I336" s="236"/>
      <c r="J336" s="236"/>
      <c r="K336" s="236"/>
      <c r="L336" s="236"/>
      <c r="M336" s="236"/>
      <c r="N336" s="236"/>
      <c r="O336" s="236"/>
      <c r="P336" s="237"/>
      <c r="Q336" s="236"/>
      <c r="R336" s="236"/>
      <c r="S336" s="236"/>
      <c r="T336" s="236"/>
    </row>
    <row r="337" spans="1:20" x14ac:dyDescent="0.25">
      <c r="A337" s="226"/>
      <c r="D337" s="226"/>
      <c r="G337" s="236"/>
      <c r="H337" s="236"/>
      <c r="I337" s="236"/>
      <c r="J337" s="236"/>
      <c r="K337" s="236"/>
      <c r="L337" s="236"/>
      <c r="M337" s="236"/>
      <c r="N337" s="236"/>
      <c r="O337" s="236"/>
      <c r="P337" s="237"/>
      <c r="Q337" s="236"/>
      <c r="R337" s="236"/>
      <c r="S337" s="236"/>
      <c r="T337" s="236"/>
    </row>
    <row r="338" spans="1:20" x14ac:dyDescent="0.25">
      <c r="A338" s="226"/>
      <c r="D338" s="226"/>
      <c r="G338" s="236"/>
      <c r="H338" s="236"/>
      <c r="I338" s="236"/>
      <c r="J338" s="236"/>
      <c r="K338" s="236"/>
      <c r="L338" s="236"/>
      <c r="M338" s="236"/>
      <c r="N338" s="236"/>
      <c r="O338" s="236"/>
      <c r="P338" s="237"/>
      <c r="Q338" s="236"/>
      <c r="R338" s="236"/>
      <c r="S338" s="236"/>
      <c r="T338" s="236"/>
    </row>
    <row r="339" spans="1:20" x14ac:dyDescent="0.25">
      <c r="A339" s="226"/>
      <c r="D339" s="226"/>
      <c r="G339" s="236"/>
      <c r="H339" s="236"/>
      <c r="I339" s="236"/>
      <c r="J339" s="236"/>
      <c r="K339" s="236"/>
      <c r="L339" s="236"/>
      <c r="M339" s="236"/>
      <c r="N339" s="236"/>
      <c r="O339" s="236"/>
      <c r="P339" s="237"/>
      <c r="Q339" s="236"/>
      <c r="R339" s="236"/>
      <c r="S339" s="236"/>
      <c r="T339" s="236"/>
    </row>
    <row r="340" spans="1:20" x14ac:dyDescent="0.25">
      <c r="A340" s="226"/>
      <c r="D340" s="226"/>
      <c r="G340" s="236"/>
      <c r="H340" s="236"/>
      <c r="I340" s="236"/>
      <c r="J340" s="236"/>
      <c r="K340" s="236"/>
      <c r="L340" s="236"/>
      <c r="M340" s="236"/>
      <c r="N340" s="236"/>
      <c r="O340" s="236"/>
      <c r="P340" s="237"/>
      <c r="Q340" s="236"/>
      <c r="R340" s="236"/>
      <c r="S340" s="236"/>
      <c r="T340" s="236"/>
    </row>
    <row r="341" spans="1:20" x14ac:dyDescent="0.25">
      <c r="A341" s="226"/>
      <c r="D341" s="226"/>
      <c r="G341" s="236"/>
      <c r="H341" s="236"/>
      <c r="I341" s="236"/>
      <c r="J341" s="236"/>
      <c r="K341" s="236"/>
      <c r="L341" s="236"/>
      <c r="M341" s="236"/>
      <c r="N341" s="236"/>
      <c r="O341" s="236"/>
      <c r="P341" s="237"/>
      <c r="Q341" s="236"/>
      <c r="R341" s="236"/>
      <c r="S341" s="236"/>
      <c r="T341" s="236"/>
    </row>
    <row r="342" spans="1:20" x14ac:dyDescent="0.25">
      <c r="A342" s="226"/>
      <c r="D342" s="226"/>
      <c r="G342" s="236"/>
      <c r="H342" s="236"/>
      <c r="I342" s="236"/>
      <c r="J342" s="236"/>
      <c r="K342" s="236"/>
      <c r="L342" s="236"/>
      <c r="M342" s="236"/>
      <c r="N342" s="236"/>
      <c r="O342" s="236"/>
      <c r="P342" s="237"/>
      <c r="Q342" s="236"/>
      <c r="R342" s="236"/>
      <c r="S342" s="236"/>
      <c r="T342" s="236"/>
    </row>
    <row r="343" spans="1:20" x14ac:dyDescent="0.25">
      <c r="A343" s="226"/>
      <c r="D343" s="226"/>
      <c r="G343" s="236"/>
      <c r="H343" s="236"/>
      <c r="I343" s="236"/>
      <c r="J343" s="236"/>
      <c r="K343" s="236"/>
      <c r="L343" s="236"/>
      <c r="M343" s="236"/>
      <c r="N343" s="236"/>
      <c r="O343" s="236"/>
      <c r="P343" s="237"/>
      <c r="Q343" s="236"/>
      <c r="R343" s="236"/>
      <c r="S343" s="236"/>
      <c r="T343" s="236"/>
    </row>
    <row r="344" spans="1:20" x14ac:dyDescent="0.25">
      <c r="A344" s="226"/>
      <c r="D344" s="226"/>
      <c r="G344" s="236"/>
      <c r="H344" s="236"/>
      <c r="I344" s="236"/>
      <c r="J344" s="236"/>
      <c r="K344" s="236"/>
      <c r="L344" s="236"/>
      <c r="M344" s="236"/>
      <c r="N344" s="236"/>
      <c r="O344" s="236"/>
      <c r="P344" s="237"/>
      <c r="Q344" s="236"/>
      <c r="R344" s="236"/>
      <c r="S344" s="236"/>
      <c r="T344" s="236"/>
    </row>
    <row r="345" spans="1:20" x14ac:dyDescent="0.25">
      <c r="A345" s="226"/>
      <c r="D345" s="226"/>
      <c r="G345" s="236"/>
      <c r="H345" s="236"/>
      <c r="I345" s="236"/>
      <c r="J345" s="236"/>
      <c r="K345" s="236"/>
      <c r="L345" s="236"/>
      <c r="M345" s="236"/>
      <c r="N345" s="236"/>
      <c r="O345" s="236"/>
      <c r="P345" s="237"/>
      <c r="Q345" s="236"/>
      <c r="R345" s="236"/>
      <c r="S345" s="236"/>
      <c r="T345" s="236"/>
    </row>
    <row r="346" spans="1:20" x14ac:dyDescent="0.25">
      <c r="A346" s="226"/>
      <c r="D346" s="226"/>
      <c r="G346" s="236"/>
      <c r="H346" s="236"/>
      <c r="I346" s="236"/>
      <c r="J346" s="236"/>
      <c r="K346" s="236"/>
      <c r="L346" s="236"/>
      <c r="M346" s="236"/>
      <c r="N346" s="236"/>
      <c r="O346" s="236"/>
      <c r="P346" s="237"/>
      <c r="Q346" s="236"/>
      <c r="R346" s="236"/>
      <c r="S346" s="236"/>
      <c r="T346" s="236"/>
    </row>
    <row r="347" spans="1:20" x14ac:dyDescent="0.25">
      <c r="A347" s="226"/>
      <c r="D347" s="226"/>
      <c r="G347" s="236"/>
      <c r="H347" s="236"/>
      <c r="I347" s="236"/>
      <c r="J347" s="236"/>
      <c r="K347" s="236"/>
      <c r="L347" s="236"/>
      <c r="M347" s="236"/>
      <c r="N347" s="236"/>
      <c r="O347" s="236"/>
      <c r="P347" s="237"/>
      <c r="Q347" s="236"/>
      <c r="R347" s="236"/>
      <c r="S347" s="236"/>
      <c r="T347" s="236"/>
    </row>
    <row r="348" spans="1:20" x14ac:dyDescent="0.25">
      <c r="A348" s="226"/>
      <c r="D348" s="226"/>
      <c r="G348" s="236"/>
      <c r="H348" s="236"/>
      <c r="I348" s="236"/>
      <c r="J348" s="236"/>
      <c r="K348" s="236"/>
      <c r="L348" s="236"/>
      <c r="M348" s="236"/>
      <c r="N348" s="236"/>
      <c r="O348" s="236"/>
      <c r="P348" s="237"/>
      <c r="Q348" s="236"/>
      <c r="R348" s="236"/>
      <c r="S348" s="236"/>
      <c r="T348" s="236"/>
    </row>
    <row r="349" spans="1:20" x14ac:dyDescent="0.25">
      <c r="A349" s="226"/>
      <c r="D349" s="226"/>
      <c r="G349" s="236"/>
      <c r="H349" s="236"/>
      <c r="I349" s="236"/>
      <c r="J349" s="236"/>
      <c r="K349" s="236"/>
      <c r="L349" s="236"/>
      <c r="M349" s="236"/>
      <c r="N349" s="236"/>
      <c r="O349" s="236"/>
      <c r="P349" s="237"/>
      <c r="Q349" s="236"/>
      <c r="R349" s="236"/>
      <c r="S349" s="236"/>
      <c r="T349" s="236"/>
    </row>
    <row r="350" spans="1:20" x14ac:dyDescent="0.25">
      <c r="A350" s="226"/>
      <c r="D350" s="226"/>
      <c r="G350" s="236"/>
      <c r="H350" s="236"/>
      <c r="I350" s="236"/>
      <c r="J350" s="236"/>
      <c r="K350" s="236"/>
      <c r="L350" s="236"/>
      <c r="M350" s="236"/>
      <c r="N350" s="236"/>
      <c r="O350" s="236"/>
      <c r="P350" s="237"/>
      <c r="Q350" s="236"/>
      <c r="R350" s="236"/>
      <c r="S350" s="236"/>
      <c r="T350" s="236"/>
    </row>
    <row r="351" spans="1:20" x14ac:dyDescent="0.25">
      <c r="A351" s="226"/>
      <c r="D351" s="226"/>
      <c r="G351" s="236"/>
      <c r="H351" s="236"/>
      <c r="I351" s="236"/>
      <c r="J351" s="236"/>
      <c r="K351" s="236"/>
      <c r="L351" s="236"/>
      <c r="M351" s="236"/>
      <c r="N351" s="236"/>
      <c r="O351" s="236"/>
      <c r="P351" s="237"/>
      <c r="Q351" s="236"/>
      <c r="R351" s="236"/>
      <c r="S351" s="236"/>
      <c r="T351" s="236"/>
    </row>
    <row r="352" spans="1:20" x14ac:dyDescent="0.25">
      <c r="A352" s="226"/>
      <c r="D352" s="226"/>
      <c r="G352" s="236"/>
      <c r="H352" s="236"/>
      <c r="I352" s="236"/>
      <c r="J352" s="236"/>
      <c r="K352" s="236"/>
      <c r="L352" s="236"/>
      <c r="M352" s="236"/>
      <c r="N352" s="236"/>
      <c r="O352" s="236"/>
      <c r="P352" s="237"/>
      <c r="Q352" s="236"/>
      <c r="R352" s="236"/>
      <c r="S352" s="236"/>
      <c r="T352" s="236"/>
    </row>
    <row r="353" spans="1:20" x14ac:dyDescent="0.25">
      <c r="A353" s="226"/>
      <c r="D353" s="226"/>
      <c r="G353" s="236"/>
      <c r="H353" s="236"/>
      <c r="I353" s="236"/>
      <c r="J353" s="236"/>
      <c r="K353" s="236"/>
      <c r="L353" s="236"/>
      <c r="M353" s="236"/>
      <c r="N353" s="236"/>
      <c r="O353" s="236"/>
      <c r="P353" s="237"/>
      <c r="Q353" s="236"/>
      <c r="R353" s="236"/>
      <c r="S353" s="236"/>
      <c r="T353" s="236"/>
    </row>
    <row r="354" spans="1:20" x14ac:dyDescent="0.25">
      <c r="A354" s="226"/>
      <c r="D354" s="226"/>
      <c r="G354" s="236"/>
      <c r="H354" s="236"/>
      <c r="I354" s="236"/>
      <c r="J354" s="236"/>
      <c r="K354" s="236"/>
      <c r="L354" s="236"/>
      <c r="M354" s="236"/>
      <c r="N354" s="236"/>
      <c r="O354" s="236"/>
      <c r="P354" s="237"/>
      <c r="Q354" s="236"/>
      <c r="R354" s="236"/>
      <c r="S354" s="236"/>
      <c r="T354" s="236"/>
    </row>
    <row r="355" spans="1:20" x14ac:dyDescent="0.25">
      <c r="A355" s="226"/>
      <c r="D355" s="226"/>
      <c r="G355" s="236"/>
      <c r="H355" s="236"/>
      <c r="I355" s="236"/>
      <c r="J355" s="236"/>
      <c r="K355" s="236"/>
      <c r="L355" s="236"/>
      <c r="M355" s="236"/>
      <c r="N355" s="236"/>
      <c r="O355" s="236"/>
      <c r="P355" s="237"/>
      <c r="Q355" s="236"/>
      <c r="R355" s="236"/>
      <c r="S355" s="236"/>
      <c r="T355" s="236"/>
    </row>
    <row r="356" spans="1:20" x14ac:dyDescent="0.25">
      <c r="A356" s="226"/>
      <c r="D356" s="226"/>
      <c r="G356" s="236"/>
      <c r="H356" s="236"/>
      <c r="I356" s="236"/>
      <c r="J356" s="236"/>
      <c r="K356" s="236"/>
      <c r="L356" s="236"/>
      <c r="M356" s="236"/>
      <c r="N356" s="236"/>
      <c r="O356" s="236"/>
      <c r="P356" s="237"/>
      <c r="Q356" s="236"/>
      <c r="R356" s="236"/>
      <c r="S356" s="236"/>
      <c r="T356" s="236"/>
    </row>
    <row r="357" spans="1:20" x14ac:dyDescent="0.25">
      <c r="A357" s="226"/>
      <c r="D357" s="226"/>
      <c r="G357" s="236"/>
      <c r="H357" s="236"/>
      <c r="I357" s="236"/>
      <c r="J357" s="236"/>
      <c r="K357" s="236"/>
      <c r="L357" s="236"/>
      <c r="M357" s="236"/>
      <c r="N357" s="236"/>
      <c r="O357" s="236"/>
      <c r="P357" s="237"/>
      <c r="Q357" s="236"/>
      <c r="R357" s="236"/>
      <c r="S357" s="236"/>
      <c r="T357" s="236"/>
    </row>
    <row r="358" spans="1:20" x14ac:dyDescent="0.25">
      <c r="A358" s="226"/>
      <c r="D358" s="226"/>
      <c r="G358" s="236"/>
      <c r="H358" s="236"/>
      <c r="I358" s="236"/>
      <c r="J358" s="236"/>
      <c r="K358" s="236"/>
      <c r="L358" s="236"/>
      <c r="M358" s="236"/>
      <c r="N358" s="236"/>
      <c r="O358" s="236"/>
      <c r="P358" s="237"/>
      <c r="Q358" s="236"/>
      <c r="R358" s="236"/>
      <c r="S358" s="236"/>
      <c r="T358" s="236"/>
    </row>
    <row r="359" spans="1:20" x14ac:dyDescent="0.25">
      <c r="A359" s="226"/>
      <c r="D359" s="226"/>
      <c r="G359" s="236"/>
      <c r="H359" s="236"/>
      <c r="I359" s="236"/>
      <c r="J359" s="236"/>
      <c r="K359" s="236"/>
      <c r="L359" s="236"/>
      <c r="M359" s="236"/>
      <c r="N359" s="236"/>
      <c r="O359" s="236"/>
      <c r="P359" s="237"/>
      <c r="Q359" s="236"/>
      <c r="R359" s="236"/>
      <c r="S359" s="236"/>
      <c r="T359" s="236"/>
    </row>
    <row r="360" spans="1:20" x14ac:dyDescent="0.25">
      <c r="A360" s="226"/>
      <c r="D360" s="226"/>
      <c r="G360" s="236"/>
      <c r="H360" s="236"/>
      <c r="I360" s="236"/>
      <c r="J360" s="236"/>
      <c r="K360" s="236"/>
      <c r="L360" s="236"/>
      <c r="M360" s="236"/>
      <c r="N360" s="236"/>
      <c r="O360" s="236"/>
      <c r="P360" s="237"/>
      <c r="Q360" s="236"/>
      <c r="R360" s="236"/>
      <c r="S360" s="236"/>
      <c r="T360" s="236"/>
    </row>
    <row r="361" spans="1:20" x14ac:dyDescent="0.25">
      <c r="A361" s="226"/>
      <c r="D361" s="226"/>
      <c r="G361" s="236"/>
      <c r="H361" s="236"/>
      <c r="I361" s="236"/>
      <c r="J361" s="236"/>
      <c r="K361" s="236"/>
      <c r="L361" s="236"/>
      <c r="M361" s="236"/>
      <c r="N361" s="236"/>
      <c r="O361" s="236"/>
      <c r="P361" s="237"/>
      <c r="Q361" s="236"/>
      <c r="R361" s="236"/>
      <c r="S361" s="236"/>
      <c r="T361" s="236"/>
    </row>
    <row r="362" spans="1:20" x14ac:dyDescent="0.25">
      <c r="A362" s="226"/>
      <c r="D362" s="226"/>
      <c r="G362" s="236"/>
      <c r="H362" s="236"/>
      <c r="I362" s="236"/>
      <c r="J362" s="236"/>
      <c r="K362" s="236"/>
      <c r="L362" s="236"/>
      <c r="M362" s="236"/>
      <c r="N362" s="236"/>
      <c r="O362" s="236"/>
      <c r="P362" s="237"/>
      <c r="Q362" s="236"/>
      <c r="R362" s="236"/>
      <c r="S362" s="236"/>
      <c r="T362" s="236"/>
    </row>
    <row r="363" spans="1:20" x14ac:dyDescent="0.25">
      <c r="A363" s="226"/>
      <c r="D363" s="226"/>
      <c r="G363" s="236"/>
      <c r="H363" s="236"/>
      <c r="I363" s="236"/>
      <c r="J363" s="236"/>
      <c r="K363" s="236"/>
      <c r="L363" s="236"/>
      <c r="M363" s="236"/>
      <c r="N363" s="236"/>
      <c r="O363" s="236"/>
      <c r="P363" s="237"/>
      <c r="Q363" s="236"/>
      <c r="R363" s="236"/>
      <c r="S363" s="236"/>
      <c r="T363" s="236"/>
    </row>
    <row r="364" spans="1:20" x14ac:dyDescent="0.25">
      <c r="A364" s="226"/>
      <c r="D364" s="226"/>
      <c r="G364" s="236"/>
      <c r="H364" s="236"/>
      <c r="I364" s="236"/>
      <c r="J364" s="236"/>
      <c r="K364" s="236"/>
      <c r="L364" s="236"/>
      <c r="M364" s="236"/>
      <c r="N364" s="236"/>
      <c r="O364" s="236"/>
      <c r="P364" s="237"/>
      <c r="Q364" s="236"/>
      <c r="R364" s="236"/>
      <c r="S364" s="236"/>
      <c r="T364" s="236"/>
    </row>
    <row r="365" spans="1:20" x14ac:dyDescent="0.25">
      <c r="A365" s="226"/>
      <c r="D365" s="226"/>
      <c r="G365" s="236"/>
      <c r="H365" s="236"/>
      <c r="I365" s="236"/>
      <c r="J365" s="236"/>
      <c r="K365" s="236"/>
      <c r="L365" s="236"/>
      <c r="M365" s="236"/>
      <c r="N365" s="236"/>
      <c r="O365" s="236"/>
      <c r="P365" s="237"/>
      <c r="Q365" s="236"/>
      <c r="R365" s="236"/>
      <c r="S365" s="236"/>
      <c r="T365" s="236"/>
    </row>
    <row r="366" spans="1:20" x14ac:dyDescent="0.25">
      <c r="A366" s="226"/>
      <c r="D366" s="226"/>
      <c r="G366" s="236"/>
      <c r="H366" s="236"/>
      <c r="I366" s="236"/>
      <c r="J366" s="236"/>
      <c r="K366" s="236"/>
      <c r="L366" s="236"/>
      <c r="M366" s="236"/>
      <c r="N366" s="236"/>
      <c r="O366" s="236"/>
      <c r="P366" s="237"/>
      <c r="Q366" s="236"/>
      <c r="R366" s="236"/>
      <c r="S366" s="236"/>
      <c r="T366" s="236"/>
    </row>
    <row r="367" spans="1:20" x14ac:dyDescent="0.25">
      <c r="A367" s="226"/>
      <c r="D367" s="226"/>
      <c r="G367" s="236"/>
      <c r="H367" s="236"/>
      <c r="I367" s="236"/>
      <c r="J367" s="236"/>
      <c r="K367" s="236"/>
      <c r="L367" s="236"/>
      <c r="M367" s="236"/>
      <c r="N367" s="236"/>
      <c r="O367" s="236"/>
      <c r="P367" s="237"/>
      <c r="Q367" s="236"/>
      <c r="R367" s="236"/>
      <c r="S367" s="236"/>
      <c r="T367" s="236"/>
    </row>
    <row r="368" spans="1:20" x14ac:dyDescent="0.25">
      <c r="A368" s="226"/>
      <c r="D368" s="226"/>
      <c r="G368" s="236"/>
      <c r="H368" s="236"/>
      <c r="I368" s="236"/>
      <c r="J368" s="236"/>
      <c r="K368" s="236"/>
      <c r="L368" s="236"/>
      <c r="M368" s="236"/>
      <c r="N368" s="236"/>
      <c r="O368" s="236"/>
      <c r="P368" s="237"/>
      <c r="Q368" s="236"/>
      <c r="R368" s="236"/>
      <c r="S368" s="236"/>
      <c r="T368" s="236"/>
    </row>
    <row r="369" spans="1:20" x14ac:dyDescent="0.25">
      <c r="A369" s="226"/>
      <c r="D369" s="226"/>
      <c r="G369" s="236"/>
      <c r="H369" s="236"/>
      <c r="I369" s="236"/>
      <c r="J369" s="236"/>
      <c r="K369" s="236"/>
      <c r="L369" s="236"/>
      <c r="M369" s="236"/>
      <c r="N369" s="236"/>
      <c r="O369" s="236"/>
      <c r="P369" s="237"/>
      <c r="Q369" s="236"/>
      <c r="R369" s="236"/>
      <c r="S369" s="236"/>
      <c r="T369" s="236"/>
    </row>
    <row r="370" spans="1:20" x14ac:dyDescent="0.25">
      <c r="A370" s="226"/>
      <c r="D370" s="226"/>
      <c r="G370" s="236"/>
      <c r="H370" s="236"/>
      <c r="I370" s="236"/>
      <c r="J370" s="236"/>
      <c r="K370" s="236"/>
      <c r="L370" s="236"/>
      <c r="M370" s="236"/>
      <c r="N370" s="236"/>
      <c r="O370" s="236"/>
      <c r="P370" s="237"/>
      <c r="Q370" s="236"/>
      <c r="R370" s="236"/>
      <c r="S370" s="236"/>
      <c r="T370" s="236"/>
    </row>
    <row r="371" spans="1:20" x14ac:dyDescent="0.25">
      <c r="A371" s="226"/>
      <c r="D371" s="226"/>
      <c r="G371" s="236"/>
      <c r="H371" s="236"/>
      <c r="I371" s="236"/>
      <c r="J371" s="236"/>
      <c r="K371" s="236"/>
      <c r="L371" s="236"/>
      <c r="M371" s="236"/>
      <c r="N371" s="236"/>
      <c r="O371" s="236"/>
      <c r="P371" s="237"/>
      <c r="Q371" s="236"/>
      <c r="R371" s="236"/>
      <c r="S371" s="236"/>
      <c r="T371" s="236"/>
    </row>
    <row r="372" spans="1:20" x14ac:dyDescent="0.25">
      <c r="A372" s="226"/>
      <c r="D372" s="226"/>
      <c r="G372" s="236"/>
      <c r="H372" s="236"/>
      <c r="I372" s="236"/>
      <c r="J372" s="236"/>
      <c r="K372" s="236"/>
      <c r="L372" s="236"/>
      <c r="M372" s="236"/>
      <c r="N372" s="236"/>
      <c r="O372" s="236"/>
      <c r="P372" s="237"/>
      <c r="Q372" s="236"/>
      <c r="R372" s="236"/>
      <c r="S372" s="236"/>
      <c r="T372" s="236"/>
    </row>
    <row r="373" spans="1:20" x14ac:dyDescent="0.25">
      <c r="A373" s="226"/>
      <c r="D373" s="226"/>
      <c r="G373" s="236"/>
      <c r="H373" s="236"/>
      <c r="I373" s="236"/>
      <c r="J373" s="236"/>
      <c r="K373" s="236"/>
      <c r="L373" s="236"/>
      <c r="M373" s="236"/>
      <c r="N373" s="236"/>
      <c r="O373" s="236"/>
      <c r="P373" s="237"/>
      <c r="Q373" s="236"/>
      <c r="R373" s="236"/>
      <c r="S373" s="236"/>
      <c r="T373" s="236"/>
    </row>
    <row r="374" spans="1:20" x14ac:dyDescent="0.25">
      <c r="A374" s="226"/>
      <c r="D374" s="226"/>
      <c r="G374" s="236"/>
      <c r="H374" s="236"/>
      <c r="I374" s="236"/>
      <c r="J374" s="236"/>
      <c r="K374" s="236"/>
      <c r="L374" s="236"/>
      <c r="M374" s="236"/>
      <c r="N374" s="236"/>
      <c r="O374" s="236"/>
      <c r="P374" s="237"/>
      <c r="Q374" s="236"/>
      <c r="R374" s="236"/>
      <c r="S374" s="236"/>
      <c r="T374" s="236"/>
    </row>
    <row r="375" spans="1:20" x14ac:dyDescent="0.25">
      <c r="A375" s="226"/>
      <c r="D375" s="226"/>
      <c r="G375" s="236"/>
      <c r="H375" s="236"/>
      <c r="I375" s="236"/>
      <c r="J375" s="236"/>
      <c r="K375" s="236"/>
      <c r="L375" s="236"/>
      <c r="M375" s="236"/>
      <c r="N375" s="236"/>
      <c r="O375" s="236"/>
      <c r="P375" s="237"/>
      <c r="Q375" s="236"/>
      <c r="R375" s="236"/>
      <c r="S375" s="236"/>
      <c r="T375" s="236"/>
    </row>
    <row r="376" spans="1:20" x14ac:dyDescent="0.25">
      <c r="A376" s="226"/>
      <c r="D376" s="226"/>
      <c r="G376" s="236"/>
      <c r="H376" s="236"/>
      <c r="I376" s="236"/>
      <c r="J376" s="236"/>
      <c r="K376" s="236"/>
      <c r="L376" s="236"/>
      <c r="M376" s="236"/>
      <c r="N376" s="236"/>
      <c r="O376" s="236"/>
      <c r="P376" s="237"/>
      <c r="Q376" s="236"/>
      <c r="R376" s="236"/>
      <c r="S376" s="236"/>
      <c r="T376" s="236"/>
    </row>
    <row r="377" spans="1:20" x14ac:dyDescent="0.25">
      <c r="A377" s="226"/>
      <c r="D377" s="226"/>
      <c r="G377" s="236"/>
      <c r="H377" s="236"/>
      <c r="I377" s="236"/>
      <c r="J377" s="236"/>
      <c r="K377" s="236"/>
      <c r="L377" s="236"/>
      <c r="M377" s="236"/>
      <c r="N377" s="236"/>
      <c r="O377" s="236"/>
      <c r="P377" s="237"/>
      <c r="Q377" s="236"/>
      <c r="R377" s="236"/>
      <c r="S377" s="236"/>
      <c r="T377" s="236"/>
    </row>
    <row r="378" spans="1:20" x14ac:dyDescent="0.25">
      <c r="A378" s="226"/>
      <c r="D378" s="226"/>
      <c r="G378" s="236"/>
      <c r="H378" s="236"/>
      <c r="I378" s="236"/>
      <c r="J378" s="236"/>
      <c r="K378" s="236"/>
      <c r="L378" s="236"/>
      <c r="M378" s="236"/>
      <c r="N378" s="236"/>
      <c r="O378" s="236"/>
      <c r="P378" s="237"/>
      <c r="Q378" s="236"/>
      <c r="R378" s="236"/>
      <c r="S378" s="236"/>
      <c r="T378" s="236"/>
    </row>
    <row r="379" spans="1:20" x14ac:dyDescent="0.25">
      <c r="A379" s="226"/>
      <c r="D379" s="226"/>
      <c r="G379" s="236"/>
      <c r="H379" s="236"/>
      <c r="I379" s="236"/>
      <c r="J379" s="236"/>
      <c r="K379" s="236"/>
      <c r="L379" s="236"/>
      <c r="M379" s="236"/>
      <c r="N379" s="236"/>
      <c r="O379" s="236"/>
      <c r="P379" s="237"/>
      <c r="Q379" s="236"/>
      <c r="R379" s="236"/>
      <c r="S379" s="236"/>
      <c r="T379" s="236"/>
    </row>
    <row r="380" spans="1:20" x14ac:dyDescent="0.25">
      <c r="A380" s="226"/>
      <c r="D380" s="226"/>
      <c r="G380" s="236"/>
      <c r="H380" s="236"/>
      <c r="I380" s="236"/>
      <c r="J380" s="236"/>
      <c r="K380" s="236"/>
      <c r="L380" s="236"/>
      <c r="M380" s="236"/>
      <c r="N380" s="236"/>
      <c r="O380" s="236"/>
      <c r="P380" s="237"/>
      <c r="Q380" s="236"/>
      <c r="R380" s="236"/>
      <c r="S380" s="236"/>
      <c r="T380" s="236"/>
    </row>
    <row r="381" spans="1:20" x14ac:dyDescent="0.25">
      <c r="A381" s="226"/>
      <c r="D381" s="226"/>
      <c r="G381" s="236"/>
      <c r="H381" s="236"/>
      <c r="I381" s="236"/>
      <c r="J381" s="236"/>
      <c r="K381" s="236"/>
      <c r="L381" s="236"/>
      <c r="M381" s="236"/>
      <c r="N381" s="236"/>
      <c r="O381" s="236"/>
      <c r="P381" s="237"/>
      <c r="Q381" s="236"/>
      <c r="R381" s="236"/>
      <c r="S381" s="236"/>
      <c r="T381" s="236"/>
    </row>
    <row r="382" spans="1:20" x14ac:dyDescent="0.25">
      <c r="A382" s="226"/>
      <c r="D382" s="226"/>
      <c r="G382" s="236"/>
      <c r="H382" s="236"/>
      <c r="I382" s="236"/>
      <c r="J382" s="236"/>
      <c r="K382" s="236"/>
      <c r="L382" s="236"/>
      <c r="M382" s="236"/>
      <c r="N382" s="236"/>
      <c r="O382" s="236"/>
      <c r="P382" s="237"/>
      <c r="Q382" s="236"/>
      <c r="R382" s="236"/>
      <c r="S382" s="236"/>
      <c r="T382" s="236"/>
    </row>
    <row r="383" spans="1:20" x14ac:dyDescent="0.25">
      <c r="A383" s="226"/>
      <c r="D383" s="226"/>
      <c r="G383" s="236"/>
      <c r="H383" s="236"/>
      <c r="I383" s="236"/>
      <c r="J383" s="236"/>
      <c r="K383" s="236"/>
      <c r="L383" s="236"/>
      <c r="M383" s="236"/>
      <c r="N383" s="236"/>
      <c r="O383" s="236"/>
      <c r="P383" s="237"/>
      <c r="Q383" s="236"/>
      <c r="R383" s="236"/>
      <c r="S383" s="236"/>
      <c r="T383" s="236"/>
    </row>
    <row r="384" spans="1:20" x14ac:dyDescent="0.25">
      <c r="A384" s="226"/>
      <c r="D384" s="226"/>
      <c r="G384" s="236"/>
      <c r="H384" s="236"/>
      <c r="I384" s="236"/>
      <c r="J384" s="236"/>
      <c r="K384" s="236"/>
      <c r="L384" s="236"/>
      <c r="M384" s="236"/>
      <c r="N384" s="236"/>
      <c r="O384" s="236"/>
      <c r="P384" s="237"/>
      <c r="Q384" s="236"/>
      <c r="R384" s="236"/>
      <c r="S384" s="236"/>
      <c r="T384" s="236"/>
    </row>
    <row r="385" spans="1:20" x14ac:dyDescent="0.25">
      <c r="A385" s="226"/>
      <c r="D385" s="226"/>
      <c r="G385" s="236"/>
      <c r="H385" s="236"/>
      <c r="I385" s="236"/>
      <c r="J385" s="236"/>
      <c r="K385" s="236"/>
      <c r="L385" s="236"/>
      <c r="M385" s="236"/>
      <c r="N385" s="236"/>
      <c r="O385" s="236"/>
      <c r="P385" s="237"/>
      <c r="Q385" s="236"/>
      <c r="R385" s="236"/>
      <c r="S385" s="236"/>
      <c r="T385" s="236"/>
    </row>
    <row r="386" spans="1:20" x14ac:dyDescent="0.25">
      <c r="A386" s="226"/>
      <c r="D386" s="226"/>
      <c r="G386" s="236"/>
      <c r="H386" s="236"/>
      <c r="I386" s="236"/>
      <c r="J386" s="236"/>
      <c r="K386" s="236"/>
      <c r="L386" s="236"/>
      <c r="M386" s="236"/>
      <c r="N386" s="236"/>
      <c r="O386" s="236"/>
      <c r="P386" s="237"/>
      <c r="Q386" s="236"/>
      <c r="R386" s="236"/>
      <c r="S386" s="236"/>
      <c r="T386" s="236"/>
    </row>
    <row r="387" spans="1:20" x14ac:dyDescent="0.25">
      <c r="A387" s="226"/>
      <c r="D387" s="226"/>
      <c r="G387" s="236"/>
      <c r="H387" s="236"/>
      <c r="I387" s="236"/>
      <c r="J387" s="236"/>
      <c r="K387" s="236"/>
      <c r="L387" s="236"/>
      <c r="M387" s="236"/>
      <c r="N387" s="236"/>
      <c r="O387" s="236"/>
      <c r="P387" s="237"/>
      <c r="Q387" s="236"/>
      <c r="R387" s="236"/>
      <c r="S387" s="236"/>
      <c r="T387" s="236"/>
    </row>
    <row r="388" spans="1:20" x14ac:dyDescent="0.25">
      <c r="A388" s="226"/>
      <c r="D388" s="226"/>
      <c r="G388" s="236"/>
      <c r="H388" s="236"/>
      <c r="I388" s="236"/>
      <c r="J388" s="236"/>
      <c r="K388" s="236"/>
      <c r="L388" s="236"/>
      <c r="M388" s="236"/>
      <c r="N388" s="236"/>
      <c r="O388" s="236"/>
      <c r="P388" s="237"/>
      <c r="Q388" s="236"/>
      <c r="R388" s="236"/>
      <c r="S388" s="236"/>
      <c r="T388" s="236"/>
    </row>
    <row r="389" spans="1:20" x14ac:dyDescent="0.25">
      <c r="A389" s="226"/>
      <c r="D389" s="226"/>
      <c r="G389" s="236"/>
      <c r="H389" s="236"/>
      <c r="I389" s="236"/>
      <c r="J389" s="236"/>
      <c r="K389" s="236"/>
      <c r="L389" s="236"/>
      <c r="M389" s="236"/>
      <c r="N389" s="236"/>
      <c r="O389" s="236"/>
      <c r="P389" s="237"/>
      <c r="Q389" s="236"/>
      <c r="R389" s="236"/>
      <c r="S389" s="236"/>
      <c r="T389" s="236"/>
    </row>
    <row r="390" spans="1:20" x14ac:dyDescent="0.25">
      <c r="A390" s="226"/>
      <c r="D390" s="226"/>
      <c r="G390" s="236"/>
      <c r="H390" s="236"/>
      <c r="I390" s="236"/>
      <c r="J390" s="236"/>
      <c r="K390" s="236"/>
      <c r="L390" s="236"/>
      <c r="M390" s="236"/>
      <c r="N390" s="236"/>
      <c r="O390" s="236"/>
      <c r="P390" s="237"/>
      <c r="Q390" s="236"/>
      <c r="R390" s="236"/>
      <c r="S390" s="236"/>
      <c r="T390" s="236"/>
    </row>
    <row r="391" spans="1:20" x14ac:dyDescent="0.25">
      <c r="A391" s="226"/>
      <c r="D391" s="226"/>
      <c r="G391" s="236"/>
      <c r="H391" s="236"/>
      <c r="I391" s="236"/>
      <c r="J391" s="236"/>
      <c r="K391" s="236"/>
      <c r="L391" s="236"/>
      <c r="M391" s="236"/>
      <c r="N391" s="236"/>
      <c r="O391" s="236"/>
      <c r="P391" s="237"/>
      <c r="Q391" s="236"/>
      <c r="R391" s="236"/>
      <c r="S391" s="236"/>
      <c r="T391" s="236"/>
    </row>
    <row r="392" spans="1:20" x14ac:dyDescent="0.25">
      <c r="A392" s="226"/>
      <c r="D392" s="226"/>
      <c r="G392" s="236"/>
      <c r="H392" s="236"/>
      <c r="I392" s="236"/>
      <c r="J392" s="236"/>
      <c r="K392" s="236"/>
      <c r="L392" s="236"/>
      <c r="M392" s="236"/>
      <c r="N392" s="236"/>
      <c r="O392" s="236"/>
      <c r="P392" s="237"/>
      <c r="Q392" s="236"/>
      <c r="R392" s="236"/>
      <c r="S392" s="236"/>
      <c r="T392" s="236"/>
    </row>
    <row r="393" spans="1:20" x14ac:dyDescent="0.25">
      <c r="A393" s="226"/>
      <c r="D393" s="226"/>
      <c r="G393" s="236"/>
      <c r="H393" s="236"/>
      <c r="I393" s="236"/>
      <c r="J393" s="236"/>
      <c r="K393" s="236"/>
      <c r="L393" s="236"/>
      <c r="M393" s="236"/>
      <c r="N393" s="236"/>
      <c r="O393" s="236"/>
      <c r="P393" s="237"/>
      <c r="Q393" s="236"/>
      <c r="R393" s="236"/>
      <c r="S393" s="236"/>
      <c r="T393" s="236"/>
    </row>
    <row r="394" spans="1:20" x14ac:dyDescent="0.25">
      <c r="A394" s="226"/>
      <c r="D394" s="226"/>
      <c r="G394" s="236"/>
      <c r="H394" s="236"/>
      <c r="I394" s="236"/>
      <c r="J394" s="236"/>
      <c r="K394" s="236"/>
      <c r="L394" s="236"/>
      <c r="M394" s="236"/>
      <c r="N394" s="236"/>
      <c r="O394" s="236"/>
      <c r="P394" s="237"/>
      <c r="Q394" s="236"/>
      <c r="R394" s="236"/>
      <c r="S394" s="236"/>
      <c r="T394" s="236"/>
    </row>
    <row r="395" spans="1:20" x14ac:dyDescent="0.25">
      <c r="A395" s="226"/>
      <c r="D395" s="226"/>
      <c r="G395" s="236"/>
      <c r="H395" s="236"/>
      <c r="I395" s="236"/>
      <c r="J395" s="236"/>
      <c r="K395" s="236"/>
      <c r="L395" s="236"/>
      <c r="M395" s="236"/>
      <c r="N395" s="236"/>
      <c r="O395" s="236"/>
      <c r="P395" s="237"/>
      <c r="Q395" s="236"/>
      <c r="R395" s="236"/>
      <c r="S395" s="236"/>
      <c r="T395" s="236"/>
    </row>
    <row r="396" spans="1:20" x14ac:dyDescent="0.25">
      <c r="A396" s="226"/>
      <c r="D396" s="226"/>
      <c r="G396" s="236"/>
      <c r="H396" s="236"/>
      <c r="I396" s="236"/>
      <c r="J396" s="236"/>
      <c r="K396" s="236"/>
      <c r="L396" s="236"/>
      <c r="M396" s="236"/>
      <c r="N396" s="236"/>
      <c r="O396" s="236"/>
      <c r="P396" s="237"/>
      <c r="Q396" s="236"/>
      <c r="R396" s="236"/>
      <c r="S396" s="236"/>
      <c r="T396" s="236"/>
    </row>
    <row r="397" spans="1:20" x14ac:dyDescent="0.25">
      <c r="A397" s="226"/>
      <c r="D397" s="226"/>
      <c r="G397" s="236"/>
      <c r="H397" s="236"/>
      <c r="I397" s="236"/>
      <c r="J397" s="236"/>
      <c r="K397" s="236"/>
      <c r="L397" s="236"/>
      <c r="M397" s="236"/>
      <c r="N397" s="236"/>
      <c r="O397" s="236"/>
      <c r="P397" s="237"/>
      <c r="Q397" s="236"/>
      <c r="R397" s="236"/>
      <c r="S397" s="236"/>
      <c r="T397" s="236"/>
    </row>
    <row r="398" spans="1:20" x14ac:dyDescent="0.25">
      <c r="A398" s="226"/>
      <c r="D398" s="226"/>
      <c r="G398" s="236"/>
      <c r="H398" s="236"/>
      <c r="I398" s="236"/>
      <c r="J398" s="236"/>
      <c r="K398" s="236"/>
      <c r="L398" s="236"/>
      <c r="M398" s="236"/>
      <c r="N398" s="236"/>
      <c r="O398" s="236"/>
      <c r="P398" s="237"/>
      <c r="Q398" s="236"/>
      <c r="R398" s="236"/>
      <c r="S398" s="236"/>
      <c r="T398" s="236"/>
    </row>
    <row r="399" spans="1:20" x14ac:dyDescent="0.25">
      <c r="A399" s="226"/>
      <c r="D399" s="226"/>
      <c r="G399" s="236"/>
      <c r="H399" s="236"/>
      <c r="I399" s="236"/>
      <c r="J399" s="236"/>
      <c r="K399" s="236"/>
      <c r="L399" s="236"/>
      <c r="M399" s="236"/>
      <c r="N399" s="236"/>
      <c r="O399" s="236"/>
      <c r="P399" s="237"/>
      <c r="Q399" s="236"/>
      <c r="R399" s="236"/>
      <c r="S399" s="236"/>
      <c r="T399" s="236"/>
    </row>
    <row r="400" spans="1:20" x14ac:dyDescent="0.25">
      <c r="A400" s="226"/>
      <c r="D400" s="226"/>
      <c r="G400" s="236"/>
      <c r="H400" s="236"/>
      <c r="I400" s="236"/>
      <c r="J400" s="236"/>
      <c r="K400" s="236"/>
      <c r="L400" s="236"/>
      <c r="M400" s="236"/>
      <c r="N400" s="236"/>
      <c r="O400" s="236"/>
      <c r="P400" s="237"/>
      <c r="Q400" s="236"/>
      <c r="R400" s="236"/>
      <c r="S400" s="236"/>
      <c r="T400" s="236"/>
    </row>
    <row r="401" spans="1:20" x14ac:dyDescent="0.25">
      <c r="A401" s="226"/>
      <c r="D401" s="226"/>
      <c r="G401" s="236"/>
      <c r="H401" s="236"/>
      <c r="I401" s="236"/>
      <c r="J401" s="236"/>
      <c r="K401" s="236"/>
      <c r="L401" s="236"/>
      <c r="M401" s="236"/>
      <c r="N401" s="236"/>
      <c r="O401" s="236"/>
      <c r="P401" s="237"/>
      <c r="Q401" s="236"/>
      <c r="R401" s="236"/>
      <c r="S401" s="236"/>
      <c r="T401" s="236"/>
    </row>
    <row r="402" spans="1:20" x14ac:dyDescent="0.25">
      <c r="A402" s="226"/>
      <c r="D402" s="226"/>
      <c r="G402" s="236"/>
      <c r="H402" s="236"/>
      <c r="I402" s="236"/>
      <c r="J402" s="236"/>
      <c r="K402" s="236"/>
      <c r="L402" s="236"/>
      <c r="M402" s="236"/>
      <c r="N402" s="236"/>
      <c r="O402" s="236"/>
      <c r="P402" s="237"/>
      <c r="Q402" s="236"/>
      <c r="R402" s="236"/>
      <c r="S402" s="236"/>
      <c r="T402" s="236"/>
    </row>
    <row r="403" spans="1:20" x14ac:dyDescent="0.25">
      <c r="A403" s="226"/>
      <c r="D403" s="226"/>
      <c r="G403" s="236"/>
      <c r="H403" s="236"/>
      <c r="I403" s="236"/>
      <c r="J403" s="236"/>
      <c r="K403" s="236"/>
      <c r="L403" s="236"/>
      <c r="M403" s="236"/>
      <c r="N403" s="236"/>
      <c r="O403" s="236"/>
      <c r="P403" s="237"/>
      <c r="Q403" s="236"/>
      <c r="R403" s="236"/>
      <c r="S403" s="236"/>
      <c r="T403" s="236"/>
    </row>
    <row r="404" spans="1:20" x14ac:dyDescent="0.25">
      <c r="A404" s="226"/>
      <c r="D404" s="226"/>
      <c r="G404" s="236"/>
      <c r="H404" s="236"/>
      <c r="I404" s="236"/>
      <c r="J404" s="236"/>
      <c r="K404" s="236"/>
      <c r="L404" s="236"/>
      <c r="M404" s="236"/>
      <c r="N404" s="236"/>
      <c r="O404" s="236"/>
      <c r="P404" s="237"/>
      <c r="Q404" s="236"/>
      <c r="R404" s="236"/>
      <c r="S404" s="236"/>
      <c r="T404" s="236"/>
    </row>
    <row r="405" spans="1:20" x14ac:dyDescent="0.25">
      <c r="A405" s="226"/>
      <c r="D405" s="226"/>
      <c r="G405" s="236"/>
      <c r="H405" s="236"/>
      <c r="I405" s="236"/>
      <c r="J405" s="236"/>
      <c r="K405" s="236"/>
      <c r="L405" s="236"/>
      <c r="M405" s="236"/>
      <c r="N405" s="236"/>
      <c r="O405" s="236"/>
      <c r="P405" s="237"/>
      <c r="Q405" s="236"/>
      <c r="R405" s="236"/>
      <c r="S405" s="236"/>
      <c r="T405" s="236"/>
    </row>
    <row r="406" spans="1:20" x14ac:dyDescent="0.25">
      <c r="A406" s="226"/>
      <c r="D406" s="226"/>
      <c r="G406" s="236"/>
      <c r="H406" s="236"/>
      <c r="I406" s="236"/>
      <c r="J406" s="236"/>
      <c r="K406" s="236"/>
      <c r="L406" s="236"/>
      <c r="M406" s="236"/>
      <c r="N406" s="236"/>
      <c r="O406" s="236"/>
      <c r="P406" s="237"/>
      <c r="Q406" s="236"/>
      <c r="R406" s="236"/>
      <c r="S406" s="236"/>
      <c r="T406" s="236"/>
    </row>
    <row r="407" spans="1:20" x14ac:dyDescent="0.25">
      <c r="A407" s="226"/>
      <c r="D407" s="226"/>
      <c r="G407" s="236"/>
      <c r="H407" s="236"/>
      <c r="I407" s="236"/>
      <c r="J407" s="236"/>
      <c r="K407" s="236"/>
      <c r="L407" s="236"/>
      <c r="M407" s="236"/>
      <c r="N407" s="236"/>
      <c r="O407" s="236"/>
      <c r="P407" s="237"/>
      <c r="Q407" s="236"/>
      <c r="R407" s="236"/>
      <c r="S407" s="236"/>
      <c r="T407" s="236"/>
    </row>
    <row r="408" spans="1:20" x14ac:dyDescent="0.25">
      <c r="A408" s="226"/>
      <c r="D408" s="226"/>
      <c r="G408" s="236"/>
      <c r="H408" s="236"/>
      <c r="I408" s="236"/>
      <c r="J408" s="236"/>
      <c r="K408" s="236"/>
      <c r="L408" s="236"/>
      <c r="M408" s="236"/>
      <c r="N408" s="236"/>
      <c r="O408" s="236"/>
      <c r="P408" s="237"/>
      <c r="Q408" s="236"/>
      <c r="R408" s="236"/>
      <c r="S408" s="236"/>
      <c r="T408" s="236"/>
    </row>
    <row r="409" spans="1:20" x14ac:dyDescent="0.25">
      <c r="A409" s="226"/>
      <c r="D409" s="226"/>
      <c r="G409" s="236"/>
      <c r="H409" s="236"/>
      <c r="I409" s="236"/>
      <c r="J409" s="236"/>
      <c r="K409" s="236"/>
      <c r="L409" s="236"/>
      <c r="M409" s="236"/>
      <c r="N409" s="236"/>
      <c r="O409" s="236"/>
      <c r="P409" s="237"/>
      <c r="Q409" s="236"/>
      <c r="R409" s="236"/>
      <c r="S409" s="236"/>
      <c r="T409" s="236"/>
    </row>
    <row r="410" spans="1:20" x14ac:dyDescent="0.25">
      <c r="A410" s="226"/>
      <c r="D410" s="226"/>
      <c r="G410" s="236"/>
      <c r="H410" s="236"/>
      <c r="I410" s="236"/>
      <c r="J410" s="236"/>
      <c r="K410" s="236"/>
      <c r="L410" s="236"/>
      <c r="M410" s="236"/>
      <c r="N410" s="236"/>
      <c r="O410" s="236"/>
      <c r="P410" s="237"/>
      <c r="Q410" s="236"/>
      <c r="R410" s="236"/>
      <c r="S410" s="236"/>
      <c r="T410" s="236"/>
    </row>
    <row r="411" spans="1:20" x14ac:dyDescent="0.25">
      <c r="A411" s="226"/>
      <c r="D411" s="226"/>
      <c r="G411" s="236"/>
      <c r="H411" s="236"/>
      <c r="I411" s="236"/>
      <c r="J411" s="236"/>
      <c r="K411" s="236"/>
      <c r="L411" s="236"/>
      <c r="M411" s="236"/>
      <c r="N411" s="236"/>
      <c r="O411" s="236"/>
      <c r="P411" s="237"/>
      <c r="Q411" s="236"/>
      <c r="R411" s="236"/>
      <c r="S411" s="236"/>
      <c r="T411" s="236"/>
    </row>
    <row r="412" spans="1:20" x14ac:dyDescent="0.25">
      <c r="A412" s="226"/>
      <c r="D412" s="226"/>
      <c r="G412" s="236"/>
      <c r="H412" s="236"/>
      <c r="I412" s="236"/>
      <c r="J412" s="236"/>
      <c r="K412" s="236"/>
      <c r="L412" s="236"/>
      <c r="M412" s="236"/>
      <c r="N412" s="236"/>
      <c r="O412" s="236"/>
      <c r="P412" s="237"/>
      <c r="Q412" s="236"/>
      <c r="R412" s="236"/>
      <c r="S412" s="236"/>
      <c r="T412" s="236"/>
    </row>
    <row r="413" spans="1:20" x14ac:dyDescent="0.25">
      <c r="A413" s="226"/>
      <c r="D413" s="226"/>
      <c r="G413" s="236"/>
      <c r="H413" s="236"/>
      <c r="I413" s="236"/>
      <c r="J413" s="236"/>
      <c r="K413" s="236"/>
      <c r="L413" s="236"/>
      <c r="M413" s="236"/>
      <c r="N413" s="236"/>
      <c r="O413" s="236"/>
      <c r="P413" s="237"/>
      <c r="Q413" s="236"/>
      <c r="R413" s="236"/>
      <c r="S413" s="236"/>
      <c r="T413" s="236"/>
    </row>
    <row r="414" spans="1:20" x14ac:dyDescent="0.25">
      <c r="A414" s="226"/>
      <c r="D414" s="226"/>
      <c r="G414" s="236"/>
      <c r="H414" s="236"/>
      <c r="I414" s="236"/>
      <c r="J414" s="236"/>
      <c r="K414" s="236"/>
      <c r="L414" s="236"/>
      <c r="M414" s="236"/>
      <c r="N414" s="236"/>
      <c r="O414" s="236"/>
      <c r="P414" s="237"/>
      <c r="Q414" s="236"/>
      <c r="R414" s="236"/>
      <c r="S414" s="236"/>
      <c r="T414" s="236"/>
    </row>
    <row r="415" spans="1:20" x14ac:dyDescent="0.25">
      <c r="A415" s="226"/>
      <c r="D415" s="226"/>
      <c r="G415" s="236"/>
      <c r="H415" s="236"/>
      <c r="I415" s="236"/>
      <c r="J415" s="236"/>
      <c r="K415" s="236"/>
      <c r="L415" s="236"/>
      <c r="M415" s="236"/>
      <c r="N415" s="236"/>
      <c r="O415" s="236"/>
      <c r="P415" s="237"/>
      <c r="Q415" s="236"/>
      <c r="R415" s="236"/>
      <c r="S415" s="236"/>
      <c r="T415" s="236"/>
    </row>
    <row r="416" spans="1:20" x14ac:dyDescent="0.25">
      <c r="A416" s="226"/>
      <c r="D416" s="226"/>
      <c r="G416" s="236"/>
      <c r="H416" s="236"/>
      <c r="I416" s="236"/>
      <c r="J416" s="236"/>
      <c r="K416" s="236"/>
      <c r="L416" s="236"/>
      <c r="M416" s="236"/>
      <c r="N416" s="236"/>
      <c r="O416" s="236"/>
      <c r="P416" s="237"/>
      <c r="Q416" s="236"/>
      <c r="R416" s="236"/>
      <c r="S416" s="236"/>
      <c r="T416" s="236"/>
    </row>
    <row r="417" spans="1:20" x14ac:dyDescent="0.25">
      <c r="A417" s="226"/>
      <c r="D417" s="226"/>
      <c r="G417" s="236"/>
      <c r="H417" s="236"/>
      <c r="I417" s="236"/>
      <c r="J417" s="236"/>
      <c r="K417" s="236"/>
      <c r="L417" s="236"/>
      <c r="M417" s="236"/>
      <c r="N417" s="236"/>
      <c r="O417" s="236"/>
      <c r="P417" s="237"/>
      <c r="Q417" s="236"/>
      <c r="R417" s="236"/>
      <c r="S417" s="236"/>
      <c r="T417" s="236"/>
    </row>
    <row r="418" spans="1:20" x14ac:dyDescent="0.25">
      <c r="A418" s="226"/>
      <c r="D418" s="226"/>
      <c r="G418" s="236"/>
      <c r="H418" s="236"/>
      <c r="I418" s="236"/>
      <c r="J418" s="236"/>
      <c r="K418" s="236"/>
      <c r="L418" s="236"/>
      <c r="M418" s="236"/>
      <c r="N418" s="236"/>
      <c r="O418" s="236"/>
      <c r="P418" s="237"/>
      <c r="Q418" s="236"/>
      <c r="R418" s="236"/>
      <c r="S418" s="236"/>
      <c r="T418" s="236"/>
    </row>
    <row r="419" spans="1:20" x14ac:dyDescent="0.25">
      <c r="A419" s="226"/>
      <c r="D419" s="226"/>
      <c r="G419" s="236"/>
      <c r="H419" s="236"/>
      <c r="I419" s="236"/>
      <c r="J419" s="236"/>
      <c r="K419" s="236"/>
      <c r="L419" s="236"/>
      <c r="M419" s="236"/>
      <c r="N419" s="236"/>
      <c r="O419" s="236"/>
      <c r="P419" s="237"/>
      <c r="Q419" s="236"/>
      <c r="R419" s="236"/>
      <c r="S419" s="236"/>
      <c r="T419" s="236"/>
    </row>
    <row r="420" spans="1:20" x14ac:dyDescent="0.25">
      <c r="A420" s="226"/>
      <c r="D420" s="226"/>
      <c r="G420" s="236"/>
      <c r="H420" s="236"/>
      <c r="I420" s="236"/>
      <c r="J420" s="236"/>
      <c r="K420" s="236"/>
      <c r="L420" s="236"/>
      <c r="M420" s="236"/>
      <c r="N420" s="236"/>
      <c r="O420" s="236"/>
      <c r="P420" s="237"/>
      <c r="Q420" s="236"/>
      <c r="R420" s="236"/>
      <c r="S420" s="236"/>
      <c r="T420" s="236"/>
    </row>
    <row r="421" spans="1:20" x14ac:dyDescent="0.25">
      <c r="A421" s="226"/>
      <c r="D421" s="226"/>
      <c r="G421" s="236"/>
      <c r="H421" s="236"/>
      <c r="I421" s="236"/>
      <c r="J421" s="236"/>
      <c r="K421" s="236"/>
      <c r="L421" s="236"/>
      <c r="M421" s="236"/>
      <c r="N421" s="236"/>
      <c r="O421" s="236"/>
      <c r="P421" s="237"/>
      <c r="Q421" s="236"/>
      <c r="R421" s="236"/>
      <c r="S421" s="236"/>
      <c r="T421" s="236"/>
    </row>
    <row r="422" spans="1:20" x14ac:dyDescent="0.25">
      <c r="A422" s="226"/>
      <c r="D422" s="226"/>
      <c r="G422" s="236"/>
      <c r="H422" s="236"/>
      <c r="I422" s="236"/>
      <c r="J422" s="236"/>
      <c r="K422" s="236"/>
      <c r="L422" s="236"/>
      <c r="M422" s="236"/>
      <c r="N422" s="236"/>
      <c r="O422" s="236"/>
      <c r="P422" s="237"/>
      <c r="Q422" s="236"/>
      <c r="R422" s="236"/>
      <c r="S422" s="236"/>
      <c r="T422" s="236"/>
    </row>
    <row r="423" spans="1:20" x14ac:dyDescent="0.25">
      <c r="A423" s="226"/>
      <c r="D423" s="226"/>
      <c r="G423" s="236"/>
      <c r="H423" s="236"/>
      <c r="I423" s="236"/>
      <c r="J423" s="236"/>
      <c r="K423" s="236"/>
      <c r="L423" s="236"/>
      <c r="M423" s="236"/>
      <c r="N423" s="236"/>
      <c r="O423" s="236"/>
      <c r="P423" s="237"/>
      <c r="Q423" s="236"/>
      <c r="R423" s="236"/>
      <c r="S423" s="236"/>
      <c r="T423" s="236"/>
    </row>
    <row r="424" spans="1:20" x14ac:dyDescent="0.25">
      <c r="A424" s="226"/>
      <c r="D424" s="226"/>
      <c r="G424" s="236"/>
      <c r="H424" s="236"/>
      <c r="I424" s="236"/>
      <c r="J424" s="236"/>
      <c r="K424" s="236"/>
      <c r="L424" s="236"/>
      <c r="M424" s="236"/>
      <c r="N424" s="236"/>
      <c r="O424" s="236"/>
      <c r="P424" s="237"/>
      <c r="Q424" s="236"/>
      <c r="R424" s="236"/>
      <c r="S424" s="236"/>
      <c r="T424" s="236"/>
    </row>
    <row r="425" spans="1:20" x14ac:dyDescent="0.25">
      <c r="A425" s="226"/>
      <c r="D425" s="226"/>
      <c r="G425" s="236"/>
      <c r="H425" s="236"/>
      <c r="I425" s="236"/>
      <c r="J425" s="236"/>
      <c r="K425" s="236"/>
      <c r="L425" s="236"/>
      <c r="M425" s="236"/>
      <c r="N425" s="236"/>
      <c r="O425" s="236"/>
      <c r="P425" s="237"/>
      <c r="Q425" s="236"/>
      <c r="R425" s="236"/>
      <c r="S425" s="236"/>
      <c r="T425" s="236"/>
    </row>
    <row r="426" spans="1:20" x14ac:dyDescent="0.25">
      <c r="A426" s="226"/>
      <c r="D426" s="226"/>
      <c r="G426" s="236"/>
      <c r="H426" s="236"/>
      <c r="I426" s="236"/>
      <c r="J426" s="236"/>
      <c r="K426" s="236"/>
      <c r="L426" s="236"/>
      <c r="M426" s="236"/>
      <c r="N426" s="236"/>
      <c r="O426" s="236"/>
      <c r="P426" s="237"/>
      <c r="Q426" s="236"/>
      <c r="R426" s="236"/>
      <c r="S426" s="236"/>
      <c r="T426" s="236"/>
    </row>
    <row r="427" spans="1:20" x14ac:dyDescent="0.25">
      <c r="A427" s="226"/>
      <c r="D427" s="226"/>
      <c r="G427" s="236"/>
      <c r="H427" s="236"/>
      <c r="I427" s="236"/>
      <c r="J427" s="236"/>
      <c r="K427" s="236"/>
      <c r="L427" s="236"/>
      <c r="M427" s="236"/>
      <c r="N427" s="236"/>
      <c r="O427" s="236"/>
      <c r="P427" s="237"/>
      <c r="Q427" s="236"/>
      <c r="R427" s="236"/>
      <c r="S427" s="236"/>
      <c r="T427" s="236"/>
    </row>
    <row r="428" spans="1:20" x14ac:dyDescent="0.25">
      <c r="A428" s="226"/>
      <c r="D428" s="226"/>
      <c r="G428" s="236"/>
      <c r="H428" s="236"/>
      <c r="I428" s="236"/>
      <c r="J428" s="236"/>
      <c r="K428" s="236"/>
      <c r="L428" s="236"/>
      <c r="M428" s="236"/>
      <c r="N428" s="236"/>
      <c r="O428" s="236"/>
      <c r="P428" s="237"/>
      <c r="Q428" s="236"/>
      <c r="R428" s="236"/>
      <c r="S428" s="236"/>
      <c r="T428" s="236"/>
    </row>
    <row r="429" spans="1:20" x14ac:dyDescent="0.25">
      <c r="A429" s="226"/>
      <c r="D429" s="226"/>
      <c r="G429" s="236"/>
      <c r="H429" s="236"/>
      <c r="I429" s="236"/>
      <c r="J429" s="236"/>
      <c r="K429" s="236"/>
      <c r="L429" s="236"/>
      <c r="M429" s="236"/>
      <c r="N429" s="236"/>
      <c r="O429" s="236"/>
      <c r="P429" s="237"/>
      <c r="Q429" s="236"/>
      <c r="R429" s="236"/>
      <c r="S429" s="236"/>
      <c r="T429" s="236"/>
    </row>
    <row r="430" spans="1:20" x14ac:dyDescent="0.25">
      <c r="A430" s="226"/>
      <c r="D430" s="226"/>
      <c r="G430" s="236"/>
      <c r="H430" s="236"/>
      <c r="I430" s="236"/>
      <c r="J430" s="236"/>
      <c r="K430" s="236"/>
      <c r="L430" s="236"/>
      <c r="M430" s="236"/>
      <c r="N430" s="236"/>
      <c r="O430" s="236"/>
      <c r="P430" s="237"/>
      <c r="Q430" s="236"/>
      <c r="R430" s="236"/>
      <c r="S430" s="236"/>
      <c r="T430" s="236"/>
    </row>
    <row r="431" spans="1:20" x14ac:dyDescent="0.25">
      <c r="A431" s="226"/>
      <c r="D431" s="226"/>
      <c r="G431" s="236"/>
      <c r="H431" s="236"/>
      <c r="I431" s="236"/>
      <c r="J431" s="236"/>
      <c r="K431" s="236"/>
      <c r="L431" s="236"/>
      <c r="M431" s="236"/>
      <c r="N431" s="236"/>
      <c r="O431" s="236"/>
      <c r="P431" s="237"/>
      <c r="Q431" s="236"/>
      <c r="R431" s="236"/>
      <c r="S431" s="236"/>
      <c r="T431" s="236"/>
    </row>
    <row r="432" spans="1:20" x14ac:dyDescent="0.25">
      <c r="A432" s="226"/>
      <c r="D432" s="226"/>
      <c r="G432" s="236"/>
      <c r="H432" s="236"/>
      <c r="I432" s="236"/>
      <c r="J432" s="236"/>
      <c r="K432" s="236"/>
      <c r="L432" s="236"/>
      <c r="M432" s="236"/>
      <c r="N432" s="236"/>
      <c r="O432" s="236"/>
      <c r="P432" s="237"/>
      <c r="Q432" s="236"/>
      <c r="R432" s="236"/>
      <c r="S432" s="236"/>
      <c r="T432" s="236"/>
    </row>
    <row r="433" spans="1:20" x14ac:dyDescent="0.25">
      <c r="A433" s="226"/>
      <c r="D433" s="226"/>
      <c r="G433" s="236"/>
      <c r="H433" s="236"/>
      <c r="I433" s="236"/>
      <c r="J433" s="236"/>
      <c r="K433" s="236"/>
      <c r="L433" s="236"/>
      <c r="M433" s="236"/>
      <c r="N433" s="236"/>
      <c r="O433" s="236"/>
      <c r="P433" s="237"/>
      <c r="Q433" s="236"/>
      <c r="R433" s="236"/>
      <c r="S433" s="236"/>
      <c r="T433" s="236"/>
    </row>
    <row r="434" spans="1:20" x14ac:dyDescent="0.25">
      <c r="A434" s="226"/>
      <c r="D434" s="226"/>
      <c r="G434" s="236"/>
      <c r="H434" s="236"/>
      <c r="I434" s="236"/>
      <c r="J434" s="236"/>
      <c r="K434" s="236"/>
      <c r="L434" s="236"/>
      <c r="M434" s="236"/>
      <c r="N434" s="236"/>
      <c r="O434" s="236"/>
      <c r="P434" s="237"/>
      <c r="Q434" s="236"/>
      <c r="R434" s="236"/>
      <c r="S434" s="236"/>
      <c r="T434" s="236"/>
    </row>
    <row r="435" spans="1:20" x14ac:dyDescent="0.25">
      <c r="A435" s="226"/>
      <c r="D435" s="226"/>
      <c r="G435" s="236"/>
      <c r="H435" s="236"/>
      <c r="I435" s="236"/>
      <c r="J435" s="236"/>
      <c r="K435" s="236"/>
      <c r="L435" s="236"/>
      <c r="M435" s="236"/>
      <c r="N435" s="236"/>
      <c r="O435" s="236"/>
      <c r="P435" s="237"/>
      <c r="Q435" s="236"/>
      <c r="R435" s="236"/>
      <c r="S435" s="236"/>
      <c r="T435" s="236"/>
    </row>
    <row r="436" spans="1:20" x14ac:dyDescent="0.25">
      <c r="A436" s="226"/>
      <c r="D436" s="226"/>
      <c r="G436" s="236"/>
      <c r="H436" s="236"/>
      <c r="I436" s="236"/>
      <c r="J436" s="236"/>
      <c r="K436" s="236"/>
      <c r="L436" s="236"/>
      <c r="M436" s="236"/>
      <c r="N436" s="236"/>
      <c r="O436" s="236"/>
      <c r="P436" s="237"/>
      <c r="Q436" s="236"/>
      <c r="R436" s="236"/>
      <c r="S436" s="236"/>
      <c r="T436" s="236"/>
    </row>
    <row r="437" spans="1:20" x14ac:dyDescent="0.25">
      <c r="A437" s="226"/>
      <c r="D437" s="226"/>
      <c r="G437" s="236"/>
      <c r="H437" s="236"/>
      <c r="I437" s="236"/>
      <c r="J437" s="236"/>
      <c r="K437" s="236"/>
      <c r="L437" s="236"/>
      <c r="M437" s="236"/>
      <c r="N437" s="236"/>
      <c r="O437" s="236"/>
      <c r="P437" s="237"/>
      <c r="Q437" s="236"/>
      <c r="R437" s="236"/>
      <c r="S437" s="236"/>
      <c r="T437" s="236"/>
    </row>
    <row r="438" spans="1:20" x14ac:dyDescent="0.25">
      <c r="A438" s="226"/>
      <c r="D438" s="226"/>
      <c r="G438" s="236"/>
      <c r="H438" s="236"/>
      <c r="I438" s="236"/>
      <c r="J438" s="236"/>
      <c r="K438" s="236"/>
      <c r="L438" s="236"/>
      <c r="M438" s="236"/>
      <c r="N438" s="236"/>
      <c r="O438" s="236"/>
      <c r="P438" s="237"/>
      <c r="Q438" s="236"/>
      <c r="R438" s="236"/>
      <c r="S438" s="236"/>
      <c r="T438" s="236"/>
    </row>
    <row r="439" spans="1:20" x14ac:dyDescent="0.25">
      <c r="A439" s="226"/>
      <c r="D439" s="226"/>
      <c r="G439" s="236"/>
      <c r="H439" s="236"/>
      <c r="I439" s="236"/>
      <c r="J439" s="236"/>
      <c r="K439" s="236"/>
      <c r="L439" s="236"/>
      <c r="M439" s="236"/>
      <c r="N439" s="236"/>
      <c r="O439" s="236"/>
      <c r="P439" s="237"/>
      <c r="Q439" s="236"/>
      <c r="R439" s="236"/>
      <c r="S439" s="236"/>
      <c r="T439" s="236"/>
    </row>
    <row r="440" spans="1:20" x14ac:dyDescent="0.25">
      <c r="A440" s="226"/>
      <c r="D440" s="226"/>
      <c r="G440" s="236"/>
      <c r="H440" s="236"/>
      <c r="I440" s="236"/>
      <c r="J440" s="236"/>
      <c r="K440" s="236"/>
      <c r="L440" s="236"/>
      <c r="M440" s="236"/>
      <c r="N440" s="236"/>
      <c r="O440" s="236"/>
      <c r="P440" s="237"/>
      <c r="Q440" s="236"/>
      <c r="R440" s="236"/>
      <c r="S440" s="236"/>
      <c r="T440" s="236"/>
    </row>
    <row r="441" spans="1:20" x14ac:dyDescent="0.25">
      <c r="A441" s="226"/>
      <c r="D441" s="226"/>
      <c r="G441" s="236"/>
      <c r="H441" s="236"/>
      <c r="I441" s="236"/>
      <c r="J441" s="236"/>
      <c r="K441" s="236"/>
      <c r="L441" s="236"/>
      <c r="M441" s="236"/>
      <c r="N441" s="236"/>
      <c r="O441" s="236"/>
      <c r="P441" s="237"/>
      <c r="Q441" s="236"/>
      <c r="R441" s="236"/>
      <c r="S441" s="236"/>
      <c r="T441" s="236"/>
    </row>
    <row r="442" spans="1:20" x14ac:dyDescent="0.25">
      <c r="A442" s="226"/>
      <c r="D442" s="226"/>
      <c r="G442" s="236"/>
      <c r="H442" s="236"/>
      <c r="I442" s="236"/>
      <c r="J442" s="236"/>
      <c r="K442" s="236"/>
      <c r="L442" s="236"/>
      <c r="M442" s="236"/>
      <c r="N442" s="236"/>
      <c r="O442" s="236"/>
      <c r="P442" s="237"/>
      <c r="Q442" s="236"/>
      <c r="R442" s="236"/>
      <c r="S442" s="236"/>
      <c r="T442" s="236"/>
    </row>
    <row r="443" spans="1:20" x14ac:dyDescent="0.25">
      <c r="A443" s="226"/>
      <c r="D443" s="226"/>
      <c r="G443" s="236"/>
      <c r="H443" s="236"/>
      <c r="I443" s="236"/>
      <c r="J443" s="236"/>
      <c r="K443" s="236"/>
      <c r="L443" s="236"/>
      <c r="M443" s="236"/>
      <c r="N443" s="236"/>
      <c r="O443" s="236"/>
      <c r="P443" s="237"/>
      <c r="Q443" s="236"/>
      <c r="R443" s="236"/>
      <c r="S443" s="236"/>
      <c r="T443" s="236"/>
    </row>
    <row r="444" spans="1:20" x14ac:dyDescent="0.25">
      <c r="A444" s="226"/>
      <c r="D444" s="226"/>
      <c r="G444" s="236"/>
      <c r="H444" s="236"/>
      <c r="I444" s="236"/>
      <c r="J444" s="236"/>
      <c r="K444" s="236"/>
      <c r="L444" s="236"/>
      <c r="M444" s="236"/>
      <c r="N444" s="236"/>
      <c r="O444" s="236"/>
      <c r="P444" s="237"/>
      <c r="Q444" s="236"/>
      <c r="R444" s="236"/>
      <c r="S444" s="236"/>
      <c r="T444" s="236"/>
    </row>
    <row r="445" spans="1:20" x14ac:dyDescent="0.25">
      <c r="A445" s="226"/>
      <c r="D445" s="226"/>
      <c r="G445" s="236"/>
      <c r="H445" s="236"/>
      <c r="I445" s="236"/>
      <c r="J445" s="236"/>
      <c r="K445" s="236"/>
      <c r="L445" s="236"/>
      <c r="M445" s="236"/>
      <c r="N445" s="236"/>
      <c r="O445" s="236"/>
      <c r="P445" s="237"/>
      <c r="Q445" s="236"/>
      <c r="R445" s="236"/>
      <c r="S445" s="236"/>
      <c r="T445" s="236"/>
    </row>
    <row r="446" spans="1:20" x14ac:dyDescent="0.25">
      <c r="A446" s="226"/>
      <c r="D446" s="226"/>
      <c r="G446" s="236"/>
      <c r="H446" s="236"/>
      <c r="I446" s="236"/>
      <c r="J446" s="236"/>
      <c r="K446" s="236"/>
      <c r="L446" s="236"/>
      <c r="M446" s="236"/>
      <c r="N446" s="236"/>
      <c r="O446" s="236"/>
      <c r="P446" s="237"/>
      <c r="Q446" s="236"/>
      <c r="R446" s="236"/>
      <c r="S446" s="236"/>
      <c r="T446" s="236"/>
    </row>
    <row r="447" spans="1:20" x14ac:dyDescent="0.25">
      <c r="A447" s="226"/>
      <c r="D447" s="226"/>
      <c r="G447" s="236"/>
      <c r="H447" s="236"/>
      <c r="I447" s="236"/>
      <c r="J447" s="236"/>
      <c r="K447" s="236"/>
      <c r="L447" s="236"/>
      <c r="M447" s="236"/>
      <c r="N447" s="236"/>
      <c r="O447" s="236"/>
      <c r="P447" s="237"/>
      <c r="Q447" s="236"/>
      <c r="R447" s="236"/>
      <c r="S447" s="236"/>
      <c r="T447" s="236"/>
    </row>
    <row r="448" spans="1:20" x14ac:dyDescent="0.25">
      <c r="A448" s="226"/>
      <c r="D448" s="226"/>
      <c r="G448" s="236"/>
      <c r="H448" s="236"/>
      <c r="I448" s="236"/>
      <c r="J448" s="236"/>
      <c r="K448" s="236"/>
      <c r="L448" s="236"/>
      <c r="M448" s="236"/>
      <c r="N448" s="236"/>
      <c r="O448" s="236"/>
      <c r="P448" s="237"/>
      <c r="Q448" s="236"/>
      <c r="R448" s="236"/>
      <c r="S448" s="236"/>
      <c r="T448" s="236"/>
    </row>
    <row r="449" spans="1:20" x14ac:dyDescent="0.25">
      <c r="A449" s="226"/>
      <c r="D449" s="226"/>
      <c r="G449" s="236"/>
      <c r="H449" s="236"/>
      <c r="I449" s="236"/>
      <c r="J449" s="236"/>
      <c r="K449" s="236"/>
      <c r="L449" s="236"/>
      <c r="M449" s="236"/>
      <c r="N449" s="236"/>
      <c r="O449" s="236"/>
      <c r="P449" s="237"/>
      <c r="Q449" s="236"/>
      <c r="R449" s="236"/>
      <c r="S449" s="236"/>
      <c r="T449" s="236"/>
    </row>
    <row r="450" spans="1:20" x14ac:dyDescent="0.25">
      <c r="A450" s="226"/>
      <c r="D450" s="226"/>
      <c r="G450" s="236"/>
      <c r="H450" s="236"/>
      <c r="I450" s="236"/>
      <c r="J450" s="236"/>
      <c r="K450" s="236"/>
      <c r="L450" s="236"/>
      <c r="M450" s="236"/>
      <c r="N450" s="236"/>
      <c r="O450" s="236"/>
      <c r="P450" s="237"/>
      <c r="Q450" s="236"/>
      <c r="R450" s="236"/>
      <c r="S450" s="236"/>
      <c r="T450" s="236"/>
    </row>
    <row r="451" spans="1:20" x14ac:dyDescent="0.25">
      <c r="A451" s="226"/>
      <c r="D451" s="226"/>
      <c r="G451" s="236"/>
      <c r="H451" s="236"/>
      <c r="I451" s="236"/>
      <c r="J451" s="236"/>
      <c r="K451" s="236"/>
      <c r="L451" s="236"/>
      <c r="M451" s="236"/>
      <c r="N451" s="236"/>
      <c r="O451" s="236"/>
      <c r="P451" s="237"/>
      <c r="Q451" s="236"/>
      <c r="R451" s="236"/>
      <c r="S451" s="236"/>
      <c r="T451" s="236"/>
    </row>
    <row r="452" spans="1:20" x14ac:dyDescent="0.25">
      <c r="A452" s="226"/>
      <c r="D452" s="226"/>
      <c r="G452" s="236"/>
      <c r="H452" s="236"/>
      <c r="I452" s="236"/>
      <c r="J452" s="236"/>
      <c r="K452" s="236"/>
      <c r="L452" s="236"/>
      <c r="M452" s="236"/>
      <c r="N452" s="236"/>
      <c r="O452" s="236"/>
      <c r="P452" s="237"/>
      <c r="Q452" s="236"/>
      <c r="R452" s="236"/>
      <c r="S452" s="236"/>
      <c r="T452" s="236"/>
    </row>
    <row r="453" spans="1:20" x14ac:dyDescent="0.25">
      <c r="A453" s="226"/>
      <c r="D453" s="226"/>
      <c r="G453" s="236"/>
      <c r="H453" s="236"/>
      <c r="I453" s="236"/>
      <c r="J453" s="236"/>
      <c r="K453" s="236"/>
      <c r="L453" s="236"/>
      <c r="M453" s="236"/>
      <c r="N453" s="236"/>
      <c r="O453" s="236"/>
      <c r="P453" s="237"/>
      <c r="Q453" s="236"/>
      <c r="R453" s="236"/>
      <c r="S453" s="236"/>
      <c r="T453" s="236"/>
    </row>
    <row r="454" spans="1:20" x14ac:dyDescent="0.25">
      <c r="A454" s="226"/>
      <c r="D454" s="226"/>
      <c r="G454" s="236"/>
      <c r="H454" s="236"/>
      <c r="I454" s="236"/>
      <c r="J454" s="236"/>
      <c r="K454" s="236"/>
      <c r="L454" s="236"/>
      <c r="M454" s="236"/>
      <c r="N454" s="236"/>
      <c r="O454" s="236"/>
      <c r="P454" s="237"/>
      <c r="Q454" s="236"/>
      <c r="R454" s="236"/>
      <c r="S454" s="236"/>
      <c r="T454" s="236"/>
    </row>
    <row r="455" spans="1:20" x14ac:dyDescent="0.25">
      <c r="A455" s="226"/>
      <c r="D455" s="226"/>
      <c r="G455" s="236"/>
      <c r="H455" s="236"/>
      <c r="I455" s="236"/>
      <c r="J455" s="236"/>
      <c r="K455" s="236"/>
      <c r="L455" s="236"/>
      <c r="M455" s="236"/>
      <c r="N455" s="236"/>
      <c r="O455" s="236"/>
      <c r="P455" s="237"/>
      <c r="Q455" s="236"/>
      <c r="R455" s="236"/>
      <c r="S455" s="236"/>
      <c r="T455" s="236"/>
    </row>
    <row r="456" spans="1:20" x14ac:dyDescent="0.25">
      <c r="A456" s="226"/>
      <c r="D456" s="226"/>
      <c r="G456" s="236"/>
      <c r="H456" s="236"/>
      <c r="I456" s="236"/>
      <c r="J456" s="236"/>
      <c r="K456" s="236"/>
      <c r="L456" s="236"/>
      <c r="M456" s="236"/>
      <c r="N456" s="236"/>
      <c r="O456" s="236"/>
      <c r="P456" s="237"/>
      <c r="Q456" s="236"/>
      <c r="R456" s="236"/>
      <c r="S456" s="236"/>
      <c r="T456" s="236"/>
    </row>
    <row r="457" spans="1:20" x14ac:dyDescent="0.25">
      <c r="A457" s="226"/>
      <c r="D457" s="226"/>
      <c r="G457" s="236"/>
      <c r="H457" s="236"/>
      <c r="I457" s="236"/>
      <c r="J457" s="236"/>
      <c r="K457" s="236"/>
      <c r="L457" s="236"/>
      <c r="M457" s="236"/>
      <c r="N457" s="236"/>
      <c r="O457" s="236"/>
      <c r="P457" s="237"/>
      <c r="Q457" s="236"/>
      <c r="R457" s="236"/>
      <c r="S457" s="236"/>
      <c r="T457" s="236"/>
    </row>
    <row r="458" spans="1:20" x14ac:dyDescent="0.25">
      <c r="A458" s="226"/>
      <c r="D458" s="226"/>
      <c r="G458" s="236"/>
      <c r="H458" s="236"/>
      <c r="I458" s="236"/>
      <c r="J458" s="236"/>
      <c r="K458" s="236"/>
      <c r="L458" s="236"/>
      <c r="M458" s="236"/>
      <c r="N458" s="236"/>
      <c r="O458" s="236"/>
      <c r="P458" s="237"/>
      <c r="Q458" s="236"/>
      <c r="R458" s="236"/>
      <c r="S458" s="236"/>
      <c r="T458" s="236"/>
    </row>
    <row r="459" spans="1:20" x14ac:dyDescent="0.25">
      <c r="A459" s="226"/>
      <c r="D459" s="226"/>
      <c r="G459" s="236"/>
      <c r="H459" s="236"/>
      <c r="I459" s="236"/>
      <c r="J459" s="236"/>
      <c r="K459" s="236"/>
      <c r="L459" s="236"/>
      <c r="M459" s="236"/>
      <c r="N459" s="236"/>
      <c r="O459" s="236"/>
      <c r="P459" s="237"/>
      <c r="Q459" s="236"/>
      <c r="R459" s="236"/>
      <c r="S459" s="236"/>
      <c r="T459" s="236"/>
    </row>
    <row r="460" spans="1:20" x14ac:dyDescent="0.25">
      <c r="A460" s="226"/>
      <c r="D460" s="226"/>
      <c r="G460" s="236"/>
      <c r="H460" s="236"/>
      <c r="I460" s="236"/>
      <c r="J460" s="236"/>
      <c r="K460" s="236"/>
      <c r="L460" s="236"/>
      <c r="M460" s="236"/>
      <c r="N460" s="236"/>
      <c r="O460" s="236"/>
      <c r="P460" s="237"/>
      <c r="Q460" s="236"/>
      <c r="R460" s="236"/>
      <c r="S460" s="236"/>
      <c r="T460" s="236"/>
    </row>
    <row r="461" spans="1:20" x14ac:dyDescent="0.25">
      <c r="A461" s="226"/>
      <c r="D461" s="226"/>
      <c r="G461" s="236"/>
      <c r="H461" s="236"/>
      <c r="I461" s="236"/>
      <c r="J461" s="236"/>
      <c r="K461" s="236"/>
      <c r="L461" s="236"/>
      <c r="M461" s="236"/>
      <c r="N461" s="236"/>
      <c r="O461" s="236"/>
      <c r="P461" s="237"/>
      <c r="Q461" s="236"/>
      <c r="R461" s="236"/>
      <c r="S461" s="236"/>
      <c r="T461" s="236"/>
    </row>
    <row r="462" spans="1:20" x14ac:dyDescent="0.25">
      <c r="A462" s="226"/>
      <c r="D462" s="226"/>
      <c r="G462" s="236"/>
      <c r="H462" s="236"/>
      <c r="I462" s="236"/>
      <c r="J462" s="236"/>
      <c r="K462" s="236"/>
      <c r="L462" s="236"/>
      <c r="M462" s="236"/>
      <c r="N462" s="236"/>
      <c r="O462" s="236"/>
      <c r="P462" s="237"/>
      <c r="Q462" s="236"/>
      <c r="R462" s="236"/>
      <c r="S462" s="236"/>
      <c r="T462" s="236"/>
    </row>
    <row r="463" spans="1:20" x14ac:dyDescent="0.25">
      <c r="A463" s="226"/>
      <c r="D463" s="226"/>
      <c r="G463" s="236"/>
      <c r="H463" s="236"/>
      <c r="I463" s="236"/>
      <c r="J463" s="236"/>
      <c r="K463" s="236"/>
      <c r="L463" s="236"/>
      <c r="M463" s="236"/>
      <c r="N463" s="236"/>
      <c r="O463" s="236"/>
      <c r="P463" s="237"/>
      <c r="Q463" s="236"/>
      <c r="R463" s="236"/>
      <c r="S463" s="236"/>
      <c r="T463" s="236"/>
    </row>
    <row r="464" spans="1:20" x14ac:dyDescent="0.25">
      <c r="A464" s="226"/>
      <c r="D464" s="226"/>
      <c r="G464" s="236"/>
      <c r="H464" s="236"/>
      <c r="I464" s="236"/>
      <c r="J464" s="236"/>
      <c r="K464" s="236"/>
      <c r="L464" s="236"/>
      <c r="M464" s="236"/>
      <c r="N464" s="236"/>
      <c r="O464" s="236"/>
      <c r="P464" s="237"/>
      <c r="Q464" s="236"/>
      <c r="R464" s="236"/>
      <c r="S464" s="236"/>
      <c r="T464" s="236"/>
    </row>
    <row r="465" spans="1:20" x14ac:dyDescent="0.25">
      <c r="A465" s="226"/>
      <c r="D465" s="226"/>
      <c r="G465" s="236"/>
      <c r="H465" s="236"/>
      <c r="I465" s="236"/>
      <c r="J465" s="236"/>
      <c r="K465" s="236"/>
      <c r="L465" s="236"/>
      <c r="M465" s="236"/>
      <c r="N465" s="236"/>
      <c r="O465" s="236"/>
      <c r="P465" s="237"/>
      <c r="Q465" s="236"/>
      <c r="R465" s="236"/>
      <c r="S465" s="236"/>
      <c r="T465" s="236"/>
    </row>
    <row r="466" spans="1:20" x14ac:dyDescent="0.25">
      <c r="A466" s="226"/>
      <c r="D466" s="226"/>
      <c r="G466" s="236"/>
      <c r="H466" s="236"/>
      <c r="I466" s="236"/>
      <c r="J466" s="236"/>
      <c r="K466" s="236"/>
      <c r="L466" s="236"/>
      <c r="M466" s="236"/>
      <c r="N466" s="236"/>
      <c r="O466" s="236"/>
      <c r="P466" s="237"/>
      <c r="Q466" s="236"/>
      <c r="R466" s="236"/>
      <c r="S466" s="236"/>
      <c r="T466" s="236"/>
    </row>
    <row r="467" spans="1:20" x14ac:dyDescent="0.25">
      <c r="A467" s="226"/>
      <c r="D467" s="226"/>
      <c r="G467" s="236"/>
      <c r="H467" s="236"/>
      <c r="I467" s="236"/>
      <c r="J467" s="236"/>
      <c r="K467" s="236"/>
      <c r="L467" s="236"/>
      <c r="M467" s="236"/>
      <c r="N467" s="236"/>
      <c r="O467" s="236"/>
      <c r="P467" s="237"/>
      <c r="Q467" s="236"/>
      <c r="R467" s="236"/>
      <c r="S467" s="236"/>
      <c r="T467" s="236"/>
    </row>
    <row r="468" spans="1:20" x14ac:dyDescent="0.25">
      <c r="A468" s="226"/>
      <c r="D468" s="226"/>
      <c r="G468" s="236"/>
      <c r="H468" s="236"/>
      <c r="I468" s="236"/>
      <c r="J468" s="236"/>
      <c r="K468" s="236"/>
      <c r="L468" s="236"/>
      <c r="M468" s="236"/>
      <c r="N468" s="236"/>
      <c r="O468" s="236"/>
      <c r="P468" s="237"/>
      <c r="Q468" s="236"/>
      <c r="R468" s="236"/>
      <c r="S468" s="236"/>
      <c r="T468" s="236"/>
    </row>
    <row r="469" spans="1:20" x14ac:dyDescent="0.25">
      <c r="A469" s="226"/>
      <c r="D469" s="226"/>
      <c r="G469" s="236"/>
      <c r="H469" s="236"/>
      <c r="I469" s="236"/>
      <c r="J469" s="236"/>
      <c r="K469" s="236"/>
      <c r="L469" s="236"/>
      <c r="M469" s="236"/>
      <c r="N469" s="236"/>
      <c r="O469" s="236"/>
      <c r="P469" s="237"/>
      <c r="Q469" s="236"/>
      <c r="R469" s="236"/>
      <c r="S469" s="236"/>
      <c r="T469" s="236"/>
    </row>
    <row r="470" spans="1:20" x14ac:dyDescent="0.25">
      <c r="A470" s="226"/>
      <c r="D470" s="226"/>
      <c r="G470" s="236"/>
      <c r="H470" s="236"/>
      <c r="I470" s="236"/>
      <c r="J470" s="236"/>
      <c r="K470" s="236"/>
      <c r="L470" s="236"/>
      <c r="M470" s="236"/>
      <c r="N470" s="236"/>
      <c r="O470" s="236"/>
      <c r="P470" s="237"/>
      <c r="Q470" s="236"/>
      <c r="R470" s="236"/>
      <c r="S470" s="236"/>
      <c r="T470" s="236"/>
    </row>
    <row r="471" spans="1:20" x14ac:dyDescent="0.25">
      <c r="A471" s="226"/>
      <c r="D471" s="226"/>
      <c r="G471" s="236"/>
      <c r="H471" s="236"/>
      <c r="I471" s="236"/>
      <c r="J471" s="236"/>
      <c r="K471" s="236"/>
      <c r="L471" s="236"/>
      <c r="M471" s="236"/>
      <c r="N471" s="236"/>
      <c r="O471" s="236"/>
      <c r="P471" s="237"/>
      <c r="Q471" s="236"/>
      <c r="R471" s="236"/>
      <c r="S471" s="236"/>
      <c r="T471" s="236"/>
    </row>
    <row r="472" spans="1:20" x14ac:dyDescent="0.25">
      <c r="A472" s="226"/>
      <c r="D472" s="226"/>
      <c r="G472" s="236"/>
      <c r="H472" s="236"/>
      <c r="I472" s="236"/>
      <c r="J472" s="236"/>
      <c r="K472" s="236"/>
      <c r="L472" s="236"/>
      <c r="M472" s="236"/>
      <c r="N472" s="236"/>
      <c r="O472" s="236"/>
      <c r="P472" s="237"/>
      <c r="Q472" s="236"/>
      <c r="R472" s="236"/>
      <c r="S472" s="236"/>
      <c r="T472" s="236"/>
    </row>
    <row r="473" spans="1:20" x14ac:dyDescent="0.25">
      <c r="A473" s="226"/>
      <c r="D473" s="226"/>
      <c r="G473" s="236"/>
      <c r="H473" s="236"/>
      <c r="I473" s="236"/>
      <c r="J473" s="236"/>
      <c r="K473" s="236"/>
      <c r="L473" s="236"/>
      <c r="M473" s="236"/>
      <c r="N473" s="236"/>
      <c r="O473" s="236"/>
      <c r="P473" s="237"/>
      <c r="Q473" s="236"/>
      <c r="R473" s="236"/>
      <c r="S473" s="236"/>
      <c r="T473" s="236"/>
    </row>
    <row r="474" spans="1:20" x14ac:dyDescent="0.25">
      <c r="A474" s="226"/>
      <c r="D474" s="226"/>
      <c r="G474" s="236"/>
      <c r="H474" s="236"/>
      <c r="I474" s="236"/>
      <c r="J474" s="236"/>
      <c r="K474" s="236"/>
      <c r="L474" s="236"/>
      <c r="M474" s="236"/>
      <c r="N474" s="236"/>
      <c r="O474" s="236"/>
      <c r="P474" s="237"/>
      <c r="Q474" s="236"/>
      <c r="R474" s="236"/>
      <c r="S474" s="236"/>
      <c r="T474" s="236"/>
    </row>
    <row r="475" spans="1:20" x14ac:dyDescent="0.25">
      <c r="A475" s="226"/>
      <c r="D475" s="226"/>
      <c r="G475" s="236"/>
      <c r="H475" s="236"/>
      <c r="I475" s="236"/>
      <c r="J475" s="236"/>
      <c r="K475" s="236"/>
      <c r="L475" s="236"/>
      <c r="M475" s="236"/>
      <c r="N475" s="236"/>
      <c r="O475" s="236"/>
      <c r="P475" s="237"/>
      <c r="Q475" s="236"/>
      <c r="R475" s="236"/>
      <c r="S475" s="236"/>
      <c r="T475" s="236"/>
    </row>
    <row r="476" spans="1:20" x14ac:dyDescent="0.25">
      <c r="A476" s="226"/>
      <c r="D476" s="226"/>
      <c r="G476" s="236"/>
      <c r="H476" s="236"/>
      <c r="I476" s="236"/>
      <c r="J476" s="236"/>
      <c r="K476" s="236"/>
      <c r="L476" s="236"/>
      <c r="M476" s="236"/>
      <c r="N476" s="236"/>
      <c r="O476" s="236"/>
      <c r="P476" s="237"/>
      <c r="Q476" s="236"/>
      <c r="R476" s="236"/>
      <c r="S476" s="236"/>
      <c r="T476" s="236"/>
    </row>
    <row r="477" spans="1:20" x14ac:dyDescent="0.25">
      <c r="A477" s="226"/>
      <c r="D477" s="226"/>
      <c r="G477" s="236"/>
      <c r="H477" s="236"/>
      <c r="I477" s="236"/>
      <c r="J477" s="236"/>
      <c r="K477" s="236"/>
      <c r="L477" s="236"/>
      <c r="M477" s="236"/>
      <c r="N477" s="236"/>
      <c r="O477" s="236"/>
      <c r="P477" s="237"/>
      <c r="Q477" s="236"/>
      <c r="R477" s="236"/>
      <c r="S477" s="236"/>
      <c r="T477" s="236"/>
    </row>
    <row r="478" spans="1:20" x14ac:dyDescent="0.25">
      <c r="A478" s="226"/>
      <c r="D478" s="226"/>
      <c r="G478" s="236"/>
      <c r="H478" s="236"/>
      <c r="I478" s="236"/>
      <c r="J478" s="236"/>
      <c r="K478" s="236"/>
      <c r="L478" s="236"/>
      <c r="M478" s="236"/>
      <c r="N478" s="236"/>
      <c r="O478" s="236"/>
      <c r="P478" s="237"/>
      <c r="Q478" s="236"/>
      <c r="R478" s="236"/>
      <c r="S478" s="236"/>
      <c r="T478" s="236"/>
    </row>
    <row r="479" spans="1:20" x14ac:dyDescent="0.25">
      <c r="A479" s="226"/>
      <c r="D479" s="226"/>
      <c r="G479" s="236"/>
      <c r="H479" s="236"/>
      <c r="I479" s="236"/>
      <c r="J479" s="236"/>
      <c r="K479" s="236"/>
      <c r="L479" s="236"/>
      <c r="M479" s="236"/>
      <c r="N479" s="236"/>
      <c r="O479" s="236"/>
      <c r="P479" s="237"/>
      <c r="Q479" s="236"/>
      <c r="R479" s="236"/>
      <c r="S479" s="236"/>
      <c r="T479" s="236"/>
    </row>
    <row r="480" spans="1:20" x14ac:dyDescent="0.25">
      <c r="A480" s="226"/>
      <c r="D480" s="226"/>
      <c r="G480" s="236"/>
      <c r="H480" s="236"/>
      <c r="I480" s="236"/>
      <c r="J480" s="236"/>
      <c r="K480" s="236"/>
      <c r="L480" s="236"/>
      <c r="M480" s="236"/>
      <c r="N480" s="236"/>
      <c r="O480" s="236"/>
      <c r="P480" s="237"/>
      <c r="Q480" s="236"/>
      <c r="R480" s="236"/>
      <c r="S480" s="236"/>
      <c r="T480" s="236"/>
    </row>
    <row r="481" spans="1:20" x14ac:dyDescent="0.25">
      <c r="A481" s="226"/>
      <c r="D481" s="226"/>
      <c r="G481" s="236"/>
      <c r="H481" s="236"/>
      <c r="I481" s="236"/>
      <c r="J481" s="236"/>
      <c r="K481" s="236"/>
      <c r="L481" s="236"/>
      <c r="M481" s="236"/>
      <c r="N481" s="236"/>
      <c r="O481" s="236"/>
      <c r="P481" s="237"/>
      <c r="Q481" s="236"/>
      <c r="R481" s="236"/>
      <c r="S481" s="236"/>
      <c r="T481" s="236"/>
    </row>
    <row r="482" spans="1:20" x14ac:dyDescent="0.25">
      <c r="A482" s="226"/>
      <c r="D482" s="226"/>
      <c r="G482" s="236"/>
      <c r="H482" s="236"/>
      <c r="I482" s="236"/>
      <c r="J482" s="236"/>
      <c r="K482" s="236"/>
      <c r="L482" s="236"/>
      <c r="M482" s="236"/>
      <c r="N482" s="236"/>
      <c r="O482" s="236"/>
      <c r="P482" s="237"/>
      <c r="Q482" s="236"/>
      <c r="R482" s="236"/>
      <c r="S482" s="236"/>
      <c r="T482" s="236"/>
    </row>
    <row r="483" spans="1:20" x14ac:dyDescent="0.25">
      <c r="A483" s="226"/>
      <c r="D483" s="226"/>
      <c r="G483" s="236"/>
      <c r="H483" s="236"/>
      <c r="I483" s="236"/>
      <c r="J483" s="236"/>
      <c r="K483" s="236"/>
      <c r="L483" s="236"/>
      <c r="M483" s="236"/>
      <c r="N483" s="236"/>
      <c r="O483" s="236"/>
      <c r="P483" s="237"/>
      <c r="Q483" s="236"/>
      <c r="R483" s="236"/>
      <c r="S483" s="236"/>
      <c r="T483" s="236"/>
    </row>
    <row r="484" spans="1:20" x14ac:dyDescent="0.25">
      <c r="A484" s="226"/>
      <c r="D484" s="226"/>
      <c r="G484" s="236"/>
      <c r="H484" s="236"/>
      <c r="I484" s="236"/>
      <c r="J484" s="236"/>
      <c r="K484" s="236"/>
      <c r="L484" s="236"/>
      <c r="M484" s="236"/>
      <c r="N484" s="236"/>
      <c r="O484" s="236"/>
      <c r="P484" s="237"/>
      <c r="Q484" s="236"/>
      <c r="R484" s="236"/>
      <c r="S484" s="236"/>
      <c r="T484" s="236"/>
    </row>
    <row r="485" spans="1:20" x14ac:dyDescent="0.25">
      <c r="A485" s="226"/>
      <c r="D485" s="226"/>
      <c r="G485" s="236"/>
      <c r="H485" s="236"/>
      <c r="I485" s="236"/>
      <c r="J485" s="236"/>
      <c r="K485" s="236"/>
      <c r="L485" s="236"/>
      <c r="M485" s="236"/>
      <c r="N485" s="236"/>
      <c r="O485" s="236"/>
      <c r="P485" s="237"/>
      <c r="Q485" s="236"/>
      <c r="R485" s="236"/>
      <c r="S485" s="236"/>
      <c r="T485" s="236"/>
    </row>
    <row r="486" spans="1:20" x14ac:dyDescent="0.25">
      <c r="A486" s="226"/>
      <c r="D486" s="226"/>
      <c r="G486" s="236"/>
      <c r="H486" s="236"/>
      <c r="I486" s="236"/>
      <c r="J486" s="236"/>
      <c r="K486" s="236"/>
      <c r="L486" s="236"/>
      <c r="M486" s="236"/>
      <c r="N486" s="236"/>
      <c r="O486" s="236"/>
      <c r="P486" s="237"/>
      <c r="Q486" s="236"/>
      <c r="R486" s="236"/>
      <c r="S486" s="236"/>
      <c r="T486" s="236"/>
    </row>
    <row r="487" spans="1:20" x14ac:dyDescent="0.25">
      <c r="A487" s="226"/>
      <c r="D487" s="226"/>
      <c r="G487" s="236"/>
      <c r="H487" s="236"/>
      <c r="I487" s="236"/>
      <c r="J487" s="236"/>
      <c r="K487" s="236"/>
      <c r="L487" s="236"/>
      <c r="M487" s="236"/>
      <c r="N487" s="236"/>
      <c r="O487" s="236"/>
      <c r="P487" s="237"/>
      <c r="Q487" s="236"/>
      <c r="R487" s="236"/>
      <c r="S487" s="236"/>
      <c r="T487" s="236"/>
    </row>
    <row r="488" spans="1:20" x14ac:dyDescent="0.25">
      <c r="A488" s="226"/>
      <c r="D488" s="226"/>
      <c r="G488" s="236"/>
      <c r="H488" s="236"/>
      <c r="I488" s="236"/>
      <c r="J488" s="236"/>
      <c r="K488" s="236"/>
      <c r="L488" s="236"/>
      <c r="M488" s="236"/>
      <c r="N488" s="236"/>
      <c r="O488" s="236"/>
      <c r="P488" s="237"/>
      <c r="Q488" s="236"/>
      <c r="R488" s="236"/>
      <c r="S488" s="236"/>
      <c r="T488" s="236"/>
    </row>
    <row r="489" spans="1:20" x14ac:dyDescent="0.25">
      <c r="A489" s="226"/>
      <c r="D489" s="226"/>
      <c r="G489" s="236"/>
      <c r="H489" s="236"/>
      <c r="I489" s="236"/>
      <c r="J489" s="236"/>
      <c r="K489" s="236"/>
      <c r="L489" s="236"/>
      <c r="M489" s="236"/>
      <c r="N489" s="236"/>
      <c r="O489" s="236"/>
      <c r="P489" s="237"/>
      <c r="Q489" s="236"/>
      <c r="R489" s="236"/>
      <c r="S489" s="236"/>
      <c r="T489" s="236"/>
    </row>
    <row r="490" spans="1:20" x14ac:dyDescent="0.25">
      <c r="A490" s="226"/>
      <c r="D490" s="226"/>
      <c r="G490" s="236"/>
      <c r="H490" s="236"/>
      <c r="I490" s="236"/>
      <c r="J490" s="236"/>
      <c r="K490" s="236"/>
      <c r="L490" s="236"/>
      <c r="M490" s="236"/>
      <c r="N490" s="236"/>
      <c r="O490" s="236"/>
      <c r="P490" s="237"/>
      <c r="Q490" s="236"/>
      <c r="R490" s="236"/>
      <c r="S490" s="236"/>
      <c r="T490" s="236"/>
    </row>
    <row r="491" spans="1:20" x14ac:dyDescent="0.25">
      <c r="A491" s="226"/>
      <c r="D491" s="226"/>
      <c r="G491" s="236"/>
      <c r="H491" s="236"/>
      <c r="I491" s="236"/>
      <c r="J491" s="236"/>
      <c r="K491" s="236"/>
      <c r="L491" s="236"/>
      <c r="M491" s="236"/>
      <c r="N491" s="236"/>
      <c r="O491" s="236"/>
      <c r="P491" s="237"/>
      <c r="Q491" s="236"/>
      <c r="R491" s="236"/>
      <c r="S491" s="236"/>
      <c r="T491" s="236"/>
    </row>
    <row r="492" spans="1:20" x14ac:dyDescent="0.25">
      <c r="A492" s="226"/>
      <c r="D492" s="226"/>
      <c r="G492" s="236"/>
      <c r="H492" s="236"/>
      <c r="I492" s="236"/>
      <c r="J492" s="236"/>
      <c r="K492" s="236"/>
      <c r="L492" s="236"/>
      <c r="M492" s="236"/>
      <c r="N492" s="236"/>
      <c r="O492" s="236"/>
      <c r="P492" s="237"/>
      <c r="Q492" s="236"/>
      <c r="R492" s="236"/>
      <c r="S492" s="236"/>
      <c r="T492" s="236"/>
    </row>
    <row r="493" spans="1:20" x14ac:dyDescent="0.25">
      <c r="A493" s="226"/>
      <c r="D493" s="226"/>
      <c r="G493" s="236"/>
      <c r="H493" s="236"/>
      <c r="I493" s="236"/>
      <c r="J493" s="236"/>
      <c r="K493" s="236"/>
      <c r="L493" s="236"/>
      <c r="M493" s="236"/>
      <c r="N493" s="236"/>
      <c r="O493" s="236"/>
      <c r="P493" s="237"/>
      <c r="Q493" s="236"/>
      <c r="R493" s="236"/>
      <c r="S493" s="236"/>
      <c r="T493" s="236"/>
    </row>
    <row r="494" spans="1:20" x14ac:dyDescent="0.25">
      <c r="A494" s="226"/>
      <c r="D494" s="226"/>
      <c r="G494" s="236"/>
      <c r="H494" s="236"/>
      <c r="I494" s="236"/>
      <c r="J494" s="236"/>
      <c r="K494" s="236"/>
      <c r="L494" s="236"/>
      <c r="M494" s="236"/>
      <c r="N494" s="236"/>
      <c r="O494" s="236"/>
      <c r="P494" s="237"/>
      <c r="Q494" s="236"/>
      <c r="R494" s="236"/>
      <c r="S494" s="236"/>
      <c r="T494" s="236"/>
    </row>
    <row r="495" spans="1:20" x14ac:dyDescent="0.25">
      <c r="A495" s="226"/>
      <c r="D495" s="226"/>
      <c r="G495" s="236"/>
      <c r="H495" s="236"/>
      <c r="I495" s="236"/>
      <c r="J495" s="236"/>
      <c r="K495" s="236"/>
      <c r="L495" s="236"/>
      <c r="M495" s="236"/>
      <c r="N495" s="236"/>
      <c r="O495" s="236"/>
      <c r="P495" s="237"/>
      <c r="Q495" s="236"/>
      <c r="R495" s="236"/>
      <c r="S495" s="236"/>
      <c r="T495" s="236"/>
    </row>
    <row r="496" spans="1:20" x14ac:dyDescent="0.25">
      <c r="A496" s="226"/>
      <c r="D496" s="226"/>
      <c r="G496" s="236"/>
      <c r="H496" s="236"/>
      <c r="I496" s="236"/>
      <c r="J496" s="236"/>
      <c r="K496" s="236"/>
      <c r="L496" s="236"/>
      <c r="M496" s="236"/>
      <c r="N496" s="236"/>
      <c r="O496" s="236"/>
      <c r="P496" s="237"/>
      <c r="Q496" s="236"/>
      <c r="R496" s="236"/>
      <c r="S496" s="236"/>
      <c r="T496" s="236"/>
    </row>
    <row r="497" spans="1:20" x14ac:dyDescent="0.25">
      <c r="A497" s="226"/>
      <c r="D497" s="226"/>
      <c r="G497" s="236"/>
      <c r="H497" s="236"/>
      <c r="I497" s="236"/>
      <c r="J497" s="236"/>
      <c r="K497" s="236"/>
      <c r="L497" s="236"/>
      <c r="M497" s="236"/>
      <c r="N497" s="236"/>
      <c r="O497" s="236"/>
      <c r="P497" s="237"/>
      <c r="Q497" s="236"/>
      <c r="R497" s="236"/>
      <c r="S497" s="236"/>
      <c r="T497" s="236"/>
    </row>
    <row r="498" spans="1:20" x14ac:dyDescent="0.25">
      <c r="A498" s="226"/>
      <c r="D498" s="226"/>
      <c r="G498" s="236"/>
      <c r="H498" s="236"/>
      <c r="I498" s="236"/>
      <c r="J498" s="236"/>
      <c r="K498" s="236"/>
      <c r="L498" s="236"/>
      <c r="M498" s="236"/>
      <c r="N498" s="236"/>
      <c r="O498" s="236"/>
      <c r="P498" s="237"/>
      <c r="Q498" s="236"/>
      <c r="R498" s="236"/>
      <c r="S498" s="236"/>
      <c r="T498" s="236"/>
    </row>
    <row r="499" spans="1:20" x14ac:dyDescent="0.25">
      <c r="A499" s="226"/>
      <c r="D499" s="226"/>
      <c r="G499" s="236"/>
      <c r="H499" s="236"/>
      <c r="I499" s="236"/>
      <c r="J499" s="236"/>
      <c r="K499" s="236"/>
      <c r="L499" s="236"/>
      <c r="M499" s="236"/>
      <c r="N499" s="236"/>
      <c r="O499" s="236"/>
      <c r="P499" s="237"/>
      <c r="Q499" s="236"/>
      <c r="R499" s="236"/>
      <c r="S499" s="236"/>
      <c r="T499" s="236"/>
    </row>
    <row r="500" spans="1:20" x14ac:dyDescent="0.25">
      <c r="A500" s="226"/>
      <c r="D500" s="226"/>
      <c r="G500" s="236"/>
      <c r="H500" s="236"/>
      <c r="I500" s="236"/>
      <c r="J500" s="236"/>
      <c r="K500" s="236"/>
      <c r="L500" s="236"/>
      <c r="M500" s="236"/>
      <c r="N500" s="236"/>
      <c r="O500" s="236"/>
      <c r="P500" s="237"/>
      <c r="Q500" s="236"/>
      <c r="R500" s="236"/>
      <c r="S500" s="236"/>
      <c r="T500" s="236"/>
    </row>
    <row r="501" spans="1:20" x14ac:dyDescent="0.25">
      <c r="A501" s="226"/>
      <c r="D501" s="226"/>
      <c r="G501" s="236"/>
      <c r="H501" s="236"/>
      <c r="I501" s="236"/>
      <c r="J501" s="236"/>
      <c r="K501" s="236"/>
      <c r="L501" s="236"/>
      <c r="M501" s="236"/>
      <c r="N501" s="236"/>
      <c r="O501" s="236"/>
      <c r="P501" s="237"/>
      <c r="Q501" s="236"/>
      <c r="R501" s="236"/>
      <c r="S501" s="236"/>
      <c r="T501" s="236"/>
    </row>
    <row r="502" spans="1:20" x14ac:dyDescent="0.25">
      <c r="A502" s="226"/>
      <c r="D502" s="226"/>
      <c r="G502" s="236"/>
      <c r="H502" s="236"/>
      <c r="I502" s="236"/>
      <c r="J502" s="236"/>
      <c r="K502" s="236"/>
      <c r="L502" s="236"/>
      <c r="M502" s="236"/>
      <c r="N502" s="236"/>
      <c r="O502" s="236"/>
      <c r="P502" s="237"/>
      <c r="Q502" s="236"/>
      <c r="R502" s="236"/>
      <c r="S502" s="236"/>
      <c r="T502" s="236"/>
    </row>
    <row r="503" spans="1:20" x14ac:dyDescent="0.25">
      <c r="A503" s="226"/>
      <c r="D503" s="226"/>
      <c r="G503" s="236"/>
      <c r="H503" s="236"/>
      <c r="I503" s="236"/>
      <c r="J503" s="236"/>
      <c r="K503" s="236"/>
      <c r="L503" s="236"/>
      <c r="M503" s="236"/>
      <c r="N503" s="236"/>
      <c r="O503" s="236"/>
      <c r="P503" s="237"/>
      <c r="Q503" s="236"/>
      <c r="R503" s="236"/>
      <c r="S503" s="236"/>
      <c r="T503" s="236"/>
    </row>
    <row r="504" spans="1:20" x14ac:dyDescent="0.25">
      <c r="A504" s="226"/>
      <c r="D504" s="226"/>
      <c r="G504" s="236"/>
      <c r="H504" s="236"/>
      <c r="I504" s="236"/>
      <c r="J504" s="236"/>
      <c r="K504" s="236"/>
      <c r="L504" s="236"/>
      <c r="M504" s="236"/>
      <c r="N504" s="236"/>
      <c r="O504" s="236"/>
      <c r="P504" s="237"/>
      <c r="Q504" s="236"/>
      <c r="R504" s="236"/>
      <c r="S504" s="236"/>
      <c r="T504" s="236"/>
    </row>
    <row r="505" spans="1:20" x14ac:dyDescent="0.25">
      <c r="A505" s="226"/>
      <c r="D505" s="226"/>
      <c r="G505" s="236"/>
      <c r="H505" s="236"/>
      <c r="I505" s="236"/>
      <c r="J505" s="236"/>
      <c r="K505" s="236"/>
      <c r="L505" s="236"/>
      <c r="M505" s="236"/>
      <c r="N505" s="236"/>
      <c r="O505" s="236"/>
      <c r="P505" s="237"/>
      <c r="Q505" s="236"/>
      <c r="R505" s="236"/>
      <c r="S505" s="236"/>
      <c r="T505" s="236"/>
    </row>
    <row r="506" spans="1:20" x14ac:dyDescent="0.25">
      <c r="A506" s="226"/>
      <c r="D506" s="226"/>
      <c r="G506" s="236"/>
      <c r="H506" s="236"/>
      <c r="I506" s="236"/>
      <c r="J506" s="236"/>
      <c r="K506" s="236"/>
      <c r="L506" s="236"/>
      <c r="M506" s="236"/>
      <c r="N506" s="236"/>
      <c r="O506" s="236"/>
      <c r="P506" s="237"/>
      <c r="Q506" s="236"/>
      <c r="R506" s="236"/>
      <c r="S506" s="236"/>
      <c r="T506" s="236"/>
    </row>
    <row r="507" spans="1:20" x14ac:dyDescent="0.25">
      <c r="A507" s="226"/>
      <c r="D507" s="226"/>
      <c r="G507" s="236"/>
      <c r="H507" s="236"/>
      <c r="I507" s="236"/>
      <c r="J507" s="236"/>
      <c r="K507" s="236"/>
      <c r="L507" s="236"/>
      <c r="M507" s="236"/>
      <c r="N507" s="236"/>
      <c r="O507" s="236"/>
      <c r="P507" s="237"/>
      <c r="Q507" s="236"/>
      <c r="R507" s="236"/>
      <c r="S507" s="236"/>
      <c r="T507" s="236"/>
    </row>
    <row r="508" spans="1:20" x14ac:dyDescent="0.25">
      <c r="A508" s="226"/>
      <c r="D508" s="226"/>
      <c r="G508" s="236"/>
      <c r="H508" s="236"/>
      <c r="I508" s="236"/>
      <c r="J508" s="236"/>
      <c r="K508" s="236"/>
      <c r="L508" s="236"/>
      <c r="M508" s="236"/>
      <c r="N508" s="236"/>
      <c r="O508" s="236"/>
      <c r="P508" s="237"/>
      <c r="Q508" s="236"/>
      <c r="R508" s="236"/>
      <c r="S508" s="236"/>
      <c r="T508" s="236"/>
    </row>
    <row r="509" spans="1:20" x14ac:dyDescent="0.25">
      <c r="A509" s="226"/>
      <c r="D509" s="226"/>
      <c r="G509" s="236"/>
      <c r="H509" s="236"/>
      <c r="I509" s="236"/>
      <c r="J509" s="236"/>
      <c r="K509" s="236"/>
      <c r="L509" s="236"/>
      <c r="M509" s="236"/>
      <c r="N509" s="236"/>
      <c r="O509" s="236"/>
      <c r="P509" s="237"/>
      <c r="Q509" s="236"/>
      <c r="R509" s="236"/>
      <c r="S509" s="236"/>
      <c r="T509" s="236"/>
    </row>
    <row r="510" spans="1:20" x14ac:dyDescent="0.25">
      <c r="A510" s="226"/>
      <c r="D510" s="226"/>
      <c r="G510" s="236"/>
      <c r="H510" s="236"/>
      <c r="I510" s="236"/>
      <c r="J510" s="236"/>
      <c r="K510" s="236"/>
      <c r="L510" s="236"/>
      <c r="M510" s="236"/>
      <c r="N510" s="236"/>
      <c r="O510" s="236"/>
      <c r="P510" s="237"/>
      <c r="Q510" s="236"/>
      <c r="R510" s="236"/>
      <c r="S510" s="236"/>
      <c r="T510" s="236"/>
    </row>
    <row r="511" spans="1:20" x14ac:dyDescent="0.25">
      <c r="A511" s="226"/>
      <c r="D511" s="226"/>
      <c r="G511" s="236"/>
      <c r="H511" s="236"/>
      <c r="I511" s="236"/>
      <c r="J511" s="236"/>
      <c r="K511" s="236"/>
      <c r="L511" s="236"/>
      <c r="M511" s="236"/>
      <c r="N511" s="236"/>
      <c r="O511" s="236"/>
      <c r="P511" s="237"/>
      <c r="Q511" s="236"/>
      <c r="R511" s="236"/>
      <c r="S511" s="236"/>
      <c r="T511" s="236"/>
    </row>
    <row r="512" spans="1:20" x14ac:dyDescent="0.25">
      <c r="A512" s="226"/>
      <c r="D512" s="226"/>
      <c r="G512" s="236"/>
      <c r="H512" s="236"/>
      <c r="I512" s="236"/>
      <c r="J512" s="236"/>
      <c r="K512" s="236"/>
      <c r="L512" s="236"/>
      <c r="M512" s="236"/>
      <c r="N512" s="236"/>
      <c r="O512" s="236"/>
      <c r="P512" s="237"/>
      <c r="Q512" s="236"/>
      <c r="R512" s="236"/>
      <c r="S512" s="236"/>
      <c r="T512" s="236"/>
    </row>
    <row r="513" spans="1:20" x14ac:dyDescent="0.25">
      <c r="A513" s="226"/>
      <c r="D513" s="226"/>
      <c r="G513" s="236"/>
      <c r="H513" s="236"/>
      <c r="I513" s="236"/>
      <c r="J513" s="236"/>
      <c r="K513" s="236"/>
      <c r="L513" s="236"/>
      <c r="M513" s="236"/>
      <c r="N513" s="236"/>
      <c r="O513" s="236"/>
      <c r="P513" s="237"/>
      <c r="Q513" s="236"/>
      <c r="R513" s="236"/>
      <c r="S513" s="236"/>
      <c r="T513" s="236"/>
    </row>
    <row r="514" spans="1:20" x14ac:dyDescent="0.25">
      <c r="A514" s="226"/>
      <c r="D514" s="226"/>
      <c r="G514" s="236"/>
      <c r="H514" s="236"/>
      <c r="I514" s="236"/>
      <c r="J514" s="236"/>
      <c r="K514" s="236"/>
      <c r="L514" s="236"/>
      <c r="M514" s="236"/>
      <c r="N514" s="236"/>
      <c r="O514" s="236"/>
      <c r="P514" s="237"/>
      <c r="Q514" s="236"/>
      <c r="R514" s="236"/>
      <c r="S514" s="236"/>
      <c r="T514" s="236"/>
    </row>
    <row r="515" spans="1:20" x14ac:dyDescent="0.25">
      <c r="A515" s="226"/>
      <c r="D515" s="226"/>
      <c r="G515" s="236"/>
      <c r="H515" s="236"/>
      <c r="I515" s="236"/>
      <c r="J515" s="236"/>
      <c r="K515" s="236"/>
      <c r="L515" s="236"/>
      <c r="M515" s="236"/>
      <c r="N515" s="236"/>
      <c r="O515" s="236"/>
      <c r="P515" s="237"/>
      <c r="Q515" s="236"/>
      <c r="R515" s="236"/>
      <c r="S515" s="236"/>
      <c r="T515" s="236"/>
    </row>
    <row r="516" spans="1:20" x14ac:dyDescent="0.25">
      <c r="A516" s="226"/>
      <c r="D516" s="226"/>
      <c r="G516" s="236"/>
      <c r="H516" s="236"/>
      <c r="I516" s="236"/>
      <c r="J516" s="236"/>
      <c r="K516" s="236"/>
      <c r="L516" s="236"/>
      <c r="M516" s="236"/>
      <c r="N516" s="236"/>
      <c r="O516" s="236"/>
      <c r="P516" s="237"/>
      <c r="Q516" s="236"/>
      <c r="R516" s="236"/>
      <c r="S516" s="236"/>
      <c r="T516" s="236"/>
    </row>
    <row r="517" spans="1:20" x14ac:dyDescent="0.25">
      <c r="A517" s="226"/>
      <c r="D517" s="226"/>
      <c r="G517" s="236"/>
      <c r="H517" s="236"/>
      <c r="I517" s="236"/>
      <c r="J517" s="236"/>
      <c r="K517" s="236"/>
      <c r="L517" s="236"/>
      <c r="M517" s="236"/>
      <c r="N517" s="236"/>
      <c r="O517" s="236"/>
      <c r="P517" s="237"/>
      <c r="Q517" s="236"/>
      <c r="R517" s="236"/>
      <c r="S517" s="236"/>
      <c r="T517" s="236"/>
    </row>
    <row r="518" spans="1:20" x14ac:dyDescent="0.25">
      <c r="A518" s="226"/>
      <c r="D518" s="226"/>
      <c r="G518" s="236"/>
      <c r="H518" s="236"/>
      <c r="I518" s="236"/>
      <c r="J518" s="236"/>
      <c r="K518" s="236"/>
      <c r="L518" s="236"/>
      <c r="M518" s="236"/>
      <c r="N518" s="236"/>
      <c r="O518" s="236"/>
      <c r="P518" s="237"/>
      <c r="Q518" s="236"/>
      <c r="R518" s="236"/>
      <c r="S518" s="236"/>
      <c r="T518" s="236"/>
    </row>
    <row r="519" spans="1:20" x14ac:dyDescent="0.25">
      <c r="A519" s="226"/>
      <c r="D519" s="226"/>
      <c r="G519" s="236"/>
      <c r="H519" s="236"/>
      <c r="I519" s="236"/>
      <c r="J519" s="236"/>
      <c r="K519" s="236"/>
      <c r="L519" s="236"/>
      <c r="M519" s="236"/>
      <c r="N519" s="236"/>
      <c r="O519" s="236"/>
      <c r="P519" s="237"/>
      <c r="Q519" s="236"/>
      <c r="R519" s="236"/>
      <c r="S519" s="236"/>
      <c r="T519" s="236"/>
    </row>
    <row r="520" spans="1:20" x14ac:dyDescent="0.25">
      <c r="A520" s="226"/>
      <c r="D520" s="226"/>
      <c r="G520" s="236"/>
      <c r="H520" s="236"/>
      <c r="I520" s="236"/>
      <c r="J520" s="236"/>
      <c r="K520" s="236"/>
      <c r="L520" s="236"/>
      <c r="M520" s="236"/>
      <c r="N520" s="236"/>
      <c r="O520" s="236"/>
      <c r="P520" s="237"/>
      <c r="Q520" s="236"/>
      <c r="R520" s="236"/>
      <c r="S520" s="236"/>
      <c r="T520" s="236"/>
    </row>
    <row r="521" spans="1:20" x14ac:dyDescent="0.25">
      <c r="A521" s="226"/>
      <c r="D521" s="226"/>
      <c r="G521" s="236"/>
      <c r="H521" s="236"/>
      <c r="I521" s="236"/>
      <c r="J521" s="236"/>
      <c r="K521" s="236"/>
      <c r="L521" s="236"/>
      <c r="M521" s="236"/>
      <c r="N521" s="236"/>
      <c r="O521" s="236"/>
      <c r="P521" s="237"/>
      <c r="Q521" s="236"/>
      <c r="R521" s="236"/>
      <c r="S521" s="236"/>
      <c r="T521" s="236"/>
    </row>
    <row r="522" spans="1:20" x14ac:dyDescent="0.25">
      <c r="A522" s="226"/>
      <c r="D522" s="226"/>
      <c r="G522" s="236"/>
      <c r="H522" s="236"/>
      <c r="I522" s="236"/>
      <c r="J522" s="236"/>
      <c r="K522" s="236"/>
      <c r="L522" s="236"/>
      <c r="M522" s="236"/>
      <c r="N522" s="236"/>
      <c r="O522" s="236"/>
      <c r="P522" s="237"/>
      <c r="Q522" s="236"/>
      <c r="R522" s="236"/>
      <c r="S522" s="236"/>
      <c r="T522" s="236"/>
    </row>
    <row r="523" spans="1:20" x14ac:dyDescent="0.25">
      <c r="A523" s="226"/>
      <c r="D523" s="226"/>
      <c r="G523" s="236"/>
      <c r="H523" s="236"/>
      <c r="I523" s="236"/>
      <c r="J523" s="236"/>
      <c r="K523" s="236"/>
      <c r="L523" s="236"/>
      <c r="M523" s="236"/>
      <c r="N523" s="236"/>
      <c r="O523" s="236"/>
      <c r="P523" s="237"/>
      <c r="Q523" s="236"/>
      <c r="R523" s="236"/>
      <c r="S523" s="236"/>
      <c r="T523" s="236"/>
    </row>
    <row r="524" spans="1:20" x14ac:dyDescent="0.25">
      <c r="A524" s="226"/>
      <c r="D524" s="226"/>
      <c r="G524" s="236"/>
      <c r="H524" s="236"/>
      <c r="I524" s="236"/>
      <c r="J524" s="236"/>
      <c r="K524" s="236"/>
      <c r="L524" s="236"/>
      <c r="M524" s="236"/>
      <c r="N524" s="236"/>
      <c r="O524" s="236"/>
      <c r="P524" s="237"/>
      <c r="Q524" s="236"/>
      <c r="R524" s="236"/>
      <c r="S524" s="236"/>
      <c r="T524" s="236"/>
    </row>
    <row r="525" spans="1:20" x14ac:dyDescent="0.25">
      <c r="A525" s="226"/>
      <c r="D525" s="226"/>
      <c r="G525" s="236"/>
      <c r="H525" s="236"/>
      <c r="I525" s="236"/>
      <c r="J525" s="236"/>
      <c r="K525" s="236"/>
      <c r="L525" s="236"/>
      <c r="M525" s="236"/>
      <c r="N525" s="236"/>
      <c r="O525" s="236"/>
      <c r="P525" s="237"/>
      <c r="Q525" s="236"/>
      <c r="R525" s="236"/>
      <c r="S525" s="236"/>
      <c r="T525" s="236"/>
    </row>
    <row r="526" spans="1:20" x14ac:dyDescent="0.25">
      <c r="A526" s="226"/>
      <c r="D526" s="226"/>
      <c r="G526" s="236"/>
      <c r="H526" s="236"/>
      <c r="I526" s="236"/>
      <c r="J526" s="236"/>
      <c r="K526" s="236"/>
      <c r="L526" s="236"/>
      <c r="M526" s="236"/>
      <c r="N526" s="236"/>
      <c r="O526" s="236"/>
      <c r="P526" s="237"/>
      <c r="Q526" s="236"/>
      <c r="R526" s="236"/>
      <c r="S526" s="236"/>
      <c r="T526" s="236"/>
    </row>
    <row r="527" spans="1:20" x14ac:dyDescent="0.25">
      <c r="A527" s="226"/>
      <c r="D527" s="226"/>
      <c r="G527" s="236"/>
      <c r="H527" s="236"/>
      <c r="I527" s="236"/>
      <c r="J527" s="236"/>
      <c r="K527" s="236"/>
      <c r="L527" s="236"/>
      <c r="M527" s="236"/>
      <c r="N527" s="236"/>
      <c r="O527" s="236"/>
      <c r="P527" s="237"/>
      <c r="Q527" s="236"/>
      <c r="R527" s="236"/>
      <c r="S527" s="236"/>
      <c r="T527" s="236"/>
    </row>
    <row r="528" spans="1:20" x14ac:dyDescent="0.25">
      <c r="A528" s="226"/>
      <c r="D528" s="226"/>
      <c r="G528" s="236"/>
      <c r="H528" s="236"/>
      <c r="I528" s="236"/>
      <c r="J528" s="236"/>
      <c r="K528" s="236"/>
      <c r="L528" s="236"/>
      <c r="M528" s="236"/>
      <c r="N528" s="236"/>
      <c r="O528" s="236"/>
      <c r="P528" s="237"/>
      <c r="Q528" s="236"/>
      <c r="R528" s="236"/>
      <c r="S528" s="236"/>
      <c r="T528" s="236"/>
    </row>
    <row r="529" spans="1:20" x14ac:dyDescent="0.25">
      <c r="A529" s="226"/>
      <c r="D529" s="226"/>
      <c r="G529" s="236"/>
      <c r="H529" s="236"/>
      <c r="I529" s="236"/>
      <c r="J529" s="236"/>
      <c r="K529" s="236"/>
      <c r="L529" s="236"/>
      <c r="M529" s="236"/>
      <c r="N529" s="236"/>
      <c r="O529" s="236"/>
      <c r="P529" s="237"/>
      <c r="Q529" s="236"/>
      <c r="R529" s="236"/>
      <c r="S529" s="236"/>
      <c r="T529" s="236"/>
    </row>
    <row r="530" spans="1:20" x14ac:dyDescent="0.25">
      <c r="A530" s="226"/>
      <c r="D530" s="226"/>
      <c r="G530" s="236"/>
      <c r="H530" s="236"/>
      <c r="I530" s="236"/>
      <c r="J530" s="236"/>
      <c r="K530" s="236"/>
      <c r="L530" s="236"/>
      <c r="M530" s="236"/>
      <c r="N530" s="236"/>
      <c r="O530" s="236"/>
      <c r="P530" s="237"/>
      <c r="Q530" s="236"/>
      <c r="R530" s="236"/>
      <c r="S530" s="236"/>
      <c r="T530" s="236"/>
    </row>
    <row r="531" spans="1:20" x14ac:dyDescent="0.25">
      <c r="A531" s="226"/>
      <c r="D531" s="226"/>
      <c r="G531" s="236"/>
      <c r="H531" s="236"/>
      <c r="I531" s="236"/>
      <c r="J531" s="236"/>
      <c r="K531" s="236"/>
      <c r="L531" s="236"/>
      <c r="M531" s="236"/>
      <c r="N531" s="236"/>
      <c r="O531" s="236"/>
      <c r="P531" s="237"/>
      <c r="Q531" s="236"/>
      <c r="R531" s="236"/>
      <c r="S531" s="236"/>
      <c r="T531" s="236"/>
    </row>
    <row r="532" spans="1:20" x14ac:dyDescent="0.25">
      <c r="A532" s="226"/>
      <c r="D532" s="226"/>
      <c r="G532" s="236"/>
      <c r="H532" s="236"/>
      <c r="I532" s="236"/>
      <c r="J532" s="236"/>
      <c r="K532" s="236"/>
      <c r="L532" s="236"/>
      <c r="M532" s="236"/>
      <c r="N532" s="236"/>
      <c r="O532" s="236"/>
      <c r="P532" s="237"/>
      <c r="Q532" s="236"/>
      <c r="R532" s="236"/>
      <c r="S532" s="236"/>
      <c r="T532" s="236"/>
    </row>
    <row r="533" spans="1:20" x14ac:dyDescent="0.25">
      <c r="A533" s="226"/>
      <c r="D533" s="226"/>
      <c r="G533" s="236"/>
      <c r="H533" s="236"/>
      <c r="I533" s="236"/>
      <c r="J533" s="236"/>
      <c r="K533" s="236"/>
      <c r="L533" s="236"/>
      <c r="M533" s="236"/>
      <c r="N533" s="236"/>
      <c r="O533" s="236"/>
      <c r="P533" s="237"/>
      <c r="Q533" s="236"/>
      <c r="R533" s="236"/>
      <c r="S533" s="236"/>
      <c r="T533" s="236"/>
    </row>
    <row r="534" spans="1:20" x14ac:dyDescent="0.25">
      <c r="A534" s="226"/>
      <c r="D534" s="226"/>
      <c r="G534" s="236"/>
      <c r="H534" s="236"/>
      <c r="I534" s="236"/>
      <c r="J534" s="236"/>
      <c r="K534" s="236"/>
      <c r="L534" s="236"/>
      <c r="M534" s="236"/>
      <c r="N534" s="236"/>
      <c r="O534" s="236"/>
      <c r="P534" s="237"/>
      <c r="Q534" s="236"/>
      <c r="R534" s="236"/>
      <c r="S534" s="236"/>
      <c r="T534" s="236"/>
    </row>
    <row r="535" spans="1:20" x14ac:dyDescent="0.25">
      <c r="A535" s="226"/>
      <c r="D535" s="226"/>
      <c r="G535" s="236"/>
      <c r="H535" s="236"/>
      <c r="I535" s="236"/>
      <c r="J535" s="236"/>
      <c r="K535" s="236"/>
      <c r="L535" s="236"/>
      <c r="M535" s="236"/>
      <c r="N535" s="236"/>
      <c r="O535" s="236"/>
      <c r="P535" s="237"/>
      <c r="Q535" s="236"/>
      <c r="R535" s="236"/>
      <c r="S535" s="236"/>
      <c r="T535" s="236"/>
    </row>
    <row r="536" spans="1:20" x14ac:dyDescent="0.25">
      <c r="A536" s="226"/>
      <c r="D536" s="226"/>
      <c r="G536" s="236"/>
      <c r="H536" s="236"/>
      <c r="I536" s="236"/>
      <c r="J536" s="236"/>
      <c r="K536" s="236"/>
      <c r="L536" s="236"/>
      <c r="M536" s="236"/>
      <c r="N536" s="236"/>
      <c r="O536" s="236"/>
      <c r="P536" s="237"/>
      <c r="Q536" s="236"/>
      <c r="R536" s="236"/>
      <c r="S536" s="236"/>
      <c r="T536" s="236"/>
    </row>
    <row r="537" spans="1:20" x14ac:dyDescent="0.25">
      <c r="A537" s="226"/>
      <c r="D537" s="226"/>
      <c r="G537" s="236"/>
      <c r="H537" s="236"/>
      <c r="I537" s="236"/>
      <c r="J537" s="236"/>
      <c r="K537" s="236"/>
      <c r="L537" s="236"/>
      <c r="M537" s="236"/>
      <c r="N537" s="236"/>
      <c r="O537" s="236"/>
      <c r="P537" s="237"/>
      <c r="Q537" s="236"/>
      <c r="R537" s="236"/>
      <c r="S537" s="236"/>
      <c r="T537" s="236"/>
    </row>
    <row r="538" spans="1:20" x14ac:dyDescent="0.25">
      <c r="A538" s="226"/>
      <c r="D538" s="226"/>
      <c r="G538" s="236"/>
      <c r="H538" s="236"/>
      <c r="I538" s="236"/>
      <c r="J538" s="236"/>
      <c r="K538" s="236"/>
      <c r="L538" s="236"/>
      <c r="M538" s="236"/>
      <c r="N538" s="236"/>
      <c r="O538" s="236"/>
      <c r="P538" s="237"/>
      <c r="Q538" s="236"/>
      <c r="R538" s="236"/>
      <c r="S538" s="236"/>
      <c r="T538" s="236"/>
    </row>
    <row r="539" spans="1:20" x14ac:dyDescent="0.25">
      <c r="A539" s="226"/>
      <c r="D539" s="226"/>
      <c r="G539" s="236"/>
      <c r="H539" s="236"/>
      <c r="I539" s="236"/>
      <c r="J539" s="236"/>
      <c r="K539" s="236"/>
      <c r="L539" s="236"/>
      <c r="M539" s="236"/>
      <c r="N539" s="236"/>
      <c r="O539" s="236"/>
      <c r="P539" s="237"/>
      <c r="Q539" s="236"/>
      <c r="R539" s="236"/>
      <c r="S539" s="236"/>
      <c r="T539" s="236"/>
    </row>
    <row r="540" spans="1:20" x14ac:dyDescent="0.25">
      <c r="A540" s="226"/>
      <c r="D540" s="226"/>
      <c r="G540" s="236"/>
      <c r="H540" s="236"/>
      <c r="I540" s="236"/>
      <c r="J540" s="236"/>
      <c r="K540" s="236"/>
      <c r="L540" s="236"/>
      <c r="M540" s="236"/>
      <c r="N540" s="236"/>
      <c r="O540" s="236"/>
      <c r="P540" s="237"/>
      <c r="Q540" s="236"/>
      <c r="R540" s="236"/>
      <c r="S540" s="236"/>
      <c r="T540" s="236"/>
    </row>
    <row r="541" spans="1:20" x14ac:dyDescent="0.25">
      <c r="A541" s="226"/>
      <c r="D541" s="226"/>
      <c r="G541" s="236"/>
      <c r="H541" s="236"/>
      <c r="I541" s="236"/>
      <c r="J541" s="236"/>
      <c r="K541" s="236"/>
      <c r="L541" s="236"/>
      <c r="M541" s="236"/>
      <c r="N541" s="236"/>
      <c r="O541" s="236"/>
      <c r="P541" s="237"/>
      <c r="Q541" s="236"/>
      <c r="R541" s="236"/>
      <c r="S541" s="236"/>
      <c r="T541" s="236"/>
    </row>
    <row r="542" spans="1:20" x14ac:dyDescent="0.25">
      <c r="A542" s="226"/>
      <c r="D542" s="226"/>
      <c r="G542" s="236"/>
      <c r="H542" s="236"/>
      <c r="I542" s="236"/>
      <c r="J542" s="236"/>
      <c r="K542" s="236"/>
      <c r="L542" s="236"/>
      <c r="M542" s="236"/>
      <c r="N542" s="236"/>
      <c r="O542" s="236"/>
      <c r="P542" s="237"/>
      <c r="Q542" s="236"/>
      <c r="R542" s="236"/>
      <c r="S542" s="236"/>
      <c r="T542" s="236"/>
    </row>
    <row r="543" spans="1:20" x14ac:dyDescent="0.25">
      <c r="A543" s="226"/>
      <c r="D543" s="226"/>
      <c r="G543" s="236"/>
      <c r="H543" s="236"/>
      <c r="I543" s="236"/>
      <c r="J543" s="236"/>
      <c r="K543" s="236"/>
      <c r="L543" s="236"/>
      <c r="M543" s="236"/>
      <c r="N543" s="236"/>
      <c r="O543" s="236"/>
      <c r="P543" s="237"/>
      <c r="Q543" s="236"/>
      <c r="R543" s="236"/>
      <c r="S543" s="236"/>
      <c r="T543" s="236"/>
    </row>
    <row r="544" spans="1:20" x14ac:dyDescent="0.25">
      <c r="A544" s="226"/>
      <c r="D544" s="226"/>
      <c r="G544" s="236"/>
      <c r="H544" s="236"/>
      <c r="I544" s="236"/>
      <c r="J544" s="236"/>
      <c r="K544" s="236"/>
      <c r="L544" s="236"/>
      <c r="M544" s="236"/>
      <c r="N544" s="236"/>
      <c r="O544" s="236"/>
      <c r="P544" s="237"/>
      <c r="Q544" s="236"/>
      <c r="R544" s="236"/>
      <c r="S544" s="236"/>
      <c r="T544" s="236"/>
    </row>
    <row r="545" spans="1:20" x14ac:dyDescent="0.25">
      <c r="A545" s="226"/>
      <c r="D545" s="226"/>
      <c r="G545" s="236"/>
      <c r="H545" s="236"/>
      <c r="I545" s="236"/>
      <c r="J545" s="236"/>
      <c r="K545" s="236"/>
      <c r="L545" s="236"/>
      <c r="M545" s="236"/>
      <c r="N545" s="236"/>
      <c r="O545" s="236"/>
      <c r="P545" s="237"/>
      <c r="Q545" s="236"/>
      <c r="R545" s="236"/>
      <c r="S545" s="236"/>
      <c r="T545" s="236"/>
    </row>
    <row r="546" spans="1:20" x14ac:dyDescent="0.25">
      <c r="A546" s="226"/>
      <c r="D546" s="226"/>
      <c r="G546" s="236"/>
      <c r="H546" s="236"/>
      <c r="I546" s="236"/>
      <c r="J546" s="236"/>
      <c r="K546" s="236"/>
      <c r="L546" s="236"/>
      <c r="M546" s="236"/>
      <c r="N546" s="236"/>
      <c r="O546" s="236"/>
      <c r="P546" s="237"/>
      <c r="Q546" s="236"/>
      <c r="R546" s="236"/>
      <c r="S546" s="236"/>
      <c r="T546" s="236"/>
    </row>
    <row r="547" spans="1:20" x14ac:dyDescent="0.25">
      <c r="A547" s="226"/>
      <c r="D547" s="226"/>
      <c r="G547" s="236"/>
      <c r="H547" s="236"/>
      <c r="I547" s="236"/>
      <c r="J547" s="236"/>
      <c r="K547" s="236"/>
      <c r="L547" s="236"/>
      <c r="M547" s="236"/>
      <c r="N547" s="236"/>
      <c r="O547" s="236"/>
      <c r="P547" s="237"/>
      <c r="Q547" s="236"/>
      <c r="R547" s="236"/>
      <c r="S547" s="236"/>
      <c r="T547" s="236"/>
    </row>
    <row r="548" spans="1:20" x14ac:dyDescent="0.25">
      <c r="A548" s="226"/>
      <c r="D548" s="226"/>
      <c r="G548" s="236"/>
      <c r="H548" s="236"/>
      <c r="I548" s="236"/>
      <c r="J548" s="236"/>
      <c r="K548" s="236"/>
      <c r="L548" s="236"/>
      <c r="M548" s="236"/>
      <c r="N548" s="236"/>
      <c r="O548" s="236"/>
      <c r="P548" s="237"/>
      <c r="Q548" s="236"/>
      <c r="R548" s="236"/>
      <c r="S548" s="236"/>
      <c r="T548" s="236"/>
    </row>
    <row r="549" spans="1:20" x14ac:dyDescent="0.25">
      <c r="A549" s="226"/>
      <c r="D549" s="226"/>
      <c r="G549" s="236"/>
      <c r="H549" s="236"/>
      <c r="I549" s="236"/>
      <c r="J549" s="236"/>
      <c r="K549" s="236"/>
      <c r="L549" s="236"/>
      <c r="M549" s="236"/>
      <c r="N549" s="236"/>
      <c r="O549" s="236"/>
      <c r="P549" s="237"/>
      <c r="Q549" s="236"/>
      <c r="R549" s="236"/>
      <c r="S549" s="236"/>
      <c r="T549" s="236"/>
    </row>
    <row r="550" spans="1:20" x14ac:dyDescent="0.25">
      <c r="A550" s="226"/>
      <c r="D550" s="226"/>
      <c r="G550" s="236"/>
      <c r="H550" s="236"/>
      <c r="I550" s="236"/>
      <c r="J550" s="236"/>
      <c r="K550" s="236"/>
      <c r="L550" s="236"/>
      <c r="M550" s="236"/>
      <c r="N550" s="236"/>
      <c r="O550" s="236"/>
      <c r="P550" s="237"/>
      <c r="Q550" s="236"/>
      <c r="R550" s="236"/>
      <c r="S550" s="236"/>
      <c r="T550" s="236"/>
    </row>
    <row r="551" spans="1:20" x14ac:dyDescent="0.25">
      <c r="A551" s="226"/>
      <c r="D551" s="226"/>
      <c r="G551" s="236"/>
      <c r="H551" s="236"/>
      <c r="I551" s="236"/>
      <c r="J551" s="236"/>
      <c r="K551" s="236"/>
      <c r="L551" s="236"/>
      <c r="M551" s="236"/>
      <c r="N551" s="236"/>
      <c r="O551" s="236"/>
      <c r="P551" s="237"/>
      <c r="Q551" s="236"/>
      <c r="R551" s="236"/>
      <c r="S551" s="236"/>
      <c r="T551" s="236"/>
    </row>
    <row r="552" spans="1:20" x14ac:dyDescent="0.25">
      <c r="A552" s="226"/>
      <c r="D552" s="226"/>
      <c r="G552" s="236"/>
      <c r="H552" s="236"/>
      <c r="I552" s="236"/>
      <c r="J552" s="236"/>
      <c r="K552" s="236"/>
      <c r="L552" s="236"/>
      <c r="M552" s="236"/>
      <c r="N552" s="236"/>
      <c r="O552" s="236"/>
      <c r="P552" s="237"/>
      <c r="Q552" s="236"/>
      <c r="R552" s="236"/>
      <c r="S552" s="236"/>
      <c r="T552" s="236"/>
    </row>
    <row r="553" spans="1:20" x14ac:dyDescent="0.25">
      <c r="A553" s="226"/>
      <c r="D553" s="226"/>
      <c r="G553" s="236"/>
      <c r="H553" s="236"/>
      <c r="I553" s="236"/>
      <c r="J553" s="236"/>
      <c r="K553" s="236"/>
      <c r="L553" s="236"/>
      <c r="M553" s="236"/>
      <c r="N553" s="236"/>
      <c r="O553" s="236"/>
      <c r="P553" s="237"/>
      <c r="Q553" s="236"/>
      <c r="R553" s="236"/>
      <c r="S553" s="236"/>
      <c r="T553" s="236"/>
    </row>
    <row r="554" spans="1:20" x14ac:dyDescent="0.25">
      <c r="A554" s="226"/>
      <c r="D554" s="226"/>
      <c r="G554" s="236"/>
      <c r="H554" s="236"/>
      <c r="I554" s="236"/>
      <c r="J554" s="236"/>
      <c r="K554" s="236"/>
      <c r="L554" s="236"/>
      <c r="M554" s="236"/>
      <c r="N554" s="236"/>
      <c r="O554" s="236"/>
      <c r="P554" s="237"/>
      <c r="Q554" s="236"/>
      <c r="R554" s="236"/>
      <c r="S554" s="236"/>
      <c r="T554" s="236"/>
    </row>
    <row r="555" spans="1:20" x14ac:dyDescent="0.25">
      <c r="A555" s="226"/>
      <c r="D555" s="226"/>
      <c r="G555" s="236"/>
      <c r="H555" s="236"/>
      <c r="I555" s="236"/>
      <c r="J555" s="236"/>
      <c r="K555" s="236"/>
      <c r="L555" s="236"/>
      <c r="M555" s="236"/>
      <c r="N555" s="236"/>
      <c r="O555" s="236"/>
      <c r="P555" s="237"/>
      <c r="Q555" s="236"/>
      <c r="R555" s="236"/>
      <c r="S555" s="236"/>
      <c r="T555" s="236"/>
    </row>
    <row r="556" spans="1:20" x14ac:dyDescent="0.25">
      <c r="A556" s="226"/>
      <c r="D556" s="226"/>
      <c r="G556" s="236"/>
      <c r="H556" s="236"/>
      <c r="I556" s="236"/>
      <c r="J556" s="236"/>
      <c r="K556" s="236"/>
      <c r="L556" s="236"/>
      <c r="M556" s="236"/>
      <c r="N556" s="236"/>
      <c r="O556" s="236"/>
      <c r="P556" s="237"/>
      <c r="Q556" s="236"/>
      <c r="R556" s="236"/>
      <c r="S556" s="236"/>
      <c r="T556" s="236"/>
    </row>
    <row r="557" spans="1:20" x14ac:dyDescent="0.25">
      <c r="A557" s="226"/>
      <c r="D557" s="226"/>
      <c r="G557" s="236"/>
      <c r="H557" s="236"/>
      <c r="I557" s="236"/>
      <c r="J557" s="236"/>
      <c r="K557" s="236"/>
      <c r="L557" s="236"/>
      <c r="M557" s="236"/>
      <c r="N557" s="236"/>
      <c r="O557" s="236"/>
      <c r="P557" s="237"/>
      <c r="Q557" s="236"/>
      <c r="R557" s="236"/>
      <c r="S557" s="236"/>
      <c r="T557" s="236"/>
    </row>
    <row r="558" spans="1:20" x14ac:dyDescent="0.25">
      <c r="A558" s="226"/>
      <c r="D558" s="226"/>
      <c r="G558" s="236"/>
      <c r="H558" s="236"/>
      <c r="I558" s="236"/>
      <c r="J558" s="236"/>
      <c r="K558" s="236"/>
      <c r="L558" s="236"/>
      <c r="M558" s="236"/>
      <c r="N558" s="236"/>
      <c r="O558" s="236"/>
      <c r="P558" s="237"/>
      <c r="Q558" s="236"/>
      <c r="R558" s="236"/>
      <c r="S558" s="236"/>
      <c r="T558" s="236"/>
    </row>
    <row r="559" spans="1:20" x14ac:dyDescent="0.25">
      <c r="A559" s="226"/>
      <c r="D559" s="226"/>
      <c r="G559" s="236"/>
      <c r="H559" s="236"/>
      <c r="I559" s="236"/>
      <c r="J559" s="236"/>
      <c r="K559" s="236"/>
      <c r="L559" s="236"/>
      <c r="M559" s="236"/>
      <c r="N559" s="236"/>
      <c r="O559" s="236"/>
      <c r="P559" s="237"/>
      <c r="Q559" s="236"/>
      <c r="R559" s="236"/>
      <c r="S559" s="236"/>
      <c r="T559" s="236"/>
    </row>
    <row r="560" spans="1:20" x14ac:dyDescent="0.25">
      <c r="A560" s="226"/>
      <c r="D560" s="226"/>
      <c r="G560" s="236"/>
      <c r="H560" s="236"/>
      <c r="I560" s="236"/>
      <c r="J560" s="236"/>
      <c r="K560" s="236"/>
      <c r="L560" s="236"/>
      <c r="M560" s="236"/>
      <c r="N560" s="236"/>
      <c r="O560" s="236"/>
      <c r="P560" s="237"/>
      <c r="Q560" s="236"/>
      <c r="R560" s="236"/>
      <c r="S560" s="236"/>
      <c r="T560" s="236"/>
    </row>
    <row r="561" spans="1:20" x14ac:dyDescent="0.25">
      <c r="A561" s="226"/>
      <c r="D561" s="226"/>
      <c r="G561" s="236"/>
      <c r="H561" s="236"/>
      <c r="I561" s="236"/>
      <c r="J561" s="236"/>
      <c r="K561" s="236"/>
      <c r="L561" s="236"/>
      <c r="M561" s="236"/>
      <c r="N561" s="236"/>
      <c r="O561" s="236"/>
      <c r="P561" s="237"/>
      <c r="Q561" s="236"/>
      <c r="R561" s="236"/>
      <c r="S561" s="236"/>
      <c r="T561" s="236"/>
    </row>
    <row r="562" spans="1:20" x14ac:dyDescent="0.25">
      <c r="A562" s="226"/>
      <c r="D562" s="226"/>
      <c r="G562" s="236"/>
      <c r="H562" s="236"/>
      <c r="I562" s="236"/>
      <c r="J562" s="236"/>
      <c r="K562" s="236"/>
      <c r="L562" s="236"/>
      <c r="M562" s="236"/>
      <c r="N562" s="236"/>
      <c r="O562" s="236"/>
      <c r="P562" s="237"/>
      <c r="Q562" s="236"/>
      <c r="R562" s="236"/>
      <c r="S562" s="236"/>
      <c r="T562" s="236"/>
    </row>
    <row r="563" spans="1:20" x14ac:dyDescent="0.25">
      <c r="A563" s="226"/>
      <c r="D563" s="226"/>
      <c r="G563" s="236"/>
      <c r="H563" s="236"/>
      <c r="I563" s="236"/>
      <c r="J563" s="236"/>
      <c r="K563" s="236"/>
      <c r="L563" s="236"/>
      <c r="M563" s="236"/>
      <c r="N563" s="236"/>
      <c r="O563" s="236"/>
      <c r="P563" s="237"/>
      <c r="Q563" s="236"/>
      <c r="R563" s="236"/>
      <c r="S563" s="236"/>
      <c r="T563" s="236"/>
    </row>
    <row r="564" spans="1:20" x14ac:dyDescent="0.25">
      <c r="A564" s="226"/>
      <c r="D564" s="226"/>
      <c r="G564" s="236"/>
      <c r="H564" s="236"/>
      <c r="I564" s="236"/>
      <c r="J564" s="236"/>
      <c r="K564" s="236"/>
      <c r="L564" s="236"/>
      <c r="M564" s="236"/>
      <c r="N564" s="236"/>
      <c r="O564" s="236"/>
      <c r="P564" s="237"/>
      <c r="Q564" s="236"/>
      <c r="R564" s="236"/>
      <c r="S564" s="236"/>
      <c r="T564" s="236"/>
    </row>
    <row r="565" spans="1:20" x14ac:dyDescent="0.25">
      <c r="A565" s="226"/>
      <c r="D565" s="226"/>
      <c r="G565" s="236"/>
      <c r="H565" s="236"/>
      <c r="I565" s="236"/>
      <c r="J565" s="236"/>
      <c r="K565" s="236"/>
      <c r="L565" s="236"/>
      <c r="M565" s="236"/>
      <c r="N565" s="236"/>
      <c r="O565" s="236"/>
      <c r="P565" s="237"/>
      <c r="Q565" s="236"/>
      <c r="R565" s="236"/>
      <c r="S565" s="236"/>
      <c r="T565" s="236"/>
    </row>
    <row r="566" spans="1:20" x14ac:dyDescent="0.25">
      <c r="A566" s="226"/>
      <c r="D566" s="226"/>
      <c r="G566" s="236"/>
      <c r="H566" s="236"/>
      <c r="I566" s="236"/>
      <c r="J566" s="236"/>
      <c r="K566" s="236"/>
      <c r="L566" s="236"/>
      <c r="M566" s="236"/>
      <c r="N566" s="236"/>
      <c r="O566" s="236"/>
      <c r="P566" s="237"/>
      <c r="Q566" s="236"/>
      <c r="R566" s="236"/>
      <c r="S566" s="236"/>
      <c r="T566" s="236"/>
    </row>
    <row r="567" spans="1:20" x14ac:dyDescent="0.25">
      <c r="A567" s="226"/>
      <c r="D567" s="226"/>
      <c r="G567" s="236"/>
      <c r="H567" s="236"/>
      <c r="I567" s="236"/>
      <c r="J567" s="236"/>
      <c r="K567" s="236"/>
      <c r="L567" s="236"/>
      <c r="M567" s="236"/>
      <c r="N567" s="236"/>
      <c r="O567" s="236"/>
      <c r="P567" s="237"/>
      <c r="Q567" s="236"/>
      <c r="R567" s="236"/>
      <c r="S567" s="236"/>
      <c r="T567" s="236"/>
    </row>
    <row r="568" spans="1:20" x14ac:dyDescent="0.25">
      <c r="A568" s="226"/>
      <c r="D568" s="226"/>
      <c r="G568" s="236"/>
      <c r="H568" s="236"/>
      <c r="I568" s="236"/>
      <c r="J568" s="236"/>
      <c r="K568" s="236"/>
      <c r="L568" s="236"/>
      <c r="M568" s="236"/>
      <c r="N568" s="236"/>
      <c r="O568" s="236"/>
      <c r="P568" s="237"/>
      <c r="Q568" s="236"/>
      <c r="R568" s="236"/>
      <c r="S568" s="236"/>
      <c r="T568" s="236"/>
    </row>
    <row r="569" spans="1:20" x14ac:dyDescent="0.25">
      <c r="A569" s="226"/>
      <c r="D569" s="226"/>
      <c r="G569" s="236"/>
      <c r="H569" s="236"/>
      <c r="I569" s="236"/>
      <c r="J569" s="236"/>
      <c r="K569" s="236"/>
      <c r="L569" s="236"/>
      <c r="M569" s="236"/>
      <c r="N569" s="236"/>
      <c r="O569" s="236"/>
      <c r="P569" s="237"/>
      <c r="Q569" s="236"/>
      <c r="R569" s="236"/>
      <c r="S569" s="236"/>
      <c r="T569" s="236"/>
    </row>
    <row r="570" spans="1:20" x14ac:dyDescent="0.25">
      <c r="A570" s="226"/>
      <c r="D570" s="226"/>
      <c r="G570" s="236"/>
      <c r="H570" s="236"/>
      <c r="I570" s="236"/>
      <c r="J570" s="236"/>
      <c r="K570" s="236"/>
      <c r="L570" s="236"/>
      <c r="M570" s="236"/>
      <c r="N570" s="236"/>
      <c r="O570" s="236"/>
      <c r="P570" s="237"/>
      <c r="Q570" s="236"/>
      <c r="R570" s="236"/>
      <c r="S570" s="236"/>
      <c r="T570" s="236"/>
    </row>
    <row r="571" spans="1:20" x14ac:dyDescent="0.25">
      <c r="A571" s="226"/>
      <c r="D571" s="226"/>
      <c r="G571" s="236"/>
      <c r="H571" s="236"/>
      <c r="I571" s="236"/>
      <c r="J571" s="236"/>
      <c r="K571" s="236"/>
      <c r="L571" s="236"/>
      <c r="M571" s="236"/>
      <c r="N571" s="236"/>
      <c r="O571" s="236"/>
      <c r="P571" s="237"/>
      <c r="Q571" s="236"/>
      <c r="R571" s="236"/>
      <c r="S571" s="236"/>
      <c r="T571" s="236"/>
    </row>
    <row r="572" spans="1:20" x14ac:dyDescent="0.25">
      <c r="A572" s="226"/>
      <c r="D572" s="226"/>
      <c r="G572" s="236"/>
      <c r="H572" s="236"/>
      <c r="I572" s="236"/>
      <c r="J572" s="236"/>
      <c r="K572" s="236"/>
      <c r="L572" s="236"/>
      <c r="M572" s="236"/>
      <c r="N572" s="236"/>
      <c r="O572" s="236"/>
      <c r="P572" s="237"/>
      <c r="Q572" s="236"/>
      <c r="R572" s="236"/>
      <c r="S572" s="236"/>
      <c r="T572" s="236"/>
    </row>
    <row r="573" spans="1:20" x14ac:dyDescent="0.25">
      <c r="A573" s="226"/>
      <c r="D573" s="226"/>
      <c r="G573" s="236"/>
      <c r="H573" s="236"/>
      <c r="I573" s="236"/>
      <c r="J573" s="236"/>
      <c r="K573" s="236"/>
      <c r="L573" s="236"/>
      <c r="M573" s="236"/>
      <c r="N573" s="236"/>
      <c r="O573" s="236"/>
      <c r="P573" s="237"/>
      <c r="Q573" s="236"/>
      <c r="R573" s="236"/>
      <c r="S573" s="236"/>
      <c r="T573" s="236"/>
    </row>
    <row r="574" spans="1:20" x14ac:dyDescent="0.25">
      <c r="A574" s="226"/>
      <c r="D574" s="226"/>
      <c r="G574" s="236"/>
      <c r="H574" s="236"/>
      <c r="I574" s="236"/>
      <c r="J574" s="236"/>
      <c r="K574" s="236"/>
      <c r="L574" s="236"/>
      <c r="M574" s="236"/>
      <c r="N574" s="236"/>
      <c r="O574" s="236"/>
      <c r="P574" s="237"/>
      <c r="Q574" s="236"/>
      <c r="R574" s="236"/>
      <c r="S574" s="236"/>
      <c r="T574" s="236"/>
    </row>
    <row r="575" spans="1:20" x14ac:dyDescent="0.25">
      <c r="A575" s="226"/>
      <c r="D575" s="226"/>
      <c r="G575" s="236"/>
      <c r="H575" s="236"/>
      <c r="I575" s="236"/>
      <c r="J575" s="236"/>
      <c r="K575" s="236"/>
      <c r="L575" s="236"/>
      <c r="M575" s="236"/>
      <c r="N575" s="236"/>
      <c r="O575" s="236"/>
      <c r="P575" s="237"/>
      <c r="Q575" s="236"/>
      <c r="R575" s="236"/>
      <c r="S575" s="236"/>
      <c r="T575" s="236"/>
    </row>
    <row r="576" spans="1:20" x14ac:dyDescent="0.25">
      <c r="A576" s="226"/>
      <c r="D576" s="226"/>
      <c r="G576" s="236"/>
      <c r="H576" s="236"/>
      <c r="I576" s="236"/>
      <c r="J576" s="236"/>
      <c r="K576" s="236"/>
      <c r="L576" s="236"/>
      <c r="M576" s="236"/>
      <c r="N576" s="236"/>
      <c r="O576" s="236"/>
      <c r="P576" s="237"/>
      <c r="Q576" s="236"/>
      <c r="R576" s="236"/>
      <c r="S576" s="236"/>
      <c r="T576" s="236"/>
    </row>
    <row r="577" spans="1:20" x14ac:dyDescent="0.25">
      <c r="A577" s="226"/>
      <c r="D577" s="226"/>
      <c r="G577" s="236"/>
      <c r="H577" s="236"/>
      <c r="I577" s="236"/>
      <c r="J577" s="236"/>
      <c r="K577" s="236"/>
      <c r="L577" s="236"/>
      <c r="M577" s="236"/>
      <c r="N577" s="236"/>
      <c r="O577" s="236"/>
      <c r="P577" s="237"/>
      <c r="Q577" s="236"/>
      <c r="R577" s="236"/>
      <c r="S577" s="236"/>
      <c r="T577" s="236"/>
    </row>
    <row r="578" spans="1:20" x14ac:dyDescent="0.25">
      <c r="A578" s="226"/>
      <c r="D578" s="226"/>
      <c r="G578" s="236"/>
      <c r="H578" s="236"/>
      <c r="I578" s="236"/>
      <c r="J578" s="236"/>
      <c r="K578" s="236"/>
      <c r="L578" s="236"/>
      <c r="M578" s="236"/>
      <c r="N578" s="236"/>
      <c r="O578" s="236"/>
      <c r="P578" s="237"/>
      <c r="Q578" s="236"/>
      <c r="R578" s="236"/>
      <c r="S578" s="236"/>
      <c r="T578" s="236"/>
    </row>
    <row r="579" spans="1:20" x14ac:dyDescent="0.25">
      <c r="A579" s="226"/>
      <c r="D579" s="226"/>
      <c r="G579" s="236"/>
      <c r="H579" s="236"/>
      <c r="I579" s="236"/>
      <c r="J579" s="236"/>
      <c r="K579" s="236"/>
      <c r="L579" s="236"/>
      <c r="M579" s="236"/>
      <c r="N579" s="236"/>
      <c r="O579" s="236"/>
      <c r="P579" s="237"/>
      <c r="Q579" s="236"/>
      <c r="R579" s="236"/>
      <c r="S579" s="236"/>
      <c r="T579" s="236"/>
    </row>
    <row r="580" spans="1:20" x14ac:dyDescent="0.25">
      <c r="A580" s="226"/>
      <c r="D580" s="226"/>
      <c r="G580" s="236"/>
      <c r="H580" s="236"/>
      <c r="I580" s="236"/>
      <c r="J580" s="236"/>
      <c r="K580" s="236"/>
      <c r="L580" s="236"/>
      <c r="M580" s="236"/>
      <c r="N580" s="236"/>
      <c r="O580" s="236"/>
      <c r="P580" s="237"/>
      <c r="Q580" s="236"/>
      <c r="R580" s="236"/>
      <c r="S580" s="236"/>
      <c r="T580" s="236"/>
    </row>
    <row r="581" spans="1:20" x14ac:dyDescent="0.25">
      <c r="A581" s="226"/>
      <c r="D581" s="226"/>
      <c r="G581" s="236"/>
      <c r="H581" s="236"/>
      <c r="I581" s="236"/>
      <c r="J581" s="236"/>
      <c r="K581" s="236"/>
      <c r="L581" s="236"/>
      <c r="M581" s="236"/>
      <c r="N581" s="236"/>
      <c r="O581" s="236"/>
      <c r="P581" s="237"/>
      <c r="Q581" s="236"/>
      <c r="R581" s="236"/>
      <c r="S581" s="236"/>
      <c r="T581" s="236"/>
    </row>
    <row r="582" spans="1:20" x14ac:dyDescent="0.25">
      <c r="A582" s="226"/>
      <c r="D582" s="226"/>
      <c r="G582" s="236"/>
      <c r="H582" s="236"/>
      <c r="I582" s="236"/>
      <c r="J582" s="236"/>
      <c r="K582" s="236"/>
      <c r="L582" s="236"/>
      <c r="M582" s="236"/>
      <c r="N582" s="236"/>
      <c r="O582" s="236"/>
      <c r="P582" s="237"/>
      <c r="Q582" s="236"/>
      <c r="R582" s="236"/>
      <c r="S582" s="236"/>
      <c r="T582" s="236"/>
    </row>
    <row r="583" spans="1:20" x14ac:dyDescent="0.25">
      <c r="A583" s="226"/>
      <c r="D583" s="226"/>
      <c r="G583" s="236"/>
      <c r="H583" s="236"/>
      <c r="I583" s="236"/>
      <c r="J583" s="236"/>
      <c r="K583" s="236"/>
      <c r="L583" s="236"/>
      <c r="M583" s="236"/>
      <c r="N583" s="236"/>
      <c r="O583" s="236"/>
      <c r="P583" s="237"/>
      <c r="Q583" s="236"/>
      <c r="R583" s="236"/>
      <c r="S583" s="236"/>
      <c r="T583" s="236"/>
    </row>
    <row r="584" spans="1:20" x14ac:dyDescent="0.25">
      <c r="A584" s="226"/>
      <c r="D584" s="226"/>
      <c r="G584" s="236"/>
      <c r="H584" s="236"/>
      <c r="I584" s="236"/>
      <c r="J584" s="236"/>
      <c r="K584" s="236"/>
      <c r="L584" s="236"/>
      <c r="M584" s="236"/>
      <c r="N584" s="236"/>
      <c r="O584" s="236"/>
      <c r="P584" s="237"/>
      <c r="Q584" s="236"/>
      <c r="R584" s="236"/>
      <c r="S584" s="236"/>
      <c r="T584" s="236"/>
    </row>
    <row r="585" spans="1:20" x14ac:dyDescent="0.25">
      <c r="A585" s="226"/>
      <c r="D585" s="226"/>
      <c r="G585" s="236"/>
      <c r="H585" s="236"/>
      <c r="I585" s="236"/>
      <c r="J585" s="236"/>
      <c r="K585" s="236"/>
      <c r="L585" s="236"/>
      <c r="M585" s="236"/>
      <c r="N585" s="236"/>
      <c r="O585" s="236"/>
      <c r="P585" s="237"/>
      <c r="Q585" s="236"/>
      <c r="R585" s="236"/>
      <c r="S585" s="236"/>
      <c r="T585" s="236"/>
    </row>
    <row r="586" spans="1:20" x14ac:dyDescent="0.25">
      <c r="A586" s="226"/>
      <c r="D586" s="226"/>
      <c r="G586" s="236"/>
      <c r="H586" s="236"/>
      <c r="I586" s="236"/>
      <c r="J586" s="236"/>
      <c r="K586" s="236"/>
      <c r="L586" s="236"/>
      <c r="M586" s="236"/>
      <c r="N586" s="236"/>
      <c r="O586" s="236"/>
      <c r="P586" s="237"/>
      <c r="Q586" s="236"/>
      <c r="R586" s="236"/>
      <c r="S586" s="236"/>
      <c r="T586" s="236"/>
    </row>
    <row r="587" spans="1:20" x14ac:dyDescent="0.25">
      <c r="A587" s="226"/>
      <c r="D587" s="226"/>
      <c r="G587" s="236"/>
      <c r="H587" s="236"/>
      <c r="I587" s="236"/>
      <c r="J587" s="236"/>
      <c r="K587" s="236"/>
      <c r="L587" s="236"/>
      <c r="M587" s="236"/>
      <c r="N587" s="236"/>
      <c r="O587" s="236"/>
      <c r="P587" s="237"/>
      <c r="Q587" s="236"/>
      <c r="R587" s="236"/>
      <c r="S587" s="236"/>
      <c r="T587" s="236"/>
    </row>
    <row r="588" spans="1:20" x14ac:dyDescent="0.25">
      <c r="A588" s="226"/>
      <c r="D588" s="226"/>
      <c r="G588" s="236"/>
      <c r="H588" s="236"/>
      <c r="I588" s="236"/>
      <c r="J588" s="236"/>
      <c r="K588" s="236"/>
      <c r="L588" s="236"/>
      <c r="M588" s="236"/>
      <c r="N588" s="236"/>
      <c r="O588" s="236"/>
      <c r="P588" s="237"/>
      <c r="Q588" s="236"/>
      <c r="R588" s="236"/>
      <c r="S588" s="236"/>
      <c r="T588" s="236"/>
    </row>
    <row r="589" spans="1:20" x14ac:dyDescent="0.25">
      <c r="A589" s="226"/>
      <c r="D589" s="226"/>
      <c r="G589" s="236"/>
      <c r="H589" s="236"/>
      <c r="I589" s="236"/>
      <c r="J589" s="236"/>
      <c r="K589" s="236"/>
      <c r="L589" s="236"/>
      <c r="M589" s="236"/>
      <c r="N589" s="236"/>
      <c r="O589" s="236"/>
      <c r="P589" s="237"/>
      <c r="Q589" s="236"/>
      <c r="R589" s="236"/>
      <c r="S589" s="236"/>
      <c r="T589" s="236"/>
    </row>
    <row r="590" spans="1:20" x14ac:dyDescent="0.25">
      <c r="A590" s="226"/>
      <c r="D590" s="226"/>
      <c r="G590" s="236"/>
      <c r="H590" s="236"/>
      <c r="I590" s="236"/>
      <c r="J590" s="236"/>
      <c r="K590" s="236"/>
      <c r="L590" s="236"/>
      <c r="M590" s="236"/>
      <c r="N590" s="236"/>
      <c r="O590" s="236"/>
      <c r="P590" s="237"/>
      <c r="Q590" s="236"/>
      <c r="R590" s="236"/>
      <c r="S590" s="236"/>
      <c r="T590" s="236"/>
    </row>
    <row r="591" spans="1:20" x14ac:dyDescent="0.25">
      <c r="A591" s="226"/>
      <c r="D591" s="226"/>
      <c r="G591" s="236"/>
      <c r="H591" s="236"/>
      <c r="I591" s="236"/>
      <c r="J591" s="236"/>
      <c r="K591" s="236"/>
      <c r="L591" s="236"/>
      <c r="M591" s="236"/>
      <c r="N591" s="236"/>
      <c r="O591" s="236"/>
      <c r="P591" s="237"/>
      <c r="Q591" s="236"/>
      <c r="R591" s="236"/>
      <c r="S591" s="236"/>
      <c r="T591" s="236"/>
    </row>
    <row r="592" spans="1:20" x14ac:dyDescent="0.25">
      <c r="A592" s="226"/>
      <c r="D592" s="226"/>
      <c r="G592" s="236"/>
      <c r="H592" s="236"/>
      <c r="I592" s="236"/>
      <c r="J592" s="236"/>
      <c r="K592" s="236"/>
      <c r="L592" s="236"/>
      <c r="M592" s="236"/>
      <c r="N592" s="236"/>
      <c r="O592" s="236"/>
      <c r="P592" s="237"/>
      <c r="Q592" s="236"/>
      <c r="R592" s="236"/>
      <c r="S592" s="236"/>
      <c r="T592" s="236"/>
    </row>
    <row r="593" spans="1:20" x14ac:dyDescent="0.25">
      <c r="A593" s="226"/>
      <c r="D593" s="226"/>
      <c r="G593" s="236"/>
      <c r="H593" s="236"/>
      <c r="I593" s="236"/>
      <c r="J593" s="236"/>
      <c r="K593" s="236"/>
      <c r="L593" s="236"/>
      <c r="M593" s="236"/>
      <c r="N593" s="236"/>
      <c r="O593" s="236"/>
      <c r="P593" s="237"/>
      <c r="Q593" s="236"/>
      <c r="R593" s="236"/>
      <c r="S593" s="236"/>
      <c r="T593" s="236"/>
    </row>
    <row r="594" spans="1:20" x14ac:dyDescent="0.25">
      <c r="A594" s="226"/>
      <c r="D594" s="226"/>
      <c r="G594" s="236"/>
      <c r="H594" s="236"/>
      <c r="I594" s="236"/>
      <c r="J594" s="236"/>
      <c r="K594" s="236"/>
      <c r="L594" s="236"/>
      <c r="M594" s="236"/>
      <c r="N594" s="236"/>
      <c r="O594" s="236"/>
      <c r="P594" s="237"/>
      <c r="Q594" s="236"/>
      <c r="R594" s="236"/>
      <c r="S594" s="236"/>
      <c r="T594" s="236"/>
    </row>
    <row r="595" spans="1:20" x14ac:dyDescent="0.25">
      <c r="A595" s="226"/>
      <c r="D595" s="226"/>
      <c r="G595" s="236"/>
      <c r="H595" s="236"/>
      <c r="I595" s="236"/>
      <c r="J595" s="236"/>
      <c r="K595" s="236"/>
      <c r="L595" s="236"/>
      <c r="M595" s="236"/>
      <c r="N595" s="236"/>
      <c r="O595" s="236"/>
      <c r="P595" s="237"/>
      <c r="Q595" s="236"/>
      <c r="R595" s="236"/>
      <c r="S595" s="236"/>
      <c r="T595" s="236"/>
    </row>
    <row r="596" spans="1:20" x14ac:dyDescent="0.25">
      <c r="A596" s="226"/>
      <c r="D596" s="226"/>
      <c r="G596" s="236"/>
      <c r="H596" s="236"/>
      <c r="I596" s="236"/>
      <c r="J596" s="236"/>
      <c r="K596" s="236"/>
      <c r="L596" s="236"/>
      <c r="M596" s="236"/>
      <c r="N596" s="236"/>
      <c r="O596" s="236"/>
      <c r="P596" s="237"/>
      <c r="Q596" s="236"/>
      <c r="R596" s="236"/>
      <c r="S596" s="236"/>
      <c r="T596" s="236"/>
    </row>
    <row r="597" spans="1:20" x14ac:dyDescent="0.25">
      <c r="A597" s="226"/>
      <c r="D597" s="226"/>
      <c r="G597" s="236"/>
      <c r="H597" s="236"/>
      <c r="I597" s="236"/>
      <c r="J597" s="236"/>
      <c r="K597" s="236"/>
      <c r="L597" s="236"/>
      <c r="M597" s="236"/>
      <c r="N597" s="236"/>
      <c r="O597" s="236"/>
      <c r="P597" s="237"/>
      <c r="Q597" s="236"/>
      <c r="R597" s="236"/>
      <c r="S597" s="236"/>
      <c r="T597" s="236"/>
    </row>
    <row r="598" spans="1:20" x14ac:dyDescent="0.25">
      <c r="A598" s="226"/>
      <c r="D598" s="226"/>
      <c r="G598" s="236"/>
      <c r="H598" s="236"/>
      <c r="I598" s="236"/>
      <c r="J598" s="236"/>
      <c r="K598" s="236"/>
      <c r="L598" s="236"/>
      <c r="M598" s="236"/>
      <c r="N598" s="236"/>
      <c r="O598" s="236"/>
      <c r="P598" s="237"/>
      <c r="Q598" s="236"/>
      <c r="R598" s="236"/>
      <c r="S598" s="236"/>
      <c r="T598" s="236"/>
    </row>
    <row r="599" spans="1:20" x14ac:dyDescent="0.25">
      <c r="A599" s="226"/>
      <c r="D599" s="226"/>
      <c r="G599" s="236"/>
      <c r="H599" s="236"/>
      <c r="I599" s="236"/>
      <c r="J599" s="236"/>
      <c r="K599" s="236"/>
      <c r="L599" s="236"/>
      <c r="M599" s="236"/>
      <c r="N599" s="236"/>
      <c r="O599" s="236"/>
      <c r="P599" s="237"/>
      <c r="Q599" s="236"/>
      <c r="R599" s="236"/>
      <c r="S599" s="236"/>
      <c r="T599" s="236"/>
    </row>
    <row r="600" spans="1:20" x14ac:dyDescent="0.25">
      <c r="A600" s="226"/>
      <c r="D600" s="226"/>
      <c r="G600" s="236"/>
      <c r="H600" s="236"/>
      <c r="I600" s="236"/>
      <c r="J600" s="236"/>
      <c r="K600" s="236"/>
      <c r="L600" s="236"/>
      <c r="M600" s="236"/>
      <c r="N600" s="236"/>
      <c r="O600" s="236"/>
      <c r="P600" s="237"/>
      <c r="Q600" s="236"/>
      <c r="R600" s="236"/>
      <c r="S600" s="236"/>
      <c r="T600" s="236"/>
    </row>
    <row r="601" spans="1:20" x14ac:dyDescent="0.25">
      <c r="A601" s="226"/>
      <c r="D601" s="226"/>
      <c r="G601" s="236"/>
      <c r="H601" s="236"/>
      <c r="I601" s="236"/>
      <c r="J601" s="236"/>
      <c r="K601" s="236"/>
      <c r="L601" s="236"/>
      <c r="M601" s="236"/>
      <c r="N601" s="236"/>
      <c r="O601" s="236"/>
      <c r="P601" s="237"/>
      <c r="Q601" s="236"/>
      <c r="R601" s="236"/>
      <c r="S601" s="236"/>
      <c r="T601" s="236"/>
    </row>
    <row r="602" spans="1:20" x14ac:dyDescent="0.25">
      <c r="A602" s="226"/>
      <c r="D602" s="226"/>
      <c r="G602" s="236"/>
      <c r="H602" s="236"/>
      <c r="I602" s="236"/>
      <c r="J602" s="236"/>
      <c r="K602" s="236"/>
      <c r="L602" s="236"/>
      <c r="M602" s="236"/>
      <c r="N602" s="236"/>
      <c r="O602" s="236"/>
      <c r="P602" s="237"/>
      <c r="Q602" s="236"/>
      <c r="R602" s="236"/>
      <c r="S602" s="236"/>
      <c r="T602" s="236"/>
    </row>
    <row r="603" spans="1:20" x14ac:dyDescent="0.25">
      <c r="A603" s="226"/>
      <c r="D603" s="226"/>
      <c r="G603" s="236"/>
      <c r="H603" s="236"/>
      <c r="I603" s="236"/>
      <c r="J603" s="236"/>
      <c r="K603" s="236"/>
      <c r="L603" s="236"/>
      <c r="M603" s="236"/>
      <c r="N603" s="236"/>
      <c r="O603" s="236"/>
      <c r="P603" s="237"/>
      <c r="Q603" s="236"/>
      <c r="R603" s="236"/>
      <c r="S603" s="236"/>
      <c r="T603" s="236"/>
    </row>
    <row r="604" spans="1:20" x14ac:dyDescent="0.25">
      <c r="A604" s="226"/>
      <c r="D604" s="226"/>
      <c r="G604" s="236"/>
      <c r="H604" s="236"/>
      <c r="I604" s="236"/>
      <c r="J604" s="236"/>
      <c r="K604" s="236"/>
      <c r="L604" s="236"/>
      <c r="M604" s="236"/>
      <c r="N604" s="236"/>
      <c r="O604" s="236"/>
      <c r="P604" s="237"/>
      <c r="Q604" s="236"/>
      <c r="R604" s="236"/>
      <c r="S604" s="236"/>
      <c r="T604" s="236"/>
    </row>
    <row r="605" spans="1:20" x14ac:dyDescent="0.25">
      <c r="A605" s="226"/>
      <c r="D605" s="226"/>
      <c r="G605" s="236"/>
      <c r="H605" s="236"/>
      <c r="I605" s="236"/>
      <c r="J605" s="236"/>
      <c r="K605" s="236"/>
      <c r="L605" s="236"/>
      <c r="M605" s="236"/>
      <c r="N605" s="236"/>
      <c r="O605" s="236"/>
      <c r="P605" s="237"/>
      <c r="Q605" s="236"/>
      <c r="R605" s="236"/>
      <c r="S605" s="236"/>
      <c r="T605" s="236"/>
    </row>
    <row r="606" spans="1:20" x14ac:dyDescent="0.25">
      <c r="A606" s="226"/>
      <c r="D606" s="226"/>
      <c r="G606" s="236"/>
      <c r="H606" s="236"/>
      <c r="I606" s="236"/>
      <c r="J606" s="236"/>
      <c r="K606" s="236"/>
      <c r="L606" s="236"/>
      <c r="M606" s="236"/>
      <c r="N606" s="236"/>
      <c r="O606" s="236"/>
      <c r="P606" s="237"/>
      <c r="Q606" s="236"/>
      <c r="R606" s="236"/>
      <c r="S606" s="236"/>
      <c r="T606" s="236"/>
    </row>
    <row r="607" spans="1:20" x14ac:dyDescent="0.25">
      <c r="A607" s="226"/>
      <c r="D607" s="226"/>
      <c r="G607" s="236"/>
      <c r="H607" s="236"/>
      <c r="I607" s="236"/>
      <c r="J607" s="236"/>
      <c r="K607" s="236"/>
      <c r="L607" s="236"/>
      <c r="M607" s="236"/>
      <c r="N607" s="236"/>
      <c r="O607" s="236"/>
      <c r="P607" s="237"/>
      <c r="Q607" s="236"/>
      <c r="R607" s="236"/>
      <c r="S607" s="236"/>
      <c r="T607" s="236"/>
    </row>
    <row r="608" spans="1:20" x14ac:dyDescent="0.25">
      <c r="A608" s="226"/>
      <c r="D608" s="226"/>
      <c r="G608" s="236"/>
      <c r="H608" s="236"/>
      <c r="I608" s="236"/>
      <c r="J608" s="236"/>
      <c r="K608" s="236"/>
      <c r="L608" s="236"/>
      <c r="M608" s="236"/>
      <c r="N608" s="236"/>
      <c r="O608" s="236"/>
      <c r="P608" s="237"/>
      <c r="Q608" s="236"/>
      <c r="R608" s="236"/>
      <c r="S608" s="236"/>
      <c r="T608" s="236"/>
    </row>
    <row r="609" spans="1:20" x14ac:dyDescent="0.25">
      <c r="A609" s="226"/>
      <c r="D609" s="226"/>
      <c r="G609" s="236"/>
      <c r="H609" s="236"/>
      <c r="I609" s="236"/>
      <c r="J609" s="236"/>
      <c r="K609" s="236"/>
      <c r="L609" s="236"/>
      <c r="M609" s="236"/>
      <c r="N609" s="236"/>
      <c r="O609" s="236"/>
      <c r="P609" s="237"/>
      <c r="Q609" s="236"/>
      <c r="R609" s="236"/>
      <c r="S609" s="236"/>
      <c r="T609" s="236"/>
    </row>
    <row r="610" spans="1:20" x14ac:dyDescent="0.25">
      <c r="A610" s="226"/>
      <c r="D610" s="226"/>
      <c r="G610" s="236"/>
      <c r="H610" s="236"/>
      <c r="I610" s="236"/>
      <c r="J610" s="236"/>
      <c r="K610" s="236"/>
      <c r="L610" s="236"/>
      <c r="M610" s="236"/>
      <c r="N610" s="236"/>
      <c r="O610" s="236"/>
      <c r="P610" s="237"/>
      <c r="Q610" s="236"/>
      <c r="R610" s="236"/>
      <c r="S610" s="236"/>
      <c r="T610" s="236"/>
    </row>
    <row r="611" spans="1:20" x14ac:dyDescent="0.25">
      <c r="A611" s="226"/>
      <c r="D611" s="226"/>
      <c r="G611" s="236"/>
      <c r="H611" s="236"/>
      <c r="I611" s="236"/>
      <c r="J611" s="236"/>
      <c r="K611" s="236"/>
      <c r="L611" s="236"/>
      <c r="M611" s="236"/>
      <c r="N611" s="236"/>
      <c r="O611" s="236"/>
      <c r="P611" s="237"/>
      <c r="Q611" s="236"/>
      <c r="R611" s="236"/>
      <c r="S611" s="236"/>
      <c r="T611" s="236"/>
    </row>
    <row r="612" spans="1:20" x14ac:dyDescent="0.25">
      <c r="A612" s="226"/>
      <c r="D612" s="226"/>
      <c r="G612" s="236"/>
      <c r="H612" s="236"/>
      <c r="I612" s="236"/>
      <c r="J612" s="236"/>
      <c r="K612" s="236"/>
      <c r="L612" s="236"/>
      <c r="M612" s="236"/>
      <c r="N612" s="236"/>
      <c r="O612" s="236"/>
      <c r="P612" s="237"/>
      <c r="Q612" s="236"/>
      <c r="R612" s="236"/>
      <c r="S612" s="236"/>
      <c r="T612" s="236"/>
    </row>
    <row r="613" spans="1:20" x14ac:dyDescent="0.25">
      <c r="A613" s="226"/>
      <c r="D613" s="226"/>
      <c r="G613" s="236"/>
      <c r="H613" s="236"/>
      <c r="I613" s="236"/>
      <c r="J613" s="236"/>
      <c r="K613" s="236"/>
      <c r="L613" s="236"/>
      <c r="M613" s="236"/>
      <c r="N613" s="236"/>
      <c r="O613" s="236"/>
      <c r="P613" s="237"/>
      <c r="Q613" s="236"/>
      <c r="R613" s="236"/>
      <c r="S613" s="236"/>
      <c r="T613" s="236"/>
    </row>
    <row r="614" spans="1:20" x14ac:dyDescent="0.25">
      <c r="A614" s="226"/>
      <c r="D614" s="226"/>
      <c r="G614" s="236"/>
      <c r="H614" s="236"/>
      <c r="I614" s="236"/>
      <c r="J614" s="236"/>
      <c r="K614" s="236"/>
      <c r="L614" s="236"/>
      <c r="M614" s="236"/>
      <c r="N614" s="236"/>
      <c r="O614" s="236"/>
      <c r="P614" s="237"/>
      <c r="Q614" s="236"/>
      <c r="R614" s="236"/>
      <c r="S614" s="236"/>
      <c r="T614" s="236"/>
    </row>
    <row r="615" spans="1:20" x14ac:dyDescent="0.25">
      <c r="A615" s="226"/>
      <c r="D615" s="226"/>
      <c r="G615" s="236"/>
      <c r="H615" s="236"/>
      <c r="I615" s="236"/>
      <c r="J615" s="236"/>
      <c r="K615" s="236"/>
      <c r="L615" s="236"/>
      <c r="M615" s="236"/>
      <c r="N615" s="236"/>
      <c r="O615" s="236"/>
      <c r="P615" s="237"/>
      <c r="Q615" s="236"/>
      <c r="R615" s="236"/>
      <c r="S615" s="236"/>
      <c r="T615" s="236"/>
    </row>
    <row r="616" spans="1:20" x14ac:dyDescent="0.25">
      <c r="A616" s="226"/>
      <c r="D616" s="226"/>
      <c r="G616" s="236"/>
      <c r="H616" s="236"/>
      <c r="I616" s="236"/>
      <c r="J616" s="236"/>
      <c r="K616" s="236"/>
      <c r="L616" s="236"/>
      <c r="M616" s="236"/>
      <c r="N616" s="236"/>
      <c r="O616" s="236"/>
      <c r="P616" s="237"/>
      <c r="Q616" s="236"/>
      <c r="R616" s="236"/>
      <c r="S616" s="236"/>
      <c r="T616" s="236"/>
    </row>
    <row r="617" spans="1:20" x14ac:dyDescent="0.25">
      <c r="A617" s="226"/>
      <c r="D617" s="226"/>
      <c r="G617" s="236"/>
      <c r="H617" s="236"/>
      <c r="I617" s="236"/>
      <c r="J617" s="236"/>
      <c r="K617" s="236"/>
      <c r="L617" s="236"/>
      <c r="M617" s="236"/>
      <c r="N617" s="236"/>
      <c r="O617" s="236"/>
      <c r="P617" s="237"/>
      <c r="Q617" s="236"/>
      <c r="R617" s="236"/>
      <c r="S617" s="236"/>
      <c r="T617" s="236"/>
    </row>
    <row r="618" spans="1:20" x14ac:dyDescent="0.25">
      <c r="A618" s="226"/>
      <c r="D618" s="226"/>
      <c r="G618" s="236"/>
      <c r="H618" s="236"/>
      <c r="I618" s="236"/>
      <c r="J618" s="236"/>
      <c r="K618" s="236"/>
      <c r="L618" s="236"/>
      <c r="M618" s="236"/>
      <c r="N618" s="236"/>
      <c r="O618" s="236"/>
      <c r="P618" s="237"/>
      <c r="Q618" s="236"/>
      <c r="R618" s="236"/>
      <c r="S618" s="236"/>
      <c r="T618" s="236"/>
    </row>
    <row r="619" spans="1:20" x14ac:dyDescent="0.25">
      <c r="A619" s="226"/>
      <c r="D619" s="226"/>
      <c r="G619" s="236"/>
      <c r="H619" s="236"/>
      <c r="I619" s="236"/>
      <c r="J619" s="236"/>
      <c r="K619" s="236"/>
      <c r="L619" s="236"/>
      <c r="M619" s="236"/>
      <c r="N619" s="236"/>
      <c r="O619" s="236"/>
      <c r="P619" s="237"/>
      <c r="Q619" s="236"/>
      <c r="R619" s="236"/>
      <c r="S619" s="236"/>
      <c r="T619" s="236"/>
    </row>
    <row r="620" spans="1:20" x14ac:dyDescent="0.25">
      <c r="A620" s="226"/>
      <c r="D620" s="226"/>
      <c r="G620" s="236"/>
      <c r="H620" s="236"/>
      <c r="I620" s="236"/>
      <c r="J620" s="236"/>
      <c r="K620" s="236"/>
      <c r="L620" s="236"/>
      <c r="M620" s="236"/>
      <c r="N620" s="236"/>
      <c r="O620" s="236"/>
      <c r="P620" s="237"/>
      <c r="Q620" s="236"/>
      <c r="R620" s="236"/>
      <c r="S620" s="236"/>
      <c r="T620" s="236"/>
    </row>
    <row r="621" spans="1:20" x14ac:dyDescent="0.25">
      <c r="A621" s="226"/>
      <c r="D621" s="226"/>
      <c r="G621" s="236"/>
      <c r="H621" s="236"/>
      <c r="I621" s="236"/>
      <c r="J621" s="236"/>
      <c r="K621" s="236"/>
      <c r="L621" s="236"/>
      <c r="M621" s="236"/>
      <c r="N621" s="236"/>
      <c r="O621" s="236"/>
      <c r="P621" s="237"/>
      <c r="Q621" s="236"/>
      <c r="R621" s="236"/>
      <c r="S621" s="236"/>
      <c r="T621" s="236"/>
    </row>
    <row r="622" spans="1:20" x14ac:dyDescent="0.25">
      <c r="A622" s="226"/>
      <c r="D622" s="226"/>
      <c r="G622" s="236"/>
      <c r="H622" s="236"/>
      <c r="I622" s="236"/>
      <c r="J622" s="236"/>
      <c r="K622" s="236"/>
      <c r="L622" s="236"/>
      <c r="M622" s="236"/>
      <c r="N622" s="236"/>
      <c r="O622" s="236"/>
      <c r="P622" s="237"/>
      <c r="Q622" s="236"/>
      <c r="R622" s="236"/>
      <c r="S622" s="236"/>
      <c r="T622" s="236"/>
    </row>
    <row r="623" spans="1:20" x14ac:dyDescent="0.25">
      <c r="A623" s="226"/>
      <c r="D623" s="226"/>
      <c r="G623" s="236"/>
      <c r="H623" s="236"/>
      <c r="I623" s="236"/>
      <c r="J623" s="236"/>
      <c r="K623" s="236"/>
      <c r="L623" s="236"/>
      <c r="M623" s="236"/>
      <c r="N623" s="236"/>
      <c r="O623" s="236"/>
      <c r="P623" s="237"/>
      <c r="Q623" s="236"/>
      <c r="R623" s="236"/>
      <c r="S623" s="236"/>
      <c r="T623" s="236"/>
    </row>
    <row r="624" spans="1:20" x14ac:dyDescent="0.25">
      <c r="A624" s="226"/>
      <c r="D624" s="226"/>
      <c r="G624" s="236"/>
      <c r="H624" s="236"/>
      <c r="I624" s="236"/>
      <c r="J624" s="236"/>
      <c r="K624" s="236"/>
      <c r="L624" s="236"/>
      <c r="M624" s="236"/>
      <c r="N624" s="236"/>
      <c r="O624" s="236"/>
      <c r="P624" s="237"/>
      <c r="Q624" s="236"/>
      <c r="R624" s="236"/>
      <c r="S624" s="236"/>
      <c r="T624" s="236"/>
    </row>
    <row r="625" spans="1:20" x14ac:dyDescent="0.25">
      <c r="A625" s="226"/>
      <c r="D625" s="226"/>
      <c r="G625" s="236"/>
      <c r="H625" s="236"/>
      <c r="I625" s="236"/>
      <c r="J625" s="236"/>
      <c r="K625" s="236"/>
      <c r="L625" s="236"/>
      <c r="M625" s="236"/>
      <c r="N625" s="236"/>
      <c r="O625" s="236"/>
      <c r="P625" s="237"/>
      <c r="Q625" s="236"/>
      <c r="R625" s="236"/>
      <c r="S625" s="236"/>
      <c r="T625" s="236"/>
    </row>
    <row r="626" spans="1:20" x14ac:dyDescent="0.25">
      <c r="A626" s="226"/>
      <c r="D626" s="226"/>
      <c r="G626" s="236"/>
      <c r="H626" s="236"/>
      <c r="I626" s="236"/>
      <c r="J626" s="236"/>
      <c r="K626" s="236"/>
      <c r="L626" s="236"/>
      <c r="M626" s="236"/>
      <c r="N626" s="236"/>
      <c r="O626" s="236"/>
      <c r="P626" s="237"/>
      <c r="Q626" s="236"/>
      <c r="R626" s="236"/>
      <c r="S626" s="236"/>
      <c r="T626" s="236"/>
    </row>
    <row r="627" spans="1:20" x14ac:dyDescent="0.25">
      <c r="A627" s="226"/>
      <c r="D627" s="226"/>
      <c r="G627" s="236"/>
      <c r="H627" s="236"/>
      <c r="I627" s="236"/>
      <c r="J627" s="236"/>
      <c r="K627" s="236"/>
      <c r="L627" s="236"/>
      <c r="M627" s="236"/>
      <c r="N627" s="236"/>
      <c r="O627" s="236"/>
      <c r="P627" s="237"/>
      <c r="Q627" s="236"/>
      <c r="R627" s="236"/>
      <c r="S627" s="236"/>
      <c r="T627" s="236"/>
    </row>
    <row r="628" spans="1:20" x14ac:dyDescent="0.25">
      <c r="A628" s="226"/>
      <c r="D628" s="226"/>
      <c r="G628" s="236"/>
      <c r="H628" s="236"/>
      <c r="I628" s="236"/>
      <c r="J628" s="236"/>
      <c r="K628" s="236"/>
      <c r="L628" s="236"/>
      <c r="M628" s="236"/>
      <c r="N628" s="236"/>
      <c r="O628" s="236"/>
      <c r="P628" s="237"/>
      <c r="Q628" s="236"/>
      <c r="R628" s="236"/>
      <c r="S628" s="236"/>
      <c r="T628" s="236"/>
    </row>
    <row r="629" spans="1:20" x14ac:dyDescent="0.25">
      <c r="A629" s="226"/>
      <c r="D629" s="226"/>
      <c r="G629" s="236"/>
      <c r="H629" s="236"/>
      <c r="I629" s="236"/>
      <c r="J629" s="236"/>
      <c r="K629" s="236"/>
      <c r="L629" s="236"/>
      <c r="M629" s="236"/>
      <c r="N629" s="236"/>
      <c r="O629" s="236"/>
      <c r="P629" s="237"/>
      <c r="Q629" s="236"/>
      <c r="R629" s="236"/>
      <c r="S629" s="236"/>
      <c r="T629" s="236"/>
    </row>
    <row r="630" spans="1:20" x14ac:dyDescent="0.25">
      <c r="A630" s="226"/>
      <c r="D630" s="226"/>
      <c r="G630" s="236"/>
      <c r="H630" s="236"/>
      <c r="I630" s="236"/>
      <c r="J630" s="236"/>
      <c r="K630" s="236"/>
      <c r="L630" s="236"/>
      <c r="M630" s="236"/>
      <c r="N630" s="236"/>
      <c r="O630" s="236"/>
      <c r="P630" s="237"/>
      <c r="Q630" s="236"/>
      <c r="R630" s="236"/>
      <c r="S630" s="236"/>
      <c r="T630" s="236"/>
    </row>
    <row r="631" spans="1:20" x14ac:dyDescent="0.25">
      <c r="A631" s="226"/>
      <c r="D631" s="226"/>
      <c r="G631" s="236"/>
      <c r="H631" s="236"/>
      <c r="I631" s="236"/>
      <c r="J631" s="236"/>
      <c r="K631" s="236"/>
      <c r="L631" s="236"/>
      <c r="M631" s="236"/>
      <c r="N631" s="236"/>
      <c r="O631" s="236"/>
      <c r="P631" s="237"/>
      <c r="Q631" s="236"/>
      <c r="R631" s="236"/>
      <c r="S631" s="236"/>
      <c r="T631" s="236"/>
    </row>
    <row r="632" spans="1:20" x14ac:dyDescent="0.25">
      <c r="A632" s="226"/>
      <c r="D632" s="226"/>
      <c r="G632" s="236"/>
      <c r="H632" s="236"/>
      <c r="I632" s="236"/>
      <c r="J632" s="236"/>
      <c r="K632" s="236"/>
      <c r="L632" s="236"/>
      <c r="M632" s="236"/>
      <c r="N632" s="236"/>
      <c r="O632" s="236"/>
      <c r="P632" s="237"/>
      <c r="Q632" s="236"/>
      <c r="R632" s="236"/>
      <c r="S632" s="236"/>
      <c r="T632" s="236"/>
    </row>
    <row r="633" spans="1:20" x14ac:dyDescent="0.25">
      <c r="A633" s="226"/>
      <c r="D633" s="226"/>
      <c r="G633" s="236"/>
      <c r="H633" s="236"/>
      <c r="I633" s="236"/>
      <c r="J633" s="236"/>
      <c r="K633" s="236"/>
      <c r="L633" s="236"/>
      <c r="M633" s="236"/>
      <c r="N633" s="236"/>
      <c r="O633" s="236"/>
      <c r="P633" s="237"/>
      <c r="Q633" s="236"/>
      <c r="R633" s="236"/>
      <c r="S633" s="236"/>
      <c r="T633" s="236"/>
    </row>
    <row r="634" spans="1:20" x14ac:dyDescent="0.25">
      <c r="A634" s="226"/>
      <c r="D634" s="226"/>
      <c r="G634" s="236"/>
      <c r="H634" s="236"/>
      <c r="I634" s="236"/>
      <c r="J634" s="236"/>
      <c r="K634" s="236"/>
      <c r="L634" s="236"/>
      <c r="M634" s="236"/>
      <c r="N634" s="236"/>
      <c r="O634" s="236"/>
      <c r="P634" s="237"/>
      <c r="Q634" s="236"/>
      <c r="R634" s="236"/>
      <c r="S634" s="236"/>
      <c r="T634" s="236"/>
    </row>
    <row r="635" spans="1:20" x14ac:dyDescent="0.25">
      <c r="A635" s="226"/>
      <c r="D635" s="226"/>
      <c r="G635" s="236"/>
      <c r="H635" s="236"/>
      <c r="I635" s="236"/>
      <c r="J635" s="236"/>
      <c r="K635" s="236"/>
      <c r="L635" s="236"/>
      <c r="M635" s="236"/>
      <c r="N635" s="236"/>
      <c r="O635" s="236"/>
      <c r="P635" s="237"/>
      <c r="Q635" s="236"/>
      <c r="R635" s="236"/>
      <c r="S635" s="236"/>
      <c r="T635" s="236"/>
    </row>
    <row r="636" spans="1:20" x14ac:dyDescent="0.25">
      <c r="A636" s="226"/>
      <c r="D636" s="226"/>
      <c r="G636" s="236"/>
      <c r="H636" s="236"/>
      <c r="I636" s="236"/>
      <c r="J636" s="236"/>
      <c r="K636" s="236"/>
      <c r="L636" s="236"/>
      <c r="M636" s="236"/>
      <c r="N636" s="236"/>
      <c r="O636" s="236"/>
      <c r="P636" s="237"/>
      <c r="Q636" s="236"/>
      <c r="R636" s="236"/>
      <c r="S636" s="236"/>
      <c r="T636" s="236"/>
    </row>
    <row r="637" spans="1:20" x14ac:dyDescent="0.25">
      <c r="A637" s="226"/>
      <c r="D637" s="226"/>
      <c r="G637" s="236"/>
      <c r="H637" s="236"/>
      <c r="I637" s="236"/>
      <c r="J637" s="236"/>
      <c r="K637" s="236"/>
      <c r="L637" s="236"/>
      <c r="M637" s="236"/>
      <c r="N637" s="236"/>
      <c r="O637" s="236"/>
      <c r="P637" s="237"/>
      <c r="Q637" s="236"/>
      <c r="R637" s="236"/>
      <c r="S637" s="236"/>
      <c r="T637" s="236"/>
    </row>
    <row r="638" spans="1:20" x14ac:dyDescent="0.25">
      <c r="A638" s="226"/>
      <c r="D638" s="226"/>
      <c r="G638" s="236"/>
      <c r="H638" s="236"/>
      <c r="I638" s="236"/>
      <c r="J638" s="236"/>
      <c r="K638" s="236"/>
      <c r="L638" s="236"/>
      <c r="M638" s="236"/>
      <c r="N638" s="236"/>
      <c r="O638" s="236"/>
      <c r="P638" s="237"/>
      <c r="Q638" s="236"/>
      <c r="R638" s="236"/>
      <c r="S638" s="236"/>
      <c r="T638" s="236"/>
    </row>
    <row r="639" spans="1:20" x14ac:dyDescent="0.25">
      <c r="A639" s="226"/>
      <c r="D639" s="226"/>
      <c r="G639" s="236"/>
      <c r="H639" s="236"/>
      <c r="I639" s="236"/>
      <c r="J639" s="236"/>
      <c r="K639" s="236"/>
      <c r="L639" s="236"/>
      <c r="M639" s="236"/>
      <c r="N639" s="236"/>
      <c r="O639" s="236"/>
      <c r="P639" s="237"/>
      <c r="Q639" s="236"/>
      <c r="R639" s="236"/>
      <c r="S639" s="236"/>
      <c r="T639" s="236"/>
    </row>
    <row r="640" spans="1:20" x14ac:dyDescent="0.25">
      <c r="A640" s="226"/>
      <c r="D640" s="226"/>
      <c r="G640" s="236"/>
      <c r="H640" s="236"/>
      <c r="I640" s="236"/>
      <c r="J640" s="236"/>
      <c r="K640" s="236"/>
      <c r="L640" s="236"/>
      <c r="M640" s="236"/>
      <c r="N640" s="236"/>
      <c r="O640" s="236"/>
      <c r="P640" s="237"/>
      <c r="Q640" s="236"/>
      <c r="R640" s="236"/>
      <c r="S640" s="236"/>
      <c r="T640" s="236"/>
    </row>
    <row r="641" spans="1:20" x14ac:dyDescent="0.25">
      <c r="A641" s="226"/>
      <c r="D641" s="226"/>
      <c r="G641" s="236"/>
      <c r="H641" s="236"/>
      <c r="I641" s="236"/>
      <c r="J641" s="236"/>
      <c r="K641" s="236"/>
      <c r="L641" s="236"/>
      <c r="M641" s="236"/>
      <c r="N641" s="236"/>
      <c r="O641" s="236"/>
      <c r="P641" s="237"/>
      <c r="Q641" s="236"/>
      <c r="R641" s="236"/>
      <c r="S641" s="236"/>
      <c r="T641" s="236"/>
    </row>
    <row r="642" spans="1:20" x14ac:dyDescent="0.25">
      <c r="A642" s="226"/>
      <c r="D642" s="226"/>
      <c r="G642" s="236"/>
      <c r="H642" s="236"/>
      <c r="I642" s="236"/>
      <c r="J642" s="236"/>
      <c r="K642" s="236"/>
      <c r="L642" s="236"/>
      <c r="M642" s="236"/>
      <c r="N642" s="236"/>
      <c r="O642" s="236"/>
      <c r="P642" s="237"/>
      <c r="Q642" s="236"/>
      <c r="R642" s="236"/>
      <c r="S642" s="236"/>
      <c r="T642" s="236"/>
    </row>
    <row r="643" spans="1:20" x14ac:dyDescent="0.25">
      <c r="A643" s="226"/>
      <c r="D643" s="226"/>
      <c r="G643" s="236"/>
      <c r="H643" s="236"/>
      <c r="I643" s="236"/>
      <c r="J643" s="236"/>
      <c r="K643" s="236"/>
      <c r="L643" s="236"/>
      <c r="M643" s="236"/>
      <c r="N643" s="236"/>
      <c r="O643" s="236"/>
      <c r="P643" s="237"/>
      <c r="Q643" s="236"/>
      <c r="R643" s="236"/>
      <c r="S643" s="236"/>
      <c r="T643" s="236"/>
    </row>
    <row r="644" spans="1:20" x14ac:dyDescent="0.25">
      <c r="A644" s="226"/>
      <c r="D644" s="226"/>
      <c r="G644" s="236"/>
      <c r="H644" s="236"/>
      <c r="I644" s="236"/>
      <c r="J644" s="236"/>
      <c r="K644" s="236"/>
      <c r="L644" s="236"/>
      <c r="M644" s="236"/>
      <c r="N644" s="236"/>
      <c r="O644" s="236"/>
      <c r="P644" s="237"/>
      <c r="Q644" s="236"/>
      <c r="R644" s="236"/>
      <c r="S644" s="236"/>
      <c r="T644" s="236"/>
    </row>
    <row r="645" spans="1:20" x14ac:dyDescent="0.25">
      <c r="A645" s="226"/>
      <c r="D645" s="226"/>
      <c r="G645" s="236"/>
      <c r="H645" s="236"/>
      <c r="I645" s="236"/>
      <c r="J645" s="236"/>
      <c r="K645" s="236"/>
      <c r="L645" s="236"/>
      <c r="M645" s="236"/>
      <c r="N645" s="236"/>
      <c r="O645" s="236"/>
      <c r="P645" s="237"/>
      <c r="Q645" s="236"/>
      <c r="R645" s="236"/>
      <c r="S645" s="236"/>
      <c r="T645" s="236"/>
    </row>
    <row r="646" spans="1:20" x14ac:dyDescent="0.25">
      <c r="A646" s="226"/>
      <c r="D646" s="226"/>
      <c r="G646" s="236"/>
      <c r="H646" s="236"/>
      <c r="I646" s="236"/>
      <c r="J646" s="236"/>
      <c r="K646" s="236"/>
      <c r="L646" s="236"/>
      <c r="M646" s="236"/>
      <c r="N646" s="236"/>
      <c r="O646" s="236"/>
      <c r="P646" s="237"/>
      <c r="Q646" s="236"/>
      <c r="R646" s="236"/>
      <c r="S646" s="236"/>
      <c r="T646" s="236"/>
    </row>
    <row r="647" spans="1:20" x14ac:dyDescent="0.25">
      <c r="A647" s="226"/>
      <c r="D647" s="226"/>
      <c r="G647" s="236"/>
      <c r="H647" s="236"/>
      <c r="I647" s="236"/>
      <c r="J647" s="236"/>
      <c r="K647" s="236"/>
      <c r="L647" s="236"/>
      <c r="M647" s="236"/>
      <c r="N647" s="236"/>
      <c r="O647" s="236"/>
      <c r="P647" s="237"/>
      <c r="Q647" s="236"/>
      <c r="R647" s="236"/>
      <c r="S647" s="236"/>
      <c r="T647" s="236"/>
    </row>
    <row r="648" spans="1:20" x14ac:dyDescent="0.25">
      <c r="A648" s="226"/>
      <c r="D648" s="226"/>
      <c r="G648" s="236"/>
      <c r="H648" s="236"/>
      <c r="I648" s="236"/>
      <c r="J648" s="236"/>
      <c r="K648" s="236"/>
      <c r="L648" s="236"/>
      <c r="M648" s="236"/>
      <c r="N648" s="236"/>
      <c r="O648" s="236"/>
      <c r="P648" s="237"/>
      <c r="Q648" s="236"/>
      <c r="R648" s="236"/>
      <c r="S648" s="236"/>
      <c r="T648" s="236"/>
    </row>
    <row r="649" spans="1:20" x14ac:dyDescent="0.25">
      <c r="A649" s="226"/>
      <c r="D649" s="226"/>
      <c r="G649" s="236"/>
      <c r="H649" s="236"/>
      <c r="I649" s="236"/>
      <c r="J649" s="236"/>
      <c r="K649" s="236"/>
      <c r="L649" s="236"/>
      <c r="M649" s="236"/>
      <c r="N649" s="236"/>
      <c r="O649" s="236"/>
      <c r="P649" s="237"/>
      <c r="Q649" s="236"/>
      <c r="R649" s="236"/>
      <c r="S649" s="236"/>
      <c r="T649" s="236"/>
    </row>
    <row r="650" spans="1:20" x14ac:dyDescent="0.25">
      <c r="A650" s="226"/>
      <c r="D650" s="226"/>
      <c r="G650" s="236"/>
      <c r="H650" s="236"/>
      <c r="I650" s="236"/>
      <c r="J650" s="236"/>
      <c r="K650" s="236"/>
      <c r="L650" s="236"/>
      <c r="M650" s="236"/>
      <c r="N650" s="236"/>
      <c r="O650" s="236"/>
      <c r="P650" s="237"/>
      <c r="Q650" s="236"/>
      <c r="R650" s="236"/>
      <c r="S650" s="236"/>
      <c r="T650" s="236"/>
    </row>
    <row r="651" spans="1:20" x14ac:dyDescent="0.25">
      <c r="A651" s="226"/>
      <c r="D651" s="226"/>
      <c r="G651" s="236"/>
      <c r="H651" s="236"/>
      <c r="I651" s="236"/>
      <c r="J651" s="236"/>
      <c r="K651" s="236"/>
      <c r="L651" s="236"/>
      <c r="M651" s="236"/>
      <c r="N651" s="236"/>
      <c r="O651" s="236"/>
      <c r="P651" s="237"/>
      <c r="Q651" s="236"/>
      <c r="R651" s="236"/>
      <c r="S651" s="236"/>
      <c r="T651" s="236"/>
    </row>
    <row r="652" spans="1:20" x14ac:dyDescent="0.25">
      <c r="A652" s="226"/>
      <c r="D652" s="226"/>
      <c r="G652" s="236"/>
      <c r="H652" s="236"/>
      <c r="I652" s="236"/>
      <c r="J652" s="236"/>
      <c r="K652" s="236"/>
      <c r="L652" s="236"/>
      <c r="M652" s="236"/>
      <c r="N652" s="236"/>
      <c r="O652" s="236"/>
      <c r="P652" s="237"/>
      <c r="Q652" s="236"/>
      <c r="R652" s="236"/>
      <c r="S652" s="236"/>
      <c r="T652" s="236"/>
    </row>
    <row r="653" spans="1:20" x14ac:dyDescent="0.25">
      <c r="A653" s="226"/>
      <c r="D653" s="226"/>
      <c r="G653" s="236"/>
      <c r="H653" s="236"/>
      <c r="I653" s="236"/>
      <c r="J653" s="236"/>
      <c r="K653" s="236"/>
      <c r="L653" s="236"/>
      <c r="M653" s="236"/>
      <c r="N653" s="236"/>
      <c r="O653" s="236"/>
      <c r="P653" s="237"/>
      <c r="Q653" s="236"/>
      <c r="R653" s="236"/>
      <c r="S653" s="236"/>
      <c r="T653" s="236"/>
    </row>
    <row r="654" spans="1:20" x14ac:dyDescent="0.25">
      <c r="A654" s="226"/>
      <c r="D654" s="226"/>
      <c r="G654" s="236"/>
      <c r="H654" s="236"/>
      <c r="I654" s="236"/>
      <c r="J654" s="236"/>
      <c r="K654" s="236"/>
      <c r="L654" s="236"/>
      <c r="M654" s="236"/>
      <c r="N654" s="236"/>
      <c r="O654" s="236"/>
      <c r="P654" s="237"/>
      <c r="Q654" s="236"/>
      <c r="R654" s="236"/>
      <c r="S654" s="236"/>
      <c r="T654" s="236"/>
    </row>
    <row r="655" spans="1:20" x14ac:dyDescent="0.25">
      <c r="A655" s="226"/>
      <c r="D655" s="226"/>
      <c r="G655" s="236"/>
      <c r="H655" s="236"/>
      <c r="I655" s="236"/>
      <c r="J655" s="236"/>
      <c r="K655" s="236"/>
      <c r="L655" s="236"/>
      <c r="M655" s="236"/>
      <c r="N655" s="236"/>
      <c r="O655" s="236"/>
      <c r="P655" s="237"/>
      <c r="Q655" s="236"/>
      <c r="R655" s="236"/>
      <c r="S655" s="236"/>
      <c r="T655" s="236"/>
    </row>
    <row r="656" spans="1:20" x14ac:dyDescent="0.25">
      <c r="A656" s="226"/>
      <c r="D656" s="226"/>
      <c r="G656" s="236"/>
      <c r="H656" s="236"/>
      <c r="I656" s="236"/>
      <c r="J656" s="236"/>
      <c r="K656" s="236"/>
      <c r="L656" s="236"/>
      <c r="M656" s="236"/>
      <c r="N656" s="236"/>
      <c r="O656" s="236"/>
      <c r="P656" s="237"/>
      <c r="Q656" s="236"/>
      <c r="R656" s="236"/>
      <c r="S656" s="236"/>
      <c r="T656" s="236"/>
    </row>
    <row r="657" spans="1:20" x14ac:dyDescent="0.25">
      <c r="A657" s="226"/>
      <c r="D657" s="226"/>
      <c r="G657" s="236"/>
      <c r="H657" s="236"/>
      <c r="I657" s="236"/>
      <c r="J657" s="236"/>
      <c r="K657" s="236"/>
      <c r="L657" s="236"/>
      <c r="M657" s="236"/>
      <c r="N657" s="236"/>
      <c r="O657" s="236"/>
      <c r="P657" s="237"/>
      <c r="Q657" s="236"/>
      <c r="R657" s="236"/>
      <c r="S657" s="236"/>
      <c r="T657" s="236"/>
    </row>
    <row r="658" spans="1:20" x14ac:dyDescent="0.25">
      <c r="A658" s="226"/>
      <c r="D658" s="226"/>
      <c r="G658" s="236"/>
      <c r="H658" s="236"/>
      <c r="I658" s="236"/>
      <c r="J658" s="236"/>
      <c r="K658" s="236"/>
      <c r="L658" s="236"/>
      <c r="M658" s="236"/>
      <c r="N658" s="236"/>
      <c r="O658" s="236"/>
      <c r="P658" s="237"/>
      <c r="Q658" s="236"/>
      <c r="R658" s="236"/>
      <c r="S658" s="236"/>
      <c r="T658" s="236"/>
    </row>
    <row r="659" spans="1:20" x14ac:dyDescent="0.25">
      <c r="A659" s="226"/>
      <c r="D659" s="226"/>
      <c r="G659" s="236"/>
      <c r="H659" s="236"/>
      <c r="I659" s="236"/>
      <c r="J659" s="236"/>
      <c r="K659" s="236"/>
      <c r="L659" s="236"/>
      <c r="M659" s="236"/>
      <c r="N659" s="236"/>
      <c r="O659" s="236"/>
      <c r="P659" s="237"/>
      <c r="Q659" s="236"/>
      <c r="R659" s="236"/>
      <c r="S659" s="236"/>
      <c r="T659" s="236"/>
    </row>
    <row r="660" spans="1:20" x14ac:dyDescent="0.25">
      <c r="A660" s="226"/>
      <c r="D660" s="226"/>
      <c r="G660" s="236"/>
      <c r="H660" s="236"/>
      <c r="I660" s="236"/>
      <c r="J660" s="236"/>
      <c r="K660" s="236"/>
      <c r="L660" s="236"/>
      <c r="M660" s="236"/>
      <c r="N660" s="236"/>
      <c r="O660" s="236"/>
      <c r="P660" s="237"/>
      <c r="Q660" s="236"/>
      <c r="R660" s="236"/>
      <c r="S660" s="236"/>
      <c r="T660" s="236"/>
    </row>
    <row r="661" spans="1:20" x14ac:dyDescent="0.25">
      <c r="A661" s="226"/>
      <c r="D661" s="226"/>
      <c r="G661" s="236"/>
      <c r="H661" s="236"/>
      <c r="I661" s="236"/>
      <c r="J661" s="236"/>
      <c r="K661" s="236"/>
      <c r="L661" s="236"/>
      <c r="M661" s="236"/>
      <c r="N661" s="236"/>
      <c r="O661" s="236"/>
      <c r="P661" s="237"/>
      <c r="Q661" s="236"/>
      <c r="R661" s="236"/>
      <c r="S661" s="236"/>
      <c r="T661" s="236"/>
    </row>
    <row r="662" spans="1:20" x14ac:dyDescent="0.25">
      <c r="A662" s="226"/>
      <c r="D662" s="226"/>
      <c r="G662" s="236"/>
      <c r="H662" s="236"/>
      <c r="I662" s="236"/>
      <c r="J662" s="236"/>
      <c r="K662" s="236"/>
      <c r="L662" s="236"/>
      <c r="M662" s="236"/>
      <c r="N662" s="236"/>
      <c r="O662" s="236"/>
      <c r="P662" s="237"/>
      <c r="Q662" s="236"/>
      <c r="R662" s="236"/>
      <c r="S662" s="236"/>
      <c r="T662" s="236"/>
    </row>
    <row r="663" spans="1:20" x14ac:dyDescent="0.25">
      <c r="A663" s="226"/>
      <c r="D663" s="226"/>
      <c r="G663" s="236"/>
      <c r="H663" s="236"/>
      <c r="I663" s="236"/>
      <c r="J663" s="236"/>
      <c r="K663" s="236"/>
      <c r="L663" s="236"/>
      <c r="M663" s="236"/>
      <c r="N663" s="236"/>
      <c r="O663" s="236"/>
      <c r="P663" s="237"/>
      <c r="Q663" s="236"/>
      <c r="R663" s="236"/>
      <c r="S663" s="236"/>
      <c r="T663" s="236"/>
    </row>
    <row r="664" spans="1:20" x14ac:dyDescent="0.25">
      <c r="A664" s="226"/>
      <c r="D664" s="226"/>
      <c r="G664" s="236"/>
      <c r="H664" s="236"/>
      <c r="I664" s="236"/>
      <c r="J664" s="236"/>
      <c r="K664" s="236"/>
      <c r="L664" s="236"/>
      <c r="M664" s="236"/>
      <c r="N664" s="236"/>
      <c r="O664" s="236"/>
      <c r="P664" s="237"/>
      <c r="Q664" s="236"/>
      <c r="R664" s="236"/>
      <c r="S664" s="236"/>
      <c r="T664" s="236"/>
    </row>
    <row r="665" spans="1:20" x14ac:dyDescent="0.25">
      <c r="A665" s="226"/>
      <c r="D665" s="226"/>
      <c r="G665" s="236"/>
      <c r="H665" s="236"/>
      <c r="I665" s="236"/>
      <c r="J665" s="236"/>
      <c r="K665" s="236"/>
      <c r="L665" s="236"/>
      <c r="M665" s="236"/>
      <c r="N665" s="236"/>
      <c r="O665" s="236"/>
      <c r="P665" s="237"/>
      <c r="Q665" s="236"/>
      <c r="R665" s="236"/>
      <c r="S665" s="236"/>
      <c r="T665" s="236"/>
    </row>
    <row r="666" spans="1:20" x14ac:dyDescent="0.25">
      <c r="A666" s="226"/>
      <c r="D666" s="226"/>
      <c r="G666" s="236"/>
      <c r="H666" s="236"/>
      <c r="I666" s="236"/>
      <c r="J666" s="236"/>
      <c r="K666" s="236"/>
      <c r="L666" s="236"/>
      <c r="M666" s="236"/>
      <c r="N666" s="236"/>
      <c r="O666" s="236"/>
      <c r="P666" s="237"/>
      <c r="Q666" s="236"/>
      <c r="R666" s="236"/>
      <c r="S666" s="236"/>
      <c r="T666" s="236"/>
    </row>
    <row r="667" spans="1:20" x14ac:dyDescent="0.25">
      <c r="A667" s="226"/>
      <c r="D667" s="226"/>
      <c r="G667" s="236"/>
      <c r="H667" s="236"/>
      <c r="I667" s="236"/>
      <c r="J667" s="236"/>
      <c r="K667" s="236"/>
      <c r="L667" s="236"/>
      <c r="M667" s="236"/>
      <c r="N667" s="236"/>
      <c r="O667" s="236"/>
      <c r="P667" s="237"/>
      <c r="Q667" s="236"/>
      <c r="R667" s="236"/>
      <c r="S667" s="236"/>
      <c r="T667" s="236"/>
    </row>
    <row r="668" spans="1:20" x14ac:dyDescent="0.25">
      <c r="A668" s="226"/>
      <c r="D668" s="226"/>
      <c r="G668" s="236"/>
      <c r="H668" s="236"/>
      <c r="I668" s="236"/>
      <c r="J668" s="236"/>
      <c r="K668" s="236"/>
      <c r="L668" s="236"/>
      <c r="M668" s="236"/>
      <c r="N668" s="236"/>
      <c r="O668" s="236"/>
      <c r="P668" s="237"/>
      <c r="Q668" s="236"/>
      <c r="R668" s="236"/>
      <c r="S668" s="236"/>
      <c r="T668" s="236"/>
    </row>
    <row r="669" spans="1:20" x14ac:dyDescent="0.25">
      <c r="A669" s="226"/>
      <c r="D669" s="226"/>
      <c r="G669" s="236"/>
      <c r="H669" s="236"/>
      <c r="I669" s="236"/>
      <c r="J669" s="236"/>
      <c r="K669" s="236"/>
      <c r="L669" s="236"/>
      <c r="M669" s="236"/>
      <c r="N669" s="236"/>
      <c r="O669" s="236"/>
      <c r="P669" s="237"/>
      <c r="Q669" s="236"/>
      <c r="R669" s="236"/>
      <c r="S669" s="236"/>
      <c r="T669" s="236"/>
    </row>
    <row r="670" spans="1:20" x14ac:dyDescent="0.25">
      <c r="A670" s="226"/>
      <c r="D670" s="226"/>
      <c r="G670" s="236"/>
      <c r="H670" s="236"/>
      <c r="I670" s="236"/>
      <c r="J670" s="236"/>
      <c r="K670" s="236"/>
      <c r="L670" s="236"/>
      <c r="M670" s="236"/>
      <c r="N670" s="236"/>
      <c r="O670" s="236"/>
      <c r="P670" s="237"/>
      <c r="Q670" s="236"/>
      <c r="R670" s="236"/>
      <c r="S670" s="236"/>
      <c r="T670" s="236"/>
    </row>
    <row r="671" spans="1:20" x14ac:dyDescent="0.25">
      <c r="A671" s="226"/>
      <c r="D671" s="226"/>
      <c r="G671" s="236"/>
      <c r="H671" s="236"/>
      <c r="I671" s="236"/>
      <c r="J671" s="236"/>
      <c r="K671" s="236"/>
      <c r="L671" s="236"/>
      <c r="M671" s="236"/>
      <c r="N671" s="236"/>
      <c r="O671" s="236"/>
      <c r="P671" s="237"/>
      <c r="Q671" s="236"/>
      <c r="R671" s="236"/>
      <c r="S671" s="236"/>
      <c r="T671" s="236"/>
    </row>
    <row r="672" spans="1:20" x14ac:dyDescent="0.25">
      <c r="A672" s="226"/>
      <c r="D672" s="226"/>
      <c r="G672" s="236"/>
      <c r="H672" s="236"/>
      <c r="I672" s="236"/>
      <c r="J672" s="236"/>
      <c r="K672" s="236"/>
      <c r="L672" s="236"/>
      <c r="M672" s="236"/>
      <c r="N672" s="236"/>
      <c r="O672" s="236"/>
      <c r="P672" s="237"/>
      <c r="Q672" s="236"/>
      <c r="R672" s="236"/>
      <c r="S672" s="236"/>
      <c r="T672" s="236"/>
    </row>
    <row r="673" spans="1:20" x14ac:dyDescent="0.25">
      <c r="A673" s="226"/>
      <c r="D673" s="226"/>
      <c r="G673" s="236"/>
      <c r="H673" s="236"/>
      <c r="I673" s="236"/>
      <c r="J673" s="236"/>
      <c r="K673" s="236"/>
      <c r="L673" s="236"/>
      <c r="M673" s="236"/>
      <c r="N673" s="236"/>
      <c r="O673" s="236"/>
      <c r="P673" s="237"/>
      <c r="Q673" s="236"/>
      <c r="R673" s="236"/>
      <c r="S673" s="236"/>
      <c r="T673" s="236"/>
    </row>
    <row r="674" spans="1:20" x14ac:dyDescent="0.25">
      <c r="A674" s="226"/>
      <c r="D674" s="226"/>
      <c r="G674" s="236"/>
      <c r="H674" s="236"/>
      <c r="I674" s="236"/>
      <c r="J674" s="236"/>
      <c r="K674" s="236"/>
      <c r="L674" s="236"/>
      <c r="M674" s="236"/>
      <c r="N674" s="236"/>
      <c r="O674" s="236"/>
      <c r="P674" s="237"/>
      <c r="Q674" s="236"/>
      <c r="R674" s="236"/>
      <c r="S674" s="236"/>
      <c r="T674" s="236"/>
    </row>
    <row r="675" spans="1:20" x14ac:dyDescent="0.25">
      <c r="A675" s="226"/>
      <c r="D675" s="226"/>
      <c r="G675" s="236"/>
      <c r="H675" s="236"/>
      <c r="I675" s="236"/>
      <c r="J675" s="236"/>
      <c r="K675" s="236"/>
      <c r="L675" s="236"/>
      <c r="M675" s="236"/>
      <c r="N675" s="236"/>
      <c r="O675" s="236"/>
      <c r="P675" s="237"/>
      <c r="Q675" s="236"/>
      <c r="R675" s="236"/>
      <c r="S675" s="236"/>
      <c r="T675" s="236"/>
    </row>
    <row r="676" spans="1:20" x14ac:dyDescent="0.25">
      <c r="A676" s="226"/>
      <c r="D676" s="226"/>
      <c r="G676" s="236"/>
      <c r="H676" s="236"/>
      <c r="I676" s="236"/>
      <c r="J676" s="236"/>
      <c r="K676" s="236"/>
      <c r="L676" s="236"/>
      <c r="M676" s="236"/>
      <c r="N676" s="236"/>
      <c r="O676" s="236"/>
      <c r="P676" s="237"/>
      <c r="Q676" s="236"/>
      <c r="R676" s="236"/>
      <c r="S676" s="236"/>
      <c r="T676" s="236"/>
    </row>
    <row r="677" spans="1:20" x14ac:dyDescent="0.25">
      <c r="A677" s="226"/>
      <c r="D677" s="226"/>
      <c r="G677" s="236"/>
      <c r="H677" s="236"/>
      <c r="I677" s="236"/>
      <c r="J677" s="236"/>
      <c r="K677" s="236"/>
      <c r="L677" s="236"/>
      <c r="M677" s="236"/>
      <c r="N677" s="236"/>
      <c r="O677" s="236"/>
      <c r="P677" s="237"/>
      <c r="Q677" s="236"/>
      <c r="R677" s="236"/>
      <c r="S677" s="236"/>
      <c r="T677" s="236"/>
    </row>
    <row r="678" spans="1:20" x14ac:dyDescent="0.25">
      <c r="A678" s="226"/>
      <c r="D678" s="226"/>
      <c r="G678" s="236"/>
      <c r="H678" s="236"/>
      <c r="I678" s="236"/>
      <c r="J678" s="236"/>
      <c r="K678" s="236"/>
      <c r="L678" s="236"/>
      <c r="M678" s="236"/>
      <c r="N678" s="236"/>
      <c r="O678" s="236"/>
      <c r="P678" s="237"/>
      <c r="Q678" s="236"/>
      <c r="R678" s="236"/>
      <c r="S678" s="236"/>
      <c r="T678" s="236"/>
    </row>
    <row r="679" spans="1:20" x14ac:dyDescent="0.25">
      <c r="A679" s="226"/>
      <c r="D679" s="226"/>
      <c r="G679" s="236"/>
      <c r="H679" s="236"/>
      <c r="I679" s="236"/>
      <c r="J679" s="236"/>
      <c r="K679" s="236"/>
      <c r="L679" s="236"/>
      <c r="M679" s="236"/>
      <c r="N679" s="236"/>
      <c r="O679" s="236"/>
      <c r="P679" s="237"/>
      <c r="Q679" s="236"/>
      <c r="R679" s="236"/>
      <c r="S679" s="236"/>
      <c r="T679" s="236"/>
    </row>
    <row r="680" spans="1:20" x14ac:dyDescent="0.25">
      <c r="A680" s="226"/>
      <c r="D680" s="226"/>
      <c r="G680" s="236"/>
      <c r="H680" s="236"/>
      <c r="I680" s="236"/>
      <c r="J680" s="236"/>
      <c r="K680" s="236"/>
      <c r="L680" s="236"/>
      <c r="M680" s="236"/>
      <c r="N680" s="236"/>
      <c r="O680" s="236"/>
      <c r="P680" s="237"/>
      <c r="Q680" s="236"/>
      <c r="R680" s="236"/>
      <c r="S680" s="236"/>
      <c r="T680" s="236"/>
    </row>
    <row r="681" spans="1:20" x14ac:dyDescent="0.25">
      <c r="A681" s="226"/>
      <c r="D681" s="226"/>
      <c r="G681" s="236"/>
      <c r="H681" s="236"/>
      <c r="I681" s="236"/>
      <c r="J681" s="236"/>
      <c r="K681" s="236"/>
      <c r="L681" s="236"/>
      <c r="M681" s="236"/>
      <c r="N681" s="236"/>
      <c r="O681" s="236"/>
      <c r="P681" s="237"/>
      <c r="Q681" s="236"/>
      <c r="R681" s="236"/>
      <c r="S681" s="236"/>
      <c r="T681" s="236"/>
    </row>
    <row r="682" spans="1:20" x14ac:dyDescent="0.25">
      <c r="A682" s="226"/>
      <c r="D682" s="226"/>
      <c r="G682" s="236"/>
      <c r="H682" s="236"/>
      <c r="I682" s="236"/>
      <c r="J682" s="236"/>
      <c r="K682" s="236"/>
      <c r="L682" s="236"/>
      <c r="M682" s="236"/>
      <c r="N682" s="236"/>
      <c r="O682" s="236"/>
      <c r="P682" s="237"/>
      <c r="Q682" s="236"/>
      <c r="R682" s="236"/>
      <c r="S682" s="236"/>
      <c r="T682" s="236"/>
    </row>
    <row r="683" spans="1:20" x14ac:dyDescent="0.25">
      <c r="A683" s="226"/>
      <c r="D683" s="226"/>
      <c r="G683" s="236"/>
      <c r="H683" s="236"/>
      <c r="I683" s="236"/>
      <c r="J683" s="236"/>
      <c r="K683" s="236"/>
      <c r="L683" s="236"/>
      <c r="M683" s="236"/>
      <c r="N683" s="236"/>
      <c r="O683" s="236"/>
      <c r="P683" s="237"/>
      <c r="Q683" s="236"/>
      <c r="R683" s="236"/>
      <c r="S683" s="236"/>
      <c r="T683" s="236"/>
    </row>
    <row r="684" spans="1:20" x14ac:dyDescent="0.25">
      <c r="A684" s="226"/>
      <c r="D684" s="226"/>
      <c r="G684" s="236"/>
      <c r="H684" s="236"/>
      <c r="I684" s="236"/>
      <c r="J684" s="236"/>
      <c r="K684" s="236"/>
      <c r="L684" s="236"/>
      <c r="M684" s="236"/>
      <c r="N684" s="236"/>
      <c r="O684" s="236"/>
      <c r="P684" s="237"/>
      <c r="Q684" s="236"/>
      <c r="R684" s="236"/>
      <c r="S684" s="236"/>
      <c r="T684" s="236"/>
    </row>
    <row r="685" spans="1:20" x14ac:dyDescent="0.25">
      <c r="A685" s="226"/>
      <c r="D685" s="226"/>
      <c r="G685" s="236"/>
      <c r="H685" s="236"/>
      <c r="I685" s="236"/>
      <c r="J685" s="236"/>
      <c r="K685" s="236"/>
      <c r="L685" s="236"/>
      <c r="M685" s="236"/>
      <c r="N685" s="236"/>
      <c r="O685" s="236"/>
      <c r="P685" s="237"/>
      <c r="Q685" s="236"/>
      <c r="R685" s="236"/>
      <c r="S685" s="236"/>
      <c r="T685" s="236"/>
    </row>
    <row r="686" spans="1:20" x14ac:dyDescent="0.25">
      <c r="A686" s="226"/>
      <c r="D686" s="226"/>
      <c r="G686" s="236"/>
      <c r="H686" s="236"/>
      <c r="I686" s="236"/>
      <c r="J686" s="236"/>
      <c r="K686" s="236"/>
      <c r="L686" s="236"/>
      <c r="M686" s="236"/>
      <c r="N686" s="236"/>
      <c r="O686" s="236"/>
      <c r="P686" s="237"/>
      <c r="Q686" s="236"/>
      <c r="R686" s="236"/>
      <c r="S686" s="236"/>
      <c r="T686" s="236"/>
    </row>
    <row r="687" spans="1:20" x14ac:dyDescent="0.25">
      <c r="A687" s="226"/>
      <c r="D687" s="226"/>
      <c r="G687" s="236"/>
      <c r="H687" s="236"/>
      <c r="I687" s="236"/>
      <c r="J687" s="236"/>
      <c r="K687" s="236"/>
      <c r="L687" s="236"/>
      <c r="M687" s="236"/>
      <c r="N687" s="236"/>
      <c r="O687" s="236"/>
      <c r="P687" s="237"/>
      <c r="Q687" s="236"/>
      <c r="R687" s="236"/>
      <c r="S687" s="236"/>
      <c r="T687" s="236"/>
    </row>
    <row r="688" spans="1:20" x14ac:dyDescent="0.25">
      <c r="A688" s="226"/>
      <c r="D688" s="226"/>
      <c r="G688" s="236"/>
      <c r="H688" s="236"/>
      <c r="I688" s="236"/>
      <c r="J688" s="236"/>
      <c r="K688" s="236"/>
      <c r="L688" s="236"/>
      <c r="M688" s="236"/>
      <c r="N688" s="236"/>
      <c r="O688" s="236"/>
      <c r="P688" s="237"/>
      <c r="Q688" s="236"/>
      <c r="R688" s="236"/>
      <c r="S688" s="236"/>
      <c r="T688" s="236"/>
    </row>
    <row r="689" spans="1:20" x14ac:dyDescent="0.25">
      <c r="A689" s="226"/>
      <c r="D689" s="226"/>
      <c r="G689" s="236"/>
      <c r="H689" s="236"/>
      <c r="I689" s="236"/>
      <c r="J689" s="236"/>
      <c r="K689" s="236"/>
      <c r="L689" s="236"/>
      <c r="M689" s="236"/>
      <c r="N689" s="236"/>
      <c r="O689" s="236"/>
      <c r="P689" s="237"/>
      <c r="Q689" s="236"/>
      <c r="R689" s="236"/>
      <c r="S689" s="236"/>
      <c r="T689" s="236"/>
    </row>
    <row r="690" spans="1:20" x14ac:dyDescent="0.25">
      <c r="A690" s="226"/>
      <c r="D690" s="226"/>
      <c r="G690" s="236"/>
      <c r="H690" s="236"/>
      <c r="I690" s="236"/>
      <c r="J690" s="236"/>
      <c r="K690" s="236"/>
      <c r="L690" s="236"/>
      <c r="M690" s="236"/>
      <c r="N690" s="236"/>
      <c r="O690" s="236"/>
      <c r="P690" s="237"/>
      <c r="Q690" s="236"/>
      <c r="R690" s="236"/>
      <c r="S690" s="236"/>
      <c r="T690" s="236"/>
    </row>
    <row r="691" spans="1:20" x14ac:dyDescent="0.25">
      <c r="A691" s="226"/>
      <c r="D691" s="226"/>
      <c r="G691" s="236"/>
      <c r="H691" s="236"/>
      <c r="I691" s="236"/>
      <c r="J691" s="236"/>
      <c r="K691" s="236"/>
      <c r="L691" s="236"/>
      <c r="M691" s="236"/>
      <c r="N691" s="236"/>
      <c r="O691" s="236"/>
      <c r="P691" s="237"/>
      <c r="Q691" s="236"/>
      <c r="R691" s="236"/>
      <c r="S691" s="236"/>
      <c r="T691" s="236"/>
    </row>
    <row r="692" spans="1:20" x14ac:dyDescent="0.25">
      <c r="A692" s="226"/>
      <c r="D692" s="226"/>
      <c r="G692" s="236"/>
      <c r="H692" s="236"/>
      <c r="I692" s="236"/>
      <c r="J692" s="236"/>
      <c r="K692" s="236"/>
      <c r="L692" s="236"/>
      <c r="M692" s="236"/>
      <c r="N692" s="236"/>
      <c r="O692" s="236"/>
      <c r="P692" s="237"/>
      <c r="Q692" s="236"/>
      <c r="R692" s="236"/>
      <c r="S692" s="236"/>
      <c r="T692" s="236"/>
    </row>
    <row r="693" spans="1:20" x14ac:dyDescent="0.25">
      <c r="A693" s="226"/>
      <c r="D693" s="226"/>
      <c r="G693" s="236"/>
      <c r="H693" s="236"/>
      <c r="I693" s="236"/>
      <c r="J693" s="236"/>
      <c r="K693" s="236"/>
      <c r="L693" s="236"/>
      <c r="M693" s="236"/>
      <c r="N693" s="236"/>
      <c r="O693" s="236"/>
      <c r="P693" s="237"/>
      <c r="Q693" s="236"/>
      <c r="R693" s="236"/>
      <c r="S693" s="236"/>
      <c r="T693" s="236"/>
    </row>
    <row r="694" spans="1:20" x14ac:dyDescent="0.25">
      <c r="A694" s="226"/>
      <c r="D694" s="226"/>
      <c r="G694" s="236"/>
      <c r="H694" s="236"/>
      <c r="I694" s="236"/>
      <c r="J694" s="236"/>
      <c r="K694" s="236"/>
      <c r="L694" s="236"/>
      <c r="M694" s="236"/>
      <c r="N694" s="236"/>
      <c r="O694" s="236"/>
      <c r="P694" s="237"/>
      <c r="Q694" s="236"/>
      <c r="R694" s="236"/>
      <c r="S694" s="236"/>
      <c r="T694" s="236"/>
    </row>
    <row r="695" spans="1:20" x14ac:dyDescent="0.25">
      <c r="A695" s="226"/>
      <c r="D695" s="226"/>
      <c r="G695" s="236"/>
      <c r="H695" s="236"/>
      <c r="I695" s="236"/>
      <c r="J695" s="236"/>
      <c r="K695" s="236"/>
      <c r="L695" s="236"/>
      <c r="M695" s="236"/>
      <c r="N695" s="236"/>
      <c r="O695" s="236"/>
      <c r="P695" s="237"/>
      <c r="Q695" s="236"/>
      <c r="R695" s="236"/>
      <c r="S695" s="236"/>
      <c r="T695" s="236"/>
    </row>
    <row r="696" spans="1:20" x14ac:dyDescent="0.25">
      <c r="A696" s="226"/>
      <c r="D696" s="226"/>
      <c r="G696" s="236"/>
      <c r="H696" s="236"/>
      <c r="I696" s="236"/>
      <c r="J696" s="236"/>
      <c r="K696" s="236"/>
      <c r="L696" s="236"/>
      <c r="M696" s="236"/>
      <c r="N696" s="236"/>
      <c r="O696" s="236"/>
      <c r="P696" s="237"/>
      <c r="Q696" s="236"/>
      <c r="R696" s="236"/>
      <c r="S696" s="236"/>
      <c r="T696" s="236"/>
    </row>
    <row r="697" spans="1:20" x14ac:dyDescent="0.25">
      <c r="A697" s="226"/>
      <c r="D697" s="226"/>
      <c r="G697" s="236"/>
      <c r="H697" s="236"/>
      <c r="I697" s="236"/>
      <c r="J697" s="236"/>
      <c r="K697" s="236"/>
      <c r="L697" s="236"/>
      <c r="M697" s="236"/>
      <c r="N697" s="236"/>
      <c r="O697" s="236"/>
      <c r="P697" s="237"/>
      <c r="Q697" s="236"/>
      <c r="R697" s="236"/>
      <c r="S697" s="236"/>
      <c r="T697" s="236"/>
    </row>
    <row r="698" spans="1:20" x14ac:dyDescent="0.25">
      <c r="A698" s="226"/>
      <c r="D698" s="226"/>
      <c r="G698" s="236"/>
      <c r="H698" s="236"/>
      <c r="I698" s="236"/>
      <c r="J698" s="236"/>
      <c r="K698" s="236"/>
      <c r="L698" s="236"/>
      <c r="M698" s="236"/>
      <c r="N698" s="236"/>
      <c r="O698" s="236"/>
      <c r="P698" s="237"/>
      <c r="Q698" s="236"/>
      <c r="R698" s="236"/>
      <c r="S698" s="236"/>
      <c r="T698" s="236"/>
    </row>
    <row r="699" spans="1:20" x14ac:dyDescent="0.25">
      <c r="A699" s="226"/>
      <c r="D699" s="226"/>
      <c r="G699" s="236"/>
      <c r="H699" s="236"/>
      <c r="I699" s="236"/>
      <c r="J699" s="236"/>
      <c r="K699" s="236"/>
      <c r="L699" s="236"/>
      <c r="M699" s="236"/>
      <c r="N699" s="236"/>
      <c r="O699" s="236"/>
      <c r="P699" s="237"/>
      <c r="Q699" s="236"/>
      <c r="R699" s="236"/>
      <c r="S699" s="236"/>
      <c r="T699" s="236"/>
    </row>
    <row r="700" spans="1:20" x14ac:dyDescent="0.25">
      <c r="A700" s="226"/>
      <c r="D700" s="226"/>
      <c r="G700" s="236"/>
      <c r="H700" s="236"/>
      <c r="I700" s="236"/>
      <c r="J700" s="236"/>
      <c r="K700" s="236"/>
      <c r="L700" s="236"/>
      <c r="M700" s="236"/>
      <c r="N700" s="236"/>
      <c r="O700" s="236"/>
      <c r="P700" s="237"/>
      <c r="Q700" s="236"/>
      <c r="R700" s="236"/>
      <c r="S700" s="236"/>
      <c r="T700" s="236"/>
    </row>
    <row r="701" spans="1:20" x14ac:dyDescent="0.25">
      <c r="A701" s="226"/>
      <c r="D701" s="226"/>
      <c r="G701" s="236"/>
      <c r="H701" s="236"/>
      <c r="I701" s="236"/>
      <c r="J701" s="236"/>
      <c r="K701" s="236"/>
      <c r="L701" s="236"/>
      <c r="M701" s="236"/>
      <c r="N701" s="236"/>
      <c r="O701" s="236"/>
      <c r="P701" s="237"/>
      <c r="Q701" s="236"/>
      <c r="R701" s="236"/>
      <c r="S701" s="236"/>
      <c r="T701" s="236"/>
    </row>
    <row r="702" spans="1:20" x14ac:dyDescent="0.25">
      <c r="A702" s="226"/>
      <c r="D702" s="226"/>
      <c r="G702" s="236"/>
      <c r="H702" s="236"/>
      <c r="I702" s="236"/>
      <c r="J702" s="236"/>
      <c r="K702" s="236"/>
      <c r="L702" s="236"/>
      <c r="M702" s="236"/>
      <c r="N702" s="236"/>
      <c r="O702" s="236"/>
      <c r="P702" s="237"/>
      <c r="Q702" s="236"/>
      <c r="R702" s="236"/>
      <c r="S702" s="236"/>
      <c r="T702" s="236"/>
    </row>
    <row r="703" spans="1:20" x14ac:dyDescent="0.25">
      <c r="A703" s="226"/>
      <c r="D703" s="226"/>
      <c r="G703" s="236"/>
      <c r="H703" s="236"/>
      <c r="I703" s="236"/>
      <c r="J703" s="236"/>
      <c r="K703" s="236"/>
      <c r="L703" s="236"/>
      <c r="M703" s="236"/>
      <c r="N703" s="236"/>
      <c r="O703" s="236"/>
      <c r="P703" s="237"/>
      <c r="Q703" s="236"/>
      <c r="R703" s="236"/>
      <c r="S703" s="236"/>
      <c r="T703" s="236"/>
    </row>
    <row r="704" spans="1:20" x14ac:dyDescent="0.25">
      <c r="A704" s="226"/>
      <c r="D704" s="226"/>
      <c r="G704" s="236"/>
      <c r="H704" s="236"/>
      <c r="I704" s="236"/>
      <c r="J704" s="236"/>
      <c r="K704" s="236"/>
      <c r="L704" s="236"/>
      <c r="M704" s="236"/>
      <c r="N704" s="236"/>
      <c r="O704" s="236"/>
      <c r="P704" s="237"/>
      <c r="Q704" s="236"/>
      <c r="R704" s="236"/>
      <c r="S704" s="236"/>
      <c r="T704" s="236"/>
    </row>
    <row r="705" spans="1:20" x14ac:dyDescent="0.25">
      <c r="A705" s="226"/>
      <c r="D705" s="226"/>
      <c r="G705" s="236"/>
      <c r="H705" s="236"/>
      <c r="I705" s="236"/>
      <c r="J705" s="236"/>
      <c r="K705" s="236"/>
      <c r="L705" s="236"/>
      <c r="M705" s="236"/>
      <c r="N705" s="236"/>
      <c r="O705" s="236"/>
      <c r="P705" s="237"/>
      <c r="Q705" s="236"/>
      <c r="R705" s="236"/>
      <c r="S705" s="236"/>
      <c r="T705" s="236"/>
    </row>
    <row r="706" spans="1:20" x14ac:dyDescent="0.25">
      <c r="A706" s="226"/>
      <c r="D706" s="226"/>
      <c r="G706" s="236"/>
      <c r="H706" s="236"/>
      <c r="I706" s="236"/>
      <c r="J706" s="236"/>
      <c r="K706" s="236"/>
      <c r="L706" s="236"/>
      <c r="M706" s="236"/>
      <c r="N706" s="236"/>
      <c r="O706" s="236"/>
      <c r="P706" s="237"/>
      <c r="Q706" s="236"/>
      <c r="R706" s="236"/>
      <c r="S706" s="236"/>
      <c r="T706" s="236"/>
    </row>
    <row r="707" spans="1:20" x14ac:dyDescent="0.25">
      <c r="A707" s="226"/>
      <c r="D707" s="226"/>
      <c r="G707" s="236"/>
      <c r="H707" s="236"/>
      <c r="I707" s="236"/>
      <c r="J707" s="236"/>
      <c r="K707" s="236"/>
      <c r="L707" s="236"/>
      <c r="M707" s="236"/>
      <c r="N707" s="236"/>
      <c r="O707" s="236"/>
      <c r="P707" s="237"/>
      <c r="Q707" s="236"/>
      <c r="R707" s="236"/>
      <c r="S707" s="236"/>
      <c r="T707" s="236"/>
    </row>
    <row r="708" spans="1:20" x14ac:dyDescent="0.25">
      <c r="A708" s="226"/>
      <c r="D708" s="226"/>
      <c r="G708" s="236"/>
      <c r="H708" s="236"/>
      <c r="I708" s="236"/>
      <c r="J708" s="236"/>
      <c r="K708" s="236"/>
      <c r="L708" s="236"/>
      <c r="M708" s="236"/>
      <c r="N708" s="236"/>
      <c r="O708" s="236"/>
      <c r="P708" s="237"/>
      <c r="Q708" s="236"/>
      <c r="R708" s="236"/>
      <c r="S708" s="236"/>
      <c r="T708" s="236"/>
    </row>
    <row r="709" spans="1:20" x14ac:dyDescent="0.25">
      <c r="A709" s="226"/>
      <c r="D709" s="226"/>
      <c r="G709" s="236"/>
      <c r="H709" s="236"/>
      <c r="I709" s="236"/>
      <c r="J709" s="236"/>
      <c r="K709" s="236"/>
      <c r="L709" s="236"/>
      <c r="M709" s="236"/>
      <c r="N709" s="236"/>
      <c r="O709" s="236"/>
      <c r="P709" s="237"/>
      <c r="Q709" s="236"/>
      <c r="R709" s="236"/>
      <c r="S709" s="236"/>
      <c r="T709" s="236"/>
    </row>
    <row r="710" spans="1:20" x14ac:dyDescent="0.25">
      <c r="A710" s="226"/>
      <c r="D710" s="226"/>
      <c r="G710" s="236"/>
      <c r="H710" s="236"/>
      <c r="I710" s="236"/>
      <c r="J710" s="236"/>
      <c r="K710" s="236"/>
      <c r="L710" s="236"/>
      <c r="M710" s="236"/>
      <c r="N710" s="236"/>
      <c r="O710" s="236"/>
      <c r="P710" s="237"/>
      <c r="Q710" s="236"/>
      <c r="R710" s="236"/>
      <c r="S710" s="236"/>
      <c r="T710" s="236"/>
    </row>
    <row r="711" spans="1:20" x14ac:dyDescent="0.25">
      <c r="A711" s="226"/>
      <c r="D711" s="226"/>
      <c r="G711" s="236"/>
      <c r="H711" s="236"/>
      <c r="I711" s="236"/>
      <c r="J711" s="236"/>
      <c r="K711" s="236"/>
      <c r="L711" s="236"/>
      <c r="M711" s="236"/>
      <c r="N711" s="236"/>
      <c r="O711" s="236"/>
      <c r="P711" s="237"/>
      <c r="Q711" s="236"/>
      <c r="R711" s="236"/>
      <c r="S711" s="236"/>
      <c r="T711" s="236"/>
    </row>
    <row r="712" spans="1:20" x14ac:dyDescent="0.25">
      <c r="A712" s="226"/>
      <c r="D712" s="226"/>
      <c r="G712" s="236"/>
      <c r="H712" s="236"/>
      <c r="I712" s="236"/>
      <c r="J712" s="236"/>
      <c r="K712" s="236"/>
      <c r="L712" s="236"/>
      <c r="M712" s="236"/>
      <c r="N712" s="236"/>
      <c r="O712" s="236"/>
      <c r="P712" s="237"/>
      <c r="Q712" s="236"/>
      <c r="R712" s="236"/>
      <c r="S712" s="236"/>
      <c r="T712" s="236"/>
    </row>
    <row r="713" spans="1:20" x14ac:dyDescent="0.25">
      <c r="A713" s="226"/>
      <c r="D713" s="226"/>
      <c r="G713" s="236"/>
      <c r="H713" s="236"/>
      <c r="I713" s="236"/>
      <c r="J713" s="236"/>
      <c r="K713" s="236"/>
      <c r="L713" s="236"/>
      <c r="M713" s="236"/>
      <c r="N713" s="236"/>
      <c r="O713" s="236"/>
      <c r="P713" s="237"/>
      <c r="Q713" s="236"/>
      <c r="R713" s="236"/>
      <c r="S713" s="236"/>
      <c r="T713" s="236"/>
    </row>
    <row r="714" spans="1:20" x14ac:dyDescent="0.25">
      <c r="A714" s="226"/>
      <c r="D714" s="226"/>
      <c r="G714" s="236"/>
      <c r="H714" s="236"/>
      <c r="I714" s="236"/>
      <c r="J714" s="236"/>
      <c r="K714" s="236"/>
      <c r="L714" s="236"/>
      <c r="M714" s="236"/>
      <c r="N714" s="236"/>
      <c r="O714" s="236"/>
      <c r="P714" s="237"/>
      <c r="Q714" s="236"/>
      <c r="R714" s="236"/>
      <c r="S714" s="236"/>
      <c r="T714" s="236"/>
    </row>
    <row r="715" spans="1:20" x14ac:dyDescent="0.25">
      <c r="A715" s="226"/>
      <c r="D715" s="226"/>
      <c r="G715" s="236"/>
      <c r="H715" s="236"/>
      <c r="I715" s="236"/>
      <c r="J715" s="236"/>
      <c r="K715" s="236"/>
      <c r="L715" s="236"/>
      <c r="M715" s="236"/>
      <c r="N715" s="236"/>
      <c r="O715" s="236"/>
      <c r="P715" s="237"/>
      <c r="Q715" s="236"/>
      <c r="R715" s="236"/>
      <c r="S715" s="236"/>
      <c r="T715" s="236"/>
    </row>
    <row r="716" spans="1:20" x14ac:dyDescent="0.25">
      <c r="A716" s="226"/>
      <c r="D716" s="226"/>
      <c r="G716" s="236"/>
      <c r="H716" s="236"/>
      <c r="I716" s="236"/>
      <c r="J716" s="236"/>
      <c r="K716" s="236"/>
      <c r="L716" s="236"/>
      <c r="M716" s="236"/>
      <c r="N716" s="236"/>
      <c r="O716" s="236"/>
      <c r="P716" s="237"/>
      <c r="Q716" s="236"/>
      <c r="R716" s="236"/>
      <c r="S716" s="236"/>
      <c r="T716" s="236"/>
    </row>
    <row r="717" spans="1:20" x14ac:dyDescent="0.25">
      <c r="A717" s="226"/>
      <c r="D717" s="226"/>
      <c r="G717" s="236"/>
      <c r="H717" s="236"/>
      <c r="I717" s="236"/>
      <c r="J717" s="236"/>
      <c r="K717" s="236"/>
      <c r="L717" s="236"/>
      <c r="M717" s="236"/>
      <c r="N717" s="236"/>
      <c r="O717" s="236"/>
      <c r="P717" s="237"/>
      <c r="Q717" s="236"/>
      <c r="R717" s="236"/>
      <c r="S717" s="236"/>
      <c r="T717" s="236"/>
    </row>
    <row r="718" spans="1:20" x14ac:dyDescent="0.25">
      <c r="A718" s="226"/>
      <c r="D718" s="226"/>
      <c r="G718" s="236"/>
      <c r="H718" s="236"/>
      <c r="I718" s="236"/>
      <c r="J718" s="236"/>
      <c r="K718" s="236"/>
      <c r="L718" s="236"/>
      <c r="M718" s="236"/>
      <c r="N718" s="236"/>
      <c r="O718" s="236"/>
      <c r="P718" s="237"/>
      <c r="Q718" s="236"/>
      <c r="R718" s="236"/>
      <c r="S718" s="236"/>
      <c r="T718" s="236"/>
    </row>
    <row r="719" spans="1:20" x14ac:dyDescent="0.25">
      <c r="A719" s="226"/>
      <c r="D719" s="226"/>
      <c r="G719" s="236"/>
      <c r="H719" s="236"/>
      <c r="I719" s="236"/>
      <c r="J719" s="236"/>
      <c r="K719" s="236"/>
      <c r="L719" s="236"/>
      <c r="M719" s="236"/>
      <c r="N719" s="236"/>
      <c r="O719" s="236"/>
      <c r="P719" s="237"/>
      <c r="Q719" s="236"/>
      <c r="R719" s="236"/>
      <c r="S719" s="236"/>
      <c r="T719" s="236"/>
    </row>
    <row r="720" spans="1:20" x14ac:dyDescent="0.25">
      <c r="A720" s="226"/>
      <c r="D720" s="226"/>
      <c r="G720" s="236"/>
      <c r="H720" s="236"/>
      <c r="I720" s="236"/>
      <c r="J720" s="236"/>
      <c r="K720" s="236"/>
      <c r="L720" s="236"/>
      <c r="M720" s="236"/>
      <c r="N720" s="236"/>
      <c r="O720" s="236"/>
      <c r="P720" s="237"/>
      <c r="Q720" s="236"/>
      <c r="R720" s="236"/>
      <c r="S720" s="236"/>
      <c r="T720" s="236"/>
    </row>
    <row r="721" spans="1:20" x14ac:dyDescent="0.25">
      <c r="A721" s="226"/>
      <c r="D721" s="226"/>
      <c r="G721" s="236"/>
      <c r="H721" s="236"/>
      <c r="I721" s="236"/>
      <c r="J721" s="236"/>
      <c r="K721" s="236"/>
      <c r="L721" s="236"/>
      <c r="M721" s="236"/>
      <c r="N721" s="236"/>
      <c r="O721" s="236"/>
      <c r="P721" s="237"/>
      <c r="Q721" s="236"/>
      <c r="R721" s="236"/>
      <c r="S721" s="236"/>
      <c r="T721" s="236"/>
    </row>
    <row r="722" spans="1:20" x14ac:dyDescent="0.25">
      <c r="A722" s="226"/>
      <c r="D722" s="226"/>
      <c r="G722" s="236"/>
      <c r="H722" s="236"/>
      <c r="I722" s="236"/>
      <c r="J722" s="236"/>
      <c r="K722" s="236"/>
      <c r="L722" s="236"/>
      <c r="M722" s="236"/>
      <c r="N722" s="236"/>
      <c r="O722" s="236"/>
      <c r="P722" s="237"/>
      <c r="Q722" s="236"/>
      <c r="R722" s="236"/>
      <c r="S722" s="236"/>
      <c r="T722" s="236"/>
    </row>
    <row r="723" spans="1:20" x14ac:dyDescent="0.25">
      <c r="A723" s="226"/>
      <c r="D723" s="226"/>
      <c r="G723" s="236"/>
      <c r="H723" s="236"/>
      <c r="I723" s="236"/>
      <c r="J723" s="236"/>
      <c r="K723" s="236"/>
      <c r="L723" s="236"/>
      <c r="M723" s="236"/>
      <c r="N723" s="236"/>
      <c r="O723" s="236"/>
      <c r="P723" s="237"/>
      <c r="Q723" s="236"/>
      <c r="R723" s="236"/>
      <c r="S723" s="236"/>
      <c r="T723" s="236"/>
    </row>
    <row r="724" spans="1:20" x14ac:dyDescent="0.25">
      <c r="A724" s="226"/>
      <c r="D724" s="226"/>
      <c r="G724" s="236"/>
      <c r="H724" s="236"/>
      <c r="I724" s="236"/>
      <c r="J724" s="236"/>
      <c r="K724" s="236"/>
      <c r="L724" s="236"/>
      <c r="M724" s="236"/>
      <c r="N724" s="236"/>
      <c r="O724" s="236"/>
      <c r="P724" s="237"/>
      <c r="Q724" s="236"/>
      <c r="R724" s="236"/>
      <c r="S724" s="236"/>
      <c r="T724" s="236"/>
    </row>
    <row r="725" spans="1:20" x14ac:dyDescent="0.25">
      <c r="A725" s="226"/>
      <c r="D725" s="226"/>
      <c r="G725" s="236"/>
      <c r="H725" s="236"/>
      <c r="I725" s="236"/>
      <c r="J725" s="236"/>
      <c r="K725" s="236"/>
      <c r="L725" s="236"/>
      <c r="M725" s="236"/>
      <c r="N725" s="236"/>
      <c r="O725" s="236"/>
      <c r="P725" s="237"/>
      <c r="Q725" s="236"/>
      <c r="R725" s="236"/>
      <c r="S725" s="236"/>
      <c r="T725" s="236"/>
    </row>
    <row r="726" spans="1:20" x14ac:dyDescent="0.25">
      <c r="A726" s="226"/>
      <c r="D726" s="226"/>
      <c r="G726" s="236"/>
      <c r="H726" s="236"/>
      <c r="I726" s="236"/>
      <c r="J726" s="236"/>
      <c r="K726" s="236"/>
      <c r="L726" s="236"/>
      <c r="M726" s="236"/>
      <c r="N726" s="236"/>
      <c r="O726" s="236"/>
      <c r="P726" s="237"/>
      <c r="Q726" s="236"/>
      <c r="R726" s="236"/>
      <c r="S726" s="236"/>
      <c r="T726" s="236"/>
    </row>
    <row r="727" spans="1:20" x14ac:dyDescent="0.25">
      <c r="A727" s="226"/>
      <c r="D727" s="226"/>
      <c r="G727" s="236"/>
      <c r="H727" s="236"/>
      <c r="I727" s="236"/>
      <c r="J727" s="236"/>
      <c r="K727" s="236"/>
      <c r="L727" s="236"/>
      <c r="M727" s="236"/>
      <c r="N727" s="236"/>
      <c r="O727" s="236"/>
      <c r="P727" s="237"/>
      <c r="Q727" s="236"/>
      <c r="R727" s="236"/>
      <c r="S727" s="236"/>
      <c r="T727" s="236"/>
    </row>
    <row r="728" spans="1:20" x14ac:dyDescent="0.25">
      <c r="A728" s="226"/>
      <c r="D728" s="226"/>
      <c r="G728" s="236"/>
      <c r="H728" s="236"/>
      <c r="I728" s="236"/>
      <c r="J728" s="236"/>
      <c r="K728" s="236"/>
      <c r="L728" s="236"/>
      <c r="M728" s="236"/>
      <c r="N728" s="236"/>
      <c r="O728" s="236"/>
      <c r="P728" s="237"/>
      <c r="Q728" s="236"/>
      <c r="R728" s="236"/>
      <c r="S728" s="236"/>
      <c r="T728" s="236"/>
    </row>
    <row r="729" spans="1:20" x14ac:dyDescent="0.25">
      <c r="A729" s="226"/>
      <c r="D729" s="226"/>
      <c r="G729" s="236"/>
      <c r="H729" s="236"/>
      <c r="I729" s="236"/>
      <c r="J729" s="236"/>
      <c r="K729" s="236"/>
      <c r="L729" s="236"/>
      <c r="M729" s="236"/>
      <c r="N729" s="236"/>
      <c r="O729" s="236"/>
      <c r="P729" s="237"/>
      <c r="Q729" s="236"/>
      <c r="R729" s="236"/>
      <c r="S729" s="236"/>
      <c r="T729" s="236"/>
    </row>
    <row r="730" spans="1:20" x14ac:dyDescent="0.25">
      <c r="A730" s="226"/>
      <c r="D730" s="226"/>
      <c r="G730" s="236"/>
      <c r="H730" s="236"/>
      <c r="I730" s="236"/>
      <c r="J730" s="236"/>
      <c r="K730" s="236"/>
      <c r="L730" s="236"/>
      <c r="M730" s="236"/>
      <c r="N730" s="236"/>
      <c r="O730" s="236"/>
      <c r="P730" s="237"/>
      <c r="Q730" s="236"/>
      <c r="R730" s="236"/>
      <c r="S730" s="236"/>
      <c r="T730" s="236"/>
    </row>
    <row r="731" spans="1:20" x14ac:dyDescent="0.25">
      <c r="A731" s="226"/>
      <c r="D731" s="226"/>
      <c r="G731" s="236"/>
      <c r="H731" s="236"/>
      <c r="I731" s="236"/>
      <c r="J731" s="236"/>
      <c r="K731" s="236"/>
      <c r="L731" s="236"/>
      <c r="M731" s="236"/>
      <c r="N731" s="236"/>
      <c r="O731" s="236"/>
      <c r="P731" s="237"/>
      <c r="Q731" s="236"/>
      <c r="R731" s="236"/>
      <c r="S731" s="236"/>
      <c r="T731" s="236"/>
    </row>
    <row r="732" spans="1:20" x14ac:dyDescent="0.25">
      <c r="A732" s="226"/>
      <c r="D732" s="226"/>
      <c r="G732" s="236"/>
      <c r="H732" s="236"/>
      <c r="I732" s="236"/>
      <c r="J732" s="236"/>
      <c r="K732" s="236"/>
      <c r="L732" s="236"/>
      <c r="M732" s="236"/>
      <c r="N732" s="236"/>
      <c r="O732" s="236"/>
      <c r="P732" s="237"/>
      <c r="Q732" s="236"/>
      <c r="R732" s="236"/>
      <c r="S732" s="236"/>
      <c r="T732" s="236"/>
    </row>
    <row r="733" spans="1:20" x14ac:dyDescent="0.25">
      <c r="A733" s="226"/>
      <c r="D733" s="226"/>
      <c r="G733" s="236"/>
      <c r="H733" s="236"/>
      <c r="I733" s="236"/>
      <c r="J733" s="236"/>
      <c r="K733" s="236"/>
      <c r="L733" s="236"/>
      <c r="M733" s="236"/>
      <c r="N733" s="236"/>
      <c r="O733" s="236"/>
      <c r="P733" s="237"/>
      <c r="Q733" s="236"/>
      <c r="R733" s="236"/>
      <c r="S733" s="236"/>
      <c r="T733" s="236"/>
    </row>
    <row r="734" spans="1:20" x14ac:dyDescent="0.25">
      <c r="A734" s="226"/>
      <c r="D734" s="226"/>
      <c r="G734" s="236"/>
      <c r="H734" s="236"/>
      <c r="I734" s="236"/>
      <c r="J734" s="236"/>
      <c r="K734" s="236"/>
      <c r="L734" s="236"/>
      <c r="M734" s="236"/>
      <c r="N734" s="236"/>
      <c r="O734" s="236"/>
      <c r="P734" s="237"/>
      <c r="Q734" s="236"/>
      <c r="R734" s="236"/>
      <c r="S734" s="236"/>
      <c r="T734" s="236"/>
    </row>
    <row r="735" spans="1:20" x14ac:dyDescent="0.25">
      <c r="A735" s="226"/>
      <c r="D735" s="226"/>
      <c r="G735" s="236"/>
      <c r="H735" s="236"/>
      <c r="I735" s="236"/>
      <c r="J735" s="236"/>
      <c r="K735" s="236"/>
      <c r="L735" s="236"/>
      <c r="M735" s="236"/>
      <c r="N735" s="236"/>
      <c r="O735" s="236"/>
      <c r="P735" s="237"/>
      <c r="Q735" s="236"/>
      <c r="R735" s="236"/>
      <c r="S735" s="236"/>
      <c r="T735" s="236"/>
    </row>
    <row r="736" spans="1:20" x14ac:dyDescent="0.25">
      <c r="A736" s="226"/>
      <c r="D736" s="226"/>
      <c r="G736" s="236"/>
      <c r="H736" s="236"/>
      <c r="I736" s="236"/>
      <c r="J736" s="236"/>
      <c r="K736" s="236"/>
      <c r="L736" s="236"/>
      <c r="M736" s="236"/>
      <c r="N736" s="236"/>
      <c r="O736" s="236"/>
      <c r="P736" s="237"/>
      <c r="Q736" s="236"/>
      <c r="R736" s="236"/>
      <c r="S736" s="236"/>
      <c r="T736" s="236"/>
    </row>
    <row r="737" spans="1:20" x14ac:dyDescent="0.25">
      <c r="A737" s="226"/>
      <c r="D737" s="226"/>
      <c r="G737" s="236"/>
      <c r="H737" s="236"/>
      <c r="I737" s="236"/>
      <c r="J737" s="236"/>
      <c r="K737" s="236"/>
      <c r="L737" s="236"/>
      <c r="M737" s="236"/>
      <c r="N737" s="236"/>
      <c r="O737" s="236"/>
      <c r="P737" s="237"/>
      <c r="Q737" s="236"/>
      <c r="R737" s="236"/>
      <c r="S737" s="236"/>
      <c r="T737" s="236"/>
    </row>
    <row r="738" spans="1:20" x14ac:dyDescent="0.25">
      <c r="A738" s="226"/>
      <c r="D738" s="226"/>
      <c r="G738" s="236"/>
      <c r="H738" s="236"/>
      <c r="I738" s="236"/>
      <c r="J738" s="236"/>
      <c r="K738" s="236"/>
      <c r="L738" s="236"/>
      <c r="M738" s="236"/>
      <c r="N738" s="236"/>
      <c r="O738" s="236"/>
      <c r="P738" s="237"/>
      <c r="Q738" s="236"/>
      <c r="R738" s="236"/>
      <c r="S738" s="236"/>
      <c r="T738" s="236"/>
    </row>
    <row r="739" spans="1:20" x14ac:dyDescent="0.25">
      <c r="A739" s="226"/>
      <c r="D739" s="226"/>
      <c r="G739" s="236"/>
      <c r="H739" s="236"/>
      <c r="I739" s="236"/>
      <c r="J739" s="236"/>
      <c r="K739" s="236"/>
      <c r="L739" s="236"/>
      <c r="M739" s="236"/>
      <c r="N739" s="236"/>
      <c r="O739" s="236"/>
      <c r="P739" s="237"/>
      <c r="Q739" s="236"/>
      <c r="R739" s="236"/>
      <c r="S739" s="236"/>
      <c r="T739" s="236"/>
    </row>
    <row r="740" spans="1:20" x14ac:dyDescent="0.25">
      <c r="A740" s="226"/>
      <c r="D740" s="226"/>
      <c r="G740" s="236"/>
      <c r="H740" s="236"/>
      <c r="I740" s="236"/>
      <c r="J740" s="236"/>
      <c r="K740" s="236"/>
      <c r="L740" s="236"/>
      <c r="M740" s="236"/>
      <c r="N740" s="236"/>
      <c r="O740" s="236"/>
      <c r="P740" s="237"/>
      <c r="Q740" s="236"/>
      <c r="R740" s="236"/>
      <c r="S740" s="236"/>
      <c r="T740" s="236"/>
    </row>
    <row r="741" spans="1:20" x14ac:dyDescent="0.25">
      <c r="A741" s="226"/>
      <c r="D741" s="226"/>
      <c r="G741" s="236"/>
      <c r="H741" s="236"/>
      <c r="I741" s="236"/>
      <c r="J741" s="236"/>
      <c r="K741" s="236"/>
      <c r="L741" s="236"/>
      <c r="M741" s="236"/>
      <c r="N741" s="236"/>
      <c r="O741" s="236"/>
      <c r="P741" s="237"/>
      <c r="Q741" s="236"/>
      <c r="R741" s="236"/>
      <c r="S741" s="236"/>
      <c r="T741" s="236"/>
    </row>
    <row r="742" spans="1:20" x14ac:dyDescent="0.25">
      <c r="A742" s="226"/>
      <c r="D742" s="226"/>
      <c r="G742" s="236"/>
      <c r="H742" s="236"/>
      <c r="I742" s="236"/>
      <c r="J742" s="236"/>
      <c r="K742" s="236"/>
      <c r="L742" s="236"/>
      <c r="M742" s="236"/>
      <c r="N742" s="236"/>
      <c r="O742" s="236"/>
      <c r="P742" s="237"/>
      <c r="Q742" s="236"/>
      <c r="R742" s="236"/>
      <c r="S742" s="236"/>
      <c r="T742" s="236"/>
    </row>
    <row r="743" spans="1:20" x14ac:dyDescent="0.25">
      <c r="A743" s="226"/>
      <c r="D743" s="226"/>
      <c r="G743" s="236"/>
      <c r="H743" s="236"/>
      <c r="I743" s="236"/>
      <c r="J743" s="236"/>
      <c r="K743" s="236"/>
      <c r="L743" s="236"/>
      <c r="M743" s="236"/>
      <c r="N743" s="236"/>
      <c r="O743" s="236"/>
      <c r="P743" s="237"/>
      <c r="Q743" s="236"/>
      <c r="R743" s="236"/>
      <c r="S743" s="236"/>
      <c r="T743" s="236"/>
    </row>
    <row r="744" spans="1:20" x14ac:dyDescent="0.25">
      <c r="A744" s="226"/>
      <c r="D744" s="226"/>
      <c r="G744" s="236"/>
      <c r="H744" s="236"/>
      <c r="I744" s="236"/>
      <c r="J744" s="236"/>
      <c r="K744" s="236"/>
      <c r="L744" s="236"/>
      <c r="M744" s="236"/>
      <c r="N744" s="236"/>
      <c r="O744" s="236"/>
      <c r="P744" s="237"/>
      <c r="Q744" s="236"/>
      <c r="R744" s="236"/>
      <c r="S744" s="236"/>
      <c r="T744" s="236"/>
    </row>
    <row r="745" spans="1:20" x14ac:dyDescent="0.25">
      <c r="A745" s="226"/>
      <c r="D745" s="226"/>
      <c r="G745" s="236"/>
      <c r="H745" s="236"/>
      <c r="I745" s="236"/>
      <c r="J745" s="236"/>
      <c r="K745" s="236"/>
      <c r="L745" s="236"/>
      <c r="M745" s="236"/>
      <c r="N745" s="236"/>
      <c r="O745" s="236"/>
      <c r="P745" s="237"/>
      <c r="Q745" s="236"/>
      <c r="R745" s="236"/>
      <c r="S745" s="236"/>
      <c r="T745" s="236"/>
    </row>
    <row r="746" spans="1:20" x14ac:dyDescent="0.25">
      <c r="A746" s="226"/>
      <c r="D746" s="226"/>
      <c r="G746" s="236"/>
      <c r="H746" s="236"/>
      <c r="I746" s="236"/>
      <c r="J746" s="236"/>
      <c r="K746" s="236"/>
      <c r="L746" s="236"/>
      <c r="M746" s="236"/>
      <c r="N746" s="236"/>
      <c r="O746" s="236"/>
      <c r="P746" s="237"/>
      <c r="Q746" s="236"/>
      <c r="R746" s="236"/>
      <c r="S746" s="236"/>
      <c r="T746" s="236"/>
    </row>
    <row r="747" spans="1:20" x14ac:dyDescent="0.25">
      <c r="A747" s="226"/>
      <c r="D747" s="226"/>
      <c r="G747" s="236"/>
      <c r="H747" s="236"/>
      <c r="I747" s="236"/>
      <c r="J747" s="236"/>
      <c r="K747" s="236"/>
      <c r="L747" s="236"/>
      <c r="M747" s="236"/>
      <c r="N747" s="236"/>
      <c r="O747" s="236"/>
      <c r="P747" s="237"/>
      <c r="Q747" s="236"/>
      <c r="R747" s="236"/>
      <c r="S747" s="236"/>
      <c r="T747" s="236"/>
    </row>
    <row r="748" spans="1:20" x14ac:dyDescent="0.25">
      <c r="A748" s="226"/>
      <c r="D748" s="226"/>
      <c r="G748" s="236"/>
      <c r="H748" s="236"/>
      <c r="I748" s="236"/>
      <c r="J748" s="236"/>
      <c r="K748" s="236"/>
      <c r="L748" s="236"/>
      <c r="M748" s="236"/>
      <c r="N748" s="236"/>
      <c r="O748" s="236"/>
      <c r="P748" s="237"/>
      <c r="Q748" s="236"/>
      <c r="R748" s="236"/>
      <c r="S748" s="236"/>
      <c r="T748" s="236"/>
    </row>
    <row r="749" spans="1:20" x14ac:dyDescent="0.25">
      <c r="A749" s="226"/>
      <c r="D749" s="226"/>
      <c r="G749" s="236"/>
      <c r="H749" s="236"/>
      <c r="I749" s="236"/>
      <c r="J749" s="236"/>
      <c r="K749" s="236"/>
      <c r="L749" s="236"/>
      <c r="M749" s="236"/>
      <c r="N749" s="236"/>
      <c r="O749" s="236"/>
      <c r="P749" s="237"/>
      <c r="Q749" s="236"/>
      <c r="R749" s="236"/>
      <c r="S749" s="236"/>
      <c r="T749" s="236"/>
    </row>
    <row r="750" spans="1:20" x14ac:dyDescent="0.25">
      <c r="A750" s="226"/>
      <c r="D750" s="226"/>
      <c r="G750" s="236"/>
      <c r="H750" s="236"/>
      <c r="I750" s="236"/>
      <c r="J750" s="236"/>
      <c r="K750" s="236"/>
      <c r="L750" s="236"/>
      <c r="M750" s="236"/>
      <c r="N750" s="236"/>
      <c r="O750" s="236"/>
      <c r="P750" s="237"/>
      <c r="Q750" s="236"/>
      <c r="R750" s="236"/>
      <c r="S750" s="236"/>
      <c r="T750" s="236"/>
    </row>
    <row r="751" spans="1:20" x14ac:dyDescent="0.25">
      <c r="A751" s="226"/>
      <c r="D751" s="226"/>
      <c r="G751" s="236"/>
      <c r="H751" s="236"/>
      <c r="I751" s="236"/>
      <c r="J751" s="236"/>
      <c r="K751" s="236"/>
      <c r="L751" s="236"/>
      <c r="M751" s="236"/>
      <c r="N751" s="236"/>
      <c r="O751" s="236"/>
      <c r="P751" s="237"/>
      <c r="Q751" s="236"/>
      <c r="R751" s="236"/>
      <c r="S751" s="236"/>
      <c r="T751" s="236"/>
    </row>
    <row r="752" spans="1:20" x14ac:dyDescent="0.25">
      <c r="A752" s="226"/>
      <c r="D752" s="226"/>
      <c r="G752" s="236"/>
      <c r="H752" s="236"/>
      <c r="I752" s="236"/>
      <c r="J752" s="236"/>
      <c r="K752" s="236"/>
      <c r="L752" s="236"/>
      <c r="M752" s="236"/>
      <c r="N752" s="236"/>
      <c r="O752" s="236"/>
      <c r="P752" s="237"/>
      <c r="Q752" s="236"/>
      <c r="R752" s="236"/>
      <c r="S752" s="236"/>
      <c r="T752" s="236"/>
    </row>
    <row r="753" spans="1:20" x14ac:dyDescent="0.25">
      <c r="A753" s="226"/>
      <c r="D753" s="226"/>
      <c r="G753" s="236"/>
      <c r="H753" s="236"/>
      <c r="I753" s="236"/>
      <c r="J753" s="236"/>
      <c r="K753" s="236"/>
      <c r="L753" s="236"/>
      <c r="M753" s="236"/>
      <c r="N753" s="236"/>
      <c r="O753" s="236"/>
      <c r="P753" s="237"/>
      <c r="Q753" s="236"/>
      <c r="R753" s="236"/>
      <c r="S753" s="236"/>
      <c r="T753" s="236"/>
    </row>
    <row r="754" spans="1:20" x14ac:dyDescent="0.25">
      <c r="A754" s="226"/>
      <c r="D754" s="226"/>
      <c r="G754" s="236"/>
      <c r="H754" s="236"/>
      <c r="I754" s="236"/>
      <c r="J754" s="236"/>
      <c r="K754" s="236"/>
      <c r="L754" s="236"/>
      <c r="M754" s="236"/>
      <c r="N754" s="236"/>
      <c r="O754" s="236"/>
      <c r="P754" s="237"/>
      <c r="Q754" s="236"/>
      <c r="R754" s="236"/>
      <c r="S754" s="236"/>
      <c r="T754" s="236"/>
    </row>
    <row r="755" spans="1:20" x14ac:dyDescent="0.25">
      <c r="A755" s="226"/>
      <c r="D755" s="226"/>
      <c r="G755" s="236"/>
      <c r="H755" s="236"/>
      <c r="I755" s="236"/>
      <c r="J755" s="236"/>
      <c r="K755" s="236"/>
      <c r="L755" s="236"/>
      <c r="M755" s="236"/>
      <c r="N755" s="236"/>
      <c r="O755" s="236"/>
      <c r="P755" s="237"/>
      <c r="Q755" s="236"/>
      <c r="R755" s="236"/>
      <c r="S755" s="236"/>
      <c r="T755" s="236"/>
    </row>
    <row r="756" spans="1:20" x14ac:dyDescent="0.25">
      <c r="A756" s="226"/>
      <c r="D756" s="226"/>
      <c r="G756" s="236"/>
      <c r="H756" s="236"/>
      <c r="I756" s="236"/>
      <c r="J756" s="236"/>
      <c r="K756" s="236"/>
      <c r="L756" s="236"/>
      <c r="M756" s="236"/>
      <c r="N756" s="236"/>
      <c r="O756" s="236"/>
      <c r="P756" s="237"/>
      <c r="Q756" s="236"/>
      <c r="R756" s="236"/>
      <c r="S756" s="236"/>
      <c r="T756" s="236"/>
    </row>
    <row r="757" spans="1:20" x14ac:dyDescent="0.25">
      <c r="A757" s="226"/>
      <c r="D757" s="226"/>
      <c r="G757" s="236"/>
      <c r="H757" s="236"/>
      <c r="I757" s="236"/>
      <c r="J757" s="236"/>
      <c r="K757" s="236"/>
      <c r="L757" s="236"/>
      <c r="M757" s="236"/>
      <c r="N757" s="236"/>
      <c r="O757" s="236"/>
      <c r="P757" s="237"/>
      <c r="Q757" s="236"/>
      <c r="R757" s="236"/>
      <c r="S757" s="236"/>
      <c r="T757" s="236"/>
    </row>
    <row r="758" spans="1:20" x14ac:dyDescent="0.25">
      <c r="A758" s="226"/>
      <c r="D758" s="226"/>
      <c r="G758" s="236"/>
      <c r="H758" s="236"/>
      <c r="I758" s="236"/>
      <c r="J758" s="236"/>
      <c r="K758" s="236"/>
      <c r="L758" s="236"/>
      <c r="M758" s="236"/>
      <c r="N758" s="236"/>
      <c r="O758" s="236"/>
      <c r="P758" s="237"/>
      <c r="Q758" s="236"/>
      <c r="R758" s="236"/>
      <c r="S758" s="236"/>
      <c r="T758" s="236"/>
    </row>
    <row r="759" spans="1:20" x14ac:dyDescent="0.25">
      <c r="A759" s="226"/>
      <c r="D759" s="226"/>
      <c r="G759" s="236"/>
      <c r="H759" s="236"/>
      <c r="I759" s="236"/>
      <c r="J759" s="236"/>
      <c r="K759" s="236"/>
      <c r="L759" s="236"/>
      <c r="M759" s="236"/>
      <c r="N759" s="236"/>
      <c r="O759" s="236"/>
      <c r="P759" s="237"/>
      <c r="Q759" s="236"/>
      <c r="R759" s="236"/>
      <c r="S759" s="236"/>
      <c r="T759" s="236"/>
    </row>
    <row r="760" spans="1:20" x14ac:dyDescent="0.25">
      <c r="A760" s="226"/>
      <c r="D760" s="226"/>
      <c r="G760" s="236"/>
      <c r="H760" s="236"/>
      <c r="I760" s="236"/>
      <c r="J760" s="236"/>
      <c r="K760" s="236"/>
      <c r="L760" s="236"/>
      <c r="M760" s="236"/>
      <c r="N760" s="236"/>
      <c r="O760" s="236"/>
      <c r="P760" s="237"/>
      <c r="Q760" s="236"/>
      <c r="R760" s="236"/>
      <c r="S760" s="236"/>
      <c r="T760" s="236"/>
    </row>
    <row r="761" spans="1:20" x14ac:dyDescent="0.25">
      <c r="A761" s="226"/>
      <c r="D761" s="226"/>
      <c r="G761" s="236"/>
      <c r="H761" s="236"/>
      <c r="I761" s="236"/>
      <c r="J761" s="236"/>
      <c r="K761" s="236"/>
      <c r="L761" s="236"/>
      <c r="M761" s="236"/>
      <c r="N761" s="236"/>
      <c r="O761" s="236"/>
      <c r="P761" s="237"/>
      <c r="Q761" s="236"/>
      <c r="R761" s="236"/>
      <c r="S761" s="236"/>
      <c r="T761" s="236"/>
    </row>
    <row r="762" spans="1:20" x14ac:dyDescent="0.25">
      <c r="A762" s="226"/>
      <c r="D762" s="226"/>
      <c r="G762" s="236"/>
      <c r="H762" s="236"/>
      <c r="I762" s="236"/>
      <c r="J762" s="236"/>
      <c r="K762" s="236"/>
      <c r="L762" s="236"/>
      <c r="M762" s="236"/>
      <c r="N762" s="236"/>
      <c r="O762" s="236"/>
      <c r="P762" s="237"/>
      <c r="Q762" s="236"/>
      <c r="R762" s="236"/>
      <c r="S762" s="236"/>
      <c r="T762" s="236"/>
    </row>
    <row r="763" spans="1:20" x14ac:dyDescent="0.25">
      <c r="A763" s="226"/>
      <c r="D763" s="226"/>
      <c r="G763" s="236"/>
      <c r="H763" s="236"/>
      <c r="I763" s="236"/>
      <c r="J763" s="236"/>
      <c r="K763" s="236"/>
      <c r="L763" s="236"/>
      <c r="M763" s="236"/>
      <c r="N763" s="236"/>
      <c r="O763" s="236"/>
      <c r="P763" s="237"/>
      <c r="Q763" s="236"/>
      <c r="R763" s="236"/>
      <c r="S763" s="236"/>
      <c r="T763" s="236"/>
    </row>
    <row r="764" spans="1:20" x14ac:dyDescent="0.25">
      <c r="A764" s="226"/>
      <c r="D764" s="226"/>
      <c r="G764" s="236"/>
      <c r="H764" s="236"/>
      <c r="I764" s="236"/>
      <c r="J764" s="236"/>
      <c r="K764" s="236"/>
      <c r="L764" s="236"/>
      <c r="M764" s="236"/>
      <c r="N764" s="236"/>
      <c r="O764" s="236"/>
      <c r="P764" s="237"/>
      <c r="Q764" s="236"/>
      <c r="R764" s="236"/>
      <c r="S764" s="236"/>
      <c r="T764" s="236"/>
    </row>
    <row r="765" spans="1:20" x14ac:dyDescent="0.25">
      <c r="A765" s="226"/>
      <c r="D765" s="226"/>
      <c r="G765" s="236"/>
      <c r="H765" s="236"/>
      <c r="I765" s="236"/>
      <c r="J765" s="236"/>
      <c r="K765" s="236"/>
      <c r="L765" s="236"/>
      <c r="M765" s="236"/>
      <c r="N765" s="236"/>
      <c r="O765" s="236"/>
      <c r="P765" s="237"/>
      <c r="Q765" s="236"/>
      <c r="R765" s="236"/>
      <c r="S765" s="236"/>
      <c r="T765" s="236"/>
    </row>
    <row r="766" spans="1:20" x14ac:dyDescent="0.25">
      <c r="A766" s="226"/>
      <c r="D766" s="226"/>
      <c r="G766" s="236"/>
      <c r="H766" s="236"/>
      <c r="I766" s="236"/>
      <c r="J766" s="236"/>
      <c r="K766" s="236"/>
      <c r="L766" s="236"/>
      <c r="M766" s="236"/>
      <c r="N766" s="236"/>
      <c r="O766" s="236"/>
      <c r="P766" s="237"/>
      <c r="Q766" s="236"/>
      <c r="R766" s="236"/>
      <c r="S766" s="236"/>
      <c r="T766" s="236"/>
    </row>
    <row r="767" spans="1:20" x14ac:dyDescent="0.25">
      <c r="A767" s="226"/>
      <c r="D767" s="226"/>
      <c r="G767" s="236"/>
      <c r="H767" s="236"/>
      <c r="I767" s="236"/>
      <c r="J767" s="236"/>
      <c r="K767" s="236"/>
      <c r="L767" s="236"/>
      <c r="M767" s="236"/>
      <c r="N767" s="236"/>
      <c r="O767" s="236"/>
      <c r="P767" s="237"/>
      <c r="Q767" s="236"/>
      <c r="R767" s="236"/>
      <c r="S767" s="236"/>
      <c r="T767" s="236"/>
    </row>
    <row r="768" spans="1:20" x14ac:dyDescent="0.25">
      <c r="A768" s="226"/>
      <c r="D768" s="226"/>
      <c r="G768" s="236"/>
      <c r="H768" s="236"/>
      <c r="I768" s="236"/>
      <c r="J768" s="236"/>
      <c r="K768" s="236"/>
      <c r="L768" s="236"/>
      <c r="M768" s="236"/>
      <c r="N768" s="236"/>
      <c r="O768" s="236"/>
      <c r="P768" s="237"/>
      <c r="Q768" s="236"/>
      <c r="R768" s="236"/>
      <c r="S768" s="236"/>
      <c r="T768" s="236"/>
    </row>
    <row r="769" spans="1:20" x14ac:dyDescent="0.25">
      <c r="A769" s="226"/>
      <c r="D769" s="226"/>
      <c r="G769" s="236"/>
      <c r="H769" s="236"/>
      <c r="I769" s="236"/>
      <c r="J769" s="236"/>
      <c r="K769" s="236"/>
      <c r="L769" s="236"/>
      <c r="M769" s="236"/>
      <c r="N769" s="236"/>
      <c r="O769" s="236"/>
      <c r="P769" s="237"/>
      <c r="Q769" s="236"/>
      <c r="R769" s="236"/>
      <c r="S769" s="236"/>
      <c r="T769" s="236"/>
    </row>
    <row r="770" spans="1:20" x14ac:dyDescent="0.25">
      <c r="A770" s="226"/>
      <c r="D770" s="226"/>
      <c r="G770" s="236"/>
      <c r="H770" s="236"/>
      <c r="I770" s="236"/>
      <c r="J770" s="236"/>
      <c r="K770" s="236"/>
      <c r="L770" s="236"/>
      <c r="M770" s="236"/>
      <c r="N770" s="236"/>
      <c r="O770" s="236"/>
      <c r="P770" s="237"/>
      <c r="Q770" s="236"/>
      <c r="R770" s="236"/>
      <c r="S770" s="236"/>
      <c r="T770" s="236"/>
    </row>
    <row r="771" spans="1:20" x14ac:dyDescent="0.25">
      <c r="A771" s="226"/>
      <c r="D771" s="226"/>
      <c r="G771" s="236"/>
      <c r="H771" s="236"/>
      <c r="I771" s="236"/>
      <c r="J771" s="236"/>
      <c r="K771" s="236"/>
      <c r="L771" s="236"/>
      <c r="M771" s="236"/>
      <c r="N771" s="236"/>
      <c r="O771" s="236"/>
      <c r="P771" s="237"/>
      <c r="Q771" s="236"/>
      <c r="R771" s="236"/>
      <c r="S771" s="236"/>
      <c r="T771" s="236"/>
    </row>
    <row r="772" spans="1:20" x14ac:dyDescent="0.25">
      <c r="A772" s="226"/>
      <c r="D772" s="226"/>
      <c r="G772" s="236"/>
      <c r="H772" s="236"/>
      <c r="I772" s="236"/>
      <c r="J772" s="236"/>
      <c r="K772" s="236"/>
      <c r="L772" s="236"/>
      <c r="M772" s="236"/>
      <c r="N772" s="236"/>
      <c r="O772" s="236"/>
      <c r="P772" s="237"/>
      <c r="Q772" s="236"/>
      <c r="R772" s="236"/>
      <c r="S772" s="236"/>
      <c r="T772" s="236"/>
    </row>
    <row r="773" spans="1:20" x14ac:dyDescent="0.25">
      <c r="A773" s="226"/>
      <c r="D773" s="226"/>
      <c r="G773" s="236"/>
      <c r="H773" s="236"/>
      <c r="I773" s="236"/>
      <c r="J773" s="236"/>
      <c r="K773" s="236"/>
      <c r="L773" s="236"/>
      <c r="M773" s="236"/>
      <c r="N773" s="236"/>
      <c r="O773" s="236"/>
      <c r="P773" s="237"/>
      <c r="Q773" s="236"/>
      <c r="R773" s="236"/>
      <c r="S773" s="236"/>
      <c r="T773" s="236"/>
    </row>
    <row r="774" spans="1:20" x14ac:dyDescent="0.25">
      <c r="A774" s="226"/>
      <c r="D774" s="226"/>
      <c r="G774" s="236"/>
      <c r="H774" s="236"/>
      <c r="I774" s="236"/>
      <c r="J774" s="236"/>
      <c r="K774" s="236"/>
      <c r="L774" s="236"/>
      <c r="M774" s="236"/>
      <c r="N774" s="236"/>
      <c r="O774" s="236"/>
      <c r="P774" s="237"/>
      <c r="Q774" s="236"/>
      <c r="R774" s="236"/>
      <c r="S774" s="236"/>
      <c r="T774" s="236"/>
    </row>
    <row r="775" spans="1:20" x14ac:dyDescent="0.25">
      <c r="A775" s="226"/>
      <c r="D775" s="226"/>
      <c r="G775" s="236"/>
      <c r="H775" s="236"/>
      <c r="I775" s="236"/>
      <c r="J775" s="236"/>
      <c r="K775" s="236"/>
      <c r="L775" s="236"/>
      <c r="M775" s="236"/>
      <c r="N775" s="236"/>
      <c r="O775" s="236"/>
      <c r="P775" s="237"/>
      <c r="Q775" s="236"/>
      <c r="R775" s="236"/>
      <c r="S775" s="236"/>
      <c r="T775" s="236"/>
    </row>
    <row r="776" spans="1:20" x14ac:dyDescent="0.25">
      <c r="A776" s="226"/>
      <c r="D776" s="226"/>
      <c r="G776" s="236"/>
      <c r="H776" s="236"/>
      <c r="I776" s="236"/>
      <c r="J776" s="236"/>
      <c r="K776" s="236"/>
      <c r="L776" s="236"/>
      <c r="M776" s="236"/>
      <c r="N776" s="236"/>
      <c r="O776" s="236"/>
      <c r="P776" s="237"/>
      <c r="Q776" s="236"/>
      <c r="R776" s="236"/>
      <c r="S776" s="236"/>
      <c r="T776" s="236"/>
    </row>
    <row r="777" spans="1:20" x14ac:dyDescent="0.25">
      <c r="A777" s="226"/>
      <c r="D777" s="226"/>
      <c r="G777" s="236"/>
      <c r="H777" s="236"/>
      <c r="I777" s="236"/>
      <c r="J777" s="236"/>
      <c r="K777" s="236"/>
      <c r="L777" s="236"/>
      <c r="M777" s="236"/>
      <c r="N777" s="236"/>
      <c r="O777" s="236"/>
      <c r="P777" s="237"/>
      <c r="Q777" s="236"/>
      <c r="R777" s="236"/>
      <c r="S777" s="236"/>
      <c r="T777" s="236"/>
    </row>
    <row r="778" spans="1:20" x14ac:dyDescent="0.25">
      <c r="A778" s="226"/>
      <c r="D778" s="226"/>
      <c r="G778" s="236"/>
      <c r="H778" s="236"/>
      <c r="I778" s="236"/>
      <c r="J778" s="236"/>
      <c r="K778" s="236"/>
      <c r="L778" s="236"/>
      <c r="M778" s="236"/>
      <c r="N778" s="236"/>
      <c r="O778" s="236"/>
      <c r="P778" s="237"/>
      <c r="Q778" s="236"/>
      <c r="R778" s="236"/>
      <c r="S778" s="236"/>
      <c r="T778" s="236"/>
    </row>
    <row r="779" spans="1:20" x14ac:dyDescent="0.25">
      <c r="A779" s="226"/>
      <c r="D779" s="226"/>
      <c r="G779" s="236"/>
      <c r="H779" s="236"/>
      <c r="I779" s="236"/>
      <c r="J779" s="236"/>
      <c r="K779" s="236"/>
      <c r="L779" s="236"/>
      <c r="M779" s="236"/>
      <c r="N779" s="236"/>
      <c r="O779" s="236"/>
      <c r="P779" s="237"/>
      <c r="Q779" s="236"/>
      <c r="R779" s="236"/>
      <c r="S779" s="236"/>
      <c r="T779" s="236"/>
    </row>
    <row r="780" spans="1:20" x14ac:dyDescent="0.25">
      <c r="A780" s="226"/>
      <c r="D780" s="226"/>
      <c r="G780" s="236"/>
      <c r="H780" s="236"/>
      <c r="I780" s="236"/>
      <c r="J780" s="236"/>
      <c r="K780" s="236"/>
      <c r="L780" s="236"/>
      <c r="M780" s="236"/>
      <c r="N780" s="236"/>
      <c r="O780" s="236"/>
      <c r="P780" s="237"/>
      <c r="Q780" s="236"/>
      <c r="R780" s="236"/>
      <c r="S780" s="236"/>
      <c r="T780" s="236"/>
    </row>
    <row r="781" spans="1:20" x14ac:dyDescent="0.25">
      <c r="A781" s="226"/>
      <c r="D781" s="226"/>
      <c r="G781" s="236"/>
      <c r="H781" s="236"/>
      <c r="I781" s="236"/>
      <c r="J781" s="236"/>
      <c r="K781" s="236"/>
      <c r="L781" s="236"/>
      <c r="M781" s="236"/>
      <c r="N781" s="236"/>
      <c r="O781" s="236"/>
      <c r="P781" s="237"/>
      <c r="Q781" s="236"/>
      <c r="R781" s="236"/>
      <c r="S781" s="236"/>
      <c r="T781" s="236"/>
    </row>
    <row r="782" spans="1:20" x14ac:dyDescent="0.25">
      <c r="A782" s="226"/>
      <c r="D782" s="226"/>
      <c r="G782" s="236"/>
      <c r="H782" s="236"/>
      <c r="I782" s="236"/>
      <c r="J782" s="236"/>
      <c r="K782" s="236"/>
      <c r="L782" s="236"/>
      <c r="M782" s="236"/>
      <c r="N782" s="236"/>
      <c r="O782" s="236"/>
      <c r="P782" s="237"/>
      <c r="Q782" s="236"/>
      <c r="R782" s="236"/>
      <c r="S782" s="236"/>
      <c r="T782" s="236"/>
    </row>
    <row r="783" spans="1:20" x14ac:dyDescent="0.25">
      <c r="A783" s="226"/>
      <c r="D783" s="226"/>
      <c r="G783" s="236"/>
      <c r="H783" s="236"/>
      <c r="I783" s="236"/>
      <c r="J783" s="236"/>
      <c r="K783" s="236"/>
      <c r="L783" s="236"/>
      <c r="M783" s="236"/>
      <c r="N783" s="236"/>
      <c r="O783" s="236"/>
      <c r="P783" s="237"/>
      <c r="Q783" s="236"/>
      <c r="R783" s="236"/>
      <c r="S783" s="236"/>
      <c r="T783" s="236"/>
    </row>
    <row r="784" spans="1:20" x14ac:dyDescent="0.25">
      <c r="A784" s="226"/>
      <c r="D784" s="226"/>
      <c r="G784" s="236"/>
      <c r="H784" s="236"/>
      <c r="I784" s="236"/>
      <c r="J784" s="236"/>
      <c r="K784" s="236"/>
      <c r="L784" s="236"/>
      <c r="M784" s="236"/>
      <c r="N784" s="236"/>
      <c r="O784" s="236"/>
      <c r="P784" s="237"/>
      <c r="Q784" s="236"/>
      <c r="R784" s="236"/>
      <c r="S784" s="236"/>
      <c r="T784" s="236"/>
    </row>
    <row r="785" spans="1:20" x14ac:dyDescent="0.25">
      <c r="A785" s="226"/>
      <c r="D785" s="226"/>
      <c r="G785" s="236"/>
      <c r="H785" s="236"/>
      <c r="I785" s="236"/>
      <c r="J785" s="236"/>
      <c r="K785" s="236"/>
      <c r="L785" s="236"/>
      <c r="M785" s="236"/>
      <c r="N785" s="236"/>
      <c r="O785" s="236"/>
      <c r="P785" s="237"/>
      <c r="Q785" s="236"/>
      <c r="R785" s="236"/>
      <c r="S785" s="236"/>
      <c r="T785" s="236"/>
    </row>
    <row r="786" spans="1:20" x14ac:dyDescent="0.25">
      <c r="A786" s="226"/>
      <c r="D786" s="226"/>
      <c r="G786" s="236"/>
      <c r="H786" s="236"/>
      <c r="I786" s="236"/>
      <c r="J786" s="236"/>
      <c r="K786" s="236"/>
      <c r="L786" s="236"/>
      <c r="M786" s="236"/>
      <c r="N786" s="236"/>
      <c r="O786" s="236"/>
      <c r="P786" s="237"/>
      <c r="Q786" s="236"/>
      <c r="R786" s="236"/>
      <c r="S786" s="236"/>
      <c r="T786" s="236"/>
    </row>
    <row r="787" spans="1:20" x14ac:dyDescent="0.25">
      <c r="A787" s="226"/>
      <c r="D787" s="226"/>
      <c r="G787" s="236"/>
      <c r="H787" s="236"/>
      <c r="I787" s="236"/>
      <c r="J787" s="236"/>
      <c r="K787" s="236"/>
      <c r="L787" s="236"/>
      <c r="M787" s="236"/>
      <c r="N787" s="236"/>
      <c r="O787" s="236"/>
      <c r="P787" s="237"/>
      <c r="Q787" s="236"/>
      <c r="R787" s="236"/>
      <c r="S787" s="236"/>
      <c r="T787" s="236"/>
    </row>
    <row r="788" spans="1:20" x14ac:dyDescent="0.25">
      <c r="A788" s="226"/>
      <c r="D788" s="226"/>
      <c r="G788" s="236"/>
      <c r="H788" s="236"/>
      <c r="I788" s="236"/>
      <c r="J788" s="236"/>
      <c r="K788" s="236"/>
      <c r="L788" s="236"/>
      <c r="M788" s="236"/>
      <c r="N788" s="236"/>
      <c r="O788" s="236"/>
      <c r="P788" s="237"/>
      <c r="Q788" s="236"/>
      <c r="R788" s="236"/>
      <c r="S788" s="236"/>
      <c r="T788" s="236"/>
    </row>
    <row r="789" spans="1:20" x14ac:dyDescent="0.25">
      <c r="A789" s="226"/>
      <c r="D789" s="226"/>
      <c r="G789" s="236"/>
      <c r="H789" s="236"/>
      <c r="I789" s="236"/>
      <c r="J789" s="236"/>
      <c r="K789" s="236"/>
      <c r="L789" s="236"/>
      <c r="M789" s="236"/>
      <c r="N789" s="236"/>
      <c r="O789" s="236"/>
      <c r="P789" s="237"/>
      <c r="Q789" s="236"/>
      <c r="R789" s="236"/>
      <c r="S789" s="236"/>
      <c r="T789" s="236"/>
    </row>
    <row r="790" spans="1:20" x14ac:dyDescent="0.25">
      <c r="A790" s="226"/>
      <c r="D790" s="226"/>
      <c r="G790" s="236"/>
      <c r="H790" s="236"/>
      <c r="I790" s="236"/>
      <c r="J790" s="236"/>
      <c r="K790" s="236"/>
      <c r="L790" s="236"/>
      <c r="M790" s="236"/>
      <c r="N790" s="236"/>
      <c r="O790" s="236"/>
      <c r="P790" s="237"/>
      <c r="Q790" s="236"/>
      <c r="R790" s="236"/>
      <c r="S790" s="236"/>
      <c r="T790" s="236"/>
    </row>
    <row r="791" spans="1:20" x14ac:dyDescent="0.25">
      <c r="A791" s="226"/>
      <c r="D791" s="226"/>
      <c r="G791" s="236"/>
      <c r="H791" s="236"/>
      <c r="I791" s="236"/>
      <c r="J791" s="236"/>
      <c r="K791" s="236"/>
      <c r="L791" s="236"/>
      <c r="M791" s="236"/>
      <c r="N791" s="236"/>
      <c r="O791" s="236"/>
      <c r="P791" s="237"/>
      <c r="Q791" s="236"/>
      <c r="R791" s="236"/>
      <c r="S791" s="236"/>
      <c r="T791" s="236"/>
    </row>
    <row r="792" spans="1:20" x14ac:dyDescent="0.25">
      <c r="A792" s="226"/>
      <c r="D792" s="226"/>
      <c r="G792" s="236"/>
      <c r="H792" s="236"/>
      <c r="I792" s="236"/>
      <c r="J792" s="236"/>
      <c r="K792" s="236"/>
      <c r="L792" s="236"/>
      <c r="M792" s="236"/>
      <c r="N792" s="236"/>
      <c r="O792" s="236"/>
      <c r="P792" s="237"/>
      <c r="Q792" s="236"/>
      <c r="R792" s="236"/>
      <c r="S792" s="236"/>
      <c r="T792" s="236"/>
    </row>
    <row r="793" spans="1:20" x14ac:dyDescent="0.25">
      <c r="A793" s="226"/>
      <c r="D793" s="226"/>
      <c r="G793" s="236"/>
      <c r="H793" s="236"/>
      <c r="I793" s="236"/>
      <c r="J793" s="236"/>
      <c r="K793" s="236"/>
      <c r="L793" s="236"/>
      <c r="M793" s="236"/>
      <c r="N793" s="236"/>
      <c r="O793" s="236"/>
      <c r="P793" s="237"/>
      <c r="Q793" s="236"/>
      <c r="R793" s="236"/>
      <c r="S793" s="236"/>
      <c r="T793" s="236"/>
    </row>
    <row r="794" spans="1:20" x14ac:dyDescent="0.25">
      <c r="A794" s="226"/>
      <c r="D794" s="226"/>
      <c r="G794" s="236"/>
      <c r="H794" s="236"/>
      <c r="I794" s="236"/>
      <c r="J794" s="236"/>
      <c r="K794" s="236"/>
      <c r="L794" s="236"/>
      <c r="M794" s="236"/>
      <c r="N794" s="236"/>
      <c r="O794" s="236"/>
      <c r="P794" s="237"/>
      <c r="Q794" s="236"/>
      <c r="R794" s="236"/>
      <c r="S794" s="236"/>
      <c r="T794" s="236"/>
    </row>
    <row r="795" spans="1:20" x14ac:dyDescent="0.25">
      <c r="A795" s="226"/>
      <c r="D795" s="226"/>
      <c r="G795" s="236"/>
      <c r="H795" s="236"/>
      <c r="I795" s="236"/>
      <c r="J795" s="236"/>
      <c r="K795" s="236"/>
      <c r="L795" s="236"/>
      <c r="M795" s="236"/>
      <c r="N795" s="236"/>
      <c r="O795" s="236"/>
      <c r="P795" s="237"/>
      <c r="Q795" s="236"/>
      <c r="R795" s="236"/>
      <c r="S795" s="236"/>
      <c r="T795" s="236"/>
    </row>
    <row r="796" spans="1:20" x14ac:dyDescent="0.25">
      <c r="A796" s="226"/>
      <c r="D796" s="226"/>
      <c r="G796" s="236"/>
      <c r="H796" s="236"/>
      <c r="I796" s="236"/>
      <c r="J796" s="236"/>
      <c r="K796" s="236"/>
      <c r="L796" s="236"/>
      <c r="M796" s="236"/>
      <c r="N796" s="236"/>
      <c r="O796" s="236"/>
      <c r="P796" s="237"/>
      <c r="Q796" s="236"/>
      <c r="R796" s="236"/>
      <c r="S796" s="236"/>
      <c r="T796" s="236"/>
    </row>
    <row r="797" spans="1:20" x14ac:dyDescent="0.25">
      <c r="A797" s="226"/>
      <c r="D797" s="226"/>
      <c r="G797" s="236"/>
      <c r="H797" s="236"/>
      <c r="I797" s="236"/>
      <c r="J797" s="236"/>
      <c r="K797" s="236"/>
      <c r="L797" s="236"/>
      <c r="M797" s="236"/>
      <c r="N797" s="236"/>
      <c r="O797" s="236"/>
      <c r="P797" s="237"/>
      <c r="Q797" s="236"/>
      <c r="R797" s="236"/>
      <c r="S797" s="236"/>
      <c r="T797" s="236"/>
    </row>
    <row r="798" spans="1:20" x14ac:dyDescent="0.25">
      <c r="A798" s="226"/>
      <c r="D798" s="226"/>
      <c r="G798" s="236"/>
      <c r="H798" s="236"/>
      <c r="I798" s="236"/>
      <c r="J798" s="236"/>
      <c r="K798" s="236"/>
      <c r="L798" s="236"/>
      <c r="M798" s="236"/>
      <c r="N798" s="236"/>
      <c r="O798" s="236"/>
      <c r="P798" s="237"/>
      <c r="Q798" s="236"/>
      <c r="R798" s="236"/>
      <c r="S798" s="236"/>
      <c r="T798" s="236"/>
    </row>
    <row r="799" spans="1:20" x14ac:dyDescent="0.25">
      <c r="A799" s="226"/>
      <c r="D799" s="226"/>
      <c r="G799" s="236"/>
      <c r="H799" s="236"/>
      <c r="I799" s="236"/>
      <c r="J799" s="236"/>
      <c r="K799" s="236"/>
      <c r="L799" s="236"/>
      <c r="M799" s="236"/>
      <c r="N799" s="236"/>
      <c r="O799" s="236"/>
      <c r="P799" s="237"/>
      <c r="Q799" s="236"/>
      <c r="R799" s="236"/>
      <c r="S799" s="236"/>
      <c r="T799" s="236"/>
    </row>
    <row r="800" spans="1:20" x14ac:dyDescent="0.25">
      <c r="A800" s="226"/>
      <c r="D800" s="226"/>
      <c r="G800" s="236"/>
      <c r="H800" s="236"/>
      <c r="I800" s="236"/>
      <c r="J800" s="236"/>
      <c r="K800" s="236"/>
      <c r="L800" s="236"/>
      <c r="M800" s="236"/>
      <c r="N800" s="236"/>
      <c r="O800" s="236"/>
      <c r="P800" s="237"/>
      <c r="Q800" s="236"/>
      <c r="R800" s="236"/>
      <c r="S800" s="236"/>
      <c r="T800" s="236"/>
    </row>
    <row r="801" spans="1:20" x14ac:dyDescent="0.25">
      <c r="A801" s="226"/>
      <c r="D801" s="226"/>
      <c r="G801" s="236"/>
      <c r="H801" s="236"/>
      <c r="I801" s="236"/>
      <c r="J801" s="236"/>
      <c r="K801" s="236"/>
      <c r="L801" s="236"/>
      <c r="M801" s="236"/>
      <c r="N801" s="236"/>
      <c r="O801" s="236"/>
      <c r="P801" s="237"/>
      <c r="Q801" s="236"/>
      <c r="R801" s="236"/>
      <c r="S801" s="236"/>
      <c r="T801" s="236"/>
    </row>
    <row r="802" spans="1:20" x14ac:dyDescent="0.25">
      <c r="A802" s="226"/>
      <c r="D802" s="226"/>
      <c r="G802" s="236"/>
      <c r="H802" s="236"/>
      <c r="I802" s="236"/>
      <c r="J802" s="236"/>
      <c r="K802" s="236"/>
      <c r="L802" s="236"/>
      <c r="M802" s="236"/>
      <c r="N802" s="236"/>
      <c r="O802" s="236"/>
      <c r="P802" s="237"/>
      <c r="Q802" s="236"/>
      <c r="R802" s="236"/>
      <c r="S802" s="236"/>
      <c r="T802" s="236"/>
    </row>
    <row r="803" spans="1:20" x14ac:dyDescent="0.25">
      <c r="A803" s="226"/>
      <c r="D803" s="226"/>
      <c r="G803" s="236"/>
      <c r="H803" s="236"/>
      <c r="I803" s="236"/>
      <c r="J803" s="236"/>
      <c r="K803" s="236"/>
      <c r="L803" s="236"/>
      <c r="M803" s="236"/>
      <c r="N803" s="236"/>
      <c r="O803" s="236"/>
      <c r="P803" s="237"/>
      <c r="Q803" s="236"/>
      <c r="R803" s="236"/>
      <c r="S803" s="236"/>
      <c r="T803" s="236"/>
    </row>
    <row r="804" spans="1:20" x14ac:dyDescent="0.25">
      <c r="A804" s="226"/>
      <c r="D804" s="226"/>
      <c r="G804" s="236"/>
      <c r="H804" s="236"/>
      <c r="I804" s="236"/>
      <c r="J804" s="236"/>
      <c r="K804" s="236"/>
      <c r="L804" s="236"/>
      <c r="M804" s="236"/>
      <c r="N804" s="236"/>
      <c r="O804" s="236"/>
      <c r="P804" s="237"/>
      <c r="Q804" s="236"/>
      <c r="R804" s="236"/>
      <c r="S804" s="236"/>
      <c r="T804" s="236"/>
    </row>
    <row r="805" spans="1:20" x14ac:dyDescent="0.25">
      <c r="A805" s="226"/>
      <c r="D805" s="226"/>
      <c r="G805" s="236"/>
      <c r="H805" s="236"/>
      <c r="I805" s="236"/>
      <c r="J805" s="236"/>
      <c r="K805" s="236"/>
      <c r="L805" s="236"/>
      <c r="M805" s="236"/>
      <c r="N805" s="236"/>
      <c r="O805" s="236"/>
      <c r="P805" s="237"/>
      <c r="Q805" s="236"/>
      <c r="R805" s="236"/>
      <c r="S805" s="236"/>
      <c r="T805" s="236"/>
    </row>
    <row r="806" spans="1:20" x14ac:dyDescent="0.25">
      <c r="A806" s="226"/>
      <c r="D806" s="226"/>
      <c r="G806" s="236"/>
      <c r="H806" s="236"/>
      <c r="I806" s="236"/>
      <c r="J806" s="236"/>
      <c r="K806" s="236"/>
      <c r="L806" s="236"/>
      <c r="M806" s="236"/>
      <c r="N806" s="236"/>
      <c r="O806" s="236"/>
      <c r="P806" s="237"/>
      <c r="Q806" s="236"/>
      <c r="R806" s="236"/>
      <c r="S806" s="236"/>
      <c r="T806" s="236"/>
    </row>
    <row r="807" spans="1:20" x14ac:dyDescent="0.25">
      <c r="A807" s="226"/>
      <c r="D807" s="226"/>
      <c r="G807" s="236"/>
      <c r="H807" s="236"/>
      <c r="I807" s="236"/>
      <c r="J807" s="236"/>
      <c r="K807" s="236"/>
      <c r="L807" s="236"/>
      <c r="M807" s="236"/>
      <c r="N807" s="236"/>
      <c r="O807" s="236"/>
      <c r="P807" s="237"/>
      <c r="Q807" s="236"/>
      <c r="R807" s="236"/>
      <c r="S807" s="236"/>
      <c r="T807" s="236"/>
    </row>
    <row r="808" spans="1:20" x14ac:dyDescent="0.25">
      <c r="A808" s="226"/>
      <c r="D808" s="226"/>
      <c r="G808" s="236"/>
      <c r="H808" s="236"/>
      <c r="I808" s="236"/>
      <c r="J808" s="236"/>
      <c r="K808" s="236"/>
      <c r="L808" s="236"/>
      <c r="M808" s="236"/>
      <c r="N808" s="236"/>
      <c r="O808" s="236"/>
      <c r="P808" s="237"/>
      <c r="Q808" s="236"/>
      <c r="R808" s="236"/>
      <c r="S808" s="236"/>
      <c r="T808" s="236"/>
    </row>
    <row r="809" spans="1:20" x14ac:dyDescent="0.25">
      <c r="A809" s="226"/>
      <c r="D809" s="226"/>
      <c r="G809" s="236"/>
      <c r="H809" s="236"/>
      <c r="I809" s="236"/>
      <c r="J809" s="236"/>
      <c r="K809" s="236"/>
      <c r="L809" s="236"/>
      <c r="M809" s="236"/>
      <c r="N809" s="236"/>
      <c r="O809" s="236"/>
      <c r="P809" s="237"/>
      <c r="Q809" s="236"/>
      <c r="R809" s="236"/>
      <c r="S809" s="236"/>
      <c r="T809" s="236"/>
    </row>
    <row r="810" spans="1:20" x14ac:dyDescent="0.25">
      <c r="A810" s="226"/>
      <c r="D810" s="226"/>
      <c r="G810" s="236"/>
      <c r="H810" s="236"/>
      <c r="I810" s="236"/>
      <c r="J810" s="236"/>
      <c r="K810" s="236"/>
      <c r="L810" s="236"/>
      <c r="M810" s="236"/>
      <c r="N810" s="236"/>
      <c r="O810" s="236"/>
      <c r="P810" s="237"/>
      <c r="Q810" s="236"/>
      <c r="R810" s="236"/>
      <c r="S810" s="236"/>
      <c r="T810" s="236"/>
    </row>
    <row r="811" spans="1:20" x14ac:dyDescent="0.25">
      <c r="A811" s="226"/>
      <c r="D811" s="226"/>
      <c r="G811" s="236"/>
      <c r="H811" s="236"/>
      <c r="I811" s="236"/>
      <c r="J811" s="236"/>
      <c r="K811" s="236"/>
      <c r="L811" s="236"/>
      <c r="M811" s="236"/>
      <c r="N811" s="236"/>
      <c r="O811" s="236"/>
      <c r="P811" s="237"/>
      <c r="Q811" s="236"/>
      <c r="R811" s="236"/>
      <c r="S811" s="236"/>
      <c r="T811" s="236"/>
    </row>
    <row r="812" spans="1:20" x14ac:dyDescent="0.25">
      <c r="A812" s="226"/>
      <c r="D812" s="226"/>
      <c r="G812" s="236"/>
      <c r="H812" s="236"/>
      <c r="I812" s="236"/>
      <c r="J812" s="236"/>
      <c r="K812" s="236"/>
      <c r="L812" s="236"/>
      <c r="M812" s="236"/>
      <c r="N812" s="236"/>
      <c r="O812" s="236"/>
      <c r="P812" s="237"/>
      <c r="Q812" s="236"/>
      <c r="R812" s="236"/>
      <c r="S812" s="236"/>
      <c r="T812" s="236"/>
    </row>
    <row r="813" spans="1:20" x14ac:dyDescent="0.25">
      <c r="A813" s="226"/>
      <c r="D813" s="226"/>
      <c r="G813" s="236"/>
      <c r="H813" s="236"/>
      <c r="I813" s="236"/>
      <c r="J813" s="236"/>
      <c r="K813" s="236"/>
      <c r="L813" s="236"/>
      <c r="M813" s="236"/>
      <c r="N813" s="236"/>
      <c r="O813" s="236"/>
      <c r="P813" s="237"/>
      <c r="Q813" s="236"/>
      <c r="R813" s="236"/>
      <c r="S813" s="236"/>
      <c r="T813" s="236"/>
    </row>
    <row r="814" spans="1:20" x14ac:dyDescent="0.25">
      <c r="A814" s="226"/>
      <c r="D814" s="226"/>
      <c r="G814" s="236"/>
      <c r="H814" s="236"/>
      <c r="I814" s="236"/>
      <c r="J814" s="236"/>
      <c r="K814" s="236"/>
      <c r="L814" s="236"/>
      <c r="M814" s="236"/>
      <c r="N814" s="236"/>
      <c r="O814" s="236"/>
      <c r="P814" s="237"/>
      <c r="Q814" s="236"/>
      <c r="R814" s="236"/>
      <c r="S814" s="236"/>
      <c r="T814" s="236"/>
    </row>
    <row r="815" spans="1:20" x14ac:dyDescent="0.25">
      <c r="A815" s="226"/>
      <c r="D815" s="226"/>
      <c r="G815" s="236"/>
      <c r="H815" s="236"/>
      <c r="I815" s="236"/>
      <c r="J815" s="236"/>
      <c r="K815" s="236"/>
      <c r="L815" s="236"/>
      <c r="M815" s="236"/>
      <c r="N815" s="236"/>
      <c r="O815" s="236"/>
      <c r="P815" s="237"/>
      <c r="Q815" s="236"/>
      <c r="R815" s="236"/>
      <c r="S815" s="236"/>
      <c r="T815" s="236"/>
    </row>
    <row r="816" spans="1:20" x14ac:dyDescent="0.25">
      <c r="A816" s="226"/>
      <c r="D816" s="226"/>
      <c r="G816" s="236"/>
      <c r="H816" s="236"/>
      <c r="I816" s="236"/>
      <c r="J816" s="236"/>
      <c r="K816" s="236"/>
      <c r="L816" s="236"/>
      <c r="M816" s="236"/>
      <c r="N816" s="236"/>
      <c r="O816" s="236"/>
      <c r="P816" s="237"/>
      <c r="Q816" s="236"/>
      <c r="R816" s="236"/>
      <c r="S816" s="236"/>
      <c r="T816" s="236"/>
    </row>
    <row r="817" spans="1:20" x14ac:dyDescent="0.25">
      <c r="A817" s="226"/>
      <c r="D817" s="226"/>
      <c r="G817" s="236"/>
      <c r="H817" s="236"/>
      <c r="I817" s="236"/>
      <c r="J817" s="236"/>
      <c r="K817" s="236"/>
      <c r="L817" s="236"/>
      <c r="M817" s="236"/>
      <c r="N817" s="236"/>
      <c r="O817" s="236"/>
      <c r="P817" s="237"/>
      <c r="Q817" s="236"/>
      <c r="R817" s="236"/>
      <c r="S817" s="236"/>
      <c r="T817" s="236"/>
    </row>
    <row r="818" spans="1:20" x14ac:dyDescent="0.25">
      <c r="A818" s="226"/>
      <c r="D818" s="226"/>
      <c r="G818" s="236"/>
      <c r="H818" s="236"/>
      <c r="I818" s="236"/>
      <c r="J818" s="236"/>
      <c r="K818" s="236"/>
      <c r="L818" s="236"/>
      <c r="M818" s="236"/>
      <c r="N818" s="236"/>
      <c r="O818" s="236"/>
      <c r="P818" s="237"/>
      <c r="Q818" s="236"/>
      <c r="R818" s="236"/>
      <c r="S818" s="236"/>
      <c r="T818" s="236"/>
    </row>
    <row r="819" spans="1:20" x14ac:dyDescent="0.25">
      <c r="A819" s="226"/>
      <c r="D819" s="226"/>
      <c r="G819" s="236"/>
      <c r="H819" s="236"/>
      <c r="I819" s="236"/>
      <c r="J819" s="236"/>
      <c r="K819" s="236"/>
      <c r="L819" s="236"/>
      <c r="M819" s="236"/>
      <c r="N819" s="236"/>
      <c r="O819" s="236"/>
      <c r="P819" s="237"/>
      <c r="Q819" s="236"/>
      <c r="R819" s="236"/>
      <c r="S819" s="236"/>
      <c r="T819" s="236"/>
    </row>
    <row r="820" spans="1:20" x14ac:dyDescent="0.25">
      <c r="A820" s="226"/>
      <c r="D820" s="226"/>
      <c r="G820" s="236"/>
      <c r="H820" s="236"/>
      <c r="I820" s="236"/>
      <c r="J820" s="236"/>
      <c r="K820" s="236"/>
      <c r="L820" s="236"/>
      <c r="M820" s="236"/>
      <c r="N820" s="236"/>
      <c r="O820" s="236"/>
      <c r="P820" s="237"/>
      <c r="Q820" s="236"/>
      <c r="R820" s="236"/>
      <c r="S820" s="236"/>
      <c r="T820" s="236"/>
    </row>
    <row r="821" spans="1:20" x14ac:dyDescent="0.25">
      <c r="A821" s="226"/>
      <c r="D821" s="226"/>
      <c r="G821" s="236"/>
      <c r="H821" s="236"/>
      <c r="I821" s="236"/>
      <c r="J821" s="236"/>
      <c r="K821" s="236"/>
      <c r="L821" s="236"/>
      <c r="M821" s="236"/>
      <c r="N821" s="236"/>
      <c r="O821" s="236"/>
      <c r="P821" s="237"/>
      <c r="Q821" s="236"/>
      <c r="R821" s="236"/>
      <c r="S821" s="236"/>
      <c r="T821" s="236"/>
    </row>
    <row r="822" spans="1:20" x14ac:dyDescent="0.25">
      <c r="A822" s="226"/>
      <c r="D822" s="226"/>
      <c r="G822" s="236"/>
      <c r="H822" s="236"/>
      <c r="I822" s="236"/>
      <c r="J822" s="236"/>
      <c r="K822" s="236"/>
      <c r="L822" s="236"/>
      <c r="M822" s="236"/>
      <c r="N822" s="236"/>
      <c r="O822" s="236"/>
      <c r="P822" s="237"/>
      <c r="Q822" s="236"/>
      <c r="R822" s="236"/>
      <c r="S822" s="236"/>
      <c r="T822" s="236"/>
    </row>
    <row r="823" spans="1:20" x14ac:dyDescent="0.25">
      <c r="A823" s="226"/>
      <c r="D823" s="226"/>
      <c r="G823" s="236"/>
      <c r="H823" s="236"/>
      <c r="I823" s="236"/>
      <c r="J823" s="236"/>
      <c r="K823" s="236"/>
      <c r="L823" s="236"/>
      <c r="M823" s="236"/>
      <c r="N823" s="236"/>
      <c r="O823" s="236"/>
      <c r="P823" s="237"/>
      <c r="Q823" s="236"/>
      <c r="R823" s="236"/>
      <c r="S823" s="236"/>
      <c r="T823" s="236"/>
    </row>
    <row r="824" spans="1:20" x14ac:dyDescent="0.25">
      <c r="A824" s="226"/>
      <c r="D824" s="226"/>
      <c r="G824" s="236"/>
      <c r="H824" s="236"/>
      <c r="I824" s="236"/>
      <c r="J824" s="236"/>
      <c r="K824" s="236"/>
      <c r="L824" s="236"/>
      <c r="M824" s="236"/>
      <c r="N824" s="236"/>
      <c r="O824" s="236"/>
      <c r="P824" s="237"/>
      <c r="Q824" s="236"/>
      <c r="R824" s="236"/>
      <c r="S824" s="236"/>
      <c r="T824" s="236"/>
    </row>
    <row r="825" spans="1:20" x14ac:dyDescent="0.25">
      <c r="A825" s="226"/>
      <c r="D825" s="226"/>
      <c r="G825" s="236"/>
      <c r="H825" s="236"/>
      <c r="I825" s="236"/>
      <c r="J825" s="236"/>
      <c r="K825" s="236"/>
      <c r="L825" s="236"/>
      <c r="M825" s="236"/>
      <c r="N825" s="236"/>
      <c r="O825" s="236"/>
      <c r="P825" s="237"/>
      <c r="Q825" s="236"/>
      <c r="R825" s="236"/>
      <c r="S825" s="236"/>
      <c r="T825" s="236"/>
    </row>
    <row r="826" spans="1:20" x14ac:dyDescent="0.25">
      <c r="A826" s="226"/>
      <c r="D826" s="226"/>
      <c r="G826" s="236"/>
      <c r="H826" s="236"/>
      <c r="I826" s="236"/>
      <c r="J826" s="236"/>
      <c r="K826" s="236"/>
      <c r="L826" s="236"/>
      <c r="M826" s="236"/>
      <c r="N826" s="236"/>
      <c r="O826" s="236"/>
      <c r="P826" s="237"/>
      <c r="Q826" s="236"/>
      <c r="R826" s="236"/>
      <c r="S826" s="236"/>
      <c r="T826" s="236"/>
    </row>
    <row r="827" spans="1:20" x14ac:dyDescent="0.25">
      <c r="A827" s="226"/>
      <c r="D827" s="226"/>
      <c r="G827" s="236"/>
      <c r="H827" s="236"/>
      <c r="I827" s="236"/>
      <c r="J827" s="236"/>
      <c r="K827" s="236"/>
      <c r="L827" s="236"/>
      <c r="M827" s="236"/>
      <c r="N827" s="236"/>
      <c r="O827" s="236"/>
      <c r="P827" s="237"/>
      <c r="Q827" s="236"/>
      <c r="R827" s="236"/>
      <c r="S827" s="236"/>
      <c r="T827" s="236"/>
    </row>
    <row r="828" spans="1:20" x14ac:dyDescent="0.25">
      <c r="A828" s="226"/>
      <c r="D828" s="226"/>
      <c r="G828" s="236"/>
      <c r="H828" s="236"/>
      <c r="I828" s="236"/>
      <c r="J828" s="236"/>
      <c r="K828" s="236"/>
      <c r="L828" s="236"/>
      <c r="M828" s="236"/>
      <c r="N828" s="236"/>
      <c r="O828" s="236"/>
      <c r="P828" s="237"/>
      <c r="Q828" s="236"/>
      <c r="R828" s="236"/>
      <c r="S828" s="236"/>
      <c r="T828" s="236"/>
    </row>
    <row r="829" spans="1:20" x14ac:dyDescent="0.25">
      <c r="A829" s="226"/>
      <c r="D829" s="226"/>
      <c r="G829" s="236"/>
      <c r="H829" s="236"/>
      <c r="I829" s="236"/>
      <c r="J829" s="236"/>
      <c r="K829" s="236"/>
      <c r="L829" s="236"/>
      <c r="M829" s="236"/>
      <c r="N829" s="236"/>
      <c r="O829" s="236"/>
      <c r="P829" s="237"/>
      <c r="Q829" s="236"/>
      <c r="R829" s="236"/>
      <c r="S829" s="236"/>
      <c r="T829" s="236"/>
    </row>
    <row r="830" spans="1:20" x14ac:dyDescent="0.25">
      <c r="A830" s="226"/>
      <c r="D830" s="226"/>
      <c r="G830" s="236"/>
      <c r="H830" s="236"/>
      <c r="I830" s="236"/>
      <c r="J830" s="236"/>
      <c r="K830" s="236"/>
      <c r="L830" s="236"/>
      <c r="M830" s="236"/>
      <c r="N830" s="236"/>
      <c r="O830" s="236"/>
      <c r="P830" s="237"/>
      <c r="Q830" s="236"/>
      <c r="R830" s="236"/>
      <c r="S830" s="236"/>
      <c r="T830" s="236"/>
    </row>
    <row r="831" spans="1:20" x14ac:dyDescent="0.25">
      <c r="A831" s="226"/>
      <c r="D831" s="226"/>
      <c r="G831" s="236"/>
      <c r="H831" s="236"/>
      <c r="I831" s="236"/>
      <c r="J831" s="236"/>
      <c r="K831" s="236"/>
      <c r="L831" s="236"/>
      <c r="M831" s="236"/>
      <c r="N831" s="236"/>
      <c r="O831" s="236"/>
      <c r="P831" s="237"/>
      <c r="Q831" s="236"/>
      <c r="R831" s="236"/>
      <c r="S831" s="236"/>
      <c r="T831" s="236"/>
    </row>
    <row r="832" spans="1:20" x14ac:dyDescent="0.25">
      <c r="A832" s="226"/>
      <c r="D832" s="226"/>
      <c r="G832" s="236"/>
      <c r="H832" s="236"/>
      <c r="I832" s="236"/>
      <c r="J832" s="236"/>
      <c r="K832" s="236"/>
      <c r="L832" s="236"/>
      <c r="M832" s="236"/>
      <c r="N832" s="236"/>
      <c r="O832" s="236"/>
      <c r="P832" s="237"/>
      <c r="Q832" s="236"/>
      <c r="R832" s="236"/>
      <c r="S832" s="236"/>
      <c r="T832" s="236"/>
    </row>
    <row r="833" spans="1:20" x14ac:dyDescent="0.25">
      <c r="A833" s="226"/>
      <c r="D833" s="226"/>
      <c r="G833" s="236"/>
      <c r="H833" s="236"/>
      <c r="I833" s="236"/>
      <c r="J833" s="236"/>
      <c r="K833" s="236"/>
      <c r="L833" s="236"/>
      <c r="M833" s="236"/>
      <c r="N833" s="236"/>
      <c r="O833" s="236"/>
      <c r="P833" s="237"/>
      <c r="R833" s="236"/>
      <c r="S833" s="236"/>
      <c r="T833" s="236"/>
    </row>
  </sheetData>
  <dataConsolidate/>
  <mergeCells count="623">
    <mergeCell ref="T152:T153"/>
    <mergeCell ref="A152:A153"/>
    <mergeCell ref="B152:B153"/>
    <mergeCell ref="G152:G153"/>
    <mergeCell ref="H152:H153"/>
    <mergeCell ref="I152:I153"/>
    <mergeCell ref="C152:C153"/>
    <mergeCell ref="D152:D153"/>
    <mergeCell ref="E152:E153"/>
    <mergeCell ref="J152:J153"/>
    <mergeCell ref="L152:L153"/>
    <mergeCell ref="M152:M153"/>
    <mergeCell ref="N152:N153"/>
    <mergeCell ref="O152:O153"/>
    <mergeCell ref="P152:P153"/>
    <mergeCell ref="O138:O140"/>
    <mergeCell ref="P138:P140"/>
    <mergeCell ref="A141:A144"/>
    <mergeCell ref="B141:B144"/>
    <mergeCell ref="C141:C144"/>
    <mergeCell ref="D141:D144"/>
    <mergeCell ref="A145:A147"/>
    <mergeCell ref="G141:G144"/>
    <mergeCell ref="H141:H144"/>
    <mergeCell ref="I141:I144"/>
    <mergeCell ref="M142:M144"/>
    <mergeCell ref="N142:N144"/>
    <mergeCell ref="O142:O144"/>
    <mergeCell ref="A138:A140"/>
    <mergeCell ref="B138:B140"/>
    <mergeCell ref="C138:C140"/>
    <mergeCell ref="D138:D140"/>
    <mergeCell ref="G138:G140"/>
    <mergeCell ref="H138:H140"/>
    <mergeCell ref="I138:I140"/>
    <mergeCell ref="M138:M140"/>
    <mergeCell ref="N138:N140"/>
    <mergeCell ref="J145:J147"/>
    <mergeCell ref="C80:C84"/>
    <mergeCell ref="D80:D84"/>
    <mergeCell ref="G80:G84"/>
    <mergeCell ref="H80:H84"/>
    <mergeCell ref="I80:I84"/>
    <mergeCell ref="O80:O84"/>
    <mergeCell ref="N80:N84"/>
    <mergeCell ref="M80:M84"/>
    <mergeCell ref="C77:C79"/>
    <mergeCell ref="D77:D79"/>
    <mergeCell ref="A44:A46"/>
    <mergeCell ref="B44:B46"/>
    <mergeCell ref="C44:C46"/>
    <mergeCell ref="F45:F46"/>
    <mergeCell ref="D44:D46"/>
    <mergeCell ref="G44:G46"/>
    <mergeCell ref="H44:H46"/>
    <mergeCell ref="I44:I46"/>
    <mergeCell ref="A80:A84"/>
    <mergeCell ref="B80:B84"/>
    <mergeCell ref="C75:C76"/>
    <mergeCell ref="D75:D76"/>
    <mergeCell ref="A77:A79"/>
    <mergeCell ref="B77:B79"/>
    <mergeCell ref="A75:A76"/>
    <mergeCell ref="B75:B76"/>
    <mergeCell ref="A60:A62"/>
    <mergeCell ref="B56:B59"/>
    <mergeCell ref="A63:A64"/>
    <mergeCell ref="B60:B62"/>
    <mergeCell ref="B63:B64"/>
    <mergeCell ref="C56:C59"/>
    <mergeCell ref="D56:D59"/>
    <mergeCell ref="G56:G59"/>
    <mergeCell ref="V154:V155"/>
    <mergeCell ref="W154:W155"/>
    <mergeCell ref="X85:X88"/>
    <mergeCell ref="X89:X91"/>
    <mergeCell ref="X92:X95"/>
    <mergeCell ref="X96:X98"/>
    <mergeCell ref="X99:X100"/>
    <mergeCell ref="X119:X122"/>
    <mergeCell ref="V150:V151"/>
    <mergeCell ref="W150:W151"/>
    <mergeCell ref="X146:X147"/>
    <mergeCell ref="U99:U100"/>
    <mergeCell ref="X141:X144"/>
    <mergeCell ref="X60:X62"/>
    <mergeCell ref="X63:X64"/>
    <mergeCell ref="W63:W64"/>
    <mergeCell ref="X77:X79"/>
    <mergeCell ref="T53:T55"/>
    <mergeCell ref="X49:X52"/>
    <mergeCell ref="E54:E55"/>
    <mergeCell ref="X53:X55"/>
    <mergeCell ref="X56:X59"/>
    <mergeCell ref="P65:P67"/>
    <mergeCell ref="P70:P74"/>
    <mergeCell ref="P75:P76"/>
    <mergeCell ref="P77:P79"/>
    <mergeCell ref="Q72:Q73"/>
    <mergeCell ref="R72:R73"/>
    <mergeCell ref="Q78:Q79"/>
    <mergeCell ref="I49:I52"/>
    <mergeCell ref="M49:M52"/>
    <mergeCell ref="N49:N52"/>
    <mergeCell ref="P53:P55"/>
    <mergeCell ref="V56:V57"/>
    <mergeCell ref="V58:V59"/>
    <mergeCell ref="W56:W57"/>
    <mergeCell ref="W58:W59"/>
    <mergeCell ref="T56:T57"/>
    <mergeCell ref="U56:U57"/>
    <mergeCell ref="S58:S59"/>
    <mergeCell ref="T58:T59"/>
    <mergeCell ref="U58:U59"/>
    <mergeCell ref="S56:S57"/>
    <mergeCell ref="P85:P88"/>
    <mergeCell ref="Q85:Q88"/>
    <mergeCell ref="R77:R79"/>
    <mergeCell ref="P80:P84"/>
    <mergeCell ref="P68:P69"/>
    <mergeCell ref="S78:S79"/>
    <mergeCell ref="T78:T79"/>
    <mergeCell ref="V78:V79"/>
    <mergeCell ref="W78:W79"/>
    <mergeCell ref="Q53:Q55"/>
    <mergeCell ref="P135:P137"/>
    <mergeCell ref="V60:V62"/>
    <mergeCell ref="W60:W62"/>
    <mergeCell ref="V63:V64"/>
    <mergeCell ref="S119:S122"/>
    <mergeCell ref="T119:T122"/>
    <mergeCell ref="R107:R112"/>
    <mergeCell ref="R113:R116"/>
    <mergeCell ref="R117:R122"/>
    <mergeCell ref="R123:R127"/>
    <mergeCell ref="S72:S73"/>
    <mergeCell ref="T72:T73"/>
    <mergeCell ref="U78:U79"/>
    <mergeCell ref="U85:U88"/>
    <mergeCell ref="U89:U91"/>
    <mergeCell ref="U92:U95"/>
    <mergeCell ref="U96:U98"/>
    <mergeCell ref="Q56:Q57"/>
    <mergeCell ref="R56:R57"/>
    <mergeCell ref="R63:R64"/>
    <mergeCell ref="S63:S64"/>
    <mergeCell ref="T63:T64"/>
    <mergeCell ref="P89:P91"/>
    <mergeCell ref="L119:L122"/>
    <mergeCell ref="N113:N116"/>
    <mergeCell ref="O113:O116"/>
    <mergeCell ref="P113:P116"/>
    <mergeCell ref="O117:O122"/>
    <mergeCell ref="P117:P122"/>
    <mergeCell ref="P123:P127"/>
    <mergeCell ref="R101:R106"/>
    <mergeCell ref="O101:O106"/>
    <mergeCell ref="P101:P106"/>
    <mergeCell ref="O107:O112"/>
    <mergeCell ref="P107:P112"/>
    <mergeCell ref="Q119:Q122"/>
    <mergeCell ref="W25:W26"/>
    <mergeCell ref="X25:X26"/>
    <mergeCell ref="P27:P28"/>
    <mergeCell ref="R27:R28"/>
    <mergeCell ref="T27:T28"/>
    <mergeCell ref="W27:W28"/>
    <mergeCell ref="X27:X28"/>
    <mergeCell ref="P25:P26"/>
    <mergeCell ref="R25:R26"/>
    <mergeCell ref="T25:T26"/>
    <mergeCell ref="M44:M46"/>
    <mergeCell ref="N44:N46"/>
    <mergeCell ref="O44:O46"/>
    <mergeCell ref="C25:C26"/>
    <mergeCell ref="C27:C28"/>
    <mergeCell ref="D27:D28"/>
    <mergeCell ref="D25:D26"/>
    <mergeCell ref="G25:G26"/>
    <mergeCell ref="H25:H26"/>
    <mergeCell ref="I25:I26"/>
    <mergeCell ref="G27:G28"/>
    <mergeCell ref="H27:H28"/>
    <mergeCell ref="I27:I28"/>
    <mergeCell ref="M27:M28"/>
    <mergeCell ref="N27:N28"/>
    <mergeCell ref="O27:O28"/>
    <mergeCell ref="M25:M26"/>
    <mergeCell ref="N25:N26"/>
    <mergeCell ref="O25:O26"/>
    <mergeCell ref="E45:E46"/>
    <mergeCell ref="B41:B42"/>
    <mergeCell ref="C41:C42"/>
    <mergeCell ref="D41:D42"/>
    <mergeCell ref="N37:N39"/>
    <mergeCell ref="O37:O39"/>
    <mergeCell ref="M41:M42"/>
    <mergeCell ref="N41:N42"/>
    <mergeCell ref="O41:O42"/>
    <mergeCell ref="G41:G42"/>
    <mergeCell ref="H41:H42"/>
    <mergeCell ref="I41:I42"/>
    <mergeCell ref="P37:P39"/>
    <mergeCell ref="F37:F39"/>
    <mergeCell ref="G37:G39"/>
    <mergeCell ref="H37:H39"/>
    <mergeCell ref="I37:I39"/>
    <mergeCell ref="M37:M39"/>
    <mergeCell ref="E35:E36"/>
    <mergeCell ref="A37:A39"/>
    <mergeCell ref="B37:B39"/>
    <mergeCell ref="C37:C39"/>
    <mergeCell ref="D37:D39"/>
    <mergeCell ref="E37:E39"/>
    <mergeCell ref="P29:P30"/>
    <mergeCell ref="A31:A36"/>
    <mergeCell ref="B31:B36"/>
    <mergeCell ref="C31:C36"/>
    <mergeCell ref="D31:D36"/>
    <mergeCell ref="E31:E32"/>
    <mergeCell ref="F31:F36"/>
    <mergeCell ref="G31:G36"/>
    <mergeCell ref="H31:H36"/>
    <mergeCell ref="I31:I36"/>
    <mergeCell ref="M31:M36"/>
    <mergeCell ref="N31:N36"/>
    <mergeCell ref="O31:O36"/>
    <mergeCell ref="P31:P36"/>
    <mergeCell ref="E33:E34"/>
    <mergeCell ref="G29:G30"/>
    <mergeCell ref="H29:H30"/>
    <mergeCell ref="I29:I30"/>
    <mergeCell ref="F29:F30"/>
    <mergeCell ref="N5:N9"/>
    <mergeCell ref="O5:O9"/>
    <mergeCell ref="M29:M30"/>
    <mergeCell ref="N29:N30"/>
    <mergeCell ref="A29:A30"/>
    <mergeCell ref="B29:B30"/>
    <mergeCell ref="C29:C30"/>
    <mergeCell ref="D29:D30"/>
    <mergeCell ref="A16:A18"/>
    <mergeCell ref="B16:B18"/>
    <mergeCell ref="C16:C18"/>
    <mergeCell ref="D16:D18"/>
    <mergeCell ref="G16:G18"/>
    <mergeCell ref="H16:H18"/>
    <mergeCell ref="I16:I18"/>
    <mergeCell ref="M16:M18"/>
    <mergeCell ref="N16:N18"/>
    <mergeCell ref="O29:O30"/>
    <mergeCell ref="A25:A26"/>
    <mergeCell ref="B25:B26"/>
    <mergeCell ref="A27:A28"/>
    <mergeCell ref="B27:B28"/>
    <mergeCell ref="O16:O18"/>
    <mergeCell ref="A22:A24"/>
    <mergeCell ref="A1:I1"/>
    <mergeCell ref="A2:I2"/>
    <mergeCell ref="P5:P9"/>
    <mergeCell ref="R5:R9"/>
    <mergeCell ref="A10:A15"/>
    <mergeCell ref="B10:B15"/>
    <mergeCell ref="C10:C15"/>
    <mergeCell ref="D10:D15"/>
    <mergeCell ref="G10:G15"/>
    <mergeCell ref="H10:H15"/>
    <mergeCell ref="I10:I15"/>
    <mergeCell ref="M10:M15"/>
    <mergeCell ref="N10:N15"/>
    <mergeCell ref="O10:O15"/>
    <mergeCell ref="P10:P15"/>
    <mergeCell ref="R10:R15"/>
    <mergeCell ref="G5:G9"/>
    <mergeCell ref="H5:H9"/>
    <mergeCell ref="I5:I9"/>
    <mergeCell ref="M5:M9"/>
    <mergeCell ref="B3:B4"/>
    <mergeCell ref="C3:C4"/>
    <mergeCell ref="G3:H3"/>
    <mergeCell ref="I3:I4"/>
    <mergeCell ref="X3:X4"/>
    <mergeCell ref="J1:W1"/>
    <mergeCell ref="V3:V4"/>
    <mergeCell ref="T3:T4"/>
    <mergeCell ref="U3:U4"/>
    <mergeCell ref="T2:W2"/>
    <mergeCell ref="W3:W4"/>
    <mergeCell ref="J3:J4"/>
    <mergeCell ref="M3:N3"/>
    <mergeCell ref="J2:R2"/>
    <mergeCell ref="O3:O4"/>
    <mergeCell ref="P3:P4"/>
    <mergeCell ref="Q3:Q4"/>
    <mergeCell ref="R3:R4"/>
    <mergeCell ref="S3:S4"/>
    <mergeCell ref="L3:L4"/>
    <mergeCell ref="K3:K4"/>
    <mergeCell ref="D3:D4"/>
    <mergeCell ref="E3:E4"/>
    <mergeCell ref="F3:F4"/>
    <mergeCell ref="A5:A9"/>
    <mergeCell ref="B5:B9"/>
    <mergeCell ref="C5:C9"/>
    <mergeCell ref="D5:D9"/>
    <mergeCell ref="A3:A4"/>
    <mergeCell ref="E6:E7"/>
    <mergeCell ref="E8:E9"/>
    <mergeCell ref="M53:M55"/>
    <mergeCell ref="N53:N55"/>
    <mergeCell ref="A19:A21"/>
    <mergeCell ref="M19:M21"/>
    <mergeCell ref="N19:N21"/>
    <mergeCell ref="O19:O21"/>
    <mergeCell ref="M22:M24"/>
    <mergeCell ref="N22:N24"/>
    <mergeCell ref="O22:O24"/>
    <mergeCell ref="F19:F21"/>
    <mergeCell ref="O49:O52"/>
    <mergeCell ref="B19:B21"/>
    <mergeCell ref="C19:C21"/>
    <mergeCell ref="D19:D21"/>
    <mergeCell ref="G19:G21"/>
    <mergeCell ref="H19:H21"/>
    <mergeCell ref="I19:I21"/>
    <mergeCell ref="B22:B24"/>
    <mergeCell ref="C22:C24"/>
    <mergeCell ref="D22:D24"/>
    <mergeCell ref="G22:G24"/>
    <mergeCell ref="H22:H24"/>
    <mergeCell ref="I22:I24"/>
    <mergeCell ref="A41:A42"/>
    <mergeCell ref="O53:O55"/>
    <mergeCell ref="A49:A52"/>
    <mergeCell ref="B49:B52"/>
    <mergeCell ref="C49:C52"/>
    <mergeCell ref="D49:D52"/>
    <mergeCell ref="G49:G52"/>
    <mergeCell ref="H49:H52"/>
    <mergeCell ref="F54:F55"/>
    <mergeCell ref="A56:A59"/>
    <mergeCell ref="H56:H59"/>
    <mergeCell ref="I56:I59"/>
    <mergeCell ref="J56:J57"/>
    <mergeCell ref="L56:L57"/>
    <mergeCell ref="N56:N59"/>
    <mergeCell ref="O56:O59"/>
    <mergeCell ref="M56:M59"/>
    <mergeCell ref="A53:A55"/>
    <mergeCell ref="B53:B55"/>
    <mergeCell ref="C53:C55"/>
    <mergeCell ref="D53:D55"/>
    <mergeCell ref="G53:G55"/>
    <mergeCell ref="H53:H55"/>
    <mergeCell ref="I53:I55"/>
    <mergeCell ref="C63:C64"/>
    <mergeCell ref="D63:D64"/>
    <mergeCell ref="G63:G64"/>
    <mergeCell ref="C60:C62"/>
    <mergeCell ref="D60:D62"/>
    <mergeCell ref="G60:G62"/>
    <mergeCell ref="H60:H62"/>
    <mergeCell ref="I60:I62"/>
    <mergeCell ref="M60:M62"/>
    <mergeCell ref="N60:N62"/>
    <mergeCell ref="O60:O62"/>
    <mergeCell ref="P60:P62"/>
    <mergeCell ref="M63:M64"/>
    <mergeCell ref="P63:P64"/>
    <mergeCell ref="P56:P57"/>
    <mergeCell ref="H63:H64"/>
    <mergeCell ref="I63:I64"/>
    <mergeCell ref="J63:J64"/>
    <mergeCell ref="L63:L64"/>
    <mergeCell ref="N63:N64"/>
    <mergeCell ref="O63:O64"/>
    <mergeCell ref="I68:I69"/>
    <mergeCell ref="M68:M69"/>
    <mergeCell ref="N68:N69"/>
    <mergeCell ref="O68:O69"/>
    <mergeCell ref="I70:I74"/>
    <mergeCell ref="A65:A67"/>
    <mergeCell ref="B65:B67"/>
    <mergeCell ref="C68:C69"/>
    <mergeCell ref="D65:D67"/>
    <mergeCell ref="D68:D69"/>
    <mergeCell ref="C70:C74"/>
    <mergeCell ref="D70:D74"/>
    <mergeCell ref="A70:A74"/>
    <mergeCell ref="B70:B74"/>
    <mergeCell ref="A68:A69"/>
    <mergeCell ref="B68:B69"/>
    <mergeCell ref="C65:C67"/>
    <mergeCell ref="G65:G67"/>
    <mergeCell ref="H65:H67"/>
    <mergeCell ref="G70:G74"/>
    <mergeCell ref="H70:H74"/>
    <mergeCell ref="G75:G76"/>
    <mergeCell ref="G77:G79"/>
    <mergeCell ref="H77:H79"/>
    <mergeCell ref="I77:I79"/>
    <mergeCell ref="H75:H76"/>
    <mergeCell ref="I75:I76"/>
    <mergeCell ref="M65:M67"/>
    <mergeCell ref="N65:N67"/>
    <mergeCell ref="O65:O67"/>
    <mergeCell ref="M70:M74"/>
    <mergeCell ref="N70:N74"/>
    <mergeCell ref="O70:O74"/>
    <mergeCell ref="J72:J73"/>
    <mergeCell ref="K72:K73"/>
    <mergeCell ref="L72:L73"/>
    <mergeCell ref="M75:M76"/>
    <mergeCell ref="N75:N76"/>
    <mergeCell ref="O75:O76"/>
    <mergeCell ref="M77:M79"/>
    <mergeCell ref="N77:N79"/>
    <mergeCell ref="O77:O79"/>
    <mergeCell ref="I65:I67"/>
    <mergeCell ref="G68:G69"/>
    <mergeCell ref="H68:H69"/>
    <mergeCell ref="O85:O88"/>
    <mergeCell ref="F86:F88"/>
    <mergeCell ref="A89:A91"/>
    <mergeCell ref="B89:B91"/>
    <mergeCell ref="C89:C91"/>
    <mergeCell ref="D89:D91"/>
    <mergeCell ref="G89:G91"/>
    <mergeCell ref="H89:H91"/>
    <mergeCell ref="I89:I91"/>
    <mergeCell ref="M89:M91"/>
    <mergeCell ref="N89:N91"/>
    <mergeCell ref="O89:O91"/>
    <mergeCell ref="A85:A88"/>
    <mergeCell ref="B85:B88"/>
    <mergeCell ref="C85:C88"/>
    <mergeCell ref="D85:D88"/>
    <mergeCell ref="G85:G88"/>
    <mergeCell ref="H85:H88"/>
    <mergeCell ref="I85:I88"/>
    <mergeCell ref="M85:M88"/>
    <mergeCell ref="N85:N88"/>
    <mergeCell ref="N92:N95"/>
    <mergeCell ref="O92:O95"/>
    <mergeCell ref="P92:P95"/>
    <mergeCell ref="A96:A98"/>
    <mergeCell ref="B96:B98"/>
    <mergeCell ref="C96:C98"/>
    <mergeCell ref="D96:D98"/>
    <mergeCell ref="G96:G98"/>
    <mergeCell ref="H96:H98"/>
    <mergeCell ref="I96:I98"/>
    <mergeCell ref="M96:M98"/>
    <mergeCell ref="N96:N98"/>
    <mergeCell ref="O96:O98"/>
    <mergeCell ref="P96:P98"/>
    <mergeCell ref="A92:A95"/>
    <mergeCell ref="B92:B95"/>
    <mergeCell ref="C92:C95"/>
    <mergeCell ref="D92:D95"/>
    <mergeCell ref="G92:G95"/>
    <mergeCell ref="H92:H95"/>
    <mergeCell ref="I92:I95"/>
    <mergeCell ref="A99:A100"/>
    <mergeCell ref="B99:B100"/>
    <mergeCell ref="C99:C100"/>
    <mergeCell ref="D99:D100"/>
    <mergeCell ref="G99:G100"/>
    <mergeCell ref="H99:H100"/>
    <mergeCell ref="I99:I100"/>
    <mergeCell ref="M99:M100"/>
    <mergeCell ref="N99:N100"/>
    <mergeCell ref="A107:A112"/>
    <mergeCell ref="B107:B112"/>
    <mergeCell ref="C107:C112"/>
    <mergeCell ref="D107:D112"/>
    <mergeCell ref="G107:G112"/>
    <mergeCell ref="H107:H112"/>
    <mergeCell ref="I107:I112"/>
    <mergeCell ref="M107:M112"/>
    <mergeCell ref="N107:N112"/>
    <mergeCell ref="A101:A106"/>
    <mergeCell ref="B101:B106"/>
    <mergeCell ref="C101:C106"/>
    <mergeCell ref="D101:D106"/>
    <mergeCell ref="G101:G106"/>
    <mergeCell ref="H101:H106"/>
    <mergeCell ref="I101:I106"/>
    <mergeCell ref="M101:M106"/>
    <mergeCell ref="N101:N106"/>
    <mergeCell ref="A113:A116"/>
    <mergeCell ref="B113:B116"/>
    <mergeCell ref="C113:C116"/>
    <mergeCell ref="D113:D116"/>
    <mergeCell ref="G113:G116"/>
    <mergeCell ref="H113:H116"/>
    <mergeCell ref="I113:I116"/>
    <mergeCell ref="M113:M116"/>
    <mergeCell ref="O123:O127"/>
    <mergeCell ref="F113:F114"/>
    <mergeCell ref="F115:F116"/>
    <mergeCell ref="F119:F120"/>
    <mergeCell ref="F121:F122"/>
    <mergeCell ref="A117:A122"/>
    <mergeCell ref="B117:B122"/>
    <mergeCell ref="C117:C122"/>
    <mergeCell ref="D117:D122"/>
    <mergeCell ref="G117:G122"/>
    <mergeCell ref="H117:H122"/>
    <mergeCell ref="I117:I122"/>
    <mergeCell ref="M117:M122"/>
    <mergeCell ref="N117:N122"/>
    <mergeCell ref="J119:J122"/>
    <mergeCell ref="A128:A130"/>
    <mergeCell ref="B128:B130"/>
    <mergeCell ref="C128:C130"/>
    <mergeCell ref="D128:D130"/>
    <mergeCell ref="G128:G130"/>
    <mergeCell ref="H128:H130"/>
    <mergeCell ref="I128:I130"/>
    <mergeCell ref="M128:M130"/>
    <mergeCell ref="N128:N130"/>
    <mergeCell ref="A123:A127"/>
    <mergeCell ref="B123:B127"/>
    <mergeCell ref="C123:C127"/>
    <mergeCell ref="D123:D127"/>
    <mergeCell ref="G123:G127"/>
    <mergeCell ref="H123:H127"/>
    <mergeCell ref="I123:I127"/>
    <mergeCell ref="M123:M127"/>
    <mergeCell ref="N123:N127"/>
    <mergeCell ref="A131:A132"/>
    <mergeCell ref="B131:B132"/>
    <mergeCell ref="C131:C132"/>
    <mergeCell ref="D131:D132"/>
    <mergeCell ref="G131:G132"/>
    <mergeCell ref="H131:H132"/>
    <mergeCell ref="I131:I132"/>
    <mergeCell ref="M131:M132"/>
    <mergeCell ref="N131:N132"/>
    <mergeCell ref="A135:A137"/>
    <mergeCell ref="B135:B137"/>
    <mergeCell ref="C135:C137"/>
    <mergeCell ref="D135:D137"/>
    <mergeCell ref="G135:G137"/>
    <mergeCell ref="H135:H137"/>
    <mergeCell ref="I135:I137"/>
    <mergeCell ref="O135:O137"/>
    <mergeCell ref="M135:M137"/>
    <mergeCell ref="N135:N137"/>
    <mergeCell ref="F135:F137"/>
    <mergeCell ref="C148:C149"/>
    <mergeCell ref="A148:A149"/>
    <mergeCell ref="B148:B149"/>
    <mergeCell ref="D148:D149"/>
    <mergeCell ref="G148:G149"/>
    <mergeCell ref="H148:H149"/>
    <mergeCell ref="I148:I149"/>
    <mergeCell ref="U146:U147"/>
    <mergeCell ref="W146:W147"/>
    <mergeCell ref="M145:M147"/>
    <mergeCell ref="N145:N147"/>
    <mergeCell ref="O145:O147"/>
    <mergeCell ref="V146:V147"/>
    <mergeCell ref="M148:M149"/>
    <mergeCell ref="N148:N149"/>
    <mergeCell ref="O148:O149"/>
    <mergeCell ref="L145:L147"/>
    <mergeCell ref="S145:S147"/>
    <mergeCell ref="T145:T147"/>
    <mergeCell ref="Q145:Q147"/>
    <mergeCell ref="B145:B147"/>
    <mergeCell ref="C145:C147"/>
    <mergeCell ref="D145:D147"/>
    <mergeCell ref="G145:G147"/>
    <mergeCell ref="F6:F7"/>
    <mergeCell ref="F8:F9"/>
    <mergeCell ref="Q154:Q155"/>
    <mergeCell ref="N154:N155"/>
    <mergeCell ref="O154:O155"/>
    <mergeCell ref="P154:P155"/>
    <mergeCell ref="A154:A155"/>
    <mergeCell ref="B154:B155"/>
    <mergeCell ref="C154:C155"/>
    <mergeCell ref="D154:D155"/>
    <mergeCell ref="F154:F155"/>
    <mergeCell ref="G154:G155"/>
    <mergeCell ref="H154:H155"/>
    <mergeCell ref="I154:I155"/>
    <mergeCell ref="M154:M155"/>
    <mergeCell ref="Q150:Q151"/>
    <mergeCell ref="A150:A151"/>
    <mergeCell ref="B150:B151"/>
    <mergeCell ref="C150:C151"/>
    <mergeCell ref="D150:D151"/>
    <mergeCell ref="G150:G151"/>
    <mergeCell ref="H150:H151"/>
    <mergeCell ref="I150:I151"/>
    <mergeCell ref="M150:M151"/>
    <mergeCell ref="R154:R155"/>
    <mergeCell ref="S154:S155"/>
    <mergeCell ref="T154:T155"/>
    <mergeCell ref="O150:O151"/>
    <mergeCell ref="P150:P151"/>
    <mergeCell ref="R150:R151"/>
    <mergeCell ref="S150:S151"/>
    <mergeCell ref="T150:T151"/>
    <mergeCell ref="E10:E12"/>
    <mergeCell ref="F10:F12"/>
    <mergeCell ref="E13:E15"/>
    <mergeCell ref="F13:F15"/>
    <mergeCell ref="N150:N151"/>
    <mergeCell ref="H145:H147"/>
    <mergeCell ref="I145:I147"/>
    <mergeCell ref="O131:O132"/>
    <mergeCell ref="P131:P132"/>
    <mergeCell ref="O128:O130"/>
    <mergeCell ref="P128:P130"/>
    <mergeCell ref="T96:T98"/>
    <mergeCell ref="O99:O100"/>
    <mergeCell ref="P99:P100"/>
    <mergeCell ref="Q89:Q91"/>
    <mergeCell ref="M92:M95"/>
  </mergeCells>
  <conditionalFormatting sqref="N162">
    <cfRule type="cellIs" dxfId="1333" priority="2642" operator="equal">
      <formula>$N$27</formula>
    </cfRule>
    <cfRule type="colorScale" priority="14527">
      <colorScale>
        <cfvo type="num" val="1"/>
        <cfvo type="num" val="3"/>
        <cfvo type="num" val="5"/>
        <color rgb="FF00B050"/>
        <color rgb="FFFFC000"/>
        <color rgb="FFFF0000"/>
      </colorScale>
    </cfRule>
  </conditionalFormatting>
  <conditionalFormatting sqref="G162">
    <cfRule type="cellIs" dxfId="1332" priority="2769" operator="equal">
      <formula>#REF!</formula>
    </cfRule>
    <cfRule type="colorScale" priority="14530">
      <colorScale>
        <cfvo type="num" val="1"/>
        <cfvo type="num" val="3"/>
        <cfvo type="num" val="5"/>
        <color rgb="FF00B050"/>
        <color rgb="FFFFC000"/>
        <color rgb="FFFF0000"/>
      </colorScale>
    </cfRule>
  </conditionalFormatting>
  <conditionalFormatting sqref="H162">
    <cfRule type="colorScale" priority="14529">
      <colorScale>
        <cfvo type="num" val="1"/>
        <cfvo type="num" val="3"/>
        <cfvo type="num" val="5"/>
        <color rgb="FF00B050"/>
        <color rgb="FFFFC000"/>
        <color rgb="FFFF0000"/>
      </colorScale>
    </cfRule>
  </conditionalFormatting>
  <conditionalFormatting sqref="G27 G157:G158 M27">
    <cfRule type="cellIs" dxfId="1331" priority="14591" operator="equal">
      <formula>$G$166</formula>
    </cfRule>
    <cfRule type="cellIs" dxfId="1330" priority="14592" operator="equal">
      <formula>$G$165</formula>
    </cfRule>
    <cfRule type="cellIs" dxfId="1329" priority="14593" operator="equal">
      <formula>$G$164</formula>
    </cfRule>
    <cfRule type="cellIs" dxfId="1328" priority="14594" operator="equal">
      <formula>$G$163</formula>
    </cfRule>
    <cfRule type="cellIs" dxfId="1327" priority="14595" operator="equal">
      <formula>$G$162</formula>
    </cfRule>
  </conditionalFormatting>
  <conditionalFormatting sqref="O43 O156:O158">
    <cfRule type="cellIs" dxfId="1326" priority="14639" operator="equal">
      <formula>$I$165</formula>
    </cfRule>
    <cfRule type="cellIs" dxfId="1325" priority="14640" operator="equal">
      <formula>$I$164</formula>
    </cfRule>
    <cfRule type="cellIs" dxfId="1324" priority="14641" operator="equal">
      <formula>$I$163</formula>
    </cfRule>
    <cfRule type="cellIs" dxfId="1323" priority="14642" operator="equal">
      <formula>$I$162</formula>
    </cfRule>
  </conditionalFormatting>
  <conditionalFormatting sqref="M162">
    <cfRule type="colorScale" priority="3161">
      <colorScale>
        <cfvo type="num" val="1"/>
        <cfvo type="num" val="3"/>
        <cfvo type="num" val="5"/>
        <color rgb="FF00B050"/>
        <color rgb="FFFFC000"/>
        <color rgb="FFFF0000"/>
      </colorScale>
    </cfRule>
  </conditionalFormatting>
  <conditionalFormatting sqref="G166:G167">
    <cfRule type="cellIs" dxfId="1322" priority="2773" operator="equal">
      <formula>#REF!</formula>
    </cfRule>
  </conditionalFormatting>
  <conditionalFormatting sqref="G162:G167">
    <cfRule type="cellIs" dxfId="1321" priority="2783" operator="equal">
      <formula>#REF!</formula>
    </cfRule>
    <cfRule type="cellIs" dxfId="1320" priority="2784" operator="equal">
      <formula>#REF!</formula>
    </cfRule>
    <cfRule type="cellIs" dxfId="1319" priority="2785" operator="equal">
      <formula>#REF!</formula>
    </cfRule>
    <cfRule type="cellIs" dxfId="1318" priority="2786" operator="equal">
      <formula>#REF!</formula>
    </cfRule>
    <cfRule type="cellIs" dxfId="1317" priority="2787" operator="equal">
      <formula>#REF!</formula>
    </cfRule>
  </conditionalFormatting>
  <conditionalFormatting sqref="G163">
    <cfRule type="cellIs" dxfId="1316" priority="2770" operator="equal">
      <formula>#REF!</formula>
    </cfRule>
  </conditionalFormatting>
  <conditionalFormatting sqref="G1165">
    <cfRule type="cellIs" dxfId="1315" priority="2771" operator="equal">
      <formula>#REF!</formula>
    </cfRule>
  </conditionalFormatting>
  <conditionalFormatting sqref="G165">
    <cfRule type="cellIs" dxfId="1314" priority="2772" operator="equal">
      <formula>#REF!</formula>
    </cfRule>
  </conditionalFormatting>
  <conditionalFormatting sqref="I10">
    <cfRule type="cellIs" dxfId="1313" priority="2731" operator="equal">
      <formula>$I$162</formula>
    </cfRule>
    <cfRule type="cellIs" dxfId="1312" priority="2732" operator="equal">
      <formula>$I$163</formula>
    </cfRule>
    <cfRule type="cellIs" dxfId="1311" priority="2733" operator="equal">
      <formula>$I$164</formula>
    </cfRule>
    <cfRule type="cellIs" dxfId="1310" priority="2734" operator="equal">
      <formula>$I$165</formula>
    </cfRule>
  </conditionalFormatting>
  <conditionalFormatting sqref="H29 H31 H37 H27">
    <cfRule type="cellIs" dxfId="1309" priority="2652" operator="equal">
      <formula>$H$162</formula>
    </cfRule>
  </conditionalFormatting>
  <conditionalFormatting sqref="I29 I31 I37">
    <cfRule type="cellIs" dxfId="1308" priority="2657" operator="equal">
      <formula>$I$162</formula>
    </cfRule>
    <cfRule type="cellIs" dxfId="1307" priority="2660" operator="equal">
      <formula>$I$165</formula>
    </cfRule>
  </conditionalFormatting>
  <conditionalFormatting sqref="N37">
    <cfRule type="cellIs" dxfId="1306" priority="2604" operator="equal">
      <formula>$H$162</formula>
    </cfRule>
  </conditionalFormatting>
  <conditionalFormatting sqref="O37">
    <cfRule type="cellIs" dxfId="1305" priority="2600" operator="equal">
      <formula>$I$162</formula>
    </cfRule>
    <cfRule type="cellIs" dxfId="1304" priority="2603" operator="equal">
      <formula>$I$165</formula>
    </cfRule>
  </conditionalFormatting>
  <conditionalFormatting sqref="N166:N167">
    <cfRule type="cellIs" dxfId="1303" priority="2638" operator="equal">
      <formula>$N$31</formula>
    </cfRule>
  </conditionalFormatting>
  <conditionalFormatting sqref="N165">
    <cfRule type="cellIs" dxfId="1302" priority="2639" operator="equal">
      <formula>$N$30</formula>
    </cfRule>
  </conditionalFormatting>
  <conditionalFormatting sqref="N164">
    <cfRule type="cellIs" dxfId="1301" priority="2640" operator="equal">
      <formula>$N$29</formula>
    </cfRule>
  </conditionalFormatting>
  <conditionalFormatting sqref="N163">
    <cfRule type="cellIs" dxfId="1300" priority="2641" operator="equal">
      <formula>$N$28</formula>
    </cfRule>
  </conditionalFormatting>
  <conditionalFormatting sqref="G40">
    <cfRule type="cellIs" dxfId="1299" priority="2503" operator="equal">
      <formula>$G$166</formula>
    </cfRule>
    <cfRule type="cellIs" dxfId="1298" priority="2504" operator="equal">
      <formula>$G$165</formula>
    </cfRule>
    <cfRule type="cellIs" dxfId="1297" priority="2505" operator="equal">
      <formula>$G$164</formula>
    </cfRule>
    <cfRule type="cellIs" dxfId="1296" priority="2506" operator="equal">
      <formula>$G$163</formula>
    </cfRule>
    <cfRule type="cellIs" dxfId="1295" priority="2507" operator="equal">
      <formula>$G$162</formula>
    </cfRule>
  </conditionalFormatting>
  <conditionalFormatting sqref="O40">
    <cfRule type="cellIs" dxfId="1294" priority="2499" operator="equal">
      <formula>$I$165</formula>
    </cfRule>
    <cfRule type="cellIs" dxfId="1293" priority="2500" operator="equal">
      <formula>$I$164</formula>
    </cfRule>
    <cfRule type="cellIs" dxfId="1292" priority="2501" operator="equal">
      <formula>$I$163</formula>
    </cfRule>
    <cfRule type="cellIs" dxfId="1291" priority="2502" operator="equal">
      <formula>$I$162</formula>
    </cfRule>
  </conditionalFormatting>
  <conditionalFormatting sqref="O41">
    <cfRule type="cellIs" dxfId="1290" priority="2495" operator="equal">
      <formula>$I$165</formula>
    </cfRule>
    <cfRule type="cellIs" dxfId="1289" priority="2496" operator="equal">
      <formula>$I$164</formula>
    </cfRule>
    <cfRule type="cellIs" dxfId="1288" priority="2497" operator="equal">
      <formula>$I$163</formula>
    </cfRule>
    <cfRule type="cellIs" dxfId="1287" priority="2498" operator="equal">
      <formula>$I$162</formula>
    </cfRule>
  </conditionalFormatting>
  <conditionalFormatting sqref="G5">
    <cfRule type="cellIs" dxfId="1286" priority="2454" operator="equal">
      <formula>$G$166</formula>
    </cfRule>
    <cfRule type="cellIs" dxfId="1285" priority="2455" operator="equal">
      <formula>$G$165</formula>
    </cfRule>
    <cfRule type="cellIs" dxfId="1284" priority="2456" operator="equal">
      <formula>$G$164</formula>
    </cfRule>
    <cfRule type="cellIs" dxfId="1283" priority="2457" operator="equal">
      <formula>$G$163</formula>
    </cfRule>
    <cfRule type="cellIs" dxfId="1282" priority="2458" operator="equal">
      <formula>$G$162</formula>
    </cfRule>
  </conditionalFormatting>
  <conditionalFormatting sqref="H5 H156:H158">
    <cfRule type="cellIs" dxfId="1281" priority="2459" operator="equal">
      <formula>$H$166</formula>
    </cfRule>
    <cfRule type="cellIs" dxfId="1280" priority="2460" operator="equal">
      <formula>$H$165</formula>
    </cfRule>
    <cfRule type="cellIs" dxfId="1279" priority="2461" operator="equal">
      <formula>$H$164</formula>
    </cfRule>
    <cfRule type="cellIs" dxfId="1278" priority="2462" operator="equal">
      <formula>$H$163</formula>
    </cfRule>
    <cfRule type="cellIs" dxfId="1277" priority="2463" operator="equal">
      <formula>$H$162</formula>
    </cfRule>
  </conditionalFormatting>
  <conditionalFormatting sqref="I5 I156:I158">
    <cfRule type="cellIs" dxfId="1276" priority="2464" operator="equal">
      <formula>$I$165</formula>
    </cfRule>
    <cfRule type="cellIs" dxfId="1275" priority="2465" operator="equal">
      <formula>$I$164</formula>
    </cfRule>
    <cfRule type="cellIs" dxfId="1274" priority="2466" operator="equal">
      <formula>$I$163</formula>
    </cfRule>
    <cfRule type="cellIs" dxfId="1273" priority="2467" operator="equal">
      <formula>$I$162</formula>
    </cfRule>
  </conditionalFormatting>
  <conditionalFormatting sqref="M5 M156:M158 G156">
    <cfRule type="cellIs" dxfId="1272" priority="2468" operator="equal">
      <formula>$M$166</formula>
    </cfRule>
    <cfRule type="cellIs" dxfId="1271" priority="2469" operator="equal">
      <formula>$M$165</formula>
    </cfRule>
    <cfRule type="cellIs" dxfId="1270" priority="2470" operator="equal">
      <formula>$M$164</formula>
    </cfRule>
    <cfRule type="cellIs" dxfId="1269" priority="2471" operator="equal">
      <formula>$M$163</formula>
    </cfRule>
    <cfRule type="cellIs" dxfId="1268" priority="2472" operator="equal">
      <formula>$M$162</formula>
    </cfRule>
  </conditionalFormatting>
  <conditionalFormatting sqref="N5 N156:N158">
    <cfRule type="cellIs" dxfId="1267" priority="2473" operator="equal">
      <formula>$N$166</formula>
    </cfRule>
    <cfRule type="cellIs" dxfId="1266" priority="2474" operator="equal">
      <formula>$N$165</formula>
    </cfRule>
    <cfRule type="cellIs" dxfId="1265" priority="2475" operator="equal">
      <formula>$N$164</formula>
    </cfRule>
    <cfRule type="cellIs" dxfId="1264" priority="2476" operator="equal">
      <formula>$N$163</formula>
    </cfRule>
    <cfRule type="cellIs" dxfId="1263" priority="2477" operator="equal">
      <formula>$N$162</formula>
    </cfRule>
  </conditionalFormatting>
  <conditionalFormatting sqref="O5">
    <cfRule type="cellIs" dxfId="1262" priority="2478" operator="equal">
      <formula>$I$165</formula>
    </cfRule>
    <cfRule type="cellIs" dxfId="1261" priority="2479" operator="equal">
      <formula>$I$164</formula>
    </cfRule>
    <cfRule type="cellIs" dxfId="1260" priority="2480" operator="equal">
      <formula>$I$163</formula>
    </cfRule>
    <cfRule type="cellIs" dxfId="1259" priority="2481" operator="equal">
      <formula>$I$162</formula>
    </cfRule>
  </conditionalFormatting>
  <conditionalFormatting sqref="G25">
    <cfRule type="cellIs" dxfId="1258" priority="2410" operator="equal">
      <formula>$G$166</formula>
    </cfRule>
    <cfRule type="cellIs" dxfId="1257" priority="2411" operator="equal">
      <formula>$G$165</formula>
    </cfRule>
    <cfRule type="cellIs" dxfId="1256" priority="2412" operator="equal">
      <formula>$G$164</formula>
    </cfRule>
    <cfRule type="cellIs" dxfId="1255" priority="2413" operator="equal">
      <formula>$G$163</formula>
    </cfRule>
    <cfRule type="cellIs" dxfId="1254" priority="2414" operator="equal">
      <formula>$G$162</formula>
    </cfRule>
  </conditionalFormatting>
  <conditionalFormatting sqref="M25">
    <cfRule type="cellIs" dxfId="1253" priority="2397" operator="equal">
      <formula>$G$166</formula>
    </cfRule>
    <cfRule type="cellIs" dxfId="1252" priority="2398" operator="equal">
      <formula>$G$165</formula>
    </cfRule>
    <cfRule type="cellIs" dxfId="1251" priority="2399" operator="equal">
      <formula>$G$164</formula>
    </cfRule>
    <cfRule type="cellIs" dxfId="1250" priority="2400" operator="equal">
      <formula>$G$163</formula>
    </cfRule>
    <cfRule type="cellIs" dxfId="1249" priority="2401" operator="equal">
      <formula>$G$162</formula>
    </cfRule>
  </conditionalFormatting>
  <conditionalFormatting sqref="N25 N27">
    <cfRule type="cellIs" dxfId="1248" priority="2393" operator="equal">
      <formula>$N$165</formula>
    </cfRule>
    <cfRule type="cellIs" dxfId="1247" priority="2394" operator="equal">
      <formula>$N$164</formula>
    </cfRule>
  </conditionalFormatting>
  <conditionalFormatting sqref="H53">
    <cfRule type="cellIs" dxfId="1246" priority="2007" operator="equal">
      <formula>$H$162</formula>
    </cfRule>
  </conditionalFormatting>
  <conditionalFormatting sqref="I53">
    <cfRule type="cellIs" dxfId="1245" priority="2012" operator="equal">
      <formula>$I$162</formula>
    </cfRule>
    <cfRule type="cellIs" dxfId="1244" priority="2015" operator="equal">
      <formula>$I$165</formula>
    </cfRule>
  </conditionalFormatting>
  <conditionalFormatting sqref="N53">
    <cfRule type="cellIs" dxfId="1243" priority="1993" operator="equal">
      <formula>$H$162</formula>
    </cfRule>
  </conditionalFormatting>
  <conditionalFormatting sqref="O53">
    <cfRule type="cellIs" dxfId="1242" priority="1998" operator="equal">
      <formula>$I$162</formula>
    </cfRule>
    <cfRule type="cellIs" dxfId="1241" priority="2001" operator="equal">
      <formula>$I$165</formula>
    </cfRule>
  </conditionalFormatting>
  <conditionalFormatting sqref="H60">
    <cfRule type="cellIs" dxfId="1240" priority="1850" operator="equal">
      <formula>$H$162</formula>
    </cfRule>
  </conditionalFormatting>
  <conditionalFormatting sqref="I60">
    <cfRule type="cellIs" dxfId="1239" priority="1855" operator="equal">
      <formula>$I$162</formula>
    </cfRule>
    <cfRule type="cellIs" dxfId="1238" priority="1858" operator="equal">
      <formula>$I$165</formula>
    </cfRule>
  </conditionalFormatting>
  <conditionalFormatting sqref="N60">
    <cfRule type="cellIs" dxfId="1237" priority="1808" operator="equal">
      <formula>$H$162</formula>
    </cfRule>
  </conditionalFormatting>
  <conditionalFormatting sqref="O60">
    <cfRule type="cellIs" dxfId="1236" priority="1813" operator="equal">
      <formula>$I$162</formula>
    </cfRule>
    <cfRule type="cellIs" dxfId="1235" priority="1816" operator="equal">
      <formula>$I$165</formula>
    </cfRule>
  </conditionalFormatting>
  <conditionalFormatting sqref="H77">
    <cfRule type="cellIs" dxfId="1234" priority="1738" operator="equal">
      <formula>$H$162</formula>
    </cfRule>
  </conditionalFormatting>
  <conditionalFormatting sqref="I77">
    <cfRule type="cellIs" dxfId="1233" priority="1743" operator="equal">
      <formula>$I$162</formula>
    </cfRule>
    <cfRule type="cellIs" dxfId="1232" priority="1746" operator="equal">
      <formula>$I$165</formula>
    </cfRule>
  </conditionalFormatting>
  <conditionalFormatting sqref="N77">
    <cfRule type="cellIs" dxfId="1231" priority="1608" operator="equal">
      <formula>$H$162</formula>
    </cfRule>
  </conditionalFormatting>
  <conditionalFormatting sqref="O77">
    <cfRule type="cellIs" dxfId="1230" priority="1613" operator="equal">
      <formula>$I$162</formula>
    </cfRule>
    <cfRule type="cellIs" dxfId="1229" priority="1616" operator="equal">
      <formula>$I$165</formula>
    </cfRule>
  </conditionalFormatting>
  <conditionalFormatting sqref="H89">
    <cfRule type="cellIs" dxfId="1228" priority="1353" operator="equal">
      <formula>$H$162</formula>
    </cfRule>
  </conditionalFormatting>
  <conditionalFormatting sqref="I89">
    <cfRule type="cellIs" dxfId="1227" priority="1358" operator="equal">
      <formula>$I$162</formula>
    </cfRule>
    <cfRule type="cellIs" dxfId="1226" priority="1361" operator="equal">
      <formula>$I$165</formula>
    </cfRule>
  </conditionalFormatting>
  <conditionalFormatting sqref="N89">
    <cfRule type="cellIs" dxfId="1225" priority="1339" operator="equal">
      <formula>$H$162</formula>
    </cfRule>
  </conditionalFormatting>
  <conditionalFormatting sqref="O89">
    <cfRule type="cellIs" dxfId="1224" priority="1344" operator="equal">
      <formula>$I$162</formula>
    </cfRule>
    <cfRule type="cellIs" dxfId="1223" priority="1347" operator="equal">
      <formula>$I$165</formula>
    </cfRule>
  </conditionalFormatting>
  <conditionalFormatting sqref="H96">
    <cfRule type="cellIs" dxfId="1222" priority="1325" operator="equal">
      <formula>$H$162</formula>
    </cfRule>
  </conditionalFormatting>
  <conditionalFormatting sqref="I96">
    <cfRule type="cellIs" dxfId="1221" priority="1330" operator="equal">
      <formula>$I$162</formula>
    </cfRule>
    <cfRule type="cellIs" dxfId="1220" priority="1333" operator="equal">
      <formula>$I$165</formula>
    </cfRule>
  </conditionalFormatting>
  <conditionalFormatting sqref="N96">
    <cfRule type="cellIs" dxfId="1219" priority="1311" operator="equal">
      <formula>$H$162</formula>
    </cfRule>
  </conditionalFormatting>
  <conditionalFormatting sqref="H128">
    <cfRule type="cellIs" dxfId="1218" priority="900" operator="equal">
      <formula>$H$162</formula>
    </cfRule>
  </conditionalFormatting>
  <conditionalFormatting sqref="H131">
    <cfRule type="cellIs" dxfId="1217" priority="872" operator="equal">
      <formula>$H$162</formula>
    </cfRule>
  </conditionalFormatting>
  <conditionalFormatting sqref="H133">
    <cfRule type="cellIs" dxfId="1216" priority="858" operator="equal">
      <formula>$H$162</formula>
    </cfRule>
  </conditionalFormatting>
  <conditionalFormatting sqref="H135">
    <cfRule type="cellIs" dxfId="1215" priority="830" operator="equal">
      <formula>$H$162</formula>
    </cfRule>
  </conditionalFormatting>
  <conditionalFormatting sqref="N128">
    <cfRule type="cellIs" dxfId="1214" priority="732" operator="equal">
      <formula>$H$162</formula>
    </cfRule>
  </conditionalFormatting>
  <conditionalFormatting sqref="O128">
    <cfRule type="cellIs" dxfId="1213" priority="737" operator="equal">
      <formula>$I$162</formula>
    </cfRule>
    <cfRule type="cellIs" dxfId="1212" priority="740" operator="equal">
      <formula>$I$165</formula>
    </cfRule>
  </conditionalFormatting>
  <conditionalFormatting sqref="N131">
    <cfRule type="cellIs" dxfId="1211" priority="718" operator="equal">
      <formula>$H$162</formula>
    </cfRule>
  </conditionalFormatting>
  <conditionalFormatting sqref="O131">
    <cfRule type="cellIs" dxfId="1210" priority="723" operator="equal">
      <formula>$I$162</formula>
    </cfRule>
    <cfRule type="cellIs" dxfId="1209" priority="726" operator="equal">
      <formula>$I$165</formula>
    </cfRule>
  </conditionalFormatting>
  <conditionalFormatting sqref="N133">
    <cfRule type="cellIs" dxfId="1208" priority="704" operator="equal">
      <formula>$H$162</formula>
    </cfRule>
  </conditionalFormatting>
  <conditionalFormatting sqref="O133">
    <cfRule type="cellIs" dxfId="1207" priority="709" operator="equal">
      <formula>$I$162</formula>
    </cfRule>
    <cfRule type="cellIs" dxfId="1206" priority="712" operator="equal">
      <formula>$I$165</formula>
    </cfRule>
  </conditionalFormatting>
  <conditionalFormatting sqref="N135">
    <cfRule type="cellIs" dxfId="1205" priority="676" operator="equal">
      <formula>$H$162</formula>
    </cfRule>
  </conditionalFormatting>
  <conditionalFormatting sqref="O135">
    <cfRule type="cellIs" dxfId="1204" priority="681" operator="equal">
      <formula>$I$162</formula>
    </cfRule>
    <cfRule type="cellIs" dxfId="1203" priority="684" operator="equal">
      <formula>$I$165</formula>
    </cfRule>
  </conditionalFormatting>
  <conditionalFormatting sqref="H150">
    <cfRule type="cellIs" dxfId="1202" priority="319" operator="equal">
      <formula>$H$162</formula>
    </cfRule>
  </conditionalFormatting>
  <conditionalFormatting sqref="I150">
    <cfRule type="cellIs" dxfId="1201" priority="324" operator="equal">
      <formula>$I$162</formula>
    </cfRule>
    <cfRule type="cellIs" dxfId="1200" priority="327" operator="equal">
      <formula>$I$165</formula>
    </cfRule>
  </conditionalFormatting>
  <conditionalFormatting sqref="N150">
    <cfRule type="cellIs" dxfId="1199" priority="305" operator="equal">
      <formula>$H$162</formula>
    </cfRule>
  </conditionalFormatting>
  <conditionalFormatting sqref="O150">
    <cfRule type="cellIs" dxfId="1198" priority="310" operator="equal">
      <formula>$I$162</formula>
    </cfRule>
    <cfRule type="cellIs" dxfId="1197" priority="313" operator="equal">
      <formula>$I$165</formula>
    </cfRule>
  </conditionalFormatting>
  <conditionalFormatting sqref="O10">
    <cfRule type="cellIs" dxfId="1196" priority="237" operator="equal">
      <formula>$I$165</formula>
    </cfRule>
    <cfRule type="cellIs" dxfId="1195" priority="238" operator="equal">
      <formula>$I$164</formula>
    </cfRule>
    <cfRule type="cellIs" dxfId="1194" priority="239" operator="equal">
      <formula>$I$163</formula>
    </cfRule>
    <cfRule type="cellIs" dxfId="1193" priority="240" operator="equal">
      <formula>$I$162</formula>
    </cfRule>
  </conditionalFormatting>
  <conditionalFormatting sqref="H25">
    <cfRule type="cellIs" dxfId="1192" priority="232" operator="equal">
      <formula>$H$162</formula>
    </cfRule>
  </conditionalFormatting>
  <conditionalFormatting sqref="H138">
    <cfRule type="cellIs" dxfId="1191" priority="167" operator="equal">
      <formula>$H$162</formula>
    </cfRule>
  </conditionalFormatting>
  <conditionalFormatting sqref="N138">
    <cfRule type="cellIs" dxfId="1190" priority="141" operator="equal">
      <formula>$H$162</formula>
    </cfRule>
  </conditionalFormatting>
  <conditionalFormatting sqref="O138">
    <cfRule type="cellIs" dxfId="1189" priority="146" operator="equal">
      <formula>$I$162</formula>
    </cfRule>
    <cfRule type="cellIs" dxfId="1188" priority="149" operator="equal">
      <formula>$I$165</formula>
    </cfRule>
  </conditionalFormatting>
  <dataValidations count="32">
    <dataValidation type="list" allowBlank="1" showInputMessage="1" showErrorMessage="1" sqref="M37 M156:M158 M43 M40:M41 M10 M31 M29 G156 M5" xr:uid="{00000000-0002-0000-0600-000000000000}">
      <formula1>$M$162:$M$166</formula1>
    </dataValidation>
    <dataValidation type="list" allowBlank="1" showInputMessage="1" showErrorMessage="1" sqref="N31 N10 N29 N43 H10:I10 N40:N41 N5 N156:N158 H156:H158" xr:uid="{00000000-0002-0000-0600-000001000000}">
      <formula1>$N$162:$N$166</formula1>
    </dataValidation>
    <dataValidation type="list" allowBlank="1" showInputMessage="1" showErrorMessage="1" sqref="G40:G41 M145:M148 G145:G148 M141:M142 G141 G138 M80 G80 M63:M68 M150 G150 M138 M133:M135 M131 G133:G135 G131 G75 G77 G70:G73 M53 G53 G25 G157:G158 G37 G10 M27 M96 G99 G5 G31 G16 G27 G29 M25 G43:G44 G47:G51 M44 M47:M51 G22 M19 G19 M16 M22 M113:M115 G56:G60 M56:M60 M99 M75 M77 M70:M73 G154 G85:G87 M85:M87 G92:G94 M92:M94 G89 M89 G96 G101:G105 M101:M105 G107:G111 M107:M111 G117:G121 M117:M121 G123:G128 M123:M128 G113:G115 G63:G68 G152 M152 M154" xr:uid="{00000000-0002-0000-0600-000002000000}">
      <formula1>$G$162:$G$166</formula1>
    </dataValidation>
    <dataValidation type="list" allowBlank="1" showInputMessage="1" showErrorMessage="1" sqref="P29 P141:P144 P138 P131 P133:P135 P128 P80 P77 P75 P70 P68 P5 P10 P31 P37 P16:P24 P65 P156:P158" xr:uid="{00000000-0002-0000-0600-000003000000}">
      <formula1>$P$162:$P$165</formula1>
    </dataValidation>
    <dataValidation type="list" allowBlank="1" showInputMessage="1" showErrorMessage="1" sqref="O37 O145:O148 I145:I148 O141:O142 I141 I138 O80 I80 I133:I135 O150 I150 O156:O158 O138 O131 I131 O133:O135 O96 I75 I77 I70:I73 O53 I53 O63:O65 I47:I51 O25 I25 I40:I41 I16 O5 I29 O31 O10 O40:O41 O27 I5 O29 O47:O51 D27:D28 D25 I27 I43:I44 O19 I19 I22 O16 O22 I56:I60 O113:O115 O56:O60 O99 O75 O77 O70:O73 O43:O44 I154 I85:I87 O85:O87 I92:I94 O92:O94 I89 O89 I96 I31:I37 I99 I156:I158 I101:I105 O101:O105 I107:I111 O107:O111 I117:I121 O117:O121 O68 O123:O128 I113:I115 I63:I68 I123:I128 I152 O152 O154" xr:uid="{00000000-0002-0000-0600-000004000000}">
      <formula1>$I$162:$I$165</formula1>
    </dataValidation>
    <dataValidation type="list" allowBlank="1" showInputMessage="1" showErrorMessage="1" sqref="D5 D138 D133:D135 D131 D141 D145 D148 D37 D31 D22 D156 D68 D70 D75 D77 D65 D128 D29" xr:uid="{00000000-0002-0000-0600-000005000000}">
      <formula1>$C$162:$C$163</formula1>
    </dataValidation>
    <dataValidation type="list" allowBlank="1" showInputMessage="1" showErrorMessage="1" sqref="S5:S24 S74:S78 S65:S72 S156" xr:uid="{00000000-0002-0000-0600-000006000000}">
      <formula1>$R$162:$R$166</formula1>
    </dataValidation>
    <dataValidation type="list" allowBlank="1" showInputMessage="1" showErrorMessage="1" sqref="S25:S55 S135:S137 S84:S119 L74:L119 L154:L155 L123:L145 S123:S127 L5:L26 L148:L151 S131:S132 L29:L72" xr:uid="{00000000-0002-0000-0600-000007000000}">
      <formula1>$L$162:$L$174</formula1>
    </dataValidation>
    <dataValidation type="list" allowBlank="1" showInputMessage="1" showErrorMessage="1" sqref="K5:K72 K74:K155" xr:uid="{00000000-0002-0000-0600-000008000000}">
      <formula1>$K$162:$K$168</formula1>
    </dataValidation>
    <dataValidation type="list" allowBlank="1" showInputMessage="1" showErrorMessage="1" sqref="N27 N145:N148 H145:H148 N141:N142 H141 H138 N80 H80 H25 H29 N150 H150 N138 N133:N135 N131 H133:H135 H131 H75 H77 H70:H73 H56:H60 N53 H53 H16 H154 H43:H44 H31 H37 N37 H40:H41 H5 N63:N68 N25 H47:H51 N44 N47:N51 H22 N19 H19 N16 N22 N113:N115 N56:N60 N75 N77 N70:N73 H27 H85:H87 N85:N87 H92:H94 N92:N94 H89 N89 H96 N96 H99 N99 H101:H105 N101:N105 H107:H111 N107:N111 H117:H121 N117:N121 H123:H128 N123:N128 H113:H115 H63:H68 H152 N152 N154" xr:uid="{00000000-0002-0000-0600-00000A000000}">
      <formula1>$H$162:$H$166</formula1>
    </dataValidation>
    <dataValidation type="list" allowBlank="1" showInputMessage="1" showErrorMessage="1" sqref="P40:P43" xr:uid="{00000000-0002-0000-0600-00000B000000}">
      <formula1>$P$14:$P$15</formula1>
    </dataValidation>
    <dataValidation type="list" allowBlank="1" showInputMessage="1" showErrorMessage="1" sqref="D40:D43" xr:uid="{00000000-0002-0000-0600-00000D000000}">
      <formula1>$C$14:$C$15</formula1>
    </dataValidation>
    <dataValidation type="list" allowBlank="1" showInputMessage="1" showErrorMessage="1" sqref="L27:L28" xr:uid="{00000000-0002-0000-0600-00000E000000}">
      <formula1>$L$161:$L$167</formula1>
    </dataValidation>
    <dataValidation type="list" allowBlank="1" showInputMessage="1" showErrorMessage="1" sqref="P25 P27" xr:uid="{00000000-0002-0000-0600-00000F000000}">
      <formula1>$P$161:$P$164</formula1>
    </dataValidation>
    <dataValidation type="list" allowBlank="1" showInputMessage="1" showErrorMessage="1" sqref="P101 P107 P113 P117 P123 P44:P48" xr:uid="{00000000-0002-0000-0600-000010000000}">
      <formula1>$P$41:$P$43</formula1>
    </dataValidation>
    <dataValidation type="list" allowBlank="1" showInputMessage="1" showErrorMessage="1" sqref="D47:D48 D107 D123 D113:D117 D101 D44" xr:uid="{00000000-0002-0000-0600-000011000000}">
      <formula1>$C$41:$C$42</formula1>
    </dataValidation>
    <dataValidation type="list" allowBlank="1" showInputMessage="1" showErrorMessage="1" sqref="D53 D49:D51" xr:uid="{00000000-0002-0000-0600-000014000000}">
      <formula1>$C$25:$C$26</formula1>
    </dataValidation>
    <dataValidation type="list" allowBlank="1" showInputMessage="1" showErrorMessage="1" sqref="P49:P53" xr:uid="{00000000-0002-0000-0600-000015000000}">
      <formula1>$P$25:$P$28</formula1>
    </dataValidation>
    <dataValidation type="list" allowBlank="1" showInputMessage="1" showErrorMessage="1" sqref="D56" xr:uid="{00000000-0002-0000-0600-000017000000}">
      <formula1>$C$37:$C$38</formula1>
    </dataValidation>
    <dataValidation type="list" allowBlank="1" showInputMessage="1" showErrorMessage="1" sqref="P63 P56 P58:P60" xr:uid="{00000000-0002-0000-0600-000019000000}">
      <formula1>$P$37:$P$40</formula1>
    </dataValidation>
    <dataValidation type="list" allowBlank="1" showInputMessage="1" showErrorMessage="1" sqref="S56:S63 S80:S83" xr:uid="{00000000-0002-0000-0600-00001A000000}">
      <formula1>$R$162:$R$167</formula1>
    </dataValidation>
    <dataValidation type="list" allowBlank="1" showInputMessage="1" showErrorMessage="1" sqref="D80" xr:uid="{00000000-0002-0000-0600-00001B000000}">
      <formula1>$C$50:$C$51</formula1>
    </dataValidation>
    <dataValidation type="list" allowBlank="1" showInputMessage="1" showErrorMessage="1" sqref="D85 D89:D90 D92:D93 D96 D99" xr:uid="{00000000-0002-0000-0600-00001D000000}">
      <formula1>$C$34:$C$35</formula1>
    </dataValidation>
    <dataValidation type="list" allowBlank="1" showInputMessage="1" showErrorMessage="1" sqref="P99 P85 P89 P92 P96" xr:uid="{00000000-0002-0000-0600-00001E000000}">
      <formula1>$P$34:$P$37</formula1>
    </dataValidation>
    <dataValidation type="list" allowBlank="1" showInputMessage="1" showErrorMessage="1" sqref="D150 D152 D154" xr:uid="{00000000-0002-0000-0600-000023000000}">
      <formula1>$C$66:$C$67</formula1>
    </dataValidation>
    <dataValidation type="list" allowBlank="1" showInputMessage="1" showErrorMessage="1" sqref="L156" xr:uid="{00000000-0002-0000-0600-000025000000}">
      <formula1>$L$163:$L$166</formula1>
    </dataValidation>
    <dataValidation type="list" allowBlank="1" showInputMessage="1" showErrorMessage="1" sqref="D10 D19 D16" xr:uid="{00000000-0002-0000-0600-000026000000}">
      <formula1>$C$162:$C$164</formula1>
    </dataValidation>
    <dataValidation type="list" allowBlank="1" showInputMessage="1" showErrorMessage="1" sqref="S128:S130 S133:S134 S138:S140" xr:uid="{7C6F6605-9ECE-4083-9A31-F9821D04F02F}">
      <formula1>$R$24:$R$30</formula1>
    </dataValidation>
    <dataValidation type="list" allowBlank="1" showInputMessage="1" showErrorMessage="1" sqref="S141:S145 S148:S149" xr:uid="{A11EB42A-29B8-4D7C-87DF-86F8211FEF7D}">
      <formula1>$R$19:$R$23</formula1>
    </dataValidation>
    <dataValidation type="list" allowBlank="1" showInputMessage="1" showErrorMessage="1" sqref="P145:P149" xr:uid="{EB61699B-3FB5-4B31-8106-4BE9D7CF053D}">
      <formula1>$P$19:$P$22</formula1>
    </dataValidation>
    <dataValidation type="list" allowBlank="1" showInputMessage="1" showErrorMessage="1" sqref="S150 S152:S154" xr:uid="{BAB9DF9A-80F4-4999-A7A3-FAE9A0423C23}">
      <formula1>$R$80:$R$84</formula1>
    </dataValidation>
    <dataValidation type="list" allowBlank="1" showInputMessage="1" showErrorMessage="1" sqref="P150 P152 P154" xr:uid="{FCA3D7CB-B7A9-4134-8B34-31A63B95C27D}">
      <formula1>$P$80:$P$83</formula1>
    </dataValidation>
  </dataValidations>
  <printOptions horizontalCentered="1" verticalCentered="1"/>
  <pageMargins left="0.11811023622047245" right="0.19685039370078741" top="0.35433070866141736" bottom="0.15748031496062992" header="0" footer="0"/>
  <pageSetup paperSize="152" scale="5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66" operator="containsText" id="{972A8FD4-19D6-45AC-8CA3-85E5D67C3FCC}">
            <xm:f>NOT(ISERROR(SEARCH($N$162,N31)))</xm:f>
            <xm:f>$N$162</xm:f>
            <x14:dxf>
              <fill>
                <patternFill>
                  <bgColor rgb="FF00B050"/>
                </patternFill>
              </fill>
            </x14:dxf>
          </x14:cfRule>
          <x14:cfRule type="containsText" priority="2667" operator="containsText" id="{9BCBE06D-64E6-442C-9A45-BEB3CA196739}">
            <xm:f>NOT(ISERROR(SEARCH($N$163,N31)))</xm:f>
            <xm:f>$N$163</xm:f>
            <x14:dxf>
              <fill>
                <patternFill>
                  <bgColor rgb="FF92D050"/>
                </patternFill>
              </fill>
            </x14:dxf>
          </x14:cfRule>
          <x14:cfRule type="containsText" priority="2668" operator="containsText" id="{C125CE1C-4A42-43AA-B26D-278144FFF983}">
            <xm:f>NOT(ISERROR(SEARCH($N$164,N31)))</xm:f>
            <xm:f>$N$164</xm:f>
            <x14:dxf>
              <fill>
                <patternFill>
                  <bgColor rgb="FFFFFF00"/>
                </patternFill>
              </fill>
            </x14:dxf>
          </x14:cfRule>
          <x14:cfRule type="containsText" priority="2669" operator="containsText" id="{CADDDFCC-DAC5-4E72-B828-6E74149382FD}">
            <xm:f>NOT(ISERROR(SEARCH($N$165,N31)))</xm:f>
            <xm:f>$N$165</xm:f>
            <x14:dxf>
              <fill>
                <patternFill>
                  <bgColor rgb="FFFFC000"/>
                </patternFill>
              </fill>
            </x14:dxf>
          </x14:cfRule>
          <x14:cfRule type="containsText" priority="2670" operator="containsText" id="{C55FF33C-4B80-4526-8376-F9AB3E00257B}">
            <xm:f>NOT(ISERROR(SEARCH($N$166,N31)))</xm:f>
            <xm:f>$N$166</xm:f>
            <x14:dxf>
              <fill>
                <patternFill>
                  <bgColor rgb="FFFF0000"/>
                </patternFill>
              </fill>
            </x14:dxf>
          </x14:cfRule>
          <xm:sqref>N31</xm:sqref>
        </x14:conditionalFormatting>
        <x14:conditionalFormatting xmlns:xm="http://schemas.microsoft.com/office/excel/2006/main">
          <x14:cfRule type="containsText" priority="2671" operator="containsText" id="{5313FA02-CCA3-4B22-BAC4-1A4F956130D6}">
            <xm:f>NOT(ISERROR(SEARCH($I$163,O31)))</xm:f>
            <xm:f>$I$163</xm:f>
            <x14:dxf>
              <fill>
                <patternFill>
                  <bgColor rgb="FFFFC000"/>
                </patternFill>
              </fill>
            </x14:dxf>
          </x14:cfRule>
          <x14:cfRule type="containsText" priority="2672" operator="containsText" id="{92A7F4E4-12C7-417B-8170-E7FC4DB4E4D4}">
            <xm:f>NOT(ISERROR(SEARCH($I$162,O31)))</xm:f>
            <xm:f>$I$162</xm:f>
            <x14:dxf>
              <fill>
                <patternFill>
                  <bgColor rgb="FF00B050"/>
                </patternFill>
              </fill>
            </x14:dxf>
          </x14:cfRule>
          <x14:cfRule type="containsText" priority="2673" operator="containsText" id="{EBB46983-6139-4B12-B514-60EA20180E52}">
            <xm:f>NOT(ISERROR(SEARCH($I$164,O31)))</xm:f>
            <xm:f>$I$164</xm:f>
            <x14:dxf>
              <fill>
                <patternFill>
                  <bgColor theme="9"/>
                </patternFill>
              </fill>
            </x14:dxf>
          </x14:cfRule>
          <x14:cfRule type="containsText" priority="2674" operator="containsText" id="{43386065-F0C6-4007-9AE6-7F54CE66E274}">
            <xm:f>NOT(ISERROR(SEARCH($I$165,O31)))</xm:f>
            <xm:f>$I$165</xm:f>
            <x14:dxf>
              <fill>
                <patternFill>
                  <bgColor rgb="FFFF0000"/>
                </patternFill>
              </fill>
            </x14:dxf>
          </x14:cfRule>
          <xm:sqref>O31</xm:sqref>
        </x14:conditionalFormatting>
        <x14:conditionalFormatting xmlns:xm="http://schemas.microsoft.com/office/excel/2006/main">
          <x14:cfRule type="containsText" priority="2628" operator="containsText" id="{28C894D7-E252-4938-A1F5-145C51354A2F}">
            <xm:f>NOT(ISERROR(SEARCH($M$162,M37)))</xm:f>
            <xm:f>$M$162</xm:f>
            <x14:dxf>
              <fill>
                <patternFill>
                  <bgColor rgb="FF00B050"/>
                </patternFill>
              </fill>
            </x14:dxf>
          </x14:cfRule>
          <x14:cfRule type="containsText" priority="2629" operator="containsText" id="{5059F9C8-1A8F-4D04-A347-6A4262F0F73E}">
            <xm:f>NOT(ISERROR(SEARCH($M$163,M37)))</xm:f>
            <xm:f>$M$163</xm:f>
            <x14:dxf>
              <fill>
                <patternFill>
                  <bgColor rgb="FF92D050"/>
                </patternFill>
              </fill>
            </x14:dxf>
          </x14:cfRule>
          <x14:cfRule type="containsText" priority="2630" operator="containsText" id="{152510C8-9F3D-49CE-BC3A-C6DAB43EE8AC}">
            <xm:f>NOT(ISERROR(SEARCH($M$164,M37)))</xm:f>
            <xm:f>$M$164</xm:f>
            <x14:dxf>
              <fill>
                <patternFill>
                  <bgColor rgb="FFFFFF00"/>
                </patternFill>
              </fill>
            </x14:dxf>
          </x14:cfRule>
          <x14:cfRule type="containsText" priority="2631" operator="containsText" id="{86F596AB-08FD-4215-9EE1-92793ACCFA5B}">
            <xm:f>NOT(ISERROR(SEARCH($M$165,M37)))</xm:f>
            <xm:f>$M$165</xm:f>
            <x14:dxf>
              <fill>
                <patternFill>
                  <bgColor rgb="FFFFC000"/>
                </patternFill>
              </fill>
            </x14:dxf>
          </x14:cfRule>
          <x14:cfRule type="containsText" priority="2632" operator="containsText" id="{93F8CCD2-74B4-49A6-959B-8D38C6A12224}">
            <xm:f>NOT(ISERROR(SEARCH($M$166,M37)))</xm:f>
            <xm:f>$M$166</xm:f>
            <x14:dxf>
              <fill>
                <patternFill>
                  <bgColor rgb="FFFF0000"/>
                </patternFill>
              </fill>
            </x14:dxf>
          </x14:cfRule>
          <xm:sqref>M37</xm:sqref>
        </x14:conditionalFormatting>
        <x14:conditionalFormatting xmlns:xm="http://schemas.microsoft.com/office/excel/2006/main">
          <x14:cfRule type="containsText" priority="2653" operator="containsText" id="{CC49186C-DD42-44EE-AFC0-96178C084B06}">
            <xm:f>NOT(ISERROR(SEARCH($H$163,H27)))</xm:f>
            <xm:f>$H$163</xm:f>
            <x14:dxf>
              <fill>
                <patternFill>
                  <bgColor rgb="FF92D050"/>
                </patternFill>
              </fill>
            </x14:dxf>
          </x14:cfRule>
          <x14:cfRule type="containsText" priority="2654" operator="containsText" id="{A6C1CB86-10D9-4256-86F2-2EFBF0EB8266}">
            <xm:f>NOT(ISERROR(SEARCH($H$164,H27)))</xm:f>
            <xm:f>$H$164</xm:f>
            <x14:dxf>
              <fill>
                <patternFill>
                  <bgColor rgb="FFFFFF00"/>
                </patternFill>
              </fill>
            </x14:dxf>
          </x14:cfRule>
          <x14:cfRule type="containsText" priority="2655" operator="containsText" id="{6D052333-EFD7-40AC-8FBE-1A76696271BB}">
            <xm:f>NOT(ISERROR(SEARCH($H$165,H27)))</xm:f>
            <xm:f>$H$165</xm:f>
            <x14:dxf>
              <fill>
                <patternFill>
                  <bgColor rgb="FFFFC000"/>
                </patternFill>
              </fill>
            </x14:dxf>
          </x14:cfRule>
          <x14:cfRule type="containsText" priority="2656" operator="containsText" id="{8A9692A5-45B9-4B6E-8AF4-8DAA75382ED1}">
            <xm:f>NOT(ISERROR(SEARCH($H$166,H27)))</xm:f>
            <xm:f>$H$166</xm:f>
            <x14:dxf>
              <fill>
                <patternFill>
                  <bgColor rgb="FFFF0000"/>
                </patternFill>
              </fill>
            </x14:dxf>
          </x14:cfRule>
          <xm:sqref>H29 H31 H37 H27</xm:sqref>
        </x14:conditionalFormatting>
        <x14:conditionalFormatting xmlns:xm="http://schemas.microsoft.com/office/excel/2006/main">
          <x14:cfRule type="containsText" priority="2658" operator="containsText" id="{D799C912-12AB-4BC8-9724-EB1CE4EA2CDD}">
            <xm:f>NOT(ISERROR(SEARCH($I$163,I29)))</xm:f>
            <xm:f>$I$163</xm:f>
            <x14:dxf>
              <fill>
                <patternFill>
                  <bgColor rgb="FFFFC000"/>
                </patternFill>
              </fill>
            </x14:dxf>
          </x14:cfRule>
          <x14:cfRule type="containsText" priority="2659" operator="containsText" id="{412D6FF1-4F8B-41D6-A889-12DE93AA38F8}">
            <xm:f>NOT(ISERROR(SEARCH($I$164,I29)))</xm:f>
            <xm:f>$I$164</xm:f>
            <x14:dxf>
              <fill>
                <patternFill>
                  <bgColor theme="9" tint="-0.24994659260841701"/>
                </patternFill>
              </fill>
            </x14:dxf>
          </x14:cfRule>
          <xm:sqref>I29 I31 I37</xm:sqref>
        </x14:conditionalFormatting>
        <x14:conditionalFormatting xmlns:xm="http://schemas.microsoft.com/office/excel/2006/main">
          <x14:cfRule type="containsText" priority="2750" operator="containsText" id="{4D166BC0-360F-4E94-A2F3-081599D0D8EA}">
            <xm:f>NOT(ISERROR(SEARCH($G$166,G10)))</xm:f>
            <xm:f>$G$166</xm:f>
            <x14:dxf>
              <fill>
                <patternFill>
                  <bgColor rgb="FFFF0000"/>
                </patternFill>
              </fill>
            </x14:dxf>
          </x14:cfRule>
          <x14:cfRule type="containsText" priority="2751" operator="containsText" id="{C661D4CA-7BBB-4793-B5B7-FC4D8DFDCE9C}">
            <xm:f>NOT(ISERROR(SEARCH($G$162,G10)))</xm:f>
            <xm:f>$G$162</xm:f>
            <x14:dxf>
              <fill>
                <patternFill>
                  <bgColor rgb="FF00B050"/>
                </patternFill>
              </fill>
            </x14:dxf>
          </x14:cfRule>
          <x14:cfRule type="containsText" priority="2752" operator="containsText" id="{6203ACB7-DC87-42A4-94EA-3F3536232359}">
            <xm:f>NOT(ISERROR(SEARCH($G$163,G10)))</xm:f>
            <xm:f>$G$163</xm:f>
            <x14:dxf>
              <fill>
                <patternFill>
                  <bgColor rgb="FF92D050"/>
                </patternFill>
              </fill>
            </x14:dxf>
          </x14:cfRule>
          <x14:cfRule type="containsText" priority="2753" operator="containsText" id="{6B79626E-C159-409F-8CD5-EC202D0A418B}">
            <xm:f>NOT(ISERROR(SEARCH($G$164,G10)))</xm:f>
            <xm:f>$G$164</xm:f>
            <x14:dxf>
              <fill>
                <patternFill>
                  <bgColor rgb="FFFFFF00"/>
                </patternFill>
              </fill>
            </x14:dxf>
          </x14:cfRule>
          <x14:cfRule type="containsText" priority="2754" operator="containsText" id="{34C7C7BA-05D5-4DFC-B269-1B195A1DD03B}">
            <xm:f>NOT(ISERROR(SEARCH($G$165,G10)))</xm:f>
            <xm:f>$G$165</xm:f>
            <x14:dxf>
              <fill>
                <patternFill>
                  <bgColor rgb="FFFFC000"/>
                </patternFill>
              </fill>
            </x14:dxf>
          </x14:cfRule>
          <xm:sqref>G10:G15</xm:sqref>
        </x14:conditionalFormatting>
        <x14:conditionalFormatting xmlns:xm="http://schemas.microsoft.com/office/excel/2006/main">
          <x14:cfRule type="containsText" priority="2740" operator="containsText" id="{78EBA3C7-CC00-4EDE-9EB6-EAF21DD91578}">
            <xm:f>NOT(ISERROR(SEARCH($H$166,H10)))</xm:f>
            <xm:f>$H$166</xm:f>
            <x14:dxf>
              <fill>
                <patternFill>
                  <bgColor rgb="FFFF0000"/>
                </patternFill>
              </fill>
            </x14:dxf>
          </x14:cfRule>
          <x14:cfRule type="containsText" priority="2741" operator="containsText" id="{2664BC9C-209D-4F22-9D8D-AECF6BF00641}">
            <xm:f>NOT(ISERROR(SEARCH($H$162,H10)))</xm:f>
            <xm:f>$H$162</xm:f>
            <x14:dxf>
              <fill>
                <patternFill>
                  <bgColor rgb="FF00B050"/>
                </patternFill>
              </fill>
            </x14:dxf>
          </x14:cfRule>
          <x14:cfRule type="containsText" priority="2742" operator="containsText" id="{0CE84C8E-2137-4ED5-879C-27633D97C781}">
            <xm:f>NOT(ISERROR(SEARCH($H$163,H10)))</xm:f>
            <xm:f>$H$163</xm:f>
            <x14:dxf>
              <fill>
                <patternFill>
                  <bgColor rgb="FF92D050"/>
                </patternFill>
              </fill>
            </x14:dxf>
          </x14:cfRule>
          <x14:cfRule type="containsText" priority="2743" operator="containsText" id="{2AD44044-6442-4A82-AE40-AAAA62477968}">
            <xm:f>NOT(ISERROR(SEARCH($H$164,H10)))</xm:f>
            <xm:f>$H$164</xm:f>
            <x14:dxf>
              <fill>
                <patternFill>
                  <bgColor rgb="FFFFFF00"/>
                </patternFill>
              </fill>
            </x14:dxf>
          </x14:cfRule>
          <x14:cfRule type="containsText" priority="2744" operator="containsText" id="{68A41480-097C-4583-A6F5-423D30B4C677}">
            <xm:f>NOT(ISERROR(SEARCH($H$165,H10)))</xm:f>
            <xm:f>$H$165</xm:f>
            <x14:dxf>
              <fill>
                <patternFill>
                  <bgColor rgb="FFFFC000"/>
                </patternFill>
              </fill>
            </x14:dxf>
          </x14:cfRule>
          <xm:sqref>H10:H15</xm:sqref>
        </x14:conditionalFormatting>
        <x14:conditionalFormatting xmlns:xm="http://schemas.microsoft.com/office/excel/2006/main">
          <x14:cfRule type="containsText" priority="2708" operator="containsText" id="{E64EC48E-64F3-4238-88DD-622E1D44546C}">
            <xm:f>NOT(ISERROR(SEARCH($G$166,M10)))</xm:f>
            <xm:f>$G$166</xm:f>
            <x14:dxf>
              <fill>
                <patternFill>
                  <bgColor rgb="FFFF0000"/>
                </patternFill>
              </fill>
            </x14:dxf>
          </x14:cfRule>
          <x14:cfRule type="containsText" priority="2709" operator="containsText" id="{B4D6EB49-B974-41F8-B4DC-C783A4D59318}">
            <xm:f>NOT(ISERROR(SEARCH($G$162,M10)))</xm:f>
            <xm:f>$G$162</xm:f>
            <x14:dxf>
              <fill>
                <patternFill>
                  <bgColor rgb="FF00B050"/>
                </patternFill>
              </fill>
            </x14:dxf>
          </x14:cfRule>
          <x14:cfRule type="containsText" priority="2710" operator="containsText" id="{68B1C7F0-33D6-4B5C-AAA6-E83C72EA1C2C}">
            <xm:f>NOT(ISERROR(SEARCH($G$163,M10)))</xm:f>
            <xm:f>$G$163</xm:f>
            <x14:dxf>
              <fill>
                <patternFill>
                  <bgColor rgb="FF92D050"/>
                </patternFill>
              </fill>
            </x14:dxf>
          </x14:cfRule>
          <x14:cfRule type="containsText" priority="2711" operator="containsText" id="{6FEC2E1A-847C-4A02-A1BC-FABE470B0BF4}">
            <xm:f>NOT(ISERROR(SEARCH($G$164,M10)))</xm:f>
            <xm:f>$G$164</xm:f>
            <x14:dxf>
              <fill>
                <patternFill>
                  <bgColor rgb="FFFFFF00"/>
                </patternFill>
              </fill>
            </x14:dxf>
          </x14:cfRule>
          <x14:cfRule type="containsText" priority="2712" operator="containsText" id="{D8A89275-B4E8-44FF-B6AC-E9973957EE63}">
            <xm:f>NOT(ISERROR(SEARCH($G$165,M10)))</xm:f>
            <xm:f>$G$165</xm:f>
            <x14:dxf>
              <fill>
                <patternFill>
                  <bgColor rgb="FFFFC000"/>
                </patternFill>
              </fill>
            </x14:dxf>
          </x14:cfRule>
          <xm:sqref>M10:M15</xm:sqref>
        </x14:conditionalFormatting>
        <x14:conditionalFormatting xmlns:xm="http://schemas.microsoft.com/office/excel/2006/main">
          <x14:cfRule type="containsText" priority="2703" operator="containsText" id="{89EBFD28-9D47-4E2B-9391-58CD4740F073}">
            <xm:f>NOT(ISERROR(SEARCH($H$166,N10)))</xm:f>
            <xm:f>$H$166</xm:f>
            <x14:dxf>
              <fill>
                <patternFill>
                  <bgColor rgb="FFFF0000"/>
                </patternFill>
              </fill>
            </x14:dxf>
          </x14:cfRule>
          <x14:cfRule type="containsText" priority="2704" operator="containsText" id="{0B4FFB61-A6D3-4FCD-8009-A3F2C4DE1350}">
            <xm:f>NOT(ISERROR(SEARCH($H$162,N10)))</xm:f>
            <xm:f>$H$162</xm:f>
            <x14:dxf>
              <fill>
                <patternFill>
                  <bgColor rgb="FF00B050"/>
                </patternFill>
              </fill>
            </x14:dxf>
          </x14:cfRule>
          <x14:cfRule type="containsText" priority="2705" operator="containsText" id="{8E1EA450-0729-475E-BE17-87AD85555292}">
            <xm:f>NOT(ISERROR(SEARCH($H$163,N10)))</xm:f>
            <xm:f>$H$163</xm:f>
            <x14:dxf>
              <fill>
                <patternFill>
                  <bgColor rgb="FF92D050"/>
                </patternFill>
              </fill>
            </x14:dxf>
          </x14:cfRule>
          <x14:cfRule type="containsText" priority="2706" operator="containsText" id="{89DC33D4-3AA8-452C-8C88-9D90F84AD7EB}">
            <xm:f>NOT(ISERROR(SEARCH($H$164,N10)))</xm:f>
            <xm:f>$H$164</xm:f>
            <x14:dxf>
              <fill>
                <patternFill>
                  <bgColor rgb="FFFFFF00"/>
                </patternFill>
              </fill>
            </x14:dxf>
          </x14:cfRule>
          <x14:cfRule type="containsText" priority="2707" operator="containsText" id="{2A564CDA-3375-4E7F-9418-5F160608AB00}">
            <xm:f>NOT(ISERROR(SEARCH($H$165,N10)))</xm:f>
            <xm:f>$H$165</xm:f>
            <x14:dxf>
              <fill>
                <patternFill>
                  <bgColor rgb="FFFFC000"/>
                </patternFill>
              </fill>
            </x14:dxf>
          </x14:cfRule>
          <xm:sqref>N10:N15</xm:sqref>
        </x14:conditionalFormatting>
        <x14:conditionalFormatting xmlns:xm="http://schemas.microsoft.com/office/excel/2006/main">
          <x14:cfRule type="containsText" priority="2619" operator="containsText" id="{1673234F-AB03-4492-8C50-29D2C4DE46ED}">
            <xm:f>NOT(ISERROR(SEARCH($G$162,G29)))</xm:f>
            <xm:f>$G$162</xm:f>
            <x14:dxf>
              <fill>
                <patternFill>
                  <bgColor rgb="FF00B050"/>
                </patternFill>
              </fill>
            </x14:dxf>
          </x14:cfRule>
          <x14:cfRule type="containsText" priority="2620" operator="containsText" id="{0DE4A806-1311-4EB3-BF2E-0FA429055BE8}">
            <xm:f>NOT(ISERROR(SEARCH($G$163,G29)))</xm:f>
            <xm:f>$G$163</xm:f>
            <x14:dxf>
              <fill>
                <patternFill>
                  <bgColor rgb="FF92D050"/>
                </patternFill>
              </fill>
            </x14:dxf>
          </x14:cfRule>
          <x14:cfRule type="containsText" priority="2621" operator="containsText" id="{24DEFF25-34DA-4A8D-B2AF-06BF3CA94AA5}">
            <xm:f>NOT(ISERROR(SEARCH($G$164,G29)))</xm:f>
            <xm:f>$G$164</xm:f>
            <x14:dxf>
              <fill>
                <patternFill>
                  <bgColor rgb="FFFFFF00"/>
                </patternFill>
              </fill>
            </x14:dxf>
          </x14:cfRule>
          <x14:cfRule type="containsText" priority="2622" operator="containsText" id="{14D7C106-991A-4070-8581-8CC07B039114}">
            <xm:f>NOT(ISERROR(SEARCH($G$165,G29)))</xm:f>
            <xm:f>$G$165</xm:f>
            <x14:dxf>
              <fill>
                <patternFill>
                  <bgColor rgb="FFFFC000"/>
                </patternFill>
              </fill>
            </x14:dxf>
          </x14:cfRule>
          <x14:cfRule type="containsText" priority="2623" operator="containsText" id="{FB85FC5F-2545-4F65-B173-E7C242AEA132}">
            <xm:f>NOT(ISERROR(SEARCH($G$166,G29)))</xm:f>
            <xm:f>$G$166</xm:f>
            <x14:dxf>
              <fill>
                <patternFill>
                  <bgColor rgb="FFFF0000"/>
                </patternFill>
              </fill>
            </x14:dxf>
          </x14:cfRule>
          <xm:sqref>G29:G30</xm:sqref>
        </x14:conditionalFormatting>
        <x14:conditionalFormatting xmlns:xm="http://schemas.microsoft.com/office/excel/2006/main">
          <x14:cfRule type="containsText" priority="2614" operator="containsText" id="{BC13B4B9-270F-4000-A8C1-6946ECCCC8CE}">
            <xm:f>NOT(ISERROR(SEARCH($G$162,G31)))</xm:f>
            <xm:f>$G$162</xm:f>
            <x14:dxf>
              <fill>
                <patternFill>
                  <bgColor rgb="FF00B050"/>
                </patternFill>
              </fill>
            </x14:dxf>
          </x14:cfRule>
          <x14:cfRule type="containsText" priority="2615" operator="containsText" id="{B99CD601-9C0F-41B1-9F1E-0CB8F3E6A45D}">
            <xm:f>NOT(ISERROR(SEARCH($G$163,G31)))</xm:f>
            <xm:f>$G$163</xm:f>
            <x14:dxf>
              <fill>
                <patternFill>
                  <bgColor rgb="FF92D050"/>
                </patternFill>
              </fill>
            </x14:dxf>
          </x14:cfRule>
          <x14:cfRule type="containsText" priority="2616" operator="containsText" id="{75C0296B-22AE-47DB-B612-7F2C200A24A4}">
            <xm:f>NOT(ISERROR(SEARCH($G$164,G31)))</xm:f>
            <xm:f>$G$164</xm:f>
            <x14:dxf>
              <fill>
                <patternFill>
                  <bgColor rgb="FFFFFF00"/>
                </patternFill>
              </fill>
            </x14:dxf>
          </x14:cfRule>
          <x14:cfRule type="containsText" priority="2617" operator="containsText" id="{8E2002C4-C6D5-4DF4-AEB7-FB7B3EC64F08}">
            <xm:f>NOT(ISERROR(SEARCH($G$165,G31)))</xm:f>
            <xm:f>$G$165</xm:f>
            <x14:dxf>
              <fill>
                <patternFill>
                  <bgColor rgb="FFFFC000"/>
                </patternFill>
              </fill>
            </x14:dxf>
          </x14:cfRule>
          <x14:cfRule type="containsText" priority="2618" operator="containsText" id="{032622C9-9E69-4DF7-97D1-E523B8FA9446}">
            <xm:f>NOT(ISERROR(SEARCH($G$166,G31)))</xm:f>
            <xm:f>$G$166</xm:f>
            <x14:dxf>
              <fill>
                <patternFill>
                  <bgColor rgb="FFFF0000"/>
                </patternFill>
              </fill>
            </x14:dxf>
          </x14:cfRule>
          <xm:sqref>G31:G36</xm:sqref>
        </x14:conditionalFormatting>
        <x14:conditionalFormatting xmlns:xm="http://schemas.microsoft.com/office/excel/2006/main">
          <x14:cfRule type="containsText" priority="2609" operator="containsText" id="{376060E8-0863-4CC0-B847-036DA9077E4B}">
            <xm:f>NOT(ISERROR(SEARCH($G$162,G37)))</xm:f>
            <xm:f>$G$162</xm:f>
            <x14:dxf>
              <fill>
                <patternFill>
                  <bgColor rgb="FF00B050"/>
                </patternFill>
              </fill>
            </x14:dxf>
          </x14:cfRule>
          <x14:cfRule type="containsText" priority="2610" operator="containsText" id="{F6344CE7-F728-469C-8EB3-F1DE6EF71B7D}">
            <xm:f>NOT(ISERROR(SEARCH($G$163,G37)))</xm:f>
            <xm:f>$G$163</xm:f>
            <x14:dxf>
              <fill>
                <patternFill>
                  <bgColor rgb="FF92D050"/>
                </patternFill>
              </fill>
            </x14:dxf>
          </x14:cfRule>
          <x14:cfRule type="containsText" priority="2611" operator="containsText" id="{042E8493-42E4-4D77-82EB-FD24AAF90C20}">
            <xm:f>NOT(ISERROR(SEARCH($G$164,G37)))</xm:f>
            <xm:f>$G$164</xm:f>
            <x14:dxf>
              <fill>
                <patternFill>
                  <bgColor rgb="FFFFFF00"/>
                </patternFill>
              </fill>
            </x14:dxf>
          </x14:cfRule>
          <x14:cfRule type="containsText" priority="2612" operator="containsText" id="{3C53FB05-4DB5-4526-A68E-1F0E059C6F53}">
            <xm:f>NOT(ISERROR(SEARCH($G$165,G37)))</xm:f>
            <xm:f>$G$165</xm:f>
            <x14:dxf>
              <fill>
                <patternFill>
                  <bgColor rgb="FFFFC000"/>
                </patternFill>
              </fill>
            </x14:dxf>
          </x14:cfRule>
          <x14:cfRule type="containsText" priority="2613" operator="containsText" id="{BA8EE88C-0A56-4B1B-81B3-31252A76A66C}">
            <xm:f>NOT(ISERROR(SEARCH($G$166,G37)))</xm:f>
            <xm:f>$G$166</xm:f>
            <x14:dxf>
              <fill>
                <patternFill>
                  <bgColor rgb="FFFF0000"/>
                </patternFill>
              </fill>
            </x14:dxf>
          </x14:cfRule>
          <xm:sqref>G37:G39</xm:sqref>
        </x14:conditionalFormatting>
        <x14:conditionalFormatting xmlns:xm="http://schemas.microsoft.com/office/excel/2006/main">
          <x14:cfRule type="containsText" priority="2605" operator="containsText" id="{B6CDFC6E-A5F1-4577-A1B7-270BACE2AC2C}">
            <xm:f>NOT(ISERROR(SEARCH($H$163,N37)))</xm:f>
            <xm:f>$H$163</xm:f>
            <x14:dxf>
              <fill>
                <patternFill>
                  <bgColor rgb="FF92D050"/>
                </patternFill>
              </fill>
            </x14:dxf>
          </x14:cfRule>
          <x14:cfRule type="containsText" priority="2606" operator="containsText" id="{9DFCBCE1-CB73-4AF9-B3C8-96CF48431CE9}">
            <xm:f>NOT(ISERROR(SEARCH($H$164,N37)))</xm:f>
            <xm:f>$H$164</xm:f>
            <x14:dxf>
              <fill>
                <patternFill>
                  <bgColor rgb="FFFFFF00"/>
                </patternFill>
              </fill>
            </x14:dxf>
          </x14:cfRule>
          <x14:cfRule type="containsText" priority="2607" operator="containsText" id="{D6DE672D-F93A-4472-AE9E-00C69357AD9F}">
            <xm:f>NOT(ISERROR(SEARCH($H$165,N37)))</xm:f>
            <xm:f>$H$165</xm:f>
            <x14:dxf>
              <fill>
                <patternFill>
                  <bgColor rgb="FFFFC000"/>
                </patternFill>
              </fill>
            </x14:dxf>
          </x14:cfRule>
          <x14:cfRule type="containsText" priority="2608" operator="containsText" id="{73664A52-1948-4208-80C2-A4F2711CA7F2}">
            <xm:f>NOT(ISERROR(SEARCH($H$166,N37)))</xm:f>
            <xm:f>$H$166</xm:f>
            <x14:dxf>
              <fill>
                <patternFill>
                  <bgColor rgb="FFFF0000"/>
                </patternFill>
              </fill>
            </x14:dxf>
          </x14:cfRule>
          <xm:sqref>N37</xm:sqref>
        </x14:conditionalFormatting>
        <x14:conditionalFormatting xmlns:xm="http://schemas.microsoft.com/office/excel/2006/main">
          <x14:cfRule type="containsText" priority="2601" operator="containsText" id="{E2A22FD4-70F5-4218-8FD1-63F3BFB3D097}">
            <xm:f>NOT(ISERROR(SEARCH($I$163,O37)))</xm:f>
            <xm:f>$I$163</xm:f>
            <x14:dxf>
              <fill>
                <patternFill>
                  <bgColor rgb="FFFFC000"/>
                </patternFill>
              </fill>
            </x14:dxf>
          </x14:cfRule>
          <x14:cfRule type="containsText" priority="2602" operator="containsText" id="{57B29E1C-6B8D-4B97-B1FF-7089F9A2F115}">
            <xm:f>NOT(ISERROR(SEARCH($I$164,O37)))</xm:f>
            <xm:f>$I$164</xm:f>
            <x14:dxf>
              <fill>
                <patternFill>
                  <bgColor theme="9" tint="-0.24994659260841701"/>
                </patternFill>
              </fill>
            </x14:dxf>
          </x14:cfRule>
          <xm:sqref>O37</xm:sqref>
        </x14:conditionalFormatting>
        <x14:conditionalFormatting xmlns:xm="http://schemas.microsoft.com/office/excel/2006/main">
          <x14:cfRule type="containsText" priority="2590" operator="containsText" id="{29B6A481-5E43-4901-987A-A692A09461C5}">
            <xm:f>NOT(ISERROR(SEARCH($M$166,M29)))</xm:f>
            <xm:f>$M$166</xm:f>
            <x14:dxf>
              <fill>
                <patternFill>
                  <bgColor rgb="FFFF0000"/>
                </patternFill>
              </fill>
            </x14:dxf>
          </x14:cfRule>
          <x14:cfRule type="containsText" priority="2591" operator="containsText" id="{6B80819B-0173-42D1-9E7C-ABD661E57481}">
            <xm:f>NOT(ISERROR(SEARCH($M$162,M29)))</xm:f>
            <xm:f>$M$162</xm:f>
            <x14:dxf>
              <fill>
                <patternFill>
                  <bgColor rgb="FF00B050"/>
                </patternFill>
              </fill>
            </x14:dxf>
          </x14:cfRule>
          <x14:cfRule type="containsText" priority="2592" operator="containsText" id="{DD984873-67A8-40FD-A45A-2DF1F51AEBA8}">
            <xm:f>NOT(ISERROR(SEARCH($M$163,M29)))</xm:f>
            <xm:f>$M$163</xm:f>
            <x14:dxf>
              <fill>
                <patternFill>
                  <bgColor rgb="FF92D050"/>
                </patternFill>
              </fill>
            </x14:dxf>
          </x14:cfRule>
          <x14:cfRule type="containsText" priority="2593" operator="containsText" id="{0A71714D-01B1-44B6-89E4-26F4AE7AAABE}">
            <xm:f>NOT(ISERROR(SEARCH($M$164,M29)))</xm:f>
            <xm:f>$M$164</xm:f>
            <x14:dxf>
              <fill>
                <patternFill>
                  <bgColor rgb="FFFFFF00"/>
                </patternFill>
              </fill>
            </x14:dxf>
          </x14:cfRule>
          <x14:cfRule type="containsText" priority="2594" operator="containsText" id="{57E9AB17-9781-44D6-B507-417363ACC39E}">
            <xm:f>NOT(ISERROR(SEARCH($M$165,M29)))</xm:f>
            <xm:f>$M$165</xm:f>
            <x14:dxf>
              <fill>
                <patternFill>
                  <bgColor rgb="FFFFC000"/>
                </patternFill>
              </fill>
            </x14:dxf>
          </x14:cfRule>
          <xm:sqref>M29:M30</xm:sqref>
        </x14:conditionalFormatting>
        <x14:conditionalFormatting xmlns:xm="http://schemas.microsoft.com/office/excel/2006/main">
          <x14:cfRule type="containsText" priority="2585" operator="containsText" id="{A966B4A3-D80B-46D3-9C62-8755E2753E66}">
            <xm:f>NOT(ISERROR(SEARCH($M$162,M31)))</xm:f>
            <xm:f>$M$162</xm:f>
            <x14:dxf>
              <fill>
                <patternFill>
                  <bgColor rgb="FF00B050"/>
                </patternFill>
              </fill>
            </x14:dxf>
          </x14:cfRule>
          <x14:cfRule type="containsText" priority="2586" operator="containsText" id="{4BC2ABC7-E77C-4C74-AF80-644EDFC251B6}">
            <xm:f>NOT(ISERROR(SEARCH($M$163,M31)))</xm:f>
            <xm:f>$M$163</xm:f>
            <x14:dxf>
              <fill>
                <patternFill>
                  <bgColor rgb="FF92D050"/>
                </patternFill>
              </fill>
            </x14:dxf>
          </x14:cfRule>
          <x14:cfRule type="containsText" priority="2587" operator="containsText" id="{E2EBDE0E-0641-463E-AD5C-650005B25A81}">
            <xm:f>NOT(ISERROR(SEARCH($M$164,M31)))</xm:f>
            <xm:f>$M$164</xm:f>
            <x14:dxf>
              <fill>
                <patternFill>
                  <bgColor rgb="FFFFFF00"/>
                </patternFill>
              </fill>
            </x14:dxf>
          </x14:cfRule>
          <x14:cfRule type="containsText" priority="2588" operator="containsText" id="{3AE3C8FD-1BF4-4429-80D6-EEAF0C06BEBE}">
            <xm:f>NOT(ISERROR(SEARCH($M$165,M31)))</xm:f>
            <xm:f>$M$165</xm:f>
            <x14:dxf>
              <fill>
                <patternFill>
                  <bgColor rgb="FFFFC000"/>
                </patternFill>
              </fill>
            </x14:dxf>
          </x14:cfRule>
          <x14:cfRule type="containsText" priority="2589" operator="containsText" id="{C9F02A9D-B468-464A-80E0-31E57E2DAD81}">
            <xm:f>NOT(ISERROR(SEARCH($M$166,M31)))</xm:f>
            <xm:f>$M$166</xm:f>
            <x14:dxf>
              <fill>
                <patternFill>
                  <bgColor rgb="FFFF0000"/>
                </patternFill>
              </fill>
            </x14:dxf>
          </x14:cfRule>
          <xm:sqref>M31:M36</xm:sqref>
        </x14:conditionalFormatting>
        <x14:conditionalFormatting xmlns:xm="http://schemas.microsoft.com/office/excel/2006/main">
          <x14:cfRule type="containsText" priority="2580" operator="containsText" id="{E5FB0F7E-6455-46EA-8C81-B25F09D27623}">
            <xm:f>NOT(ISERROR(SEARCH($N$166,N29)))</xm:f>
            <xm:f>$N$166</xm:f>
            <x14:dxf>
              <fill>
                <patternFill>
                  <bgColor rgb="FFFF0000"/>
                </patternFill>
              </fill>
            </x14:dxf>
          </x14:cfRule>
          <x14:cfRule type="containsText" priority="2581" operator="containsText" id="{C8469D20-BD1E-4311-BC46-ACB635FEDB21}">
            <xm:f>NOT(ISERROR(SEARCH($M$165,N29)))</xm:f>
            <xm:f>$M$165</xm:f>
            <x14:dxf>
              <fill>
                <patternFill>
                  <bgColor rgb="FFFFC000"/>
                </patternFill>
              </fill>
            </x14:dxf>
          </x14:cfRule>
          <x14:cfRule type="containsText" priority="2582" operator="containsText" id="{797EAAA4-7B2E-42FE-9BC1-F59B99C141E8}">
            <xm:f>NOT(ISERROR(SEARCH($N$164,N29)))</xm:f>
            <xm:f>$N$164</xm:f>
            <x14:dxf>
              <fill>
                <patternFill>
                  <bgColor rgb="FFFFFF00"/>
                </patternFill>
              </fill>
            </x14:dxf>
          </x14:cfRule>
          <x14:cfRule type="containsText" priority="2583" operator="containsText" id="{412545A2-B48B-4BDD-9116-A654DC78B7FE}">
            <xm:f>NOT(ISERROR(SEARCH($N$163,N29)))</xm:f>
            <xm:f>$N$163</xm:f>
            <x14:dxf>
              <fill>
                <patternFill>
                  <bgColor rgb="FF92D050"/>
                </patternFill>
              </fill>
            </x14:dxf>
          </x14:cfRule>
          <x14:cfRule type="containsText" priority="2584" operator="containsText" id="{A8DE0DEC-F3DC-4190-B509-4949F30FAC3B}">
            <xm:f>NOT(ISERROR(SEARCH($N$162,N29)))</xm:f>
            <xm:f>$N$162</xm:f>
            <x14:dxf>
              <fill>
                <patternFill>
                  <bgColor rgb="FF00B050"/>
                </patternFill>
              </fill>
            </x14:dxf>
          </x14:cfRule>
          <xm:sqref>N29:N30</xm:sqref>
        </x14:conditionalFormatting>
        <x14:conditionalFormatting xmlns:xm="http://schemas.microsoft.com/office/excel/2006/main">
          <x14:cfRule type="containsText" priority="2576" operator="containsText" id="{B3447166-A2A4-43EE-B302-6EC6364C99E9}">
            <xm:f>NOT(ISERROR(SEARCH($I$165,I29)))</xm:f>
            <xm:f>$I$165</xm:f>
            <x14:dxf>
              <fill>
                <patternFill>
                  <bgColor rgb="FFFF0000"/>
                </patternFill>
              </fill>
            </x14:dxf>
          </x14:cfRule>
          <x14:cfRule type="containsText" priority="2577" operator="containsText" id="{9C81F8B4-83EA-4B0F-A2E2-DB66F1610F4B}">
            <xm:f>NOT(ISERROR(SEARCH($I$164,I29)))</xm:f>
            <xm:f>$I$164</xm:f>
            <x14:dxf>
              <fill>
                <patternFill>
                  <bgColor theme="9" tint="-0.24994659260841701"/>
                </patternFill>
              </fill>
            </x14:dxf>
          </x14:cfRule>
          <x14:cfRule type="containsText" priority="2578" operator="containsText" id="{E1141D08-F6AD-4225-B13F-120D1235088C}">
            <xm:f>NOT(ISERROR(SEARCH($I$163,I29)))</xm:f>
            <xm:f>$I$163</xm:f>
            <x14:dxf>
              <fill>
                <patternFill>
                  <bgColor rgb="FFFFC000"/>
                </patternFill>
              </fill>
            </x14:dxf>
          </x14:cfRule>
          <x14:cfRule type="containsText" priority="2579" operator="containsText" id="{6E16397E-DEB7-4196-98F0-3ACF2C0C3D83}">
            <xm:f>NOT(ISERROR(SEARCH($I$162,I29)))</xm:f>
            <xm:f>$I$162</xm:f>
            <x14:dxf>
              <fill>
                <patternFill>
                  <bgColor rgb="FF00B050"/>
                </patternFill>
              </fill>
            </x14:dxf>
          </x14:cfRule>
          <xm:sqref>O29:O30 I43 I49:I52 O49:O52 O63:O64 I56:I59 O56:O59 I145:I147 O145:O147 I134 O134 I63:I67</xm:sqref>
        </x14:conditionalFormatting>
        <x14:conditionalFormatting xmlns:xm="http://schemas.microsoft.com/office/excel/2006/main">
          <x14:cfRule type="containsText" priority="2555" operator="containsText" id="{B579FBFF-6351-4EAE-B9D6-8AF8BD29DE4C}">
            <xm:f>NOT(ISERROR(SEARCH($G$166,G41)))</xm:f>
            <xm:f>$G$166</xm:f>
            <x14:dxf>
              <fill>
                <patternFill>
                  <bgColor rgb="FFFF0000"/>
                </patternFill>
              </fill>
            </x14:dxf>
          </x14:cfRule>
          <x14:cfRule type="containsText" priority="2556" operator="containsText" id="{B74F39A1-8009-4FC1-9BEF-EF5653DE76EE}">
            <xm:f>NOT(ISERROR(SEARCH($G$165,G41)))</xm:f>
            <xm:f>$G$165</xm:f>
            <x14:dxf>
              <fill>
                <patternFill>
                  <bgColor rgb="FFFFC000"/>
                </patternFill>
              </fill>
            </x14:dxf>
          </x14:cfRule>
          <x14:cfRule type="containsText" priority="2557" operator="containsText" id="{1DFA4158-E9CE-4F45-ADD4-8D1DC3600CF6}">
            <xm:f>NOT(ISERROR(SEARCH($G$164,G41)))</xm:f>
            <xm:f>$G$164</xm:f>
            <x14:dxf>
              <fill>
                <patternFill>
                  <bgColor rgb="FFFFFF00"/>
                </patternFill>
              </fill>
            </x14:dxf>
          </x14:cfRule>
          <x14:cfRule type="containsText" priority="2558" operator="containsText" id="{3110BFF1-4C30-4BE0-9DE1-BA1363618BA5}">
            <xm:f>NOT(ISERROR(SEARCH($G$163,G41)))</xm:f>
            <xm:f>$G$163</xm:f>
            <x14:dxf>
              <fill>
                <patternFill>
                  <bgColor rgb="FF92D050"/>
                </patternFill>
              </fill>
            </x14:dxf>
          </x14:cfRule>
          <x14:cfRule type="containsText" priority="2559" operator="containsText" id="{D9866218-1AC4-436D-9C69-231EF63D8183}">
            <xm:f>NOT(ISERROR(SEARCH($G$162,G41)))</xm:f>
            <xm:f>$G$162</xm:f>
            <x14:dxf>
              <fill>
                <patternFill>
                  <bgColor rgb="FF00B050"/>
                </patternFill>
              </fill>
            </x14:dxf>
          </x14:cfRule>
          <xm:sqref>G41 G43 G48:G52 M49:M52 G56:G59 M56:M59 G145:G147 M145:M147 G134 M134 G63:G67 M63:M67</xm:sqref>
        </x14:conditionalFormatting>
        <x14:conditionalFormatting xmlns:xm="http://schemas.microsoft.com/office/excel/2006/main">
          <x14:cfRule type="containsText" priority="2560" operator="containsText" id="{63613C52-A34F-40E2-837C-1C830CA3228D}">
            <xm:f>NOT(ISERROR(SEARCH($H$166,H41)))</xm:f>
            <xm:f>$H$166</xm:f>
            <x14:dxf>
              <fill>
                <patternFill>
                  <bgColor rgb="FFFF0000"/>
                </patternFill>
              </fill>
            </x14:dxf>
          </x14:cfRule>
          <x14:cfRule type="containsText" priority="2561" operator="containsText" id="{717E3FE2-9EEE-44F0-AF82-BE2CB115EAB6}">
            <xm:f>NOT(ISERROR(SEARCH($H$165,H41)))</xm:f>
            <xm:f>$H$165</xm:f>
            <x14:dxf>
              <fill>
                <patternFill>
                  <bgColor rgb="FFFFC000"/>
                </patternFill>
              </fill>
            </x14:dxf>
          </x14:cfRule>
          <x14:cfRule type="containsText" priority="2562" operator="containsText" id="{347A0F92-566D-4F5A-83EB-9930F5612FAE}">
            <xm:f>NOT(ISERROR(SEARCH($H$164,H41)))</xm:f>
            <xm:f>$H$164</xm:f>
            <x14:dxf>
              <fill>
                <patternFill>
                  <bgColor rgb="FFFFFF00"/>
                </patternFill>
              </fill>
            </x14:dxf>
          </x14:cfRule>
          <x14:cfRule type="containsText" priority="2563" operator="containsText" id="{527A5E47-C531-4D73-A451-25DCEFFA9494}">
            <xm:f>NOT(ISERROR(SEARCH($H$163,H41)))</xm:f>
            <xm:f>$H$163</xm:f>
            <x14:dxf>
              <fill>
                <patternFill>
                  <bgColor rgb="FF92D050"/>
                </patternFill>
              </fill>
            </x14:dxf>
          </x14:cfRule>
          <x14:cfRule type="containsText" priority="2564" operator="containsText" id="{466DDED4-D1F4-4DC0-A998-85A690CAA33D}">
            <xm:f>NOT(ISERROR(SEARCH($H$162,H41)))</xm:f>
            <xm:f>$H$162</xm:f>
            <x14:dxf>
              <fill>
                <patternFill>
                  <bgColor rgb="FF00B050"/>
                </patternFill>
              </fill>
            </x14:dxf>
          </x14:cfRule>
          <xm:sqref>H41 H43 H49:H52 N49:N52 H56:H59 N56:N59 H145:H147 N145:N147 H134 N134 H63:H67 N63:N67</xm:sqref>
        </x14:conditionalFormatting>
        <x14:conditionalFormatting xmlns:xm="http://schemas.microsoft.com/office/excel/2006/main">
          <x14:cfRule type="containsText" priority="2565" operator="containsText" id="{6250AFAF-1F90-4306-8C39-694C4627D26C}">
            <xm:f>NOT(ISERROR(SEARCH($I$165,I41)))</xm:f>
            <xm:f>$I$165</xm:f>
            <x14:dxf>
              <fill>
                <patternFill>
                  <bgColor rgb="FFFF0000"/>
                </patternFill>
              </fill>
            </x14:dxf>
          </x14:cfRule>
          <x14:cfRule type="containsText" priority="2566" operator="containsText" id="{BACD3820-3664-406C-9DE7-CA2822409C1E}">
            <xm:f>NOT(ISERROR(SEARCH($I$164,I41)))</xm:f>
            <xm:f>$I$164</xm:f>
            <x14:dxf>
              <fill>
                <patternFill>
                  <bgColor theme="9" tint="-0.24994659260841701"/>
                </patternFill>
              </fill>
            </x14:dxf>
          </x14:cfRule>
          <x14:cfRule type="containsText" priority="2567" operator="containsText" id="{5CBB413B-E669-46E0-B099-27B333052959}">
            <xm:f>NOT(ISERROR(SEARCH($I$163,I41)))</xm:f>
            <xm:f>$I$163</xm:f>
            <x14:dxf>
              <fill>
                <patternFill>
                  <bgColor rgb="FFFFC000"/>
                </patternFill>
              </fill>
            </x14:dxf>
          </x14:cfRule>
          <x14:cfRule type="containsText" priority="2568" operator="containsText" id="{1AC08CB6-7F39-43D5-B90D-C0C558B80BD4}">
            <xm:f>NOT(ISERROR(SEARCH($I$162,I41)))</xm:f>
            <xm:f>$I$162</xm:f>
            <x14:dxf>
              <fill>
                <patternFill>
                  <bgColor rgb="FF00B050"/>
                </patternFill>
              </fill>
            </x14:dxf>
          </x14:cfRule>
          <xm:sqref>I41</xm:sqref>
        </x14:conditionalFormatting>
        <x14:conditionalFormatting xmlns:xm="http://schemas.microsoft.com/office/excel/2006/main">
          <x14:cfRule type="containsText" priority="2569" operator="containsText" id="{AB51FF3E-60A5-4241-8D8B-A608FE6767FF}">
            <xm:f>NOT(ISERROR(SEARCH($M$166,M40)))</xm:f>
            <xm:f>$M$166</xm:f>
            <x14:dxf>
              <fill>
                <patternFill>
                  <bgColor rgb="FFFF0000"/>
                </patternFill>
              </fill>
            </x14:dxf>
          </x14:cfRule>
          <x14:cfRule type="containsText" priority="2570" operator="containsText" id="{4D5B10E4-7DC0-494D-A730-EE69DA998A9A}">
            <xm:f>NOT(ISERROR(SEARCH($M$165,M40)))</xm:f>
            <xm:f>$M$165</xm:f>
            <x14:dxf>
              <fill>
                <patternFill>
                  <bgColor rgb="FFFFC000"/>
                </patternFill>
              </fill>
            </x14:dxf>
          </x14:cfRule>
          <x14:cfRule type="containsText" priority="2571" operator="containsText" id="{0A0702A9-A58F-4A93-94E4-5F7EB228C931}">
            <xm:f>NOT(ISERROR(SEARCH($M$164,M40)))</xm:f>
            <xm:f>$M$164</xm:f>
            <x14:dxf>
              <fill>
                <patternFill>
                  <bgColor rgb="FFFFFF00"/>
                </patternFill>
              </fill>
            </x14:dxf>
          </x14:cfRule>
          <x14:cfRule type="containsText" priority="2572" operator="containsText" id="{127AC46B-0DCB-4513-8A19-9170BFCECA12}">
            <xm:f>NOT(ISERROR(SEARCH($M$163,M40)))</xm:f>
            <xm:f>$M$163</xm:f>
            <x14:dxf>
              <fill>
                <patternFill>
                  <bgColor rgb="FF92D050"/>
                </patternFill>
              </fill>
            </x14:dxf>
          </x14:cfRule>
          <x14:cfRule type="containsText" priority="2573" operator="containsText" id="{C127CD21-0598-429D-99C1-3517540DB2C4}">
            <xm:f>NOT(ISERROR(SEARCH($M$162,M40)))</xm:f>
            <xm:f>$M$162</xm:f>
            <x14:dxf>
              <fill>
                <patternFill>
                  <bgColor rgb="FF00B050"/>
                </patternFill>
              </fill>
            </x14:dxf>
          </x14:cfRule>
          <xm:sqref>M40:M41 M43</xm:sqref>
        </x14:conditionalFormatting>
        <x14:conditionalFormatting xmlns:xm="http://schemas.microsoft.com/office/excel/2006/main">
          <x14:cfRule type="containsText" priority="2546" operator="containsText" id="{C558CB88-CB71-471C-B033-11553CD04284}">
            <xm:f>NOT(ISERROR(SEARCH($H$166,H40)))</xm:f>
            <xm:f>$H$166</xm:f>
            <x14:dxf>
              <fill>
                <patternFill>
                  <bgColor rgb="FFFF0000"/>
                </patternFill>
              </fill>
            </x14:dxf>
          </x14:cfRule>
          <x14:cfRule type="containsText" priority="2547" operator="containsText" id="{D969E676-CCDF-4043-B774-4768841B7771}">
            <xm:f>NOT(ISERROR(SEARCH($H$165,H40)))</xm:f>
            <xm:f>$H$165</xm:f>
            <x14:dxf>
              <fill>
                <patternFill>
                  <bgColor rgb="FFFFC000"/>
                </patternFill>
              </fill>
            </x14:dxf>
          </x14:cfRule>
          <x14:cfRule type="containsText" priority="2548" operator="containsText" id="{85B3CCEF-CF45-48F9-976B-D5A2A86BB0ED}">
            <xm:f>NOT(ISERROR(SEARCH($H$164,H40)))</xm:f>
            <xm:f>$H$164</xm:f>
            <x14:dxf>
              <fill>
                <patternFill>
                  <bgColor rgb="FFFFFF00"/>
                </patternFill>
              </fill>
            </x14:dxf>
          </x14:cfRule>
          <x14:cfRule type="containsText" priority="2549" operator="containsText" id="{C5367F20-9C55-4CF8-B409-CE048440DF24}">
            <xm:f>NOT(ISERROR(SEARCH($H$163,H40)))</xm:f>
            <xm:f>$H$163</xm:f>
            <x14:dxf>
              <fill>
                <patternFill>
                  <bgColor rgb="FF92D050"/>
                </patternFill>
              </fill>
            </x14:dxf>
          </x14:cfRule>
          <x14:cfRule type="containsText" priority="2550" operator="containsText" id="{B8F8CB94-6FFE-4619-9949-8F31D9B82240}">
            <xm:f>NOT(ISERROR(SEARCH($H$162,H40)))</xm:f>
            <xm:f>$H$162</xm:f>
            <x14:dxf>
              <fill>
                <patternFill>
                  <bgColor rgb="FF00B050"/>
                </patternFill>
              </fill>
            </x14:dxf>
          </x14:cfRule>
          <xm:sqref>H40</xm:sqref>
        </x14:conditionalFormatting>
        <x14:conditionalFormatting xmlns:xm="http://schemas.microsoft.com/office/excel/2006/main">
          <x14:cfRule type="containsText" priority="2551" operator="containsText" id="{83940D47-D4D0-427E-BDD3-98D9214DCBAC}">
            <xm:f>NOT(ISERROR(SEARCH($I$165,I40)))</xm:f>
            <xm:f>$I$165</xm:f>
            <x14:dxf>
              <fill>
                <patternFill>
                  <bgColor rgb="FFFF0000"/>
                </patternFill>
              </fill>
            </x14:dxf>
          </x14:cfRule>
          <x14:cfRule type="containsText" priority="2552" operator="containsText" id="{C81B27CE-CFE6-445C-BAC5-BC1F0A651506}">
            <xm:f>NOT(ISERROR(SEARCH($I$164,I40)))</xm:f>
            <xm:f>$I$164</xm:f>
            <x14:dxf>
              <fill>
                <patternFill>
                  <bgColor theme="9" tint="-0.24994659260841701"/>
                </patternFill>
              </fill>
            </x14:dxf>
          </x14:cfRule>
          <x14:cfRule type="containsText" priority="2553" operator="containsText" id="{80CE6ABB-E6BA-4FF8-959E-C8E8BF4E6A6A}">
            <xm:f>NOT(ISERROR(SEARCH($I$163,I40)))</xm:f>
            <xm:f>$I$163</xm:f>
            <x14:dxf>
              <fill>
                <patternFill>
                  <bgColor rgb="FFFFC000"/>
                </patternFill>
              </fill>
            </x14:dxf>
          </x14:cfRule>
          <x14:cfRule type="containsText" priority="2554" operator="containsText" id="{63EC6A30-B270-4FB9-9B11-7909170F666B}">
            <xm:f>NOT(ISERROR(SEARCH($I$162,I40)))</xm:f>
            <xm:f>$I$162</xm:f>
            <x14:dxf>
              <fill>
                <patternFill>
                  <bgColor rgb="FF00B050"/>
                </patternFill>
              </fill>
            </x14:dxf>
          </x14:cfRule>
          <xm:sqref>I40</xm:sqref>
        </x14:conditionalFormatting>
        <x14:conditionalFormatting xmlns:xm="http://schemas.microsoft.com/office/excel/2006/main">
          <x14:cfRule type="containsText" priority="2532" operator="containsText" id="{21DCD0FC-AADC-4254-92F5-C6C01E3FC553}">
            <xm:f>NOT(ISERROR(SEARCH($N$166,N40)))</xm:f>
            <xm:f>$N$166</xm:f>
            <x14:dxf>
              <fill>
                <patternFill>
                  <bgColor rgb="FFFF0000"/>
                </patternFill>
              </fill>
            </x14:dxf>
          </x14:cfRule>
          <x14:cfRule type="containsText" priority="2533" operator="containsText" id="{C30F4072-0560-4E8E-90CD-A12FA52A7FEE}">
            <xm:f>NOT(ISERROR(SEARCH($N$165,N40)))</xm:f>
            <xm:f>$N$165</xm:f>
            <x14:dxf>
              <fill>
                <patternFill>
                  <bgColor rgb="FFFFC000"/>
                </patternFill>
              </fill>
            </x14:dxf>
          </x14:cfRule>
          <x14:cfRule type="containsText" priority="2534" operator="containsText" id="{677E6E9D-A930-4B1F-B748-275C698C7812}">
            <xm:f>NOT(ISERROR(SEARCH($N$164,N40)))</xm:f>
            <xm:f>$N$164</xm:f>
            <x14:dxf>
              <fill>
                <patternFill>
                  <bgColor rgb="FFFFFF00"/>
                </patternFill>
              </fill>
            </x14:dxf>
          </x14:cfRule>
          <x14:cfRule type="containsText" priority="2535" operator="containsText" id="{143E21AF-5D0C-489B-BFB2-45BB1B7A4D13}">
            <xm:f>NOT(ISERROR(SEARCH($N$163,N40)))</xm:f>
            <xm:f>$N$163</xm:f>
            <x14:dxf>
              <fill>
                <patternFill>
                  <bgColor rgb="FF92D050"/>
                </patternFill>
              </fill>
            </x14:dxf>
          </x14:cfRule>
          <x14:cfRule type="containsText" priority="2536" operator="containsText" id="{AE6D1F25-39FF-439B-A45B-EDDCCDC0EEE2}">
            <xm:f>NOT(ISERROR(SEARCH($N$162,N40)))</xm:f>
            <xm:f>$N$162</xm:f>
            <x14:dxf>
              <fill>
                <patternFill>
                  <bgColor rgb="FF00B050"/>
                </patternFill>
              </fill>
            </x14:dxf>
          </x14:cfRule>
          <xm:sqref>N40:N41 N43</xm:sqref>
        </x14:conditionalFormatting>
        <x14:conditionalFormatting xmlns:xm="http://schemas.microsoft.com/office/excel/2006/main">
          <x14:cfRule type="containsText" priority="2406" operator="containsText" id="{DA543FB9-7885-41FA-875A-01BB17A17CC5}">
            <xm:f>NOT(ISERROR(SEARCH($I$165,I25)))</xm:f>
            <xm:f>$I$165</xm:f>
            <x14:dxf>
              <fill>
                <patternFill>
                  <bgColor rgb="FFFF0000"/>
                </patternFill>
              </fill>
            </x14:dxf>
          </x14:cfRule>
          <x14:cfRule type="containsText" priority="2407" operator="containsText" id="{C0180ED2-F5CA-469A-8DF0-D51E5AE997F7}">
            <xm:f>NOT(ISERROR(SEARCH($I$164,I25)))</xm:f>
            <xm:f>$I$164</xm:f>
            <x14:dxf>
              <fill>
                <patternFill>
                  <fgColor rgb="FFCC3300"/>
                  <bgColor rgb="FFE16B09"/>
                </patternFill>
              </fill>
            </x14:dxf>
          </x14:cfRule>
          <x14:cfRule type="containsText" priority="2408" operator="containsText" id="{605C1596-0991-4860-AF07-AFB47F5E5993}">
            <xm:f>NOT(ISERROR(SEARCH($I$163,I25)))</xm:f>
            <xm:f>$I$163</xm:f>
            <x14:dxf>
              <fill>
                <patternFill>
                  <bgColor rgb="FFFFC000"/>
                </patternFill>
              </fill>
            </x14:dxf>
          </x14:cfRule>
          <x14:cfRule type="containsText" priority="2409" operator="containsText" id="{A7F9D2D8-820D-4812-A753-FEC7DD5EDBC5}">
            <xm:f>NOT(ISERROR(SEARCH($I$162,I25)))</xm:f>
            <xm:f>$I$162</xm:f>
            <x14:dxf>
              <fill>
                <patternFill>
                  <bgColor rgb="FF00B050"/>
                </patternFill>
              </fill>
            </x14:dxf>
          </x14:cfRule>
          <xm:sqref>I25:I26</xm:sqref>
        </x14:conditionalFormatting>
        <x14:conditionalFormatting xmlns:xm="http://schemas.microsoft.com/office/excel/2006/main">
          <x14:cfRule type="containsText" priority="2402" operator="containsText" id="{ECA70733-2554-4AC3-B278-D8A21769BC89}">
            <xm:f>NOT(ISERROR(SEARCH($I$165,I27)))</xm:f>
            <xm:f>$I$165</xm:f>
            <x14:dxf>
              <fill>
                <patternFill>
                  <bgColor rgb="FFFF0000"/>
                </patternFill>
              </fill>
            </x14:dxf>
          </x14:cfRule>
          <x14:cfRule type="containsText" priority="2403" operator="containsText" id="{2E850E53-F111-44C6-93B0-C9CE0157B2CF}">
            <xm:f>NOT(ISERROR(SEARCH($I$164,I27)))</xm:f>
            <xm:f>$I$164</xm:f>
            <x14:dxf>
              <fill>
                <patternFill>
                  <fgColor rgb="FFCC3300"/>
                  <bgColor rgb="FFE16B09"/>
                </patternFill>
              </fill>
            </x14:dxf>
          </x14:cfRule>
          <x14:cfRule type="containsText" priority="2404" operator="containsText" id="{7649547E-97D4-45A3-970E-54C04EF03DD9}">
            <xm:f>NOT(ISERROR(SEARCH($I$163,I27)))</xm:f>
            <xm:f>$I$163</xm:f>
            <x14:dxf>
              <fill>
                <patternFill>
                  <bgColor rgb="FFFFC000"/>
                </patternFill>
              </fill>
            </x14:dxf>
          </x14:cfRule>
          <x14:cfRule type="containsText" priority="2405" operator="containsText" id="{B961AA46-FD10-46A8-8A05-2A0AA7EE0729}">
            <xm:f>NOT(ISERROR(SEARCH($I$162,I27)))</xm:f>
            <xm:f>$I$162</xm:f>
            <x14:dxf>
              <fill>
                <patternFill>
                  <bgColor rgb="FF00B050"/>
                </patternFill>
              </fill>
            </x14:dxf>
          </x14:cfRule>
          <xm:sqref>I27:I28</xm:sqref>
        </x14:conditionalFormatting>
        <x14:conditionalFormatting xmlns:xm="http://schemas.microsoft.com/office/excel/2006/main">
          <x14:cfRule type="containsText" priority="2392" operator="containsText" id="{00EF28DC-9250-4C97-AC26-B5872AF008C3}">
            <xm:f>NOT(ISERROR(SEARCH($N$166,N25)))</xm:f>
            <xm:f>$N$166</xm:f>
            <x14:dxf>
              <fill>
                <patternFill>
                  <bgColor rgb="FFFF0000"/>
                </patternFill>
              </fill>
            </x14:dxf>
          </x14:cfRule>
          <x14:cfRule type="containsText" priority="2395" operator="containsText" id="{B7A26E09-A7C7-4C75-A7B3-F3355840D39F}">
            <xm:f>NOT(ISERROR(SEARCH($N$163,N25)))</xm:f>
            <xm:f>$N$163</xm:f>
            <x14:dxf>
              <fill>
                <patternFill>
                  <bgColor rgb="FF92D050"/>
                </patternFill>
              </fill>
            </x14:dxf>
          </x14:cfRule>
          <x14:cfRule type="containsText" priority="2396" operator="containsText" id="{8A529C8C-E032-434A-936F-3E29E90C9023}">
            <xm:f>NOT(ISERROR(SEARCH($N$162,N25)))</xm:f>
            <xm:f>$N$162</xm:f>
            <x14:dxf>
              <fill>
                <patternFill>
                  <bgColor rgb="FF00B050"/>
                </patternFill>
              </fill>
            </x14:dxf>
          </x14:cfRule>
          <xm:sqref>N25 N27</xm:sqref>
        </x14:conditionalFormatting>
        <x14:conditionalFormatting xmlns:xm="http://schemas.microsoft.com/office/excel/2006/main">
          <x14:cfRule type="containsText" priority="2388" operator="containsText" id="{BBF210F5-5E2F-4EF4-B3D2-908F073C5CEA}">
            <xm:f>NOT(ISERROR(SEARCH($I$165,O25)))</xm:f>
            <xm:f>$I$165</xm:f>
            <x14:dxf>
              <fill>
                <patternFill>
                  <bgColor rgb="FFFF0000"/>
                </patternFill>
              </fill>
            </x14:dxf>
          </x14:cfRule>
          <x14:cfRule type="containsText" priority="2389" operator="containsText" id="{20941CD9-772A-4757-9FBF-FC00A97FE7FC}">
            <xm:f>NOT(ISERROR(SEARCH($I$164,O25)))</xm:f>
            <xm:f>$I$164</xm:f>
            <x14:dxf>
              <fill>
                <patternFill>
                  <fgColor rgb="FFCC3300"/>
                  <bgColor rgb="FFE16B09"/>
                </patternFill>
              </fill>
            </x14:dxf>
          </x14:cfRule>
          <x14:cfRule type="containsText" priority="2390" operator="containsText" id="{62B4D4C0-B1A0-421F-992F-648F28B8653D}">
            <xm:f>NOT(ISERROR(SEARCH($I$163,O25)))</xm:f>
            <xm:f>$I$163</xm:f>
            <x14:dxf>
              <fill>
                <patternFill>
                  <bgColor rgb="FFFFC000"/>
                </patternFill>
              </fill>
            </x14:dxf>
          </x14:cfRule>
          <x14:cfRule type="containsText" priority="2391" operator="containsText" id="{DA6A1B3E-43BA-4618-8075-977318BF1088}">
            <xm:f>NOT(ISERROR(SEARCH($I$162,O25)))</xm:f>
            <xm:f>$I$162</xm:f>
            <x14:dxf>
              <fill>
                <patternFill>
                  <bgColor rgb="FF00B050"/>
                </patternFill>
              </fill>
            </x14:dxf>
          </x14:cfRule>
          <xm:sqref>O25:O26</xm:sqref>
        </x14:conditionalFormatting>
        <x14:conditionalFormatting xmlns:xm="http://schemas.microsoft.com/office/excel/2006/main">
          <x14:cfRule type="containsText" priority="2384" operator="containsText" id="{BA7B1D94-0F13-49AD-B463-987DB2966091}">
            <xm:f>NOT(ISERROR(SEARCH($I$165,O27)))</xm:f>
            <xm:f>$I$165</xm:f>
            <x14:dxf>
              <fill>
                <patternFill>
                  <bgColor rgb="FFFF0000"/>
                </patternFill>
              </fill>
            </x14:dxf>
          </x14:cfRule>
          <x14:cfRule type="containsText" priority="2385" operator="containsText" id="{13DA335D-E618-45F5-84F2-7C426C144136}">
            <xm:f>NOT(ISERROR(SEARCH($I$164,O27)))</xm:f>
            <xm:f>$I$164</xm:f>
            <x14:dxf>
              <fill>
                <patternFill>
                  <fgColor rgb="FFCC3300"/>
                  <bgColor rgb="FFE16B09"/>
                </patternFill>
              </fill>
            </x14:dxf>
          </x14:cfRule>
          <x14:cfRule type="containsText" priority="2386" operator="containsText" id="{E1B95119-136B-420D-AC64-8D6B56C6DD13}">
            <xm:f>NOT(ISERROR(SEARCH($I$163,O27)))</xm:f>
            <xm:f>$I$163</xm:f>
            <x14:dxf>
              <fill>
                <patternFill>
                  <bgColor rgb="FFFFC000"/>
                </patternFill>
              </fill>
            </x14:dxf>
          </x14:cfRule>
          <x14:cfRule type="containsText" priority="2387" operator="containsText" id="{BA35FAF9-BCAF-49F6-9CD7-2BA5F3E37D2A}">
            <xm:f>NOT(ISERROR(SEARCH($I$162,O27)))</xm:f>
            <xm:f>$I$162</xm:f>
            <x14:dxf>
              <fill>
                <patternFill>
                  <bgColor rgb="FF00B050"/>
                </patternFill>
              </fill>
            </x14:dxf>
          </x14:cfRule>
          <xm:sqref>O27:O28</xm:sqref>
        </x14:conditionalFormatting>
        <x14:conditionalFormatting xmlns:xm="http://schemas.microsoft.com/office/excel/2006/main">
          <x14:cfRule type="containsText" priority="2354" operator="containsText" id="{2C0D81A6-EA26-4B3B-80E4-130E932BF29F}">
            <xm:f>NOT(ISERROR(SEARCH($G$166,G47)))</xm:f>
            <xm:f>$G$166</xm:f>
            <x14:dxf>
              <fill>
                <patternFill>
                  <bgColor rgb="FFFF0000"/>
                </patternFill>
              </fill>
            </x14:dxf>
          </x14:cfRule>
          <x14:cfRule type="containsText" priority="2355" operator="containsText" id="{4AB75FB4-A541-4B4C-9F4E-92C6BAE0E639}">
            <xm:f>NOT(ISERROR(SEARCH($G$165,G47)))</xm:f>
            <xm:f>$G$165</xm:f>
            <x14:dxf>
              <fill>
                <patternFill>
                  <bgColor rgb="FFFFC000"/>
                </patternFill>
              </fill>
            </x14:dxf>
          </x14:cfRule>
          <x14:cfRule type="containsText" priority="2356" operator="containsText" id="{966F7F00-F38D-4920-8351-8F80E422333D}">
            <xm:f>NOT(ISERROR(SEARCH($G$164,G47)))</xm:f>
            <xm:f>$G$164</xm:f>
            <x14:dxf>
              <fill>
                <patternFill>
                  <bgColor rgb="FFFFFF00"/>
                </patternFill>
              </fill>
            </x14:dxf>
          </x14:cfRule>
          <x14:cfRule type="containsText" priority="2357" operator="containsText" id="{1CE8EDEF-84A4-46D1-923A-4F29461F0C7E}">
            <xm:f>NOT(ISERROR(SEARCH($G$163,G47)))</xm:f>
            <xm:f>$G$163</xm:f>
            <x14:dxf>
              <fill>
                <patternFill>
                  <bgColor rgb="FF92D050"/>
                </patternFill>
              </fill>
            </x14:dxf>
          </x14:cfRule>
          <x14:cfRule type="containsText" priority="2358" operator="containsText" id="{D610C501-782F-4A82-91F9-3C4356B0ADD0}">
            <xm:f>NOT(ISERROR(SEARCH($G$162,G47)))</xm:f>
            <xm:f>$G$162</xm:f>
            <x14:dxf>
              <fill>
                <patternFill>
                  <bgColor rgb="FF00B050"/>
                </patternFill>
              </fill>
            </x14:dxf>
          </x14:cfRule>
          <xm:sqref>G47</xm:sqref>
        </x14:conditionalFormatting>
        <x14:conditionalFormatting xmlns:xm="http://schemas.microsoft.com/office/excel/2006/main">
          <x14:cfRule type="containsText" priority="2349" operator="containsText" id="{DC925F1B-EC7F-4002-B58D-6C4E91CD8EFB}">
            <xm:f>NOT(ISERROR(SEARCH($G$166,G44)))</xm:f>
            <xm:f>$G$166</xm:f>
            <x14:dxf>
              <fill>
                <patternFill>
                  <bgColor rgb="FFFF0000"/>
                </patternFill>
              </fill>
            </x14:dxf>
          </x14:cfRule>
          <x14:cfRule type="containsText" priority="2350" operator="containsText" id="{CC324D4D-DAB8-427B-A585-E2D89BCBE00C}">
            <xm:f>NOT(ISERROR(SEARCH($G$165,G44)))</xm:f>
            <xm:f>$G$165</xm:f>
            <x14:dxf>
              <fill>
                <patternFill>
                  <bgColor rgb="FFFFC000"/>
                </patternFill>
              </fill>
            </x14:dxf>
          </x14:cfRule>
          <x14:cfRule type="containsText" priority="2351" operator="containsText" id="{3DA8107E-9D0D-4EB9-82AC-97BAB3950BD0}">
            <xm:f>NOT(ISERROR(SEARCH($G$164,G44)))</xm:f>
            <xm:f>$G$164</xm:f>
            <x14:dxf>
              <fill>
                <patternFill>
                  <bgColor rgb="FFFFFF00"/>
                </patternFill>
              </fill>
            </x14:dxf>
          </x14:cfRule>
          <x14:cfRule type="containsText" priority="2352" operator="containsText" id="{F7CB3451-3518-4AB1-B5CA-A996998BC7CF}">
            <xm:f>NOT(ISERROR(SEARCH($G$163,G44)))</xm:f>
            <xm:f>$G$163</xm:f>
            <x14:dxf>
              <fill>
                <patternFill>
                  <bgColor rgb="FF92D050"/>
                </patternFill>
              </fill>
            </x14:dxf>
          </x14:cfRule>
          <x14:cfRule type="containsText" priority="2353" operator="containsText" id="{9B2F3424-763E-4C4C-AC4F-5D47B11572D9}">
            <xm:f>NOT(ISERROR(SEARCH($G$162,G44)))</xm:f>
            <xm:f>$G$162</xm:f>
            <x14:dxf>
              <fill>
                <patternFill>
                  <bgColor rgb="FF00B050"/>
                </patternFill>
              </fill>
            </x14:dxf>
          </x14:cfRule>
          <xm:sqref>G44</xm:sqref>
        </x14:conditionalFormatting>
        <x14:conditionalFormatting xmlns:xm="http://schemas.microsoft.com/office/excel/2006/main">
          <x14:cfRule type="containsText" priority="2340" operator="containsText" id="{C77A5A75-86A7-4328-8462-DABA5976F2A8}">
            <xm:f>NOT(ISERROR(SEARCH($H$166,H44)))</xm:f>
            <xm:f>$H$166</xm:f>
            <x14:dxf>
              <fill>
                <patternFill>
                  <bgColor rgb="FFFF0000"/>
                </patternFill>
              </fill>
            </x14:dxf>
          </x14:cfRule>
          <x14:cfRule type="containsText" priority="2341" operator="containsText" id="{C03586BC-2C99-47D0-AE00-71E83752248D}">
            <xm:f>NOT(ISERROR(SEARCH($H$165,H44)))</xm:f>
            <xm:f>$H$165</xm:f>
            <x14:dxf>
              <fill>
                <patternFill>
                  <bgColor rgb="FFFFC000"/>
                </patternFill>
              </fill>
            </x14:dxf>
          </x14:cfRule>
          <x14:cfRule type="containsText" priority="2342" operator="containsText" id="{5A397323-98D5-4C08-BD5F-86FC0CFAAB10}">
            <xm:f>NOT(ISERROR(SEARCH($H$164,H44)))</xm:f>
            <xm:f>$H$164</xm:f>
            <x14:dxf>
              <fill>
                <patternFill>
                  <bgColor rgb="FFFFFF00"/>
                </patternFill>
              </fill>
            </x14:dxf>
          </x14:cfRule>
          <x14:cfRule type="containsText" priority="2343" operator="containsText" id="{CF6BC58B-61EE-4360-A098-9D426CC759D0}">
            <xm:f>NOT(ISERROR(SEARCH($H$163,H44)))</xm:f>
            <xm:f>$H$163</xm:f>
            <x14:dxf>
              <fill>
                <patternFill>
                  <bgColor rgb="FF92D050"/>
                </patternFill>
              </fill>
            </x14:dxf>
          </x14:cfRule>
          <x14:cfRule type="containsText" priority="2344" operator="containsText" id="{8280A603-E842-47BF-8399-31DD4617B2A3}">
            <xm:f>NOT(ISERROR(SEARCH($H$162,H44)))</xm:f>
            <xm:f>$H$162</xm:f>
            <x14:dxf>
              <fill>
                <patternFill>
                  <bgColor rgb="FF00B050"/>
                </patternFill>
              </fill>
            </x14:dxf>
          </x14:cfRule>
          <xm:sqref>H44</xm:sqref>
        </x14:conditionalFormatting>
        <x14:conditionalFormatting xmlns:xm="http://schemas.microsoft.com/office/excel/2006/main">
          <x14:cfRule type="containsText" priority="2345" operator="containsText" id="{071C2E55-B690-4BD9-81C8-159B3FE7100B}">
            <xm:f>NOT(ISERROR(SEARCH($I$165,I44)))</xm:f>
            <xm:f>$I$165</xm:f>
            <x14:dxf>
              <fill>
                <patternFill>
                  <bgColor rgb="FFFF0000"/>
                </patternFill>
              </fill>
            </x14:dxf>
          </x14:cfRule>
          <x14:cfRule type="containsText" priority="2346" operator="containsText" id="{0F12ECEC-DB22-48BD-8D12-B3C94C8DE8CE}">
            <xm:f>NOT(ISERROR(SEARCH($I$164,I44)))</xm:f>
            <xm:f>$I$164</xm:f>
            <x14:dxf>
              <fill>
                <patternFill>
                  <bgColor theme="9" tint="-0.24994659260841701"/>
                </patternFill>
              </fill>
            </x14:dxf>
          </x14:cfRule>
          <x14:cfRule type="containsText" priority="2347" operator="containsText" id="{0978165E-B352-4687-A8D6-8288B8289485}">
            <xm:f>NOT(ISERROR(SEARCH($I$163,I44)))</xm:f>
            <xm:f>$I$163</xm:f>
            <x14:dxf>
              <fill>
                <patternFill>
                  <bgColor rgb="FFFFC000"/>
                </patternFill>
              </fill>
            </x14:dxf>
          </x14:cfRule>
          <x14:cfRule type="containsText" priority="2348" operator="containsText" id="{7AAFDDD2-F43A-495C-98F7-763425DC40E4}">
            <xm:f>NOT(ISERROR(SEARCH($I$162,I44)))</xm:f>
            <xm:f>$I$162</xm:f>
            <x14:dxf>
              <fill>
                <patternFill>
                  <bgColor rgb="FF00B050"/>
                </patternFill>
              </fill>
            </x14:dxf>
          </x14:cfRule>
          <xm:sqref>I44</xm:sqref>
        </x14:conditionalFormatting>
        <x14:conditionalFormatting xmlns:xm="http://schemas.microsoft.com/office/excel/2006/main">
          <x14:cfRule type="containsText" priority="2321" operator="containsText" id="{A5104F18-6348-4D6E-AAB0-6E104AD6A972}">
            <xm:f>NOT(ISERROR(SEARCH($H$166,H47)))</xm:f>
            <xm:f>$H$166</xm:f>
            <x14:dxf>
              <fill>
                <patternFill>
                  <bgColor rgb="FFFF0000"/>
                </patternFill>
              </fill>
            </x14:dxf>
          </x14:cfRule>
          <x14:cfRule type="containsText" priority="2322" operator="containsText" id="{D4FAA09B-F937-4999-90AA-B6240D9578DB}">
            <xm:f>NOT(ISERROR(SEARCH($H$165,H47)))</xm:f>
            <xm:f>$H$165</xm:f>
            <x14:dxf>
              <fill>
                <patternFill>
                  <bgColor rgb="FFFFC000"/>
                </patternFill>
              </fill>
            </x14:dxf>
          </x14:cfRule>
          <x14:cfRule type="containsText" priority="2323" operator="containsText" id="{ECA98B5E-23A8-4190-8986-7F2AAFC4E039}">
            <xm:f>NOT(ISERROR(SEARCH($H$164,H47)))</xm:f>
            <xm:f>$H$164</xm:f>
            <x14:dxf>
              <fill>
                <patternFill>
                  <bgColor rgb="FFFFFF00"/>
                </patternFill>
              </fill>
            </x14:dxf>
          </x14:cfRule>
          <x14:cfRule type="containsText" priority="2324" operator="containsText" id="{9951E758-7725-44F9-96F0-56032AA0E9B8}">
            <xm:f>NOT(ISERROR(SEARCH($H$163,H47)))</xm:f>
            <xm:f>$H$163</xm:f>
            <x14:dxf>
              <fill>
                <patternFill>
                  <bgColor rgb="FF92D050"/>
                </patternFill>
              </fill>
            </x14:dxf>
          </x14:cfRule>
          <x14:cfRule type="containsText" priority="2325" operator="containsText" id="{417768BB-C404-4FAC-944E-44E994C62F0A}">
            <xm:f>NOT(ISERROR(SEARCH($H$162,H47)))</xm:f>
            <xm:f>$H$162</xm:f>
            <x14:dxf>
              <fill>
                <patternFill>
                  <bgColor rgb="FF00B050"/>
                </patternFill>
              </fill>
            </x14:dxf>
          </x14:cfRule>
          <xm:sqref>H47</xm:sqref>
        </x14:conditionalFormatting>
        <x14:conditionalFormatting xmlns:xm="http://schemas.microsoft.com/office/excel/2006/main">
          <x14:cfRule type="containsText" priority="2317" operator="containsText" id="{E749A6D1-2DEF-4DF2-BB3A-D27FF8CD3694}">
            <xm:f>NOT(ISERROR(SEARCH($I$165,I47)))</xm:f>
            <xm:f>$I$165</xm:f>
            <x14:dxf>
              <fill>
                <patternFill>
                  <bgColor rgb="FFFF0000"/>
                </patternFill>
              </fill>
            </x14:dxf>
          </x14:cfRule>
          <x14:cfRule type="containsText" priority="2318" operator="containsText" id="{1FC2B9F4-634D-422A-95B5-E064AA99796C}">
            <xm:f>NOT(ISERROR(SEARCH($I$164,I47)))</xm:f>
            <xm:f>$I$164</xm:f>
            <x14:dxf>
              <fill>
                <patternFill>
                  <bgColor theme="9" tint="-0.24994659260841701"/>
                </patternFill>
              </fill>
            </x14:dxf>
          </x14:cfRule>
          <x14:cfRule type="containsText" priority="2319" operator="containsText" id="{B156D5AC-D363-4FC5-8D59-43217A2F0030}">
            <xm:f>NOT(ISERROR(SEARCH($I$163,I47)))</xm:f>
            <xm:f>$I$163</xm:f>
            <x14:dxf>
              <fill>
                <patternFill>
                  <bgColor rgb="FFFFC000"/>
                </patternFill>
              </fill>
            </x14:dxf>
          </x14:cfRule>
          <x14:cfRule type="containsText" priority="2320" operator="containsText" id="{0ADC6B95-238D-4B60-B31A-F3E9EF2FAE51}">
            <xm:f>NOT(ISERROR(SEARCH($I$162,I47)))</xm:f>
            <xm:f>$I$162</xm:f>
            <x14:dxf>
              <fill>
                <patternFill>
                  <bgColor rgb="FF00B050"/>
                </patternFill>
              </fill>
            </x14:dxf>
          </x14:cfRule>
          <xm:sqref>I47</xm:sqref>
        </x14:conditionalFormatting>
        <x14:conditionalFormatting xmlns:xm="http://schemas.microsoft.com/office/excel/2006/main">
          <x14:cfRule type="containsText" priority="2312" operator="containsText" id="{F8E6BE69-2C63-44C7-A44D-9C494FF810D3}">
            <xm:f>NOT(ISERROR(SEARCH($H$166,H48)))</xm:f>
            <xm:f>$H$166</xm:f>
            <x14:dxf>
              <fill>
                <patternFill>
                  <bgColor rgb="FFFF0000"/>
                </patternFill>
              </fill>
            </x14:dxf>
          </x14:cfRule>
          <x14:cfRule type="containsText" priority="2313" operator="containsText" id="{FBEDCBF7-BDE3-4341-B4CB-CC8EFA3161D9}">
            <xm:f>NOT(ISERROR(SEARCH($H$165,H48)))</xm:f>
            <xm:f>$H$165</xm:f>
            <x14:dxf>
              <fill>
                <patternFill>
                  <bgColor rgb="FFFFC000"/>
                </patternFill>
              </fill>
            </x14:dxf>
          </x14:cfRule>
          <x14:cfRule type="containsText" priority="2314" operator="containsText" id="{8D174E3D-0CFC-4A4D-B5FA-3D6C7ED9CAD3}">
            <xm:f>NOT(ISERROR(SEARCH($H$164,H48)))</xm:f>
            <xm:f>$H$164</xm:f>
            <x14:dxf>
              <fill>
                <patternFill>
                  <bgColor rgb="FFFFFF00"/>
                </patternFill>
              </fill>
            </x14:dxf>
          </x14:cfRule>
          <x14:cfRule type="containsText" priority="2315" operator="containsText" id="{3A420205-C67A-46E3-BD3D-F639A0DBB382}">
            <xm:f>NOT(ISERROR(SEARCH($H$163,H48)))</xm:f>
            <xm:f>$H$163</xm:f>
            <x14:dxf>
              <fill>
                <patternFill>
                  <bgColor rgb="FF92D050"/>
                </patternFill>
              </fill>
            </x14:dxf>
          </x14:cfRule>
          <x14:cfRule type="containsText" priority="2316" operator="containsText" id="{22AF644A-C171-4B3B-935D-749AA1EFCA44}">
            <xm:f>NOT(ISERROR(SEARCH($H$162,H48)))</xm:f>
            <xm:f>$H$162</xm:f>
            <x14:dxf>
              <fill>
                <patternFill>
                  <bgColor rgb="FF00B050"/>
                </patternFill>
              </fill>
            </x14:dxf>
          </x14:cfRule>
          <xm:sqref>H48</xm:sqref>
        </x14:conditionalFormatting>
        <x14:conditionalFormatting xmlns:xm="http://schemas.microsoft.com/office/excel/2006/main">
          <x14:cfRule type="containsText" priority="2308" operator="containsText" id="{5CCF52E3-CE46-41DB-9236-AB933E77B952}">
            <xm:f>NOT(ISERROR(SEARCH($I$165,I48)))</xm:f>
            <xm:f>$I$165</xm:f>
            <x14:dxf>
              <fill>
                <patternFill>
                  <bgColor rgb="FFFF0000"/>
                </patternFill>
              </fill>
            </x14:dxf>
          </x14:cfRule>
          <x14:cfRule type="containsText" priority="2309" operator="containsText" id="{78D8FF69-4B9F-4F7C-B5D0-799E9581D6A1}">
            <xm:f>NOT(ISERROR(SEARCH($I$164,I48)))</xm:f>
            <xm:f>$I$164</xm:f>
            <x14:dxf>
              <fill>
                <patternFill>
                  <bgColor theme="9" tint="-0.24994659260841701"/>
                </patternFill>
              </fill>
            </x14:dxf>
          </x14:cfRule>
          <x14:cfRule type="containsText" priority="2310" operator="containsText" id="{A694D013-534E-45C9-B01B-833A833EA084}">
            <xm:f>NOT(ISERROR(SEARCH($I$163,I48)))</xm:f>
            <xm:f>$I$163</xm:f>
            <x14:dxf>
              <fill>
                <patternFill>
                  <bgColor rgb="FFFFC000"/>
                </patternFill>
              </fill>
            </x14:dxf>
          </x14:cfRule>
          <x14:cfRule type="containsText" priority="2311" operator="containsText" id="{E8769668-0BB8-46F7-BD16-318BF755D88D}">
            <xm:f>NOT(ISERROR(SEARCH($I$162,I48)))</xm:f>
            <xm:f>$I$162</xm:f>
            <x14:dxf>
              <fill>
                <patternFill>
                  <bgColor rgb="FF00B050"/>
                </patternFill>
              </fill>
            </x14:dxf>
          </x14:cfRule>
          <xm:sqref>I48</xm:sqref>
        </x14:conditionalFormatting>
        <x14:conditionalFormatting xmlns:xm="http://schemas.microsoft.com/office/excel/2006/main">
          <x14:cfRule type="containsText" priority="2303" operator="containsText" id="{AEA4EC92-4683-439B-A0F0-C6387F226CD4}">
            <xm:f>NOT(ISERROR(SEARCH($G$166,M44)))</xm:f>
            <xm:f>$G$166</xm:f>
            <x14:dxf>
              <fill>
                <patternFill>
                  <bgColor rgb="FFFF0000"/>
                </patternFill>
              </fill>
            </x14:dxf>
          </x14:cfRule>
          <x14:cfRule type="containsText" priority="2304" operator="containsText" id="{7142A1BC-8507-4D23-8344-5C371707848D}">
            <xm:f>NOT(ISERROR(SEARCH($G$165,M44)))</xm:f>
            <xm:f>$G$165</xm:f>
            <x14:dxf>
              <fill>
                <patternFill>
                  <bgColor rgb="FFFFC000"/>
                </patternFill>
              </fill>
            </x14:dxf>
          </x14:cfRule>
          <x14:cfRule type="containsText" priority="2305" operator="containsText" id="{76623246-01CB-4629-B73B-327853EA8B52}">
            <xm:f>NOT(ISERROR(SEARCH($G$164,M44)))</xm:f>
            <xm:f>$G$164</xm:f>
            <x14:dxf>
              <fill>
                <patternFill>
                  <bgColor rgb="FFFFFF00"/>
                </patternFill>
              </fill>
            </x14:dxf>
          </x14:cfRule>
          <x14:cfRule type="containsText" priority="2306" operator="containsText" id="{7258764F-004D-4345-A692-604A3AFB10D0}">
            <xm:f>NOT(ISERROR(SEARCH($G$163,M44)))</xm:f>
            <xm:f>$G$163</xm:f>
            <x14:dxf>
              <fill>
                <patternFill>
                  <bgColor rgb="FF92D050"/>
                </patternFill>
              </fill>
            </x14:dxf>
          </x14:cfRule>
          <x14:cfRule type="containsText" priority="2307" operator="containsText" id="{83BAD369-C509-41C5-89A6-4E85689E340B}">
            <xm:f>NOT(ISERROR(SEARCH($G$162,M44)))</xm:f>
            <xm:f>$G$162</xm:f>
            <x14:dxf>
              <fill>
                <patternFill>
                  <bgColor rgb="FF00B050"/>
                </patternFill>
              </fill>
            </x14:dxf>
          </x14:cfRule>
          <xm:sqref>M44</xm:sqref>
        </x14:conditionalFormatting>
        <x14:conditionalFormatting xmlns:xm="http://schemas.microsoft.com/office/excel/2006/main">
          <x14:cfRule type="containsText" priority="2298" operator="containsText" id="{99DEF09B-DA75-43F9-8F3E-CAAA6A19F726}">
            <xm:f>NOT(ISERROR(SEARCH($H$166,N44)))</xm:f>
            <xm:f>$H$166</xm:f>
            <x14:dxf>
              <fill>
                <patternFill>
                  <bgColor rgb="FFFF0000"/>
                </patternFill>
              </fill>
            </x14:dxf>
          </x14:cfRule>
          <x14:cfRule type="containsText" priority="2299" operator="containsText" id="{513DE1A4-F701-4804-88A7-B22D254814E1}">
            <xm:f>NOT(ISERROR(SEARCH($H$165,N44)))</xm:f>
            <xm:f>$H$165</xm:f>
            <x14:dxf>
              <fill>
                <patternFill>
                  <bgColor rgb="FFFFC000"/>
                </patternFill>
              </fill>
            </x14:dxf>
          </x14:cfRule>
          <x14:cfRule type="containsText" priority="2300" operator="containsText" id="{3A7BE99F-9F6A-4BC3-8E79-D4C724521804}">
            <xm:f>NOT(ISERROR(SEARCH($H$164,N44)))</xm:f>
            <xm:f>$H$164</xm:f>
            <x14:dxf>
              <fill>
                <patternFill>
                  <bgColor rgb="FFFFFF00"/>
                </patternFill>
              </fill>
            </x14:dxf>
          </x14:cfRule>
          <x14:cfRule type="containsText" priority="2301" operator="containsText" id="{2C9D73E5-7679-443E-912E-55F95076E2B5}">
            <xm:f>NOT(ISERROR(SEARCH($H$163,N44)))</xm:f>
            <xm:f>$H$163</xm:f>
            <x14:dxf>
              <fill>
                <patternFill>
                  <bgColor rgb="FF92D050"/>
                </patternFill>
              </fill>
            </x14:dxf>
          </x14:cfRule>
          <x14:cfRule type="containsText" priority="2302" operator="containsText" id="{3ECD10EB-B4DA-4811-BF34-8AB709F4AF3E}">
            <xm:f>NOT(ISERROR(SEARCH($H$162,N44)))</xm:f>
            <xm:f>$H$162</xm:f>
            <x14:dxf>
              <fill>
                <patternFill>
                  <bgColor rgb="FF00B050"/>
                </patternFill>
              </fill>
            </x14:dxf>
          </x14:cfRule>
          <xm:sqref>N44</xm:sqref>
        </x14:conditionalFormatting>
        <x14:conditionalFormatting xmlns:xm="http://schemas.microsoft.com/office/excel/2006/main">
          <x14:cfRule type="containsText" priority="2294" operator="containsText" id="{208873DB-9EFE-46F6-821E-FA357C23D499}">
            <xm:f>NOT(ISERROR(SEARCH($I$165,O44)))</xm:f>
            <xm:f>$I$165</xm:f>
            <x14:dxf>
              <fill>
                <patternFill>
                  <bgColor rgb="FFFF0000"/>
                </patternFill>
              </fill>
            </x14:dxf>
          </x14:cfRule>
          <x14:cfRule type="containsText" priority="2295" operator="containsText" id="{63E4CF58-C727-4288-9A3C-C43D47C6E741}">
            <xm:f>NOT(ISERROR(SEARCH($I$164,O44)))</xm:f>
            <xm:f>$I$164</xm:f>
            <x14:dxf>
              <fill>
                <patternFill>
                  <bgColor theme="9" tint="-0.24994659260841701"/>
                </patternFill>
              </fill>
            </x14:dxf>
          </x14:cfRule>
          <x14:cfRule type="containsText" priority="2296" operator="containsText" id="{252423F8-FA33-4EBE-8098-2AF9F80F7892}">
            <xm:f>NOT(ISERROR(SEARCH($I$163,O44)))</xm:f>
            <xm:f>$I$163</xm:f>
            <x14:dxf>
              <fill>
                <patternFill>
                  <bgColor rgb="FFFFC000"/>
                </patternFill>
              </fill>
            </x14:dxf>
          </x14:cfRule>
          <x14:cfRule type="containsText" priority="2297" operator="containsText" id="{9F5F2F9B-A6E9-4B8A-BAF0-654F5C12611B}">
            <xm:f>NOT(ISERROR(SEARCH($I$162,O44)))</xm:f>
            <xm:f>$I$162</xm:f>
            <x14:dxf>
              <fill>
                <patternFill>
                  <bgColor rgb="FF00B050"/>
                </patternFill>
              </fill>
            </x14:dxf>
          </x14:cfRule>
          <xm:sqref>O44</xm:sqref>
        </x14:conditionalFormatting>
        <x14:conditionalFormatting xmlns:xm="http://schemas.microsoft.com/office/excel/2006/main">
          <x14:cfRule type="containsText" priority="2289" operator="containsText" id="{F6C93BF7-4E9D-47CB-B295-EA9744962659}">
            <xm:f>NOT(ISERROR(SEARCH($G$166,M47)))</xm:f>
            <xm:f>$G$166</xm:f>
            <x14:dxf>
              <fill>
                <patternFill>
                  <bgColor rgb="FFFF0000"/>
                </patternFill>
              </fill>
            </x14:dxf>
          </x14:cfRule>
          <x14:cfRule type="containsText" priority="2290" operator="containsText" id="{88BE0752-A315-43EA-B753-4DB862A08D43}">
            <xm:f>NOT(ISERROR(SEARCH($G$165,M47)))</xm:f>
            <xm:f>$G$165</xm:f>
            <x14:dxf>
              <fill>
                <patternFill>
                  <bgColor rgb="FFFFC000"/>
                </patternFill>
              </fill>
            </x14:dxf>
          </x14:cfRule>
          <x14:cfRule type="containsText" priority="2291" operator="containsText" id="{C29BA3AA-ABAA-4C70-AEAA-44D77A004A1F}">
            <xm:f>NOT(ISERROR(SEARCH($G$164,M47)))</xm:f>
            <xm:f>$G$164</xm:f>
            <x14:dxf>
              <fill>
                <patternFill>
                  <bgColor rgb="FFFFFF00"/>
                </patternFill>
              </fill>
            </x14:dxf>
          </x14:cfRule>
          <x14:cfRule type="containsText" priority="2292" operator="containsText" id="{78E40C1D-4B05-40DC-91A0-28460DA98BF4}">
            <xm:f>NOT(ISERROR(SEARCH($G$163,M47)))</xm:f>
            <xm:f>$G$163</xm:f>
            <x14:dxf>
              <fill>
                <patternFill>
                  <bgColor rgb="FF92D050"/>
                </patternFill>
              </fill>
            </x14:dxf>
          </x14:cfRule>
          <x14:cfRule type="containsText" priority="2293" operator="containsText" id="{F628462D-5AB9-4428-A471-81FD0A309E83}">
            <xm:f>NOT(ISERROR(SEARCH($G$162,M47)))</xm:f>
            <xm:f>$G$162</xm:f>
            <x14:dxf>
              <fill>
                <patternFill>
                  <bgColor rgb="FF00B050"/>
                </patternFill>
              </fill>
            </x14:dxf>
          </x14:cfRule>
          <xm:sqref>M47</xm:sqref>
        </x14:conditionalFormatting>
        <x14:conditionalFormatting xmlns:xm="http://schemas.microsoft.com/office/excel/2006/main">
          <x14:cfRule type="containsText" priority="2284" operator="containsText" id="{EC15DA96-6B71-4B7B-A388-2D3EFC14F642}">
            <xm:f>NOT(ISERROR(SEARCH($H$166,N47)))</xm:f>
            <xm:f>$H$166</xm:f>
            <x14:dxf>
              <fill>
                <patternFill>
                  <bgColor rgb="FFFF0000"/>
                </patternFill>
              </fill>
            </x14:dxf>
          </x14:cfRule>
          <x14:cfRule type="containsText" priority="2285" operator="containsText" id="{186AB1B2-F59E-4728-98DC-69E1D9083710}">
            <xm:f>NOT(ISERROR(SEARCH($H$165,N47)))</xm:f>
            <xm:f>$H$165</xm:f>
            <x14:dxf>
              <fill>
                <patternFill>
                  <bgColor rgb="FFFFC000"/>
                </patternFill>
              </fill>
            </x14:dxf>
          </x14:cfRule>
          <x14:cfRule type="containsText" priority="2286" operator="containsText" id="{79473038-16A7-495D-95F8-55149EE11C47}">
            <xm:f>NOT(ISERROR(SEARCH($H$164,N47)))</xm:f>
            <xm:f>$H$164</xm:f>
            <x14:dxf>
              <fill>
                <patternFill>
                  <bgColor rgb="FFFFFF00"/>
                </patternFill>
              </fill>
            </x14:dxf>
          </x14:cfRule>
          <x14:cfRule type="containsText" priority="2287" operator="containsText" id="{E6D32A89-50BD-4A56-8EA6-7E83E11010F8}">
            <xm:f>NOT(ISERROR(SEARCH($H$163,N47)))</xm:f>
            <xm:f>$H$163</xm:f>
            <x14:dxf>
              <fill>
                <patternFill>
                  <bgColor rgb="FF92D050"/>
                </patternFill>
              </fill>
            </x14:dxf>
          </x14:cfRule>
          <x14:cfRule type="containsText" priority="2288" operator="containsText" id="{57372B36-5FCC-495B-9344-9F9762622911}">
            <xm:f>NOT(ISERROR(SEARCH($H$162,N47)))</xm:f>
            <xm:f>$H$162</xm:f>
            <x14:dxf>
              <fill>
                <patternFill>
                  <bgColor rgb="FF00B050"/>
                </patternFill>
              </fill>
            </x14:dxf>
          </x14:cfRule>
          <xm:sqref>N47</xm:sqref>
        </x14:conditionalFormatting>
        <x14:conditionalFormatting xmlns:xm="http://schemas.microsoft.com/office/excel/2006/main">
          <x14:cfRule type="containsText" priority="2280" operator="containsText" id="{7F8FA5E2-6BDA-4788-B1F9-B610119C1DA1}">
            <xm:f>NOT(ISERROR(SEARCH($I$165,O47)))</xm:f>
            <xm:f>$I$165</xm:f>
            <x14:dxf>
              <fill>
                <patternFill>
                  <bgColor rgb="FFFF0000"/>
                </patternFill>
              </fill>
            </x14:dxf>
          </x14:cfRule>
          <x14:cfRule type="containsText" priority="2281" operator="containsText" id="{FC162762-ED42-4665-B811-B2EB1B3DAFB2}">
            <xm:f>NOT(ISERROR(SEARCH($I$164,O47)))</xm:f>
            <xm:f>$I$164</xm:f>
            <x14:dxf>
              <fill>
                <patternFill>
                  <bgColor theme="9" tint="-0.24994659260841701"/>
                </patternFill>
              </fill>
            </x14:dxf>
          </x14:cfRule>
          <x14:cfRule type="containsText" priority="2282" operator="containsText" id="{ED0A7E81-F37B-4AA1-8300-FEF58CA29DDE}">
            <xm:f>NOT(ISERROR(SEARCH($I$163,O47)))</xm:f>
            <xm:f>$I$163</xm:f>
            <x14:dxf>
              <fill>
                <patternFill>
                  <bgColor rgb="FFFFC000"/>
                </patternFill>
              </fill>
            </x14:dxf>
          </x14:cfRule>
          <x14:cfRule type="containsText" priority="2283" operator="containsText" id="{9301A2FC-2545-466D-BE8C-A92EDAC8FDFB}">
            <xm:f>NOT(ISERROR(SEARCH($I$162,O47)))</xm:f>
            <xm:f>$I$162</xm:f>
            <x14:dxf>
              <fill>
                <patternFill>
                  <bgColor rgb="FF00B050"/>
                </patternFill>
              </fill>
            </x14:dxf>
          </x14:cfRule>
          <xm:sqref>O47</xm:sqref>
        </x14:conditionalFormatting>
        <x14:conditionalFormatting xmlns:xm="http://schemas.microsoft.com/office/excel/2006/main">
          <x14:cfRule type="containsText" priority="2261" operator="containsText" id="{BD6DA91F-B825-4428-8077-DE6228381A76}">
            <xm:f>NOT(ISERROR(SEARCH($G$166,M48)))</xm:f>
            <xm:f>$G$166</xm:f>
            <x14:dxf>
              <fill>
                <patternFill>
                  <bgColor rgb="FFFF0000"/>
                </patternFill>
              </fill>
            </x14:dxf>
          </x14:cfRule>
          <x14:cfRule type="containsText" priority="2262" operator="containsText" id="{8D09612A-754E-4EEE-BB35-53C73C66E5BE}">
            <xm:f>NOT(ISERROR(SEARCH($G$165,M48)))</xm:f>
            <xm:f>$G$165</xm:f>
            <x14:dxf>
              <fill>
                <patternFill>
                  <bgColor rgb="FFFFC000"/>
                </patternFill>
              </fill>
            </x14:dxf>
          </x14:cfRule>
          <x14:cfRule type="containsText" priority="2263" operator="containsText" id="{0F7FEA53-C55C-409F-9551-B158795D01AD}">
            <xm:f>NOT(ISERROR(SEARCH($G$164,M48)))</xm:f>
            <xm:f>$G$164</xm:f>
            <x14:dxf>
              <fill>
                <patternFill>
                  <bgColor rgb="FFFFFF00"/>
                </patternFill>
              </fill>
            </x14:dxf>
          </x14:cfRule>
          <x14:cfRule type="containsText" priority="2264" operator="containsText" id="{64A37953-A452-4065-8D3F-B5C38DB33680}">
            <xm:f>NOT(ISERROR(SEARCH($G$163,M48)))</xm:f>
            <xm:f>$G$163</xm:f>
            <x14:dxf>
              <fill>
                <patternFill>
                  <bgColor rgb="FF92D050"/>
                </patternFill>
              </fill>
            </x14:dxf>
          </x14:cfRule>
          <x14:cfRule type="containsText" priority="2265" operator="containsText" id="{2AE6D1B2-A09F-4DE9-BABD-E50185C4337C}">
            <xm:f>NOT(ISERROR(SEARCH($G$162,M48)))</xm:f>
            <xm:f>$G$162</xm:f>
            <x14:dxf>
              <fill>
                <patternFill>
                  <bgColor rgb="FF00B050"/>
                </patternFill>
              </fill>
            </x14:dxf>
          </x14:cfRule>
          <xm:sqref>M48</xm:sqref>
        </x14:conditionalFormatting>
        <x14:conditionalFormatting xmlns:xm="http://schemas.microsoft.com/office/excel/2006/main">
          <x14:cfRule type="containsText" priority="2256" operator="containsText" id="{57A77A57-D12F-48BC-A47C-A8B4BC7589A0}">
            <xm:f>NOT(ISERROR(SEARCH($H$166,N48)))</xm:f>
            <xm:f>$H$166</xm:f>
            <x14:dxf>
              <fill>
                <patternFill>
                  <bgColor rgb="FFFF0000"/>
                </patternFill>
              </fill>
            </x14:dxf>
          </x14:cfRule>
          <x14:cfRule type="containsText" priority="2257" operator="containsText" id="{8FC14590-2F5F-4C7D-93AB-A1FEC68D4276}">
            <xm:f>NOT(ISERROR(SEARCH($H$165,N48)))</xm:f>
            <xm:f>$H$165</xm:f>
            <x14:dxf>
              <fill>
                <patternFill>
                  <bgColor rgb="FFFFC000"/>
                </patternFill>
              </fill>
            </x14:dxf>
          </x14:cfRule>
          <x14:cfRule type="containsText" priority="2258" operator="containsText" id="{E36AA548-651C-430F-9B24-4DBC3F7E27A2}">
            <xm:f>NOT(ISERROR(SEARCH($H$164,N48)))</xm:f>
            <xm:f>$H$164</xm:f>
            <x14:dxf>
              <fill>
                <patternFill>
                  <bgColor rgb="FFFFFF00"/>
                </patternFill>
              </fill>
            </x14:dxf>
          </x14:cfRule>
          <x14:cfRule type="containsText" priority="2259" operator="containsText" id="{4B978CCD-8E28-4699-80B1-157A70A0BCF9}">
            <xm:f>NOT(ISERROR(SEARCH($H$163,N48)))</xm:f>
            <xm:f>$H$163</xm:f>
            <x14:dxf>
              <fill>
                <patternFill>
                  <bgColor rgb="FF92D050"/>
                </patternFill>
              </fill>
            </x14:dxf>
          </x14:cfRule>
          <x14:cfRule type="containsText" priority="2260" operator="containsText" id="{8352339B-6B8C-4248-B4D6-A34E6E770844}">
            <xm:f>NOT(ISERROR(SEARCH($H$162,N48)))</xm:f>
            <xm:f>$H$162</xm:f>
            <x14:dxf>
              <fill>
                <patternFill>
                  <bgColor rgb="FF00B050"/>
                </patternFill>
              </fill>
            </x14:dxf>
          </x14:cfRule>
          <xm:sqref>N48</xm:sqref>
        </x14:conditionalFormatting>
        <x14:conditionalFormatting xmlns:xm="http://schemas.microsoft.com/office/excel/2006/main">
          <x14:cfRule type="containsText" priority="2252" operator="containsText" id="{7DE7ED2D-D1AA-400E-8B63-2C8ADC510C21}">
            <xm:f>NOT(ISERROR(SEARCH($I$165,O48)))</xm:f>
            <xm:f>$I$165</xm:f>
            <x14:dxf>
              <fill>
                <patternFill>
                  <bgColor rgb="FFFF0000"/>
                </patternFill>
              </fill>
            </x14:dxf>
          </x14:cfRule>
          <x14:cfRule type="containsText" priority="2253" operator="containsText" id="{157E4700-6A94-42CF-8D7A-6106B12B94DA}">
            <xm:f>NOT(ISERROR(SEARCH($I$164,O48)))</xm:f>
            <xm:f>$I$164</xm:f>
            <x14:dxf>
              <fill>
                <patternFill>
                  <bgColor theme="9" tint="-0.24994659260841701"/>
                </patternFill>
              </fill>
            </x14:dxf>
          </x14:cfRule>
          <x14:cfRule type="containsText" priority="2254" operator="containsText" id="{46574A79-177F-46CF-BB10-FDEC84A12F2B}">
            <xm:f>NOT(ISERROR(SEARCH($I$163,O48)))</xm:f>
            <xm:f>$I$163</xm:f>
            <x14:dxf>
              <fill>
                <patternFill>
                  <bgColor rgb="FFFFC000"/>
                </patternFill>
              </fill>
            </x14:dxf>
          </x14:cfRule>
          <x14:cfRule type="containsText" priority="2255" operator="containsText" id="{D75B2C6F-C193-4BD2-A2AF-9070EF980F09}">
            <xm:f>NOT(ISERROR(SEARCH($I$162,O48)))</xm:f>
            <xm:f>$I$162</xm:f>
            <x14:dxf>
              <fill>
                <patternFill>
                  <bgColor rgb="FF00B050"/>
                </patternFill>
              </fill>
            </x14:dxf>
          </x14:cfRule>
          <xm:sqref>O48</xm:sqref>
        </x14:conditionalFormatting>
        <x14:conditionalFormatting xmlns:xm="http://schemas.microsoft.com/office/excel/2006/main">
          <x14:cfRule type="containsText" priority="2136" operator="containsText" id="{AC08794C-D1C5-4968-B346-4C40F2B15461}">
            <xm:f>NOT(ISERROR(SEARCH($G$166,G16)))</xm:f>
            <xm:f>$G$166</xm:f>
            <x14:dxf>
              <fill>
                <patternFill>
                  <bgColor rgb="FFFF0000"/>
                </patternFill>
              </fill>
            </x14:dxf>
          </x14:cfRule>
          <x14:cfRule type="containsText" priority="2137" operator="containsText" id="{849E0638-0C3A-4BD6-8E04-848CD90E075E}">
            <xm:f>NOT(ISERROR(SEARCH($G$165,G16)))</xm:f>
            <xm:f>$G$165</xm:f>
            <x14:dxf>
              <fill>
                <patternFill>
                  <bgColor rgb="FFFFC000"/>
                </patternFill>
              </fill>
            </x14:dxf>
          </x14:cfRule>
          <x14:cfRule type="containsText" priority="2138" operator="containsText" id="{1DEC7671-D3E8-44BD-B193-F66CD7FB507E}">
            <xm:f>NOT(ISERROR(SEARCH($G$164,G16)))</xm:f>
            <xm:f>$G$164</xm:f>
            <x14:dxf>
              <fill>
                <patternFill>
                  <bgColor rgb="FFFFFF00"/>
                </patternFill>
              </fill>
            </x14:dxf>
          </x14:cfRule>
          <x14:cfRule type="containsText" priority="2139" operator="containsText" id="{B61DCEFB-52DA-44CD-A3F9-DFA632A0217D}">
            <xm:f>NOT(ISERROR(SEARCH($G$163,G16)))</xm:f>
            <xm:f>$G$163</xm:f>
            <x14:dxf>
              <fill>
                <patternFill>
                  <bgColor rgb="FF92D050"/>
                </patternFill>
              </fill>
            </x14:dxf>
          </x14:cfRule>
          <x14:cfRule type="containsText" priority="2140" operator="containsText" id="{7457236C-4B18-4307-948D-02A27AC9E14A}">
            <xm:f>NOT(ISERROR(SEARCH($G$162,G16)))</xm:f>
            <xm:f>$G$162</xm:f>
            <x14:dxf>
              <fill>
                <patternFill>
                  <bgColor rgb="FF00B050"/>
                </patternFill>
              </fill>
            </x14:dxf>
          </x14:cfRule>
          <xm:sqref>G16:G18</xm:sqref>
        </x14:conditionalFormatting>
        <x14:conditionalFormatting xmlns:xm="http://schemas.microsoft.com/office/excel/2006/main">
          <x14:cfRule type="containsText" priority="2131" operator="containsText" id="{FE2666CC-4EAB-47A1-9B81-87A4B67B8537}">
            <xm:f>NOT(ISERROR(SEARCH($G$166,G22)))</xm:f>
            <xm:f>$G$166</xm:f>
            <x14:dxf>
              <fill>
                <patternFill>
                  <bgColor rgb="FFFF0000"/>
                </patternFill>
              </fill>
            </x14:dxf>
          </x14:cfRule>
          <x14:cfRule type="containsText" priority="2132" operator="containsText" id="{0D52BC16-7777-49D9-B603-920EFDF9C691}">
            <xm:f>NOT(ISERROR(SEARCH($G$165,G22)))</xm:f>
            <xm:f>$G$165</xm:f>
            <x14:dxf>
              <fill>
                <patternFill>
                  <bgColor rgb="FFFFC000"/>
                </patternFill>
              </fill>
            </x14:dxf>
          </x14:cfRule>
          <x14:cfRule type="containsText" priority="2133" operator="containsText" id="{042ACCAB-F735-4D2A-A485-0B77B9A32FC4}">
            <xm:f>NOT(ISERROR(SEARCH($G$164,G22)))</xm:f>
            <xm:f>$G$164</xm:f>
            <x14:dxf>
              <fill>
                <patternFill>
                  <bgColor rgb="FFFFFF00"/>
                </patternFill>
              </fill>
            </x14:dxf>
          </x14:cfRule>
          <x14:cfRule type="containsText" priority="2134" operator="containsText" id="{427301F3-8B1B-4F98-80A9-7FD36A888D5B}">
            <xm:f>NOT(ISERROR(SEARCH($G$163,G22)))</xm:f>
            <xm:f>$G$163</xm:f>
            <x14:dxf>
              <fill>
                <patternFill>
                  <bgColor rgb="FF92D050"/>
                </patternFill>
              </fill>
            </x14:dxf>
          </x14:cfRule>
          <x14:cfRule type="containsText" priority="2135" operator="containsText" id="{A96D7575-C459-47E2-A359-001D39D47BA1}">
            <xm:f>NOT(ISERROR(SEARCH($G$162,G22)))</xm:f>
            <xm:f>$G$162</xm:f>
            <x14:dxf>
              <fill>
                <patternFill>
                  <bgColor rgb="FF00B050"/>
                </patternFill>
              </fill>
            </x14:dxf>
          </x14:cfRule>
          <xm:sqref>G22:G24</xm:sqref>
        </x14:conditionalFormatting>
        <x14:conditionalFormatting xmlns:xm="http://schemas.microsoft.com/office/excel/2006/main">
          <x14:cfRule type="containsText" priority="2126" operator="containsText" id="{DA9722CF-5924-4D0E-99BD-05F8C94FBCE8}">
            <xm:f>NOT(ISERROR(SEARCH($G$166,G19)))</xm:f>
            <xm:f>$G$166</xm:f>
            <x14:dxf>
              <fill>
                <patternFill>
                  <bgColor rgb="FFFF0000"/>
                </patternFill>
              </fill>
            </x14:dxf>
          </x14:cfRule>
          <x14:cfRule type="containsText" priority="2127" operator="containsText" id="{FAAD38BC-C8FB-41B6-958F-C7DDEA37CD07}">
            <xm:f>NOT(ISERROR(SEARCH($G$165,G19)))</xm:f>
            <xm:f>$G$165</xm:f>
            <x14:dxf>
              <fill>
                <patternFill>
                  <bgColor rgb="FFFFC000"/>
                </patternFill>
              </fill>
            </x14:dxf>
          </x14:cfRule>
          <x14:cfRule type="containsText" priority="2128" operator="containsText" id="{90E062CE-896C-4345-B7C4-9F80F9C26163}">
            <xm:f>NOT(ISERROR(SEARCH($G$164,G19)))</xm:f>
            <xm:f>$G$164</xm:f>
            <x14:dxf>
              <fill>
                <patternFill>
                  <bgColor rgb="FFFFFF00"/>
                </patternFill>
              </fill>
            </x14:dxf>
          </x14:cfRule>
          <x14:cfRule type="containsText" priority="2129" operator="containsText" id="{FF21CBB1-AD61-4A7D-85A9-9DDEE7660024}">
            <xm:f>NOT(ISERROR(SEARCH($G$163,G19)))</xm:f>
            <xm:f>$G$163</xm:f>
            <x14:dxf>
              <fill>
                <patternFill>
                  <bgColor rgb="FF92D050"/>
                </patternFill>
              </fill>
            </x14:dxf>
          </x14:cfRule>
          <x14:cfRule type="containsText" priority="2130" operator="containsText" id="{D6158BF2-0CF9-4142-A1CE-AEEC9FF11DF1}">
            <xm:f>NOT(ISERROR(SEARCH($G$162,G19)))</xm:f>
            <xm:f>$G$162</xm:f>
            <x14:dxf>
              <fill>
                <patternFill>
                  <bgColor rgb="FF00B050"/>
                </patternFill>
              </fill>
            </x14:dxf>
          </x14:cfRule>
          <xm:sqref>G19:G21</xm:sqref>
        </x14:conditionalFormatting>
        <x14:conditionalFormatting xmlns:xm="http://schemas.microsoft.com/office/excel/2006/main">
          <x14:cfRule type="containsText" priority="2121" operator="containsText" id="{13FF7D25-67C4-4C04-959A-62395C0F451A}">
            <xm:f>NOT(ISERROR(SEARCH($H$166,H16)))</xm:f>
            <xm:f>$H$166</xm:f>
            <x14:dxf>
              <fill>
                <patternFill>
                  <bgColor rgb="FFFF0000"/>
                </patternFill>
              </fill>
            </x14:dxf>
          </x14:cfRule>
          <x14:cfRule type="containsText" priority="2122" operator="containsText" id="{A650F1B9-38C5-4017-9CEF-B1B56AA74ED5}">
            <xm:f>NOT(ISERROR(SEARCH($H$165,H16)))</xm:f>
            <xm:f>$H$165</xm:f>
            <x14:dxf>
              <fill>
                <patternFill>
                  <bgColor rgb="FFFFC000"/>
                </patternFill>
              </fill>
            </x14:dxf>
          </x14:cfRule>
          <x14:cfRule type="containsText" priority="2123" operator="containsText" id="{3AF2F566-CB0E-40D1-859A-445747309B52}">
            <xm:f>NOT(ISERROR(SEARCH($H$164,H16)))</xm:f>
            <xm:f>$H$164</xm:f>
            <x14:dxf>
              <fill>
                <patternFill>
                  <bgColor rgb="FFFFFF00"/>
                </patternFill>
              </fill>
            </x14:dxf>
          </x14:cfRule>
          <x14:cfRule type="containsText" priority="2124" operator="containsText" id="{10263300-A605-4A71-BC5E-C2AB6E2A31A6}">
            <xm:f>NOT(ISERROR(SEARCH($H$163,H16)))</xm:f>
            <xm:f>$H$163</xm:f>
            <x14:dxf>
              <fill>
                <patternFill>
                  <bgColor rgb="FF92D050"/>
                </patternFill>
              </fill>
            </x14:dxf>
          </x14:cfRule>
          <x14:cfRule type="containsText" priority="2125" operator="containsText" id="{7A8E04E1-0EDC-44D8-8120-E0F06C4B15D6}">
            <xm:f>NOT(ISERROR(SEARCH($H$162,H16)))</xm:f>
            <xm:f>$H$162</xm:f>
            <x14:dxf>
              <fill>
                <patternFill>
                  <bgColor rgb="FF00B050"/>
                </patternFill>
              </fill>
            </x14:dxf>
          </x14:cfRule>
          <xm:sqref>H16:H18</xm:sqref>
        </x14:conditionalFormatting>
        <x14:conditionalFormatting xmlns:xm="http://schemas.microsoft.com/office/excel/2006/main">
          <x14:cfRule type="containsText" priority="2116" operator="containsText" id="{ABD5EA5E-00C6-4650-AEDE-EA680C2E8730}">
            <xm:f>NOT(ISERROR(SEARCH($H$166,H22)))</xm:f>
            <xm:f>$H$166</xm:f>
            <x14:dxf>
              <fill>
                <patternFill>
                  <bgColor rgb="FFFF0000"/>
                </patternFill>
              </fill>
            </x14:dxf>
          </x14:cfRule>
          <x14:cfRule type="containsText" priority="2117" operator="containsText" id="{25019ACA-A188-4EB2-9F79-01282CF87F01}">
            <xm:f>NOT(ISERROR(SEARCH($H$165,H22)))</xm:f>
            <xm:f>$H$165</xm:f>
            <x14:dxf>
              <fill>
                <patternFill>
                  <bgColor rgb="FFFFC000"/>
                </patternFill>
              </fill>
            </x14:dxf>
          </x14:cfRule>
          <x14:cfRule type="containsText" priority="2118" operator="containsText" id="{CD2389BD-4428-4F08-ACAF-2F8BBCB3CABD}">
            <xm:f>NOT(ISERROR(SEARCH($H$164,H22)))</xm:f>
            <xm:f>$H$164</xm:f>
            <x14:dxf>
              <fill>
                <patternFill>
                  <bgColor rgb="FFFFFF00"/>
                </patternFill>
              </fill>
            </x14:dxf>
          </x14:cfRule>
          <x14:cfRule type="containsText" priority="2119" operator="containsText" id="{FF878DDB-D662-4D8B-9C5F-76B605CEBB38}">
            <xm:f>NOT(ISERROR(SEARCH($H$163,H22)))</xm:f>
            <xm:f>$H$163</xm:f>
            <x14:dxf>
              <fill>
                <patternFill>
                  <bgColor rgb="FF92D050"/>
                </patternFill>
              </fill>
            </x14:dxf>
          </x14:cfRule>
          <x14:cfRule type="containsText" priority="2120" operator="containsText" id="{0578FE91-B9CB-4006-A0BC-F36B7D25C645}">
            <xm:f>NOT(ISERROR(SEARCH($H$162,H22)))</xm:f>
            <xm:f>$H$162</xm:f>
            <x14:dxf>
              <fill>
                <patternFill>
                  <bgColor rgb="FF00B050"/>
                </patternFill>
              </fill>
            </x14:dxf>
          </x14:cfRule>
          <xm:sqref>H22:H24</xm:sqref>
        </x14:conditionalFormatting>
        <x14:conditionalFormatting xmlns:xm="http://schemas.microsoft.com/office/excel/2006/main">
          <x14:cfRule type="containsText" priority="2111" operator="containsText" id="{F02A928A-1D2B-4223-9863-3D87839B6B99}">
            <xm:f>NOT(ISERROR(SEARCH($H$166,H19)))</xm:f>
            <xm:f>$H$166</xm:f>
            <x14:dxf>
              <fill>
                <patternFill>
                  <bgColor rgb="FFFF0000"/>
                </patternFill>
              </fill>
            </x14:dxf>
          </x14:cfRule>
          <x14:cfRule type="containsText" priority="2112" operator="containsText" id="{D6BA52B8-54EC-444C-9DE4-4BBAC73A0AD2}">
            <xm:f>NOT(ISERROR(SEARCH($H$165,H19)))</xm:f>
            <xm:f>$H$165</xm:f>
            <x14:dxf>
              <fill>
                <patternFill>
                  <bgColor rgb="FFFFC000"/>
                </patternFill>
              </fill>
            </x14:dxf>
          </x14:cfRule>
          <x14:cfRule type="containsText" priority="2113" operator="containsText" id="{C858D17B-7BE9-4748-A823-F064CF98D186}">
            <xm:f>NOT(ISERROR(SEARCH($H$164,H19)))</xm:f>
            <xm:f>$H$164</xm:f>
            <x14:dxf>
              <fill>
                <patternFill>
                  <bgColor rgb="FFFFFF00"/>
                </patternFill>
              </fill>
            </x14:dxf>
          </x14:cfRule>
          <x14:cfRule type="containsText" priority="2114" operator="containsText" id="{2FC9ADEA-8EB5-4691-B51A-55FDED8F17C7}">
            <xm:f>NOT(ISERROR(SEARCH($H$163,H19)))</xm:f>
            <xm:f>$H$163</xm:f>
            <x14:dxf>
              <fill>
                <patternFill>
                  <bgColor rgb="FF92D050"/>
                </patternFill>
              </fill>
            </x14:dxf>
          </x14:cfRule>
          <x14:cfRule type="containsText" priority="2115" operator="containsText" id="{FD64AED8-7C88-4A06-A929-1115752C9FA1}">
            <xm:f>NOT(ISERROR(SEARCH($H$162,H19)))</xm:f>
            <xm:f>$H$162</xm:f>
            <x14:dxf>
              <fill>
                <patternFill>
                  <bgColor rgb="FF00B050"/>
                </patternFill>
              </fill>
            </x14:dxf>
          </x14:cfRule>
          <xm:sqref>H19:H21</xm:sqref>
        </x14:conditionalFormatting>
        <x14:conditionalFormatting xmlns:xm="http://schemas.microsoft.com/office/excel/2006/main">
          <x14:cfRule type="containsText" priority="2107" operator="containsText" id="{A0503585-32F0-47F2-99CC-41282C1BBAEF}">
            <xm:f>NOT(ISERROR(SEARCH($I$165,I19)))</xm:f>
            <xm:f>$I$165</xm:f>
            <x14:dxf>
              <fill>
                <patternFill>
                  <bgColor rgb="FFFF0000"/>
                </patternFill>
              </fill>
            </x14:dxf>
          </x14:cfRule>
          <x14:cfRule type="containsText" priority="2108" operator="containsText" id="{4BEC1273-3C8B-44C0-9277-80252C01D6DD}">
            <xm:f>NOT(ISERROR(SEARCH($I$164,I19)))</xm:f>
            <xm:f>$I$164</xm:f>
            <x14:dxf>
              <fill>
                <patternFill>
                  <bgColor rgb="FFC85F08"/>
                </patternFill>
              </fill>
            </x14:dxf>
          </x14:cfRule>
          <x14:cfRule type="containsText" priority="2109" operator="containsText" id="{DCC4C478-A6B8-4511-B14F-9D5EF25E3D76}">
            <xm:f>NOT(ISERROR(SEARCH($I$163,I19)))</xm:f>
            <xm:f>$I$163</xm:f>
            <x14:dxf>
              <fill>
                <patternFill>
                  <bgColor rgb="FFFFC000"/>
                </patternFill>
              </fill>
            </x14:dxf>
          </x14:cfRule>
          <x14:cfRule type="containsText" priority="2110" operator="containsText" id="{8353C916-D984-4EE7-98FD-508A267B6765}">
            <xm:f>NOT(ISERROR(SEARCH($I$162,I19)))</xm:f>
            <xm:f>$I$162</xm:f>
            <x14:dxf>
              <fill>
                <patternFill>
                  <bgColor rgb="FF00B050"/>
                </patternFill>
              </fill>
            </x14:dxf>
          </x14:cfRule>
          <xm:sqref>I19:I21</xm:sqref>
        </x14:conditionalFormatting>
        <x14:conditionalFormatting xmlns:xm="http://schemas.microsoft.com/office/excel/2006/main">
          <x14:cfRule type="containsText" priority="2099" operator="containsText" id="{35E2A054-FF65-4841-83FB-D34B0857BF09}">
            <xm:f>NOT(ISERROR(SEARCH($I$165,I22)))</xm:f>
            <xm:f>$I$165</xm:f>
            <x14:dxf>
              <fill>
                <patternFill>
                  <bgColor rgb="FFFF0000"/>
                </patternFill>
              </fill>
            </x14:dxf>
          </x14:cfRule>
          <x14:cfRule type="containsText" priority="2100" operator="containsText" id="{21244A60-01EF-4C81-8BEE-EA6FE365D117}">
            <xm:f>NOT(ISERROR(SEARCH($I$164,I22)))</xm:f>
            <xm:f>$I$164</xm:f>
            <x14:dxf>
              <fill>
                <patternFill>
                  <bgColor rgb="FFC85F08"/>
                </patternFill>
              </fill>
            </x14:dxf>
          </x14:cfRule>
          <x14:cfRule type="containsText" priority="2101" operator="containsText" id="{3075DE79-06B2-4E53-B5E3-E48D7C5C3F92}">
            <xm:f>NOT(ISERROR(SEARCH($I$163,I22)))</xm:f>
            <xm:f>$I$163</xm:f>
            <x14:dxf>
              <fill>
                <patternFill>
                  <bgColor rgb="FFFFC000"/>
                </patternFill>
              </fill>
            </x14:dxf>
          </x14:cfRule>
          <x14:cfRule type="containsText" priority="2102" operator="containsText" id="{1103067A-D031-4360-B677-818356EC4510}">
            <xm:f>NOT(ISERROR(SEARCH($I$162,I22)))</xm:f>
            <xm:f>$I$162</xm:f>
            <x14:dxf>
              <fill>
                <patternFill>
                  <bgColor rgb="FF00B050"/>
                </patternFill>
              </fill>
            </x14:dxf>
          </x14:cfRule>
          <xm:sqref>I22:I24</xm:sqref>
        </x14:conditionalFormatting>
        <x14:conditionalFormatting xmlns:xm="http://schemas.microsoft.com/office/excel/2006/main">
          <x14:cfRule type="containsText" priority="2094" operator="containsText" id="{24E80BA3-F54B-4045-A922-C7E9B07240DA}">
            <xm:f>NOT(ISERROR(SEARCH($G$166,M16)))</xm:f>
            <xm:f>$G$166</xm:f>
            <x14:dxf>
              <fill>
                <patternFill>
                  <bgColor rgb="FFFF0000"/>
                </patternFill>
              </fill>
            </x14:dxf>
          </x14:cfRule>
          <x14:cfRule type="containsText" priority="2095" operator="containsText" id="{B153166E-C6A4-4C86-839A-7F2CBFCCA2C8}">
            <xm:f>NOT(ISERROR(SEARCH($G$165,M16)))</xm:f>
            <xm:f>$G$165</xm:f>
            <x14:dxf>
              <fill>
                <patternFill>
                  <bgColor rgb="FFFFC000"/>
                </patternFill>
              </fill>
            </x14:dxf>
          </x14:cfRule>
          <x14:cfRule type="containsText" priority="2096" operator="containsText" id="{63BCB5D5-4D13-4B88-AA34-589D1D13A6FA}">
            <xm:f>NOT(ISERROR(SEARCH($G$164,M16)))</xm:f>
            <xm:f>$G$164</xm:f>
            <x14:dxf>
              <fill>
                <patternFill>
                  <bgColor rgb="FFFFFF00"/>
                </patternFill>
              </fill>
            </x14:dxf>
          </x14:cfRule>
          <x14:cfRule type="containsText" priority="2097" operator="containsText" id="{66CA0FDA-68CF-4012-BD33-98D86049C63A}">
            <xm:f>NOT(ISERROR(SEARCH($G$163,M16)))</xm:f>
            <xm:f>$G$163</xm:f>
            <x14:dxf>
              <fill>
                <patternFill>
                  <bgColor rgb="FF92D050"/>
                </patternFill>
              </fill>
            </x14:dxf>
          </x14:cfRule>
          <x14:cfRule type="containsText" priority="2098" operator="containsText" id="{935FA12C-1AF9-4742-9389-3CC20EC91BF1}">
            <xm:f>NOT(ISERROR(SEARCH($G$162,M16)))</xm:f>
            <xm:f>$G$162</xm:f>
            <x14:dxf>
              <fill>
                <patternFill>
                  <bgColor rgb="FF00B050"/>
                </patternFill>
              </fill>
            </x14:dxf>
          </x14:cfRule>
          <xm:sqref>M16:M18</xm:sqref>
        </x14:conditionalFormatting>
        <x14:conditionalFormatting xmlns:xm="http://schemas.microsoft.com/office/excel/2006/main">
          <x14:cfRule type="containsText" priority="2089" operator="containsText" id="{A69DB647-5628-401C-A318-31D92C53B3FD}">
            <xm:f>NOT(ISERROR(SEARCH($H$166,N16)))</xm:f>
            <xm:f>$H$166</xm:f>
            <x14:dxf>
              <fill>
                <patternFill>
                  <bgColor rgb="FFFF0000"/>
                </patternFill>
              </fill>
            </x14:dxf>
          </x14:cfRule>
          <x14:cfRule type="containsText" priority="2090" operator="containsText" id="{751C1084-F2F4-4183-828A-9CFF5D59CFAB}">
            <xm:f>NOT(ISERROR(SEARCH($H$165,N16)))</xm:f>
            <xm:f>$H$165</xm:f>
            <x14:dxf>
              <fill>
                <patternFill>
                  <bgColor rgb="FFFFC000"/>
                </patternFill>
              </fill>
            </x14:dxf>
          </x14:cfRule>
          <x14:cfRule type="containsText" priority="2091" operator="containsText" id="{805D6E0A-6547-4B53-B5DD-BA040B29B87A}">
            <xm:f>NOT(ISERROR(SEARCH($H$164,N16)))</xm:f>
            <xm:f>$H$164</xm:f>
            <x14:dxf>
              <fill>
                <patternFill>
                  <bgColor rgb="FFFFFF00"/>
                </patternFill>
              </fill>
            </x14:dxf>
          </x14:cfRule>
          <x14:cfRule type="containsText" priority="2092" operator="containsText" id="{C8081F09-9479-472F-B732-C2D672161A35}">
            <xm:f>NOT(ISERROR(SEARCH($H$163,N16)))</xm:f>
            <xm:f>$H$163</xm:f>
            <x14:dxf>
              <fill>
                <patternFill>
                  <bgColor rgb="FF92D050"/>
                </patternFill>
              </fill>
            </x14:dxf>
          </x14:cfRule>
          <x14:cfRule type="containsText" priority="2093" operator="containsText" id="{B68ADFB8-3557-4B7B-A505-E89640EAAC4C}">
            <xm:f>NOT(ISERROR(SEARCH($H$162,N16)))</xm:f>
            <xm:f>$H$162</xm:f>
            <x14:dxf>
              <fill>
                <patternFill>
                  <bgColor rgb="FF00B050"/>
                </patternFill>
              </fill>
            </x14:dxf>
          </x14:cfRule>
          <xm:sqref>N16:N18</xm:sqref>
        </x14:conditionalFormatting>
        <x14:conditionalFormatting xmlns:xm="http://schemas.microsoft.com/office/excel/2006/main">
          <x14:cfRule type="containsText" priority="2085" operator="containsText" id="{3D928975-3AC8-478A-94BB-0B396524B204}">
            <xm:f>NOT(ISERROR(SEARCH($I$165,O16)))</xm:f>
            <xm:f>$I$165</xm:f>
            <x14:dxf>
              <fill>
                <patternFill>
                  <bgColor rgb="FFFF0000"/>
                </patternFill>
              </fill>
            </x14:dxf>
          </x14:cfRule>
          <x14:cfRule type="containsText" priority="2086" operator="containsText" id="{DF6C45C7-6D52-4542-AA6A-3135AFF6B577}">
            <xm:f>NOT(ISERROR(SEARCH($I$164,O16)))</xm:f>
            <xm:f>$I$164</xm:f>
            <x14:dxf>
              <fill>
                <patternFill>
                  <bgColor rgb="FFC85F08"/>
                </patternFill>
              </fill>
            </x14:dxf>
          </x14:cfRule>
          <x14:cfRule type="containsText" priority="2087" operator="containsText" id="{2E89F17A-C378-4777-A5D9-C9F6A9F113BB}">
            <xm:f>NOT(ISERROR(SEARCH($I$163,O16)))</xm:f>
            <xm:f>$I$163</xm:f>
            <x14:dxf>
              <fill>
                <patternFill>
                  <bgColor rgb="FFFFC000"/>
                </patternFill>
              </fill>
            </x14:dxf>
          </x14:cfRule>
          <x14:cfRule type="containsText" priority="2088" operator="containsText" id="{FDFE6647-2134-4D3E-BBFB-A1FCAE00929B}">
            <xm:f>NOT(ISERROR(SEARCH($I$162,O16)))</xm:f>
            <xm:f>$I$162</xm:f>
            <x14:dxf>
              <fill>
                <patternFill>
                  <bgColor rgb="FF00B050"/>
                </patternFill>
              </fill>
            </x14:dxf>
          </x14:cfRule>
          <xm:sqref>O16:O18</xm:sqref>
        </x14:conditionalFormatting>
        <x14:conditionalFormatting xmlns:xm="http://schemas.microsoft.com/office/excel/2006/main">
          <x14:cfRule type="containsText" priority="2080" operator="containsText" id="{ED2DFF7C-65EE-4771-81E4-3F84B180269A}">
            <xm:f>NOT(ISERROR(SEARCH($G$166,M19)))</xm:f>
            <xm:f>$G$166</xm:f>
            <x14:dxf>
              <fill>
                <patternFill>
                  <bgColor rgb="FFFF0000"/>
                </patternFill>
              </fill>
            </x14:dxf>
          </x14:cfRule>
          <x14:cfRule type="containsText" priority="2081" operator="containsText" id="{9E2D1CF5-EDAB-43E9-8443-4636F3C94673}">
            <xm:f>NOT(ISERROR(SEARCH($G$165,M19)))</xm:f>
            <xm:f>$G$165</xm:f>
            <x14:dxf>
              <fill>
                <patternFill>
                  <bgColor rgb="FFFFC000"/>
                </patternFill>
              </fill>
            </x14:dxf>
          </x14:cfRule>
          <x14:cfRule type="containsText" priority="2082" operator="containsText" id="{6510FDE6-88B4-4775-BAB4-A95CF42B8CB6}">
            <xm:f>NOT(ISERROR(SEARCH($G$164,M19)))</xm:f>
            <xm:f>$G$164</xm:f>
            <x14:dxf>
              <fill>
                <patternFill>
                  <bgColor rgb="FFFFFF00"/>
                </patternFill>
              </fill>
            </x14:dxf>
          </x14:cfRule>
          <x14:cfRule type="containsText" priority="2083" operator="containsText" id="{67A817C4-A50A-41BA-AE72-ADE2F78F12B6}">
            <xm:f>NOT(ISERROR(SEARCH($G$163,M19)))</xm:f>
            <xm:f>$G$163</xm:f>
            <x14:dxf>
              <fill>
                <patternFill>
                  <bgColor rgb="FF92D050"/>
                </patternFill>
              </fill>
            </x14:dxf>
          </x14:cfRule>
          <x14:cfRule type="containsText" priority="2084" operator="containsText" id="{6C01B3C5-089A-4AEC-823E-3F393299F11C}">
            <xm:f>NOT(ISERROR(SEARCH($G$162,M19)))</xm:f>
            <xm:f>$G$162</xm:f>
            <x14:dxf>
              <fill>
                <patternFill>
                  <bgColor rgb="FF00B050"/>
                </patternFill>
              </fill>
            </x14:dxf>
          </x14:cfRule>
          <xm:sqref>M19:M21</xm:sqref>
        </x14:conditionalFormatting>
        <x14:conditionalFormatting xmlns:xm="http://schemas.microsoft.com/office/excel/2006/main">
          <x14:cfRule type="containsText" priority="2075" operator="containsText" id="{FC07B042-7C6F-4F5D-9252-74ABFB01E842}">
            <xm:f>NOT(ISERROR(SEARCH($H$166,N19)))</xm:f>
            <xm:f>$H$166</xm:f>
            <x14:dxf>
              <fill>
                <patternFill>
                  <bgColor rgb="FFFF0000"/>
                </patternFill>
              </fill>
            </x14:dxf>
          </x14:cfRule>
          <x14:cfRule type="containsText" priority="2076" operator="containsText" id="{035D764A-A594-4108-8693-CC9DAA92B6C9}">
            <xm:f>NOT(ISERROR(SEARCH($H$165,N19)))</xm:f>
            <xm:f>$H$165</xm:f>
            <x14:dxf>
              <fill>
                <patternFill>
                  <bgColor rgb="FFFFC000"/>
                </patternFill>
              </fill>
            </x14:dxf>
          </x14:cfRule>
          <x14:cfRule type="containsText" priority="2077" operator="containsText" id="{9F4D2442-778D-4880-B5DA-24FAAD339148}">
            <xm:f>NOT(ISERROR(SEARCH($H$164,N19)))</xm:f>
            <xm:f>$H$164</xm:f>
            <x14:dxf>
              <fill>
                <patternFill>
                  <bgColor rgb="FFFFFF00"/>
                </patternFill>
              </fill>
            </x14:dxf>
          </x14:cfRule>
          <x14:cfRule type="containsText" priority="2078" operator="containsText" id="{D20BBB83-DAD6-4491-8B66-A4C14EEECE35}">
            <xm:f>NOT(ISERROR(SEARCH($H$163,N19)))</xm:f>
            <xm:f>$H$163</xm:f>
            <x14:dxf>
              <fill>
                <patternFill>
                  <bgColor rgb="FF92D050"/>
                </patternFill>
              </fill>
            </x14:dxf>
          </x14:cfRule>
          <x14:cfRule type="containsText" priority="2079" operator="containsText" id="{265E99BD-481C-4872-AEA0-280FEC1A19AA}">
            <xm:f>NOT(ISERROR(SEARCH($H$162,N19)))</xm:f>
            <xm:f>$H$162</xm:f>
            <x14:dxf>
              <fill>
                <patternFill>
                  <bgColor rgb="FF00B050"/>
                </patternFill>
              </fill>
            </x14:dxf>
          </x14:cfRule>
          <xm:sqref>N19:N21</xm:sqref>
        </x14:conditionalFormatting>
        <x14:conditionalFormatting xmlns:xm="http://schemas.microsoft.com/office/excel/2006/main">
          <x14:cfRule type="containsText" priority="2071" operator="containsText" id="{563A28C2-D2F7-4094-8D34-A93C5BBFDD00}">
            <xm:f>NOT(ISERROR(SEARCH($I$165,O19)))</xm:f>
            <xm:f>$I$165</xm:f>
            <x14:dxf>
              <fill>
                <patternFill>
                  <bgColor rgb="FFFF0000"/>
                </patternFill>
              </fill>
            </x14:dxf>
          </x14:cfRule>
          <x14:cfRule type="containsText" priority="2072" operator="containsText" id="{8F7345B8-89C3-448E-8F44-61B10BA829AA}">
            <xm:f>NOT(ISERROR(SEARCH($I$164,O19)))</xm:f>
            <xm:f>$I$164</xm:f>
            <x14:dxf>
              <fill>
                <patternFill>
                  <bgColor rgb="FFC85F08"/>
                </patternFill>
              </fill>
            </x14:dxf>
          </x14:cfRule>
          <x14:cfRule type="containsText" priority="2073" operator="containsText" id="{557A7019-F8CF-45C6-A28E-F4329D47AFA5}">
            <xm:f>NOT(ISERROR(SEARCH($I$163,O19)))</xm:f>
            <xm:f>$I$163</xm:f>
            <x14:dxf>
              <fill>
                <patternFill>
                  <bgColor rgb="FFFFC000"/>
                </patternFill>
              </fill>
            </x14:dxf>
          </x14:cfRule>
          <x14:cfRule type="containsText" priority="2074" operator="containsText" id="{F02BEEBC-0736-42A8-B185-E6882415DFB7}">
            <xm:f>NOT(ISERROR(SEARCH($I$162,O19)))</xm:f>
            <xm:f>$I$162</xm:f>
            <x14:dxf>
              <fill>
                <patternFill>
                  <bgColor rgb="FF00B050"/>
                </patternFill>
              </fill>
            </x14:dxf>
          </x14:cfRule>
          <xm:sqref>O19:O21</xm:sqref>
        </x14:conditionalFormatting>
        <x14:conditionalFormatting xmlns:xm="http://schemas.microsoft.com/office/excel/2006/main">
          <x14:cfRule type="containsText" priority="2067" operator="containsText" id="{FD190942-2FD0-4CC9-8AC6-8688D232BB04}">
            <xm:f>NOT(ISERROR(SEARCH($I$165,I16)))</xm:f>
            <xm:f>$I$165</xm:f>
            <x14:dxf>
              <fill>
                <patternFill>
                  <bgColor rgb="FFFF0000"/>
                </patternFill>
              </fill>
            </x14:dxf>
          </x14:cfRule>
          <x14:cfRule type="containsText" priority="2068" operator="containsText" id="{86E09EB3-662D-4E11-B10C-917708CD3B94}">
            <xm:f>NOT(ISERROR(SEARCH($I$164,I16)))</xm:f>
            <xm:f>$I$164</xm:f>
            <x14:dxf>
              <fill>
                <patternFill>
                  <bgColor rgb="FFC85F08"/>
                </patternFill>
              </fill>
            </x14:dxf>
          </x14:cfRule>
          <x14:cfRule type="containsText" priority="2069" operator="containsText" id="{0A49FECE-7B76-49F7-BC45-A456CF0596C7}">
            <xm:f>NOT(ISERROR(SEARCH($I$163,I16)))</xm:f>
            <xm:f>$I$163</xm:f>
            <x14:dxf>
              <fill>
                <patternFill>
                  <bgColor rgb="FFFFC000"/>
                </patternFill>
              </fill>
            </x14:dxf>
          </x14:cfRule>
          <x14:cfRule type="containsText" priority="2070" operator="containsText" id="{4053D3CF-B041-4578-A211-97BA2E394EA6}">
            <xm:f>NOT(ISERROR(SEARCH($I$162,I16)))</xm:f>
            <xm:f>$I$162</xm:f>
            <x14:dxf>
              <fill>
                <patternFill>
                  <bgColor rgb="FF00B050"/>
                </patternFill>
              </fill>
            </x14:dxf>
          </x14:cfRule>
          <xm:sqref>I16:I18</xm:sqref>
        </x14:conditionalFormatting>
        <x14:conditionalFormatting xmlns:xm="http://schemas.microsoft.com/office/excel/2006/main">
          <x14:cfRule type="containsText" priority="2062" operator="containsText" id="{47C4ABE7-A785-48B8-AAAD-9B0B3DC77515}">
            <xm:f>NOT(ISERROR(SEARCH($G$166,M22)))</xm:f>
            <xm:f>$G$166</xm:f>
            <x14:dxf>
              <fill>
                <patternFill>
                  <bgColor rgb="FFFF0000"/>
                </patternFill>
              </fill>
            </x14:dxf>
          </x14:cfRule>
          <x14:cfRule type="containsText" priority="2063" operator="containsText" id="{573F28B6-2947-42EE-BB67-5605BD3F7E10}">
            <xm:f>NOT(ISERROR(SEARCH($G$165,M22)))</xm:f>
            <xm:f>$G$165</xm:f>
            <x14:dxf>
              <fill>
                <patternFill>
                  <bgColor rgb="FFFFC000"/>
                </patternFill>
              </fill>
            </x14:dxf>
          </x14:cfRule>
          <x14:cfRule type="containsText" priority="2064" operator="containsText" id="{47640331-CF0A-4839-A1C8-74D16031B9C1}">
            <xm:f>NOT(ISERROR(SEARCH($G$164,M22)))</xm:f>
            <xm:f>$G$164</xm:f>
            <x14:dxf>
              <fill>
                <patternFill>
                  <bgColor rgb="FFFFFF00"/>
                </patternFill>
              </fill>
            </x14:dxf>
          </x14:cfRule>
          <x14:cfRule type="containsText" priority="2065" operator="containsText" id="{C19B9CB0-F2F6-4CAA-B51D-5147F53CD134}">
            <xm:f>NOT(ISERROR(SEARCH($G$163,M22)))</xm:f>
            <xm:f>$G$163</xm:f>
            <x14:dxf>
              <fill>
                <patternFill>
                  <bgColor rgb="FF92D050"/>
                </patternFill>
              </fill>
            </x14:dxf>
          </x14:cfRule>
          <x14:cfRule type="containsText" priority="2066" operator="containsText" id="{9C4DBB5B-A9CD-4DA1-9C7C-63513D992912}">
            <xm:f>NOT(ISERROR(SEARCH($G$162,M22)))</xm:f>
            <xm:f>$G$162</xm:f>
            <x14:dxf>
              <fill>
                <patternFill>
                  <bgColor rgb="FF00B050"/>
                </patternFill>
              </fill>
            </x14:dxf>
          </x14:cfRule>
          <xm:sqref>M22:M24</xm:sqref>
        </x14:conditionalFormatting>
        <x14:conditionalFormatting xmlns:xm="http://schemas.microsoft.com/office/excel/2006/main">
          <x14:cfRule type="containsText" priority="2057" operator="containsText" id="{EF4C9447-E0DE-45C5-B09F-1845654EAD57}">
            <xm:f>NOT(ISERROR(SEARCH($H$166,N22)))</xm:f>
            <xm:f>$H$166</xm:f>
            <x14:dxf>
              <fill>
                <patternFill>
                  <bgColor rgb="FFFF0000"/>
                </patternFill>
              </fill>
            </x14:dxf>
          </x14:cfRule>
          <x14:cfRule type="containsText" priority="2058" operator="containsText" id="{335017DD-5DCF-4809-AD1E-4CECCEBE1F87}">
            <xm:f>NOT(ISERROR(SEARCH($H$165,N22)))</xm:f>
            <xm:f>$H$165</xm:f>
            <x14:dxf>
              <fill>
                <patternFill>
                  <bgColor rgb="FFFFC000"/>
                </patternFill>
              </fill>
            </x14:dxf>
          </x14:cfRule>
          <x14:cfRule type="containsText" priority="2059" operator="containsText" id="{C063AF82-7E98-4953-9972-00E50527F7CB}">
            <xm:f>NOT(ISERROR(SEARCH($H$164,N22)))</xm:f>
            <xm:f>$H$164</xm:f>
            <x14:dxf>
              <fill>
                <patternFill>
                  <bgColor rgb="FFFFFF00"/>
                </patternFill>
              </fill>
            </x14:dxf>
          </x14:cfRule>
          <x14:cfRule type="containsText" priority="2060" operator="containsText" id="{705BB87E-8A19-4FF4-8DAA-284E0598C384}">
            <xm:f>NOT(ISERROR(SEARCH($H$163,N22)))</xm:f>
            <xm:f>$H$163</xm:f>
            <x14:dxf>
              <fill>
                <patternFill>
                  <bgColor rgb="FF92D050"/>
                </patternFill>
              </fill>
            </x14:dxf>
          </x14:cfRule>
          <x14:cfRule type="containsText" priority="2061" operator="containsText" id="{4336D66A-BBE8-49E2-A1BF-1AE758C430AC}">
            <xm:f>NOT(ISERROR(SEARCH($H$162,N22)))</xm:f>
            <xm:f>$H$162</xm:f>
            <x14:dxf>
              <fill>
                <patternFill>
                  <bgColor rgb="FF00B050"/>
                </patternFill>
              </fill>
            </x14:dxf>
          </x14:cfRule>
          <xm:sqref>N22:N24</xm:sqref>
        </x14:conditionalFormatting>
        <x14:conditionalFormatting xmlns:xm="http://schemas.microsoft.com/office/excel/2006/main">
          <x14:cfRule type="containsText" priority="2049" operator="containsText" id="{8E71FDFC-B59C-48E7-9072-9084886E6842}">
            <xm:f>NOT(ISERROR(SEARCH($I$165,O22)))</xm:f>
            <xm:f>$I$165</xm:f>
            <x14:dxf>
              <fill>
                <patternFill>
                  <bgColor rgb="FFFF0000"/>
                </patternFill>
              </fill>
            </x14:dxf>
          </x14:cfRule>
          <x14:cfRule type="containsText" priority="2050" operator="containsText" id="{95CF2387-E9CF-49A3-8F8F-34FF64906106}">
            <xm:f>NOT(ISERROR(SEARCH($I$164,O22)))</xm:f>
            <xm:f>$I$164</xm:f>
            <x14:dxf>
              <fill>
                <patternFill>
                  <bgColor rgb="FFC85F08"/>
                </patternFill>
              </fill>
            </x14:dxf>
          </x14:cfRule>
          <x14:cfRule type="containsText" priority="2051" operator="containsText" id="{1F588A60-BBF3-4126-861B-E3FF0BF08528}">
            <xm:f>NOT(ISERROR(SEARCH($I$163,O22)))</xm:f>
            <xm:f>$I$163</xm:f>
            <x14:dxf>
              <fill>
                <patternFill>
                  <bgColor rgb="FFFFC000"/>
                </patternFill>
              </fill>
            </x14:dxf>
          </x14:cfRule>
          <x14:cfRule type="containsText" priority="2052" operator="containsText" id="{DCFE86D6-38E0-477B-AA50-EA0240B4B0E3}">
            <xm:f>NOT(ISERROR(SEARCH($I$162,O22)))</xm:f>
            <xm:f>$I$162</xm:f>
            <x14:dxf>
              <fill>
                <patternFill>
                  <bgColor rgb="FF00B050"/>
                </patternFill>
              </fill>
            </x14:dxf>
          </x14:cfRule>
          <xm:sqref>O22:O24</xm:sqref>
        </x14:conditionalFormatting>
        <x14:conditionalFormatting xmlns:xm="http://schemas.microsoft.com/office/excel/2006/main">
          <x14:cfRule type="containsText" priority="2008" operator="containsText" id="{2F812B46-83B6-4E3D-A804-570E847A10E0}">
            <xm:f>NOT(ISERROR(SEARCH($H$163,H53)))</xm:f>
            <xm:f>$H$163</xm:f>
            <x14:dxf>
              <fill>
                <patternFill>
                  <bgColor rgb="FF92D050"/>
                </patternFill>
              </fill>
            </x14:dxf>
          </x14:cfRule>
          <x14:cfRule type="containsText" priority="2009" operator="containsText" id="{ACEE60F5-F216-4AE7-987A-BD7DAB182A20}">
            <xm:f>NOT(ISERROR(SEARCH($H$164,H53)))</xm:f>
            <xm:f>$H$164</xm:f>
            <x14:dxf>
              <fill>
                <patternFill>
                  <bgColor rgb="FFFFFF00"/>
                </patternFill>
              </fill>
            </x14:dxf>
          </x14:cfRule>
          <x14:cfRule type="containsText" priority="2010" operator="containsText" id="{A989060C-4AC0-4371-82EF-CD2D0E3AA77D}">
            <xm:f>NOT(ISERROR(SEARCH($H$165,H53)))</xm:f>
            <xm:f>$H$165</xm:f>
            <x14:dxf>
              <fill>
                <patternFill>
                  <bgColor rgb="FFFFC000"/>
                </patternFill>
              </fill>
            </x14:dxf>
          </x14:cfRule>
          <x14:cfRule type="containsText" priority="2011" operator="containsText" id="{04C075C7-69BF-4EE0-9B4A-4573C229A8D1}">
            <xm:f>NOT(ISERROR(SEARCH($H$166,H53)))</xm:f>
            <xm:f>$H$166</xm:f>
            <x14:dxf>
              <fill>
                <patternFill>
                  <bgColor rgb="FFFF0000"/>
                </patternFill>
              </fill>
            </x14:dxf>
          </x14:cfRule>
          <xm:sqref>H53</xm:sqref>
        </x14:conditionalFormatting>
        <x14:conditionalFormatting xmlns:xm="http://schemas.microsoft.com/office/excel/2006/main">
          <x14:cfRule type="containsText" priority="2013" operator="containsText" id="{EE1C271B-4F85-4964-A684-89FE672E530E}">
            <xm:f>NOT(ISERROR(SEARCH($I$163,I53)))</xm:f>
            <xm:f>$I$163</xm:f>
            <x14:dxf>
              <fill>
                <patternFill>
                  <bgColor theme="9" tint="-0.24994659260841701"/>
                </patternFill>
              </fill>
            </x14:dxf>
          </x14:cfRule>
          <x14:cfRule type="containsText" priority="2014" operator="containsText" id="{F95D8F8B-7F8D-4ECD-AF61-01021717694E}">
            <xm:f>NOT(ISERROR(SEARCH($I$164,I53)))</xm:f>
            <xm:f>$I$164</xm:f>
            <x14:dxf>
              <fill>
                <patternFill>
                  <bgColor rgb="FFFFC000"/>
                </patternFill>
              </fill>
            </x14:dxf>
          </x14:cfRule>
          <xm:sqref>I53</xm:sqref>
        </x14:conditionalFormatting>
        <x14:conditionalFormatting xmlns:xm="http://schemas.microsoft.com/office/excel/2006/main">
          <x14:cfRule type="containsText" priority="2002" operator="containsText" id="{9E5D379A-D192-4D75-B538-362B0207E1FD}">
            <xm:f>NOT(ISERROR(SEARCH($G$162,G53)))</xm:f>
            <xm:f>$G$162</xm:f>
            <x14:dxf>
              <fill>
                <patternFill>
                  <bgColor rgb="FF00B050"/>
                </patternFill>
              </fill>
            </x14:dxf>
          </x14:cfRule>
          <x14:cfRule type="containsText" priority="2003" operator="containsText" id="{9D002CE1-7CD6-4EF9-9944-6FCDF185BC4B}">
            <xm:f>NOT(ISERROR(SEARCH($G$163,G53)))</xm:f>
            <xm:f>$G$163</xm:f>
            <x14:dxf>
              <fill>
                <patternFill>
                  <bgColor rgb="FF92D050"/>
                </patternFill>
              </fill>
            </x14:dxf>
          </x14:cfRule>
          <x14:cfRule type="containsText" priority="2004" operator="containsText" id="{1F333697-6B23-48FD-A3DA-45757228FFE9}">
            <xm:f>NOT(ISERROR(SEARCH($G$164,G53)))</xm:f>
            <xm:f>$G$164</xm:f>
            <x14:dxf>
              <fill>
                <patternFill>
                  <bgColor rgb="FFFFFF00"/>
                </patternFill>
              </fill>
            </x14:dxf>
          </x14:cfRule>
          <x14:cfRule type="containsText" priority="2005" operator="containsText" id="{0095CA5D-D4A7-453F-B8BE-49E17256159B}">
            <xm:f>NOT(ISERROR(SEARCH($G$165,G53)))</xm:f>
            <xm:f>$G$165</xm:f>
            <x14:dxf>
              <fill>
                <patternFill>
                  <bgColor rgb="FFFFC000"/>
                </patternFill>
              </fill>
            </x14:dxf>
          </x14:cfRule>
          <x14:cfRule type="containsText" priority="2006" operator="containsText" id="{9C7596DA-9ADB-4C93-8F22-446044FD190B}">
            <xm:f>NOT(ISERROR(SEARCH($G$166,G53)))</xm:f>
            <xm:f>$G$166</xm:f>
            <x14:dxf>
              <fill>
                <patternFill>
                  <bgColor rgb="FFFF0000"/>
                </patternFill>
              </fill>
            </x14:dxf>
          </x14:cfRule>
          <xm:sqref>G53:G55</xm:sqref>
        </x14:conditionalFormatting>
        <x14:conditionalFormatting xmlns:xm="http://schemas.microsoft.com/office/excel/2006/main">
          <x14:cfRule type="containsText" priority="1994" operator="containsText" id="{53AAEB4A-7210-4C7F-803D-5582E6B386E6}">
            <xm:f>NOT(ISERROR(SEARCH($H$163,N53)))</xm:f>
            <xm:f>$H$163</xm:f>
            <x14:dxf>
              <fill>
                <patternFill>
                  <bgColor rgb="FF92D050"/>
                </patternFill>
              </fill>
            </x14:dxf>
          </x14:cfRule>
          <x14:cfRule type="containsText" priority="1995" operator="containsText" id="{956EA5D7-6316-4EFD-94EF-9C95B62E45C9}">
            <xm:f>NOT(ISERROR(SEARCH($H$164,N53)))</xm:f>
            <xm:f>$H$164</xm:f>
            <x14:dxf>
              <fill>
                <patternFill>
                  <bgColor rgb="FFFFFF00"/>
                </patternFill>
              </fill>
            </x14:dxf>
          </x14:cfRule>
          <x14:cfRule type="containsText" priority="1996" operator="containsText" id="{EA974594-95D6-4A14-9A28-656D2672C2D9}">
            <xm:f>NOT(ISERROR(SEARCH($H$165,N53)))</xm:f>
            <xm:f>$H$165</xm:f>
            <x14:dxf>
              <fill>
                <patternFill>
                  <bgColor rgb="FFFFC000"/>
                </patternFill>
              </fill>
            </x14:dxf>
          </x14:cfRule>
          <x14:cfRule type="containsText" priority="1997" operator="containsText" id="{87381EDB-BD15-4122-8520-188D42EB4AF7}">
            <xm:f>NOT(ISERROR(SEARCH($H$166,N53)))</xm:f>
            <xm:f>$H$166</xm:f>
            <x14:dxf>
              <fill>
                <patternFill>
                  <bgColor rgb="FFFF0000"/>
                </patternFill>
              </fill>
            </x14:dxf>
          </x14:cfRule>
          <xm:sqref>N53</xm:sqref>
        </x14:conditionalFormatting>
        <x14:conditionalFormatting xmlns:xm="http://schemas.microsoft.com/office/excel/2006/main">
          <x14:cfRule type="containsText" priority="1999" operator="containsText" id="{E564975E-D159-48A7-BB27-CD4F40E69191}">
            <xm:f>NOT(ISERROR(SEARCH($I$163,O53)))</xm:f>
            <xm:f>$I$163</xm:f>
            <x14:dxf>
              <fill>
                <patternFill>
                  <bgColor theme="9" tint="-0.24994659260841701"/>
                </patternFill>
              </fill>
            </x14:dxf>
          </x14:cfRule>
          <x14:cfRule type="containsText" priority="2000" operator="containsText" id="{5816C005-0C26-4E75-BECF-C8DE3F459476}">
            <xm:f>NOT(ISERROR(SEARCH($I$164,O53)))</xm:f>
            <xm:f>$I$164</xm:f>
            <x14:dxf>
              <fill>
                <patternFill>
                  <bgColor rgb="FFFFC000"/>
                </patternFill>
              </fill>
            </x14:dxf>
          </x14:cfRule>
          <xm:sqref>O53</xm:sqref>
        </x14:conditionalFormatting>
        <x14:conditionalFormatting xmlns:xm="http://schemas.microsoft.com/office/excel/2006/main">
          <x14:cfRule type="containsText" priority="1988" operator="containsText" id="{954CA485-F27F-4DB6-A07B-7C059B4E732F}">
            <xm:f>NOT(ISERROR(SEARCH($G$162,M53)))</xm:f>
            <xm:f>$G$162</xm:f>
            <x14:dxf>
              <fill>
                <patternFill>
                  <bgColor rgb="FF00B050"/>
                </patternFill>
              </fill>
            </x14:dxf>
          </x14:cfRule>
          <x14:cfRule type="containsText" priority="1989" operator="containsText" id="{9A0FF7B4-F7FC-4229-8B63-1CFC76FB556D}">
            <xm:f>NOT(ISERROR(SEARCH($G$163,M53)))</xm:f>
            <xm:f>$G$163</xm:f>
            <x14:dxf>
              <fill>
                <patternFill>
                  <bgColor rgb="FF92D050"/>
                </patternFill>
              </fill>
            </x14:dxf>
          </x14:cfRule>
          <x14:cfRule type="containsText" priority="1990" operator="containsText" id="{58722371-9F44-4108-81CB-A4FDBC301C6F}">
            <xm:f>NOT(ISERROR(SEARCH($G$164,M53)))</xm:f>
            <xm:f>$G$164</xm:f>
            <x14:dxf>
              <fill>
                <patternFill>
                  <bgColor rgb="FFFFFF00"/>
                </patternFill>
              </fill>
            </x14:dxf>
          </x14:cfRule>
          <x14:cfRule type="containsText" priority="1991" operator="containsText" id="{82A71E23-8F98-4D11-8F80-A8622463BB47}">
            <xm:f>NOT(ISERROR(SEARCH($G$165,M53)))</xm:f>
            <xm:f>$G$165</xm:f>
            <x14:dxf>
              <fill>
                <patternFill>
                  <bgColor rgb="FFFFC000"/>
                </patternFill>
              </fill>
            </x14:dxf>
          </x14:cfRule>
          <x14:cfRule type="containsText" priority="1992" operator="containsText" id="{B13E81F3-F605-4270-8C91-88F191B9042C}">
            <xm:f>NOT(ISERROR(SEARCH($G$166,M53)))</xm:f>
            <xm:f>$G$166</xm:f>
            <x14:dxf>
              <fill>
                <patternFill>
                  <bgColor rgb="FFFF0000"/>
                </patternFill>
              </fill>
            </x14:dxf>
          </x14:cfRule>
          <xm:sqref>M53:M55</xm:sqref>
        </x14:conditionalFormatting>
        <x14:conditionalFormatting xmlns:xm="http://schemas.microsoft.com/office/excel/2006/main">
          <x14:cfRule type="containsText" priority="1851" operator="containsText" id="{CADA9D15-64EE-41D5-B98F-1C903C4584F4}">
            <xm:f>NOT(ISERROR(SEARCH($H$163,H60)))</xm:f>
            <xm:f>$H$163</xm:f>
            <x14:dxf>
              <fill>
                <patternFill>
                  <bgColor rgb="FF92D050"/>
                </patternFill>
              </fill>
            </x14:dxf>
          </x14:cfRule>
          <x14:cfRule type="containsText" priority="1852" operator="containsText" id="{304953C5-65AE-48D8-9A54-FAD7DBD19B5B}">
            <xm:f>NOT(ISERROR(SEARCH($H$164,H60)))</xm:f>
            <xm:f>$H$164</xm:f>
            <x14:dxf>
              <fill>
                <patternFill>
                  <bgColor rgb="FFFFFF00"/>
                </patternFill>
              </fill>
            </x14:dxf>
          </x14:cfRule>
          <x14:cfRule type="containsText" priority="1853" operator="containsText" id="{A559C471-FD64-4002-89F6-0B404ECAA145}">
            <xm:f>NOT(ISERROR(SEARCH($H$165,H60)))</xm:f>
            <xm:f>$H$165</xm:f>
            <x14:dxf>
              <fill>
                <patternFill>
                  <bgColor rgb="FFFFC000"/>
                </patternFill>
              </fill>
            </x14:dxf>
          </x14:cfRule>
          <x14:cfRule type="containsText" priority="1854" operator="containsText" id="{F4BBE97D-675E-421F-A9AD-915B710E731D}">
            <xm:f>NOT(ISERROR(SEARCH($H$166,H60)))</xm:f>
            <xm:f>$H$166</xm:f>
            <x14:dxf>
              <fill>
                <patternFill>
                  <bgColor rgb="FFFF0000"/>
                </patternFill>
              </fill>
            </x14:dxf>
          </x14:cfRule>
          <xm:sqref>H60</xm:sqref>
        </x14:conditionalFormatting>
        <x14:conditionalFormatting xmlns:xm="http://schemas.microsoft.com/office/excel/2006/main">
          <x14:cfRule type="containsText" priority="1856" operator="containsText" id="{26BA8C06-3921-4B25-A769-51B922D3F44F}">
            <xm:f>NOT(ISERROR(SEARCH($I$163,I60)))</xm:f>
            <xm:f>$I$163</xm:f>
            <x14:dxf>
              <fill>
                <patternFill>
                  <bgColor theme="9" tint="-0.24994659260841701"/>
                </patternFill>
              </fill>
            </x14:dxf>
          </x14:cfRule>
          <x14:cfRule type="containsText" priority="1857" operator="containsText" id="{D054FA7A-F377-41E9-99B1-F04F11B21BC6}">
            <xm:f>NOT(ISERROR(SEARCH($I$164,I60)))</xm:f>
            <xm:f>$I$164</xm:f>
            <x14:dxf>
              <fill>
                <patternFill>
                  <bgColor rgb="FFFFC000"/>
                </patternFill>
              </fill>
            </x14:dxf>
          </x14:cfRule>
          <xm:sqref>I60</xm:sqref>
        </x14:conditionalFormatting>
        <x14:conditionalFormatting xmlns:xm="http://schemas.microsoft.com/office/excel/2006/main">
          <x14:cfRule type="containsText" priority="1845" operator="containsText" id="{6C364844-7E7D-4ECC-BEED-8534A18845B8}">
            <xm:f>NOT(ISERROR(SEARCH($G$162,G60)))</xm:f>
            <xm:f>$G$162</xm:f>
            <x14:dxf>
              <fill>
                <patternFill>
                  <bgColor rgb="FF00B050"/>
                </patternFill>
              </fill>
            </x14:dxf>
          </x14:cfRule>
          <x14:cfRule type="containsText" priority="1846" operator="containsText" id="{DF07D508-5720-413E-BF78-559DB8D74D7C}">
            <xm:f>NOT(ISERROR(SEARCH($G$163,G60)))</xm:f>
            <xm:f>$G$163</xm:f>
            <x14:dxf>
              <fill>
                <patternFill>
                  <bgColor rgb="FF92D050"/>
                </patternFill>
              </fill>
            </x14:dxf>
          </x14:cfRule>
          <x14:cfRule type="containsText" priority="1847" operator="containsText" id="{A9A5015F-C47A-4EDE-B303-A395A57B0791}">
            <xm:f>NOT(ISERROR(SEARCH($G$164,G60)))</xm:f>
            <xm:f>$G$164</xm:f>
            <x14:dxf>
              <fill>
                <patternFill>
                  <bgColor rgb="FFFFFF00"/>
                </patternFill>
              </fill>
            </x14:dxf>
          </x14:cfRule>
          <x14:cfRule type="containsText" priority="1848" operator="containsText" id="{A129FB18-F6F5-4A4A-93C5-AB020E4415C6}">
            <xm:f>NOT(ISERROR(SEARCH($G$165,G60)))</xm:f>
            <xm:f>$G$165</xm:f>
            <x14:dxf>
              <fill>
                <patternFill>
                  <bgColor rgb="FFFFC000"/>
                </patternFill>
              </fill>
            </x14:dxf>
          </x14:cfRule>
          <x14:cfRule type="containsText" priority="1849" operator="containsText" id="{06AABEBC-2D43-4E87-ACDC-5A6F1C9A940B}">
            <xm:f>NOT(ISERROR(SEARCH($G$166,G60)))</xm:f>
            <xm:f>$G$166</xm:f>
            <x14:dxf>
              <fill>
                <patternFill>
                  <bgColor rgb="FFFF0000"/>
                </patternFill>
              </fill>
            </x14:dxf>
          </x14:cfRule>
          <xm:sqref>G60:G62</xm:sqref>
        </x14:conditionalFormatting>
        <x14:conditionalFormatting xmlns:xm="http://schemas.microsoft.com/office/excel/2006/main">
          <x14:cfRule type="containsText" priority="1809" operator="containsText" id="{56CE402E-5421-4A66-9380-0138482A281A}">
            <xm:f>NOT(ISERROR(SEARCH($H$163,N60)))</xm:f>
            <xm:f>$H$163</xm:f>
            <x14:dxf>
              <fill>
                <patternFill>
                  <bgColor rgb="FF92D050"/>
                </patternFill>
              </fill>
            </x14:dxf>
          </x14:cfRule>
          <x14:cfRule type="containsText" priority="1810" operator="containsText" id="{35445FDF-CCDE-4110-8C86-963B909672FE}">
            <xm:f>NOT(ISERROR(SEARCH($H$164,N60)))</xm:f>
            <xm:f>$H$164</xm:f>
            <x14:dxf>
              <fill>
                <patternFill>
                  <bgColor rgb="FFFFFF00"/>
                </patternFill>
              </fill>
            </x14:dxf>
          </x14:cfRule>
          <x14:cfRule type="containsText" priority="1811" operator="containsText" id="{82764561-181D-4AF9-80F4-A1D3DD15159B}">
            <xm:f>NOT(ISERROR(SEARCH($H$165,N60)))</xm:f>
            <xm:f>$H$165</xm:f>
            <x14:dxf>
              <fill>
                <patternFill>
                  <bgColor rgb="FFFFC000"/>
                </patternFill>
              </fill>
            </x14:dxf>
          </x14:cfRule>
          <x14:cfRule type="containsText" priority="1812" operator="containsText" id="{32E776B7-DA2E-4301-9FA8-C330B14ABFEA}">
            <xm:f>NOT(ISERROR(SEARCH($H$166,N60)))</xm:f>
            <xm:f>$H$166</xm:f>
            <x14:dxf>
              <fill>
                <patternFill>
                  <bgColor rgb="FFFF0000"/>
                </patternFill>
              </fill>
            </x14:dxf>
          </x14:cfRule>
          <xm:sqref>N60</xm:sqref>
        </x14:conditionalFormatting>
        <x14:conditionalFormatting xmlns:xm="http://schemas.microsoft.com/office/excel/2006/main">
          <x14:cfRule type="containsText" priority="1814" operator="containsText" id="{A251189D-D2D2-4C6E-9B14-617B454536C0}">
            <xm:f>NOT(ISERROR(SEARCH($I$163,O60)))</xm:f>
            <xm:f>$I$163</xm:f>
            <x14:dxf>
              <fill>
                <patternFill>
                  <bgColor theme="9" tint="-0.24994659260841701"/>
                </patternFill>
              </fill>
            </x14:dxf>
          </x14:cfRule>
          <x14:cfRule type="containsText" priority="1815" operator="containsText" id="{A387DA8E-F3DF-443C-9E6A-374379A1B19C}">
            <xm:f>NOT(ISERROR(SEARCH($I$164,O60)))</xm:f>
            <xm:f>$I$164</xm:f>
            <x14:dxf>
              <fill>
                <patternFill>
                  <bgColor rgb="FFFFC000"/>
                </patternFill>
              </fill>
            </x14:dxf>
          </x14:cfRule>
          <xm:sqref>O60</xm:sqref>
        </x14:conditionalFormatting>
        <x14:conditionalFormatting xmlns:xm="http://schemas.microsoft.com/office/excel/2006/main">
          <x14:cfRule type="containsText" priority="1803" operator="containsText" id="{9D80125A-689F-4ED5-9C8E-25769663718D}">
            <xm:f>NOT(ISERROR(SEARCH($G$162,M60)))</xm:f>
            <xm:f>$G$162</xm:f>
            <x14:dxf>
              <fill>
                <patternFill>
                  <bgColor rgb="FF00B050"/>
                </patternFill>
              </fill>
            </x14:dxf>
          </x14:cfRule>
          <x14:cfRule type="containsText" priority="1804" operator="containsText" id="{1E51CB2C-37B9-417C-A20C-77786C3027BC}">
            <xm:f>NOT(ISERROR(SEARCH($G$163,M60)))</xm:f>
            <xm:f>$G$163</xm:f>
            <x14:dxf>
              <fill>
                <patternFill>
                  <bgColor rgb="FF92D050"/>
                </patternFill>
              </fill>
            </x14:dxf>
          </x14:cfRule>
          <x14:cfRule type="containsText" priority="1805" operator="containsText" id="{DE12C49F-235B-419E-B627-B02846043739}">
            <xm:f>NOT(ISERROR(SEARCH($G$164,M60)))</xm:f>
            <xm:f>$G$164</xm:f>
            <x14:dxf>
              <fill>
                <patternFill>
                  <bgColor rgb="FFFFFF00"/>
                </patternFill>
              </fill>
            </x14:dxf>
          </x14:cfRule>
          <x14:cfRule type="containsText" priority="1806" operator="containsText" id="{28124FE7-226A-4DAD-8E45-8FDC3B0B9EEF}">
            <xm:f>NOT(ISERROR(SEARCH($G$165,M60)))</xm:f>
            <xm:f>$G$165</xm:f>
            <x14:dxf>
              <fill>
                <patternFill>
                  <bgColor rgb="FFFFC000"/>
                </patternFill>
              </fill>
            </x14:dxf>
          </x14:cfRule>
          <x14:cfRule type="containsText" priority="1807" operator="containsText" id="{950F33CB-8DD5-4CFF-85F3-B6EAE314999F}">
            <xm:f>NOT(ISERROR(SEARCH($G$166,M60)))</xm:f>
            <xm:f>$G$166</xm:f>
            <x14:dxf>
              <fill>
                <patternFill>
                  <bgColor rgb="FFFF0000"/>
                </patternFill>
              </fill>
            </x14:dxf>
          </x14:cfRule>
          <xm:sqref>M60:M62</xm:sqref>
        </x14:conditionalFormatting>
        <x14:conditionalFormatting xmlns:xm="http://schemas.microsoft.com/office/excel/2006/main">
          <x14:cfRule type="containsText" priority="1771" operator="containsText" id="{1B8E54AA-DD61-409C-B70D-E10FA4A47043}">
            <xm:f>NOT(ISERROR(SEARCH($I$165,I68)))</xm:f>
            <xm:f>$I$165</xm:f>
            <x14:dxf>
              <fill>
                <patternFill>
                  <bgColor rgb="FFFF0000"/>
                </patternFill>
              </fill>
            </x14:dxf>
          </x14:cfRule>
          <x14:cfRule type="containsText" priority="1772" operator="containsText" id="{A33B659F-F5CB-452A-AE2A-B03F9D818174}">
            <xm:f>NOT(ISERROR(SEARCH($I$164,I68)))</xm:f>
            <xm:f>$I$164</xm:f>
            <x14:dxf>
              <fill>
                <patternFill>
                  <bgColor theme="9" tint="-0.24994659260841701"/>
                </patternFill>
              </fill>
            </x14:dxf>
          </x14:cfRule>
          <x14:cfRule type="containsText" priority="1773" operator="containsText" id="{C1147F99-1EB9-4365-AD2A-A89DA22162FC}">
            <xm:f>NOT(ISERROR(SEARCH($I$163,I68)))</xm:f>
            <xm:f>$I$163</xm:f>
            <x14:dxf>
              <fill>
                <patternFill>
                  <bgColor rgb="FFFFC000"/>
                </patternFill>
              </fill>
            </x14:dxf>
          </x14:cfRule>
          <x14:cfRule type="containsText" priority="1774" operator="containsText" id="{FE8F10FA-ADE8-4CEB-966C-66E895CF7DE1}">
            <xm:f>NOT(ISERROR(SEARCH($I$162,I68)))</xm:f>
            <xm:f>$I$162</xm:f>
            <x14:dxf>
              <fill>
                <patternFill>
                  <bgColor rgb="FF00B050"/>
                </patternFill>
              </fill>
            </x14:dxf>
          </x14:cfRule>
          <xm:sqref>I68</xm:sqref>
        </x14:conditionalFormatting>
        <x14:conditionalFormatting xmlns:xm="http://schemas.microsoft.com/office/excel/2006/main">
          <x14:cfRule type="containsText" priority="1761" operator="containsText" id="{61FB27A4-29B1-4E4B-B65D-0CD339A2B5D8}">
            <xm:f>NOT(ISERROR(SEARCH($G$166,G68)))</xm:f>
            <xm:f>$G$166</xm:f>
            <x14:dxf>
              <fill>
                <patternFill>
                  <bgColor rgb="FFFF0000"/>
                </patternFill>
              </fill>
            </x14:dxf>
          </x14:cfRule>
          <x14:cfRule type="containsText" priority="1762" operator="containsText" id="{834A963D-54A7-4F23-BD23-9A78905A9022}">
            <xm:f>NOT(ISERROR(SEARCH($G$165,G68)))</xm:f>
            <xm:f>$G$165</xm:f>
            <x14:dxf>
              <fill>
                <patternFill>
                  <bgColor rgb="FFFFC000"/>
                </patternFill>
              </fill>
            </x14:dxf>
          </x14:cfRule>
          <x14:cfRule type="containsText" priority="1763" operator="containsText" id="{5C3D6FD3-E13A-44E9-BEDC-9DE21CF66F92}">
            <xm:f>NOT(ISERROR(SEARCH($G$164,G68)))</xm:f>
            <xm:f>$G$164</xm:f>
            <x14:dxf>
              <fill>
                <patternFill>
                  <bgColor rgb="FFFFFF00"/>
                </patternFill>
              </fill>
            </x14:dxf>
          </x14:cfRule>
          <x14:cfRule type="containsText" priority="1764" operator="containsText" id="{B8116ED3-EB4E-43E7-A830-7DD5E1FE4842}">
            <xm:f>NOT(ISERROR(SEARCH($G$163,G68)))</xm:f>
            <xm:f>$G$163</xm:f>
            <x14:dxf>
              <fill>
                <patternFill>
                  <bgColor rgb="FF92D050"/>
                </patternFill>
              </fill>
            </x14:dxf>
          </x14:cfRule>
          <x14:cfRule type="containsText" priority="1765" operator="containsText" id="{CC401E57-919F-471F-BEE6-B46D3F742134}">
            <xm:f>NOT(ISERROR(SEARCH($G$162,G68)))</xm:f>
            <xm:f>$G$162</xm:f>
            <x14:dxf>
              <fill>
                <patternFill>
                  <bgColor rgb="FF00B050"/>
                </patternFill>
              </fill>
            </x14:dxf>
          </x14:cfRule>
          <xm:sqref>G68</xm:sqref>
        </x14:conditionalFormatting>
        <x14:conditionalFormatting xmlns:xm="http://schemas.microsoft.com/office/excel/2006/main">
          <x14:cfRule type="containsText" priority="1766" operator="containsText" id="{C92A0167-E1E7-4915-BEE3-D46D9F08F091}">
            <xm:f>NOT(ISERROR(SEARCH($H$166,H68)))</xm:f>
            <xm:f>$H$166</xm:f>
            <x14:dxf>
              <fill>
                <patternFill>
                  <bgColor rgb="FFFF0000"/>
                </patternFill>
              </fill>
            </x14:dxf>
          </x14:cfRule>
          <x14:cfRule type="containsText" priority="1767" operator="containsText" id="{5D3F7AF3-1C54-419E-B7C8-CA6D7F3488D3}">
            <xm:f>NOT(ISERROR(SEARCH($H$165,H68)))</xm:f>
            <xm:f>$H$165</xm:f>
            <x14:dxf>
              <fill>
                <patternFill>
                  <bgColor rgb="FFFFC000"/>
                </patternFill>
              </fill>
            </x14:dxf>
          </x14:cfRule>
          <x14:cfRule type="containsText" priority="1768" operator="containsText" id="{745371AE-2DE8-4F77-8D6D-099C0D06BFC2}">
            <xm:f>NOT(ISERROR(SEARCH($H$164,H68)))</xm:f>
            <xm:f>$H$164</xm:f>
            <x14:dxf>
              <fill>
                <patternFill>
                  <bgColor rgb="FFFFFF00"/>
                </patternFill>
              </fill>
            </x14:dxf>
          </x14:cfRule>
          <x14:cfRule type="containsText" priority="1769" operator="containsText" id="{B9A692A8-1FC3-4B56-92B7-368D6B198937}">
            <xm:f>NOT(ISERROR(SEARCH($H$163,H68)))</xm:f>
            <xm:f>$H$163</xm:f>
            <x14:dxf>
              <fill>
                <patternFill>
                  <bgColor rgb="FF92D050"/>
                </patternFill>
              </fill>
            </x14:dxf>
          </x14:cfRule>
          <x14:cfRule type="containsText" priority="1770" operator="containsText" id="{E9E1010B-8532-4C63-B509-96EC080338C6}">
            <xm:f>NOT(ISERROR(SEARCH($H$162,H68)))</xm:f>
            <xm:f>$H$162</xm:f>
            <x14:dxf>
              <fill>
                <patternFill>
                  <bgColor rgb="FF00B050"/>
                </patternFill>
              </fill>
            </x14:dxf>
          </x14:cfRule>
          <xm:sqref>H68</xm:sqref>
        </x14:conditionalFormatting>
        <x14:conditionalFormatting xmlns:xm="http://schemas.microsoft.com/office/excel/2006/main">
          <x14:cfRule type="containsText" priority="1757" operator="containsText" id="{7EBCED06-CE8B-468E-946D-D4FB8CBCFE1B}">
            <xm:f>NOT(ISERROR(SEARCH($I$165,I70)))</xm:f>
            <xm:f>$I$165</xm:f>
            <x14:dxf>
              <fill>
                <patternFill>
                  <bgColor rgb="FFFF0000"/>
                </patternFill>
              </fill>
            </x14:dxf>
          </x14:cfRule>
          <x14:cfRule type="containsText" priority="1758" operator="containsText" id="{5EC07878-267B-463F-B1FA-8FD7C694AAF2}">
            <xm:f>NOT(ISERROR(SEARCH($I$164,I70)))</xm:f>
            <xm:f>$I$164</xm:f>
            <x14:dxf>
              <fill>
                <patternFill>
                  <bgColor theme="9" tint="-0.24994659260841701"/>
                </patternFill>
              </fill>
            </x14:dxf>
          </x14:cfRule>
          <x14:cfRule type="containsText" priority="1759" operator="containsText" id="{EF1AC8B0-8D29-4D22-B088-6B1C740CAA9F}">
            <xm:f>NOT(ISERROR(SEARCH($I$163,I70)))</xm:f>
            <xm:f>$I$163</xm:f>
            <x14:dxf>
              <fill>
                <patternFill>
                  <bgColor rgb="FFFFC000"/>
                </patternFill>
              </fill>
            </x14:dxf>
          </x14:cfRule>
          <x14:cfRule type="containsText" priority="1760" operator="containsText" id="{4F04BF98-8491-4237-BB42-0BF24F0AE787}">
            <xm:f>NOT(ISERROR(SEARCH($I$162,I70)))</xm:f>
            <xm:f>$I$162</xm:f>
            <x14:dxf>
              <fill>
                <patternFill>
                  <bgColor rgb="FF00B050"/>
                </patternFill>
              </fill>
            </x14:dxf>
          </x14:cfRule>
          <xm:sqref>I70:I74</xm:sqref>
        </x14:conditionalFormatting>
        <x14:conditionalFormatting xmlns:xm="http://schemas.microsoft.com/office/excel/2006/main">
          <x14:cfRule type="containsText" priority="1747" operator="containsText" id="{2C5A6BFF-ED09-4C1F-A253-616799D06E67}">
            <xm:f>NOT(ISERROR(SEARCH($G$166,G70)))</xm:f>
            <xm:f>$G$166</xm:f>
            <x14:dxf>
              <fill>
                <patternFill>
                  <bgColor rgb="FFFF0000"/>
                </patternFill>
              </fill>
            </x14:dxf>
          </x14:cfRule>
          <x14:cfRule type="containsText" priority="1748" operator="containsText" id="{34BB85A2-7F30-45F4-BFBC-8E36378ADD09}">
            <xm:f>NOT(ISERROR(SEARCH($G$165,G70)))</xm:f>
            <xm:f>$G$165</xm:f>
            <x14:dxf>
              <fill>
                <patternFill>
                  <bgColor rgb="FFFFC000"/>
                </patternFill>
              </fill>
            </x14:dxf>
          </x14:cfRule>
          <x14:cfRule type="containsText" priority="1749" operator="containsText" id="{1213E7A7-E93F-4E08-9A01-C1CE4860BB81}">
            <xm:f>NOT(ISERROR(SEARCH($G$164,G70)))</xm:f>
            <xm:f>$G$164</xm:f>
            <x14:dxf>
              <fill>
                <patternFill>
                  <bgColor rgb="FFFFFF00"/>
                </patternFill>
              </fill>
            </x14:dxf>
          </x14:cfRule>
          <x14:cfRule type="containsText" priority="1750" operator="containsText" id="{DBB1CDE7-A66D-4369-9D66-FBF1B996593C}">
            <xm:f>NOT(ISERROR(SEARCH($G$163,G70)))</xm:f>
            <xm:f>$G$163</xm:f>
            <x14:dxf>
              <fill>
                <patternFill>
                  <bgColor rgb="FF92D050"/>
                </patternFill>
              </fill>
            </x14:dxf>
          </x14:cfRule>
          <x14:cfRule type="containsText" priority="1751" operator="containsText" id="{EA2EF0F3-BD04-4727-9EBE-0CE023274B43}">
            <xm:f>NOT(ISERROR(SEARCH($G$162,G70)))</xm:f>
            <xm:f>$G$162</xm:f>
            <x14:dxf>
              <fill>
                <patternFill>
                  <bgColor rgb="FF00B050"/>
                </patternFill>
              </fill>
            </x14:dxf>
          </x14:cfRule>
          <xm:sqref>G70:G74</xm:sqref>
        </x14:conditionalFormatting>
        <x14:conditionalFormatting xmlns:xm="http://schemas.microsoft.com/office/excel/2006/main">
          <x14:cfRule type="containsText" priority="1752" operator="containsText" id="{315533F1-8272-4FC8-93E8-30E91B6BF1A5}">
            <xm:f>NOT(ISERROR(SEARCH($H$166,H70)))</xm:f>
            <xm:f>$H$166</xm:f>
            <x14:dxf>
              <fill>
                <patternFill>
                  <bgColor rgb="FFFF0000"/>
                </patternFill>
              </fill>
            </x14:dxf>
          </x14:cfRule>
          <x14:cfRule type="containsText" priority="1753" operator="containsText" id="{DC9FC0B3-56B9-4F15-A7C2-8134044D1BE4}">
            <xm:f>NOT(ISERROR(SEARCH($H$165,H70)))</xm:f>
            <xm:f>$H$165</xm:f>
            <x14:dxf>
              <fill>
                <patternFill>
                  <bgColor rgb="FFFFC000"/>
                </patternFill>
              </fill>
            </x14:dxf>
          </x14:cfRule>
          <x14:cfRule type="containsText" priority="1754" operator="containsText" id="{A7A58B99-5670-4772-AB4E-5CF416E48E5F}">
            <xm:f>NOT(ISERROR(SEARCH($H$164,H70)))</xm:f>
            <xm:f>$H$164</xm:f>
            <x14:dxf>
              <fill>
                <patternFill>
                  <bgColor rgb="FFFFFF00"/>
                </patternFill>
              </fill>
            </x14:dxf>
          </x14:cfRule>
          <x14:cfRule type="containsText" priority="1755" operator="containsText" id="{07840822-782E-43F8-BF8D-C7E02B795FB7}">
            <xm:f>NOT(ISERROR(SEARCH($H$163,H70)))</xm:f>
            <xm:f>$H$163</xm:f>
            <x14:dxf>
              <fill>
                <patternFill>
                  <bgColor rgb="FF92D050"/>
                </patternFill>
              </fill>
            </x14:dxf>
          </x14:cfRule>
          <x14:cfRule type="containsText" priority="1756" operator="containsText" id="{9CEBD6B3-4A51-4958-9E6C-5DDAC5C15553}">
            <xm:f>NOT(ISERROR(SEARCH($H$162,H70)))</xm:f>
            <xm:f>$H$162</xm:f>
            <x14:dxf>
              <fill>
                <patternFill>
                  <bgColor rgb="FF00B050"/>
                </patternFill>
              </fill>
            </x14:dxf>
          </x14:cfRule>
          <xm:sqref>H70:H74</xm:sqref>
        </x14:conditionalFormatting>
        <x14:conditionalFormatting xmlns:xm="http://schemas.microsoft.com/office/excel/2006/main">
          <x14:cfRule type="containsText" priority="1739" operator="containsText" id="{2C9441B8-0C77-4FA7-A27D-6738AF7147AE}">
            <xm:f>NOT(ISERROR(SEARCH($H$163,H77)))</xm:f>
            <xm:f>$H$163</xm:f>
            <x14:dxf>
              <fill>
                <patternFill>
                  <bgColor rgb="FF92D050"/>
                </patternFill>
              </fill>
            </x14:dxf>
          </x14:cfRule>
          <x14:cfRule type="containsText" priority="1740" operator="containsText" id="{FF73EB24-2EA6-4ABC-8D48-A3FBEF0BF3C9}">
            <xm:f>NOT(ISERROR(SEARCH($H$164,H77)))</xm:f>
            <xm:f>$H$164</xm:f>
            <x14:dxf>
              <fill>
                <patternFill>
                  <bgColor rgb="FFFFFF00"/>
                </patternFill>
              </fill>
            </x14:dxf>
          </x14:cfRule>
          <x14:cfRule type="containsText" priority="1741" operator="containsText" id="{7C34A2EA-2AD5-412B-B6CF-7B5060FC3DB9}">
            <xm:f>NOT(ISERROR(SEARCH($H$165,H77)))</xm:f>
            <xm:f>$H$165</xm:f>
            <x14:dxf>
              <fill>
                <patternFill>
                  <bgColor rgb="FFFFC000"/>
                </patternFill>
              </fill>
            </x14:dxf>
          </x14:cfRule>
          <x14:cfRule type="containsText" priority="1742" operator="containsText" id="{9F24ECB2-E526-4D60-9559-89802EFFA46B}">
            <xm:f>NOT(ISERROR(SEARCH($H$166,H77)))</xm:f>
            <xm:f>$H$166</xm:f>
            <x14:dxf>
              <fill>
                <patternFill>
                  <bgColor rgb="FFFF0000"/>
                </patternFill>
              </fill>
            </x14:dxf>
          </x14:cfRule>
          <xm:sqref>H77</xm:sqref>
        </x14:conditionalFormatting>
        <x14:conditionalFormatting xmlns:xm="http://schemas.microsoft.com/office/excel/2006/main">
          <x14:cfRule type="containsText" priority="1744" operator="containsText" id="{342A77EB-092F-43CC-A5F1-4F63BAB924DB}">
            <xm:f>NOT(ISERROR(SEARCH($I$163,I77)))</xm:f>
            <xm:f>$I$163</xm:f>
            <x14:dxf>
              <fill>
                <patternFill>
                  <bgColor theme="9" tint="-0.24994659260841701"/>
                </patternFill>
              </fill>
            </x14:dxf>
          </x14:cfRule>
          <x14:cfRule type="containsText" priority="1745" operator="containsText" id="{036AA6AC-5F78-46B5-B825-4F1DA26ECC93}">
            <xm:f>NOT(ISERROR(SEARCH($I$164,I77)))</xm:f>
            <xm:f>$I$164</xm:f>
            <x14:dxf>
              <fill>
                <patternFill>
                  <bgColor rgb="FFFFC000"/>
                </patternFill>
              </fill>
            </x14:dxf>
          </x14:cfRule>
          <xm:sqref>I77</xm:sqref>
        </x14:conditionalFormatting>
        <x14:conditionalFormatting xmlns:xm="http://schemas.microsoft.com/office/excel/2006/main">
          <x14:cfRule type="containsText" priority="1733" operator="containsText" id="{A13EF27F-F8B9-4DCE-BC38-97BC85C4DC9D}">
            <xm:f>NOT(ISERROR(SEARCH($G$162,G77)))</xm:f>
            <xm:f>$G$162</xm:f>
            <x14:dxf>
              <fill>
                <patternFill>
                  <bgColor rgb="FF00B050"/>
                </patternFill>
              </fill>
            </x14:dxf>
          </x14:cfRule>
          <x14:cfRule type="containsText" priority="1734" operator="containsText" id="{CC00C353-FE3F-46C3-AEA2-D5FF672F3830}">
            <xm:f>NOT(ISERROR(SEARCH($G$163,G77)))</xm:f>
            <xm:f>$G$163</xm:f>
            <x14:dxf>
              <fill>
                <patternFill>
                  <bgColor rgb="FF92D050"/>
                </patternFill>
              </fill>
            </x14:dxf>
          </x14:cfRule>
          <x14:cfRule type="containsText" priority="1735" operator="containsText" id="{3A4D5058-70EC-4828-8B60-F9A44E3412F9}">
            <xm:f>NOT(ISERROR(SEARCH($G$164,G77)))</xm:f>
            <xm:f>$G$164</xm:f>
            <x14:dxf>
              <fill>
                <patternFill>
                  <bgColor rgb="FFFFFF00"/>
                </patternFill>
              </fill>
            </x14:dxf>
          </x14:cfRule>
          <x14:cfRule type="containsText" priority="1736" operator="containsText" id="{4DAB624B-5AE7-4AFF-BFA6-A602510120AD}">
            <xm:f>NOT(ISERROR(SEARCH($G$165,G77)))</xm:f>
            <xm:f>$G$165</xm:f>
            <x14:dxf>
              <fill>
                <patternFill>
                  <bgColor rgb="FFFFC000"/>
                </patternFill>
              </fill>
            </x14:dxf>
          </x14:cfRule>
          <x14:cfRule type="containsText" priority="1737" operator="containsText" id="{91EDEA4C-20DF-4CCF-AE3A-8B7836958DFE}">
            <xm:f>NOT(ISERROR(SEARCH($G$166,G77)))</xm:f>
            <xm:f>$G$166</xm:f>
            <x14:dxf>
              <fill>
                <patternFill>
                  <bgColor rgb="FFFF0000"/>
                </patternFill>
              </fill>
            </x14:dxf>
          </x14:cfRule>
          <xm:sqref>G77:G79</xm:sqref>
        </x14:conditionalFormatting>
        <x14:conditionalFormatting xmlns:xm="http://schemas.microsoft.com/office/excel/2006/main">
          <x14:cfRule type="containsText" priority="1728" operator="containsText" id="{54B79849-1813-4A4E-8EE7-5EA18B5C4002}">
            <xm:f>NOT(ISERROR(SEARCH($G$166,G75)))</xm:f>
            <xm:f>$G$166</xm:f>
            <x14:dxf>
              <fill>
                <patternFill>
                  <bgColor rgb="FFFF0000"/>
                </patternFill>
              </fill>
            </x14:dxf>
          </x14:cfRule>
          <x14:cfRule type="containsText" priority="1729" operator="containsText" id="{00340693-B22B-41E2-99FF-7ABDA1CF05B2}">
            <xm:f>NOT(ISERROR(SEARCH($G$165,G75)))</xm:f>
            <xm:f>$G$165</xm:f>
            <x14:dxf>
              <fill>
                <patternFill>
                  <bgColor rgb="FFFFC000"/>
                </patternFill>
              </fill>
            </x14:dxf>
          </x14:cfRule>
          <x14:cfRule type="containsText" priority="1730" operator="containsText" id="{305E93A5-F180-4812-9A0C-B22E29A7D139}">
            <xm:f>NOT(ISERROR(SEARCH($G$164,G75)))</xm:f>
            <xm:f>$G$164</xm:f>
            <x14:dxf>
              <fill>
                <patternFill>
                  <bgColor rgb="FFFFFF00"/>
                </patternFill>
              </fill>
            </x14:dxf>
          </x14:cfRule>
          <x14:cfRule type="containsText" priority="1731" operator="containsText" id="{D1488940-3889-4EE2-BB48-EEBE2A494E4F}">
            <xm:f>NOT(ISERROR(SEARCH($G$163,G75)))</xm:f>
            <xm:f>$G$163</xm:f>
            <x14:dxf>
              <fill>
                <patternFill>
                  <bgColor rgb="FF92D050"/>
                </patternFill>
              </fill>
            </x14:dxf>
          </x14:cfRule>
          <x14:cfRule type="containsText" priority="1732" operator="containsText" id="{652D6B52-D528-4427-AC44-7C14C2D14183}">
            <xm:f>NOT(ISERROR(SEARCH($G$162,G75)))</xm:f>
            <xm:f>$G$162</xm:f>
            <x14:dxf>
              <fill>
                <patternFill>
                  <bgColor rgb="FF00B050"/>
                </patternFill>
              </fill>
            </x14:dxf>
          </x14:cfRule>
          <xm:sqref>G75</xm:sqref>
        </x14:conditionalFormatting>
        <x14:conditionalFormatting xmlns:xm="http://schemas.microsoft.com/office/excel/2006/main">
          <x14:cfRule type="containsText" priority="1719" operator="containsText" id="{1C4E9690-6564-46E4-938F-2C603A78DCD2}">
            <xm:f>NOT(ISERROR(SEARCH($H$166,H75)))</xm:f>
            <xm:f>$H$166</xm:f>
            <x14:dxf>
              <fill>
                <patternFill>
                  <bgColor rgb="FFFF0000"/>
                </patternFill>
              </fill>
            </x14:dxf>
          </x14:cfRule>
          <x14:cfRule type="containsText" priority="1720" operator="containsText" id="{8E15B19D-B70B-413E-959A-7EC619FA674D}">
            <xm:f>NOT(ISERROR(SEARCH($H$165,H75)))</xm:f>
            <xm:f>$H$165</xm:f>
            <x14:dxf>
              <fill>
                <patternFill>
                  <bgColor rgb="FFFFC000"/>
                </patternFill>
              </fill>
            </x14:dxf>
          </x14:cfRule>
          <x14:cfRule type="containsText" priority="1721" operator="containsText" id="{22EC59FC-8435-46D7-9017-FABAA6BBEBE2}">
            <xm:f>NOT(ISERROR(SEARCH($H$164,H75)))</xm:f>
            <xm:f>$H$164</xm:f>
            <x14:dxf>
              <fill>
                <patternFill>
                  <bgColor rgb="FFFFFF00"/>
                </patternFill>
              </fill>
            </x14:dxf>
          </x14:cfRule>
          <x14:cfRule type="containsText" priority="1722" operator="containsText" id="{7C509615-2597-4884-89E6-6522144F5CB2}">
            <xm:f>NOT(ISERROR(SEARCH($H$163,H75)))</xm:f>
            <xm:f>$H$163</xm:f>
            <x14:dxf>
              <fill>
                <patternFill>
                  <bgColor rgb="FF92D050"/>
                </patternFill>
              </fill>
            </x14:dxf>
          </x14:cfRule>
          <x14:cfRule type="containsText" priority="1723" operator="containsText" id="{0D964BD5-607B-4B1A-A5A8-80C522DC8C86}">
            <xm:f>NOT(ISERROR(SEARCH($H$162,H75)))</xm:f>
            <xm:f>$H$162</xm:f>
            <x14:dxf>
              <fill>
                <patternFill>
                  <bgColor rgb="FF00B050"/>
                </patternFill>
              </fill>
            </x14:dxf>
          </x14:cfRule>
          <xm:sqref>H75</xm:sqref>
        </x14:conditionalFormatting>
        <x14:conditionalFormatting xmlns:xm="http://schemas.microsoft.com/office/excel/2006/main">
          <x14:cfRule type="containsText" priority="1724" operator="containsText" id="{3E9D385F-0C5B-4A77-A95C-E21EB4E414EB}">
            <xm:f>NOT(ISERROR(SEARCH($I$165,I75)))</xm:f>
            <xm:f>$I$165</xm:f>
            <x14:dxf>
              <fill>
                <patternFill>
                  <bgColor rgb="FFFF0000"/>
                </patternFill>
              </fill>
            </x14:dxf>
          </x14:cfRule>
          <x14:cfRule type="containsText" priority="1725" operator="containsText" id="{D7DA5511-6BFC-42E3-A71A-DA1F9170E717}">
            <xm:f>NOT(ISERROR(SEARCH($I$164,I75)))</xm:f>
            <xm:f>$I$164</xm:f>
            <x14:dxf>
              <fill>
                <patternFill>
                  <bgColor theme="9" tint="-0.24994659260841701"/>
                </patternFill>
              </fill>
            </x14:dxf>
          </x14:cfRule>
          <x14:cfRule type="containsText" priority="1726" operator="containsText" id="{666FBFBB-EAE2-4799-8A34-C5ED13082753}">
            <xm:f>NOT(ISERROR(SEARCH($I$163,I75)))</xm:f>
            <xm:f>$I$163</xm:f>
            <x14:dxf>
              <fill>
                <patternFill>
                  <bgColor rgb="FFFFC000"/>
                </patternFill>
              </fill>
            </x14:dxf>
          </x14:cfRule>
          <x14:cfRule type="containsText" priority="1727" operator="containsText" id="{740B0EBE-42A4-4910-847E-43E1F5FD8632}">
            <xm:f>NOT(ISERROR(SEARCH($I$162,I75)))</xm:f>
            <xm:f>$I$162</xm:f>
            <x14:dxf>
              <fill>
                <patternFill>
                  <bgColor rgb="FF00B050"/>
                </patternFill>
              </fill>
            </x14:dxf>
          </x14:cfRule>
          <xm:sqref>I75</xm:sqref>
        </x14:conditionalFormatting>
        <x14:conditionalFormatting xmlns:xm="http://schemas.microsoft.com/office/excel/2006/main">
          <x14:cfRule type="containsText" priority="1655" operator="containsText" id="{7D5EA742-DDE8-493E-A8A4-F3B8C0A8B165}">
            <xm:f>NOT(ISERROR(SEARCH($I$165,O65)))</xm:f>
            <xm:f>$I$165</xm:f>
            <x14:dxf>
              <fill>
                <patternFill>
                  <bgColor rgb="FFFF0000"/>
                </patternFill>
              </fill>
            </x14:dxf>
          </x14:cfRule>
          <x14:cfRule type="containsText" priority="1656" operator="containsText" id="{75C2DB43-CC9A-453B-A1A3-1F5800579C12}">
            <xm:f>NOT(ISERROR(SEARCH($I$164,O65)))</xm:f>
            <xm:f>$I$164</xm:f>
            <x14:dxf>
              <fill>
                <patternFill>
                  <bgColor theme="9" tint="-0.24994659260841701"/>
                </patternFill>
              </fill>
            </x14:dxf>
          </x14:cfRule>
          <x14:cfRule type="containsText" priority="1657" operator="containsText" id="{10D8AF90-2792-452D-A1FA-BDCAB857EDCB}">
            <xm:f>NOT(ISERROR(SEARCH($I$163,O65)))</xm:f>
            <xm:f>$I$163</xm:f>
            <x14:dxf>
              <fill>
                <patternFill>
                  <bgColor rgb="FFFFC000"/>
                </patternFill>
              </fill>
            </x14:dxf>
          </x14:cfRule>
          <x14:cfRule type="containsText" priority="1658" operator="containsText" id="{1C8F5C11-DABF-44DB-B76F-5669670C5A83}">
            <xm:f>NOT(ISERROR(SEARCH($I$162,O65)))</xm:f>
            <xm:f>$I$162</xm:f>
            <x14:dxf>
              <fill>
                <patternFill>
                  <bgColor rgb="FF00B050"/>
                </patternFill>
              </fill>
            </x14:dxf>
          </x14:cfRule>
          <xm:sqref>O65</xm:sqref>
        </x14:conditionalFormatting>
        <x14:conditionalFormatting xmlns:xm="http://schemas.microsoft.com/office/excel/2006/main">
          <x14:cfRule type="containsText" priority="1641" operator="containsText" id="{82AEC9B4-E369-47CE-9601-F580D28B6371}">
            <xm:f>NOT(ISERROR(SEARCH($I$165,O68)))</xm:f>
            <xm:f>$I$165</xm:f>
            <x14:dxf>
              <fill>
                <patternFill>
                  <bgColor rgb="FFFF0000"/>
                </patternFill>
              </fill>
            </x14:dxf>
          </x14:cfRule>
          <x14:cfRule type="containsText" priority="1642" operator="containsText" id="{CDB83F4A-DEB8-48EA-AB48-C48867E72C5A}">
            <xm:f>NOT(ISERROR(SEARCH($I$164,O68)))</xm:f>
            <xm:f>$I$164</xm:f>
            <x14:dxf>
              <fill>
                <patternFill>
                  <bgColor theme="9" tint="-0.24994659260841701"/>
                </patternFill>
              </fill>
            </x14:dxf>
          </x14:cfRule>
          <x14:cfRule type="containsText" priority="1643" operator="containsText" id="{E3C87C1E-0B8B-4B87-9E27-F20D9CD78908}">
            <xm:f>NOT(ISERROR(SEARCH($I$163,O68)))</xm:f>
            <xm:f>$I$163</xm:f>
            <x14:dxf>
              <fill>
                <patternFill>
                  <bgColor rgb="FFFFC000"/>
                </patternFill>
              </fill>
            </x14:dxf>
          </x14:cfRule>
          <x14:cfRule type="containsText" priority="1644" operator="containsText" id="{9A209880-5C7C-4D9A-A48C-0E7B0E3BDC24}">
            <xm:f>NOT(ISERROR(SEARCH($I$162,O68)))</xm:f>
            <xm:f>$I$162</xm:f>
            <x14:dxf>
              <fill>
                <patternFill>
                  <bgColor rgb="FF00B050"/>
                </patternFill>
              </fill>
            </x14:dxf>
          </x14:cfRule>
          <xm:sqref>O68</xm:sqref>
        </x14:conditionalFormatting>
        <x14:conditionalFormatting xmlns:xm="http://schemas.microsoft.com/office/excel/2006/main">
          <x14:cfRule type="containsText" priority="1631" operator="containsText" id="{1727CB22-F7BA-4531-91E2-C623534EDA7D}">
            <xm:f>NOT(ISERROR(SEARCH($G$166,M68)))</xm:f>
            <xm:f>$G$166</xm:f>
            <x14:dxf>
              <fill>
                <patternFill>
                  <bgColor rgb="FFFF0000"/>
                </patternFill>
              </fill>
            </x14:dxf>
          </x14:cfRule>
          <x14:cfRule type="containsText" priority="1632" operator="containsText" id="{7FF6878F-5E2D-4B90-96C1-DF052AB61106}">
            <xm:f>NOT(ISERROR(SEARCH($G$165,M68)))</xm:f>
            <xm:f>$G$165</xm:f>
            <x14:dxf>
              <fill>
                <patternFill>
                  <bgColor rgb="FFFFC000"/>
                </patternFill>
              </fill>
            </x14:dxf>
          </x14:cfRule>
          <x14:cfRule type="containsText" priority="1633" operator="containsText" id="{B2144A6B-6A33-4F06-B957-D84D3FFAC282}">
            <xm:f>NOT(ISERROR(SEARCH($G$164,M68)))</xm:f>
            <xm:f>$G$164</xm:f>
            <x14:dxf>
              <fill>
                <patternFill>
                  <bgColor rgb="FFFFFF00"/>
                </patternFill>
              </fill>
            </x14:dxf>
          </x14:cfRule>
          <x14:cfRule type="containsText" priority="1634" operator="containsText" id="{CF8630B0-9ACB-469E-89AF-EFC7F3984A16}">
            <xm:f>NOT(ISERROR(SEARCH($G$163,M68)))</xm:f>
            <xm:f>$G$163</xm:f>
            <x14:dxf>
              <fill>
                <patternFill>
                  <bgColor rgb="FF92D050"/>
                </patternFill>
              </fill>
            </x14:dxf>
          </x14:cfRule>
          <x14:cfRule type="containsText" priority="1635" operator="containsText" id="{FA2BA3F7-B7D4-4F83-A82F-22B41FAC0B09}">
            <xm:f>NOT(ISERROR(SEARCH($G$162,M68)))</xm:f>
            <xm:f>$G$162</xm:f>
            <x14:dxf>
              <fill>
                <patternFill>
                  <bgColor rgb="FF00B050"/>
                </patternFill>
              </fill>
            </x14:dxf>
          </x14:cfRule>
          <xm:sqref>M68</xm:sqref>
        </x14:conditionalFormatting>
        <x14:conditionalFormatting xmlns:xm="http://schemas.microsoft.com/office/excel/2006/main">
          <x14:cfRule type="containsText" priority="1636" operator="containsText" id="{3D6F89C9-2CA6-4273-B931-5955EAD3FA29}">
            <xm:f>NOT(ISERROR(SEARCH($H$166,N68)))</xm:f>
            <xm:f>$H$166</xm:f>
            <x14:dxf>
              <fill>
                <patternFill>
                  <bgColor rgb="FFFF0000"/>
                </patternFill>
              </fill>
            </x14:dxf>
          </x14:cfRule>
          <x14:cfRule type="containsText" priority="1637" operator="containsText" id="{8ED0810B-BC1D-48E9-8280-0D10BC221D27}">
            <xm:f>NOT(ISERROR(SEARCH($H$165,N68)))</xm:f>
            <xm:f>$H$165</xm:f>
            <x14:dxf>
              <fill>
                <patternFill>
                  <bgColor rgb="FFFFC000"/>
                </patternFill>
              </fill>
            </x14:dxf>
          </x14:cfRule>
          <x14:cfRule type="containsText" priority="1638" operator="containsText" id="{9886B196-0858-4BB0-B50F-F932A90DFFDB}">
            <xm:f>NOT(ISERROR(SEARCH($H$164,N68)))</xm:f>
            <xm:f>$H$164</xm:f>
            <x14:dxf>
              <fill>
                <patternFill>
                  <bgColor rgb="FFFFFF00"/>
                </patternFill>
              </fill>
            </x14:dxf>
          </x14:cfRule>
          <x14:cfRule type="containsText" priority="1639" operator="containsText" id="{E20A9BD3-1D11-426A-8F52-ECEDFF2A8A0E}">
            <xm:f>NOT(ISERROR(SEARCH($H$163,N68)))</xm:f>
            <xm:f>$H$163</xm:f>
            <x14:dxf>
              <fill>
                <patternFill>
                  <bgColor rgb="FF92D050"/>
                </patternFill>
              </fill>
            </x14:dxf>
          </x14:cfRule>
          <x14:cfRule type="containsText" priority="1640" operator="containsText" id="{AB5595AB-CA3E-4173-921A-E28065ACDB4A}">
            <xm:f>NOT(ISERROR(SEARCH($H$162,N68)))</xm:f>
            <xm:f>$H$162</xm:f>
            <x14:dxf>
              <fill>
                <patternFill>
                  <bgColor rgb="FF00B050"/>
                </patternFill>
              </fill>
            </x14:dxf>
          </x14:cfRule>
          <xm:sqref>N68</xm:sqref>
        </x14:conditionalFormatting>
        <x14:conditionalFormatting xmlns:xm="http://schemas.microsoft.com/office/excel/2006/main">
          <x14:cfRule type="containsText" priority="1627" operator="containsText" id="{785EEE13-B14C-4774-B8C6-412441AC51EC}">
            <xm:f>NOT(ISERROR(SEARCH($I$165,O70)))</xm:f>
            <xm:f>$I$165</xm:f>
            <x14:dxf>
              <fill>
                <patternFill>
                  <bgColor rgb="FFFF0000"/>
                </patternFill>
              </fill>
            </x14:dxf>
          </x14:cfRule>
          <x14:cfRule type="containsText" priority="1628" operator="containsText" id="{B6402035-AAB8-47AC-A9A8-31FF0DEA4913}">
            <xm:f>NOT(ISERROR(SEARCH($I$164,O70)))</xm:f>
            <xm:f>$I$164</xm:f>
            <x14:dxf>
              <fill>
                <patternFill>
                  <bgColor theme="9" tint="-0.24994659260841701"/>
                </patternFill>
              </fill>
            </x14:dxf>
          </x14:cfRule>
          <x14:cfRule type="containsText" priority="1629" operator="containsText" id="{0BF0D065-AFD8-4EC6-B038-9B12A7BBE9D1}">
            <xm:f>NOT(ISERROR(SEARCH($I$163,O70)))</xm:f>
            <xm:f>$I$163</xm:f>
            <x14:dxf>
              <fill>
                <patternFill>
                  <bgColor rgb="FFFFC000"/>
                </patternFill>
              </fill>
            </x14:dxf>
          </x14:cfRule>
          <x14:cfRule type="containsText" priority="1630" operator="containsText" id="{B9E12FC1-693A-4C97-8877-8C946D8DAC4C}">
            <xm:f>NOT(ISERROR(SEARCH($I$162,O70)))</xm:f>
            <xm:f>$I$162</xm:f>
            <x14:dxf>
              <fill>
                <patternFill>
                  <bgColor rgb="FF00B050"/>
                </patternFill>
              </fill>
            </x14:dxf>
          </x14:cfRule>
          <xm:sqref>O70:O74</xm:sqref>
        </x14:conditionalFormatting>
        <x14:conditionalFormatting xmlns:xm="http://schemas.microsoft.com/office/excel/2006/main">
          <x14:cfRule type="containsText" priority="1617" operator="containsText" id="{0372BAD0-4F9D-4E70-84CF-7A838BBFE332}">
            <xm:f>NOT(ISERROR(SEARCH($G$166,M70)))</xm:f>
            <xm:f>$G$166</xm:f>
            <x14:dxf>
              <fill>
                <patternFill>
                  <bgColor rgb="FFFF0000"/>
                </patternFill>
              </fill>
            </x14:dxf>
          </x14:cfRule>
          <x14:cfRule type="containsText" priority="1618" operator="containsText" id="{F947BB76-4F4B-4C04-987A-E7E0564928C0}">
            <xm:f>NOT(ISERROR(SEARCH($G$165,M70)))</xm:f>
            <xm:f>$G$165</xm:f>
            <x14:dxf>
              <fill>
                <patternFill>
                  <bgColor rgb="FFFFC000"/>
                </patternFill>
              </fill>
            </x14:dxf>
          </x14:cfRule>
          <x14:cfRule type="containsText" priority="1619" operator="containsText" id="{6A198D21-E8DC-4DA8-BDA3-2E9363A0EE94}">
            <xm:f>NOT(ISERROR(SEARCH($G$164,M70)))</xm:f>
            <xm:f>$G$164</xm:f>
            <x14:dxf>
              <fill>
                <patternFill>
                  <bgColor rgb="FFFFFF00"/>
                </patternFill>
              </fill>
            </x14:dxf>
          </x14:cfRule>
          <x14:cfRule type="containsText" priority="1620" operator="containsText" id="{CD448066-546E-48BB-A0D3-D36E27B43AB1}">
            <xm:f>NOT(ISERROR(SEARCH($G$163,M70)))</xm:f>
            <xm:f>$G$163</xm:f>
            <x14:dxf>
              <fill>
                <patternFill>
                  <bgColor rgb="FF92D050"/>
                </patternFill>
              </fill>
            </x14:dxf>
          </x14:cfRule>
          <x14:cfRule type="containsText" priority="1621" operator="containsText" id="{30B2D431-4B06-4CA2-B133-44CD4F2D4A8C}">
            <xm:f>NOT(ISERROR(SEARCH($G$162,M70)))</xm:f>
            <xm:f>$G$162</xm:f>
            <x14:dxf>
              <fill>
                <patternFill>
                  <bgColor rgb="FF00B050"/>
                </patternFill>
              </fill>
            </x14:dxf>
          </x14:cfRule>
          <xm:sqref>M70:M74</xm:sqref>
        </x14:conditionalFormatting>
        <x14:conditionalFormatting xmlns:xm="http://schemas.microsoft.com/office/excel/2006/main">
          <x14:cfRule type="containsText" priority="1622" operator="containsText" id="{1AF4292C-9716-4502-A990-7CC8FEAACF3A}">
            <xm:f>NOT(ISERROR(SEARCH($H$166,N70)))</xm:f>
            <xm:f>$H$166</xm:f>
            <x14:dxf>
              <fill>
                <patternFill>
                  <bgColor rgb="FFFF0000"/>
                </patternFill>
              </fill>
            </x14:dxf>
          </x14:cfRule>
          <x14:cfRule type="containsText" priority="1623" operator="containsText" id="{AD03F85D-00DE-487D-ADFA-597555437804}">
            <xm:f>NOT(ISERROR(SEARCH($H$165,N70)))</xm:f>
            <xm:f>$H$165</xm:f>
            <x14:dxf>
              <fill>
                <patternFill>
                  <bgColor rgb="FFFFC000"/>
                </patternFill>
              </fill>
            </x14:dxf>
          </x14:cfRule>
          <x14:cfRule type="containsText" priority="1624" operator="containsText" id="{FF47FAFC-2F00-4F3F-87D6-1C6FC555F100}">
            <xm:f>NOT(ISERROR(SEARCH($H$164,N70)))</xm:f>
            <xm:f>$H$164</xm:f>
            <x14:dxf>
              <fill>
                <patternFill>
                  <bgColor rgb="FFFFFF00"/>
                </patternFill>
              </fill>
            </x14:dxf>
          </x14:cfRule>
          <x14:cfRule type="containsText" priority="1625" operator="containsText" id="{E21B39B6-280F-4FAF-8859-E66069D18EA0}">
            <xm:f>NOT(ISERROR(SEARCH($H$163,N70)))</xm:f>
            <xm:f>$H$163</xm:f>
            <x14:dxf>
              <fill>
                <patternFill>
                  <bgColor rgb="FF92D050"/>
                </patternFill>
              </fill>
            </x14:dxf>
          </x14:cfRule>
          <x14:cfRule type="containsText" priority="1626" operator="containsText" id="{E7BDD815-53C6-43B6-BA20-776F33CD751A}">
            <xm:f>NOT(ISERROR(SEARCH($H$162,N70)))</xm:f>
            <xm:f>$H$162</xm:f>
            <x14:dxf>
              <fill>
                <patternFill>
                  <bgColor rgb="FF00B050"/>
                </patternFill>
              </fill>
            </x14:dxf>
          </x14:cfRule>
          <xm:sqref>N70:N74</xm:sqref>
        </x14:conditionalFormatting>
        <x14:conditionalFormatting xmlns:xm="http://schemas.microsoft.com/office/excel/2006/main">
          <x14:cfRule type="containsText" priority="1609" operator="containsText" id="{30F6C577-1B99-4903-903B-B31580161405}">
            <xm:f>NOT(ISERROR(SEARCH($H$163,N77)))</xm:f>
            <xm:f>$H$163</xm:f>
            <x14:dxf>
              <fill>
                <patternFill>
                  <bgColor rgb="FF92D050"/>
                </patternFill>
              </fill>
            </x14:dxf>
          </x14:cfRule>
          <x14:cfRule type="containsText" priority="1610" operator="containsText" id="{5A5D3D79-3502-4081-9392-00BEC0AB9C8B}">
            <xm:f>NOT(ISERROR(SEARCH($H$164,N77)))</xm:f>
            <xm:f>$H$164</xm:f>
            <x14:dxf>
              <fill>
                <patternFill>
                  <bgColor rgb="FFFFFF00"/>
                </patternFill>
              </fill>
            </x14:dxf>
          </x14:cfRule>
          <x14:cfRule type="containsText" priority="1611" operator="containsText" id="{16F5B5D2-7904-4623-9688-C1834F1FD67F}">
            <xm:f>NOT(ISERROR(SEARCH($H$165,N77)))</xm:f>
            <xm:f>$H$165</xm:f>
            <x14:dxf>
              <fill>
                <patternFill>
                  <bgColor rgb="FFFFC000"/>
                </patternFill>
              </fill>
            </x14:dxf>
          </x14:cfRule>
          <x14:cfRule type="containsText" priority="1612" operator="containsText" id="{9BA4BF73-D169-4D09-88F0-1C2FA7CB1AF3}">
            <xm:f>NOT(ISERROR(SEARCH($H$166,N77)))</xm:f>
            <xm:f>$H$166</xm:f>
            <x14:dxf>
              <fill>
                <patternFill>
                  <bgColor rgb="FFFF0000"/>
                </patternFill>
              </fill>
            </x14:dxf>
          </x14:cfRule>
          <xm:sqref>N77</xm:sqref>
        </x14:conditionalFormatting>
        <x14:conditionalFormatting xmlns:xm="http://schemas.microsoft.com/office/excel/2006/main">
          <x14:cfRule type="containsText" priority="1614" operator="containsText" id="{76BC0530-5A3E-43F6-AA0F-8215371055DE}">
            <xm:f>NOT(ISERROR(SEARCH($I$163,O77)))</xm:f>
            <xm:f>$I$163</xm:f>
            <x14:dxf>
              <fill>
                <patternFill>
                  <bgColor theme="9" tint="-0.24994659260841701"/>
                </patternFill>
              </fill>
            </x14:dxf>
          </x14:cfRule>
          <x14:cfRule type="containsText" priority="1615" operator="containsText" id="{08D8C9BB-02DE-41CF-A2A4-513E8ABA66E2}">
            <xm:f>NOT(ISERROR(SEARCH($I$164,O77)))</xm:f>
            <xm:f>$I$164</xm:f>
            <x14:dxf>
              <fill>
                <patternFill>
                  <bgColor rgb="FFFFC000"/>
                </patternFill>
              </fill>
            </x14:dxf>
          </x14:cfRule>
          <xm:sqref>O77</xm:sqref>
        </x14:conditionalFormatting>
        <x14:conditionalFormatting xmlns:xm="http://schemas.microsoft.com/office/excel/2006/main">
          <x14:cfRule type="containsText" priority="1603" operator="containsText" id="{F3BCEEBE-4815-40D0-B64D-E16BDB8EBECA}">
            <xm:f>NOT(ISERROR(SEARCH($G$162,M77)))</xm:f>
            <xm:f>$G$162</xm:f>
            <x14:dxf>
              <fill>
                <patternFill>
                  <bgColor rgb="FF00B050"/>
                </patternFill>
              </fill>
            </x14:dxf>
          </x14:cfRule>
          <x14:cfRule type="containsText" priority="1604" operator="containsText" id="{307617EC-FABC-497F-8FB1-1302C1CBD1D1}">
            <xm:f>NOT(ISERROR(SEARCH($G$163,M77)))</xm:f>
            <xm:f>$G$163</xm:f>
            <x14:dxf>
              <fill>
                <patternFill>
                  <bgColor rgb="FF92D050"/>
                </patternFill>
              </fill>
            </x14:dxf>
          </x14:cfRule>
          <x14:cfRule type="containsText" priority="1605" operator="containsText" id="{10C130F9-F527-4022-8E35-83FDB651700F}">
            <xm:f>NOT(ISERROR(SEARCH($G$164,M77)))</xm:f>
            <xm:f>$G$164</xm:f>
            <x14:dxf>
              <fill>
                <patternFill>
                  <bgColor rgb="FFFFFF00"/>
                </patternFill>
              </fill>
            </x14:dxf>
          </x14:cfRule>
          <x14:cfRule type="containsText" priority="1606" operator="containsText" id="{F3B90A79-20B2-46D5-9901-EF4E8D5DDFBF}">
            <xm:f>NOT(ISERROR(SEARCH($G$165,M77)))</xm:f>
            <xm:f>$G$165</xm:f>
            <x14:dxf>
              <fill>
                <patternFill>
                  <bgColor rgb="FFFFC000"/>
                </patternFill>
              </fill>
            </x14:dxf>
          </x14:cfRule>
          <x14:cfRule type="containsText" priority="1607" operator="containsText" id="{5E141AAC-6A06-409C-AE50-5B29E171BC62}">
            <xm:f>NOT(ISERROR(SEARCH($G$166,M77)))</xm:f>
            <xm:f>$G$166</xm:f>
            <x14:dxf>
              <fill>
                <patternFill>
                  <bgColor rgb="FFFF0000"/>
                </patternFill>
              </fill>
            </x14:dxf>
          </x14:cfRule>
          <xm:sqref>M77:M79</xm:sqref>
        </x14:conditionalFormatting>
        <x14:conditionalFormatting xmlns:xm="http://schemas.microsoft.com/office/excel/2006/main">
          <x14:cfRule type="containsText" priority="1598" operator="containsText" id="{B9E3BC5B-7880-47D8-9B3B-ACA267C457AF}">
            <xm:f>NOT(ISERROR(SEARCH($G$166,M75)))</xm:f>
            <xm:f>$G$166</xm:f>
            <x14:dxf>
              <fill>
                <patternFill>
                  <bgColor rgb="FFFF0000"/>
                </patternFill>
              </fill>
            </x14:dxf>
          </x14:cfRule>
          <x14:cfRule type="containsText" priority="1599" operator="containsText" id="{CCD7FFAC-6DD9-4B77-AA8B-2F90C0DC5AC7}">
            <xm:f>NOT(ISERROR(SEARCH($G$165,M75)))</xm:f>
            <xm:f>$G$165</xm:f>
            <x14:dxf>
              <fill>
                <patternFill>
                  <bgColor rgb="FFFFC000"/>
                </patternFill>
              </fill>
            </x14:dxf>
          </x14:cfRule>
          <x14:cfRule type="containsText" priority="1600" operator="containsText" id="{3CBA0DFB-011A-4477-9657-2938A3A8FA79}">
            <xm:f>NOT(ISERROR(SEARCH($G$164,M75)))</xm:f>
            <xm:f>$G$164</xm:f>
            <x14:dxf>
              <fill>
                <patternFill>
                  <bgColor rgb="FFFFFF00"/>
                </patternFill>
              </fill>
            </x14:dxf>
          </x14:cfRule>
          <x14:cfRule type="containsText" priority="1601" operator="containsText" id="{FBB6175A-49A0-4316-90FC-6DFC954336D6}">
            <xm:f>NOT(ISERROR(SEARCH($G$163,M75)))</xm:f>
            <xm:f>$G$163</xm:f>
            <x14:dxf>
              <fill>
                <patternFill>
                  <bgColor rgb="FF92D050"/>
                </patternFill>
              </fill>
            </x14:dxf>
          </x14:cfRule>
          <x14:cfRule type="containsText" priority="1602" operator="containsText" id="{5C474C82-7128-4B6C-A1B7-10165C571743}">
            <xm:f>NOT(ISERROR(SEARCH($G$162,M75)))</xm:f>
            <xm:f>$G$162</xm:f>
            <x14:dxf>
              <fill>
                <patternFill>
                  <bgColor rgb="FF00B050"/>
                </patternFill>
              </fill>
            </x14:dxf>
          </x14:cfRule>
          <xm:sqref>M75</xm:sqref>
        </x14:conditionalFormatting>
        <x14:conditionalFormatting xmlns:xm="http://schemas.microsoft.com/office/excel/2006/main">
          <x14:cfRule type="containsText" priority="1589" operator="containsText" id="{8AC45007-60AF-4A18-B39F-F7B6CF4B8812}">
            <xm:f>NOT(ISERROR(SEARCH($H$166,N75)))</xm:f>
            <xm:f>$H$166</xm:f>
            <x14:dxf>
              <fill>
                <patternFill>
                  <bgColor rgb="FFFF0000"/>
                </patternFill>
              </fill>
            </x14:dxf>
          </x14:cfRule>
          <x14:cfRule type="containsText" priority="1590" operator="containsText" id="{4227C64D-97C4-485D-BFE1-7F22840DA06E}">
            <xm:f>NOT(ISERROR(SEARCH($H$165,N75)))</xm:f>
            <xm:f>$H$165</xm:f>
            <x14:dxf>
              <fill>
                <patternFill>
                  <bgColor rgb="FFFFC000"/>
                </patternFill>
              </fill>
            </x14:dxf>
          </x14:cfRule>
          <x14:cfRule type="containsText" priority="1591" operator="containsText" id="{61503338-378E-4424-A383-7AB3B1B6B58C}">
            <xm:f>NOT(ISERROR(SEARCH($H$164,N75)))</xm:f>
            <xm:f>$H$164</xm:f>
            <x14:dxf>
              <fill>
                <patternFill>
                  <bgColor rgb="FFFFFF00"/>
                </patternFill>
              </fill>
            </x14:dxf>
          </x14:cfRule>
          <x14:cfRule type="containsText" priority="1592" operator="containsText" id="{BD93C6E3-A631-42A5-B87F-1860AD1F5BB0}">
            <xm:f>NOT(ISERROR(SEARCH($H$163,N75)))</xm:f>
            <xm:f>$H$163</xm:f>
            <x14:dxf>
              <fill>
                <patternFill>
                  <bgColor rgb="FF92D050"/>
                </patternFill>
              </fill>
            </x14:dxf>
          </x14:cfRule>
          <x14:cfRule type="containsText" priority="1593" operator="containsText" id="{E758E6A7-EC0C-44AA-A0D1-D61C63869699}">
            <xm:f>NOT(ISERROR(SEARCH($H$162,N75)))</xm:f>
            <xm:f>$H$162</xm:f>
            <x14:dxf>
              <fill>
                <patternFill>
                  <bgColor rgb="FF00B050"/>
                </patternFill>
              </fill>
            </x14:dxf>
          </x14:cfRule>
          <xm:sqref>N75</xm:sqref>
        </x14:conditionalFormatting>
        <x14:conditionalFormatting xmlns:xm="http://schemas.microsoft.com/office/excel/2006/main">
          <x14:cfRule type="containsText" priority="1594" operator="containsText" id="{40949191-54EF-404F-B56A-9AA35460D39A}">
            <xm:f>NOT(ISERROR(SEARCH($I$165,O75)))</xm:f>
            <xm:f>$I$165</xm:f>
            <x14:dxf>
              <fill>
                <patternFill>
                  <bgColor rgb="FFFF0000"/>
                </patternFill>
              </fill>
            </x14:dxf>
          </x14:cfRule>
          <x14:cfRule type="containsText" priority="1595" operator="containsText" id="{BE0291D2-11D6-452B-AE2C-FEE9DFC81834}">
            <xm:f>NOT(ISERROR(SEARCH($I$164,O75)))</xm:f>
            <xm:f>$I$164</xm:f>
            <x14:dxf>
              <fill>
                <patternFill>
                  <bgColor theme="9" tint="-0.24994659260841701"/>
                </patternFill>
              </fill>
            </x14:dxf>
          </x14:cfRule>
          <x14:cfRule type="containsText" priority="1596" operator="containsText" id="{2B31486A-D725-4CA6-BAB4-C66C8D75DEE6}">
            <xm:f>NOT(ISERROR(SEARCH($I$163,O75)))</xm:f>
            <xm:f>$I$163</xm:f>
            <x14:dxf>
              <fill>
                <patternFill>
                  <bgColor rgb="FFFFC000"/>
                </patternFill>
              </fill>
            </x14:dxf>
          </x14:cfRule>
          <x14:cfRule type="containsText" priority="1597" operator="containsText" id="{1091ED98-4549-4D10-9D16-06C4A97BE1FE}">
            <xm:f>NOT(ISERROR(SEARCH($I$162,O75)))</xm:f>
            <xm:f>$I$162</xm:f>
            <x14:dxf>
              <fill>
                <patternFill>
                  <bgColor rgb="FF00B050"/>
                </patternFill>
              </fill>
            </x14:dxf>
          </x14:cfRule>
          <xm:sqref>O75</xm:sqref>
        </x14:conditionalFormatting>
        <x14:conditionalFormatting xmlns:xm="http://schemas.microsoft.com/office/excel/2006/main">
          <x14:cfRule type="containsText" priority="1584" operator="containsText" id="{41B7BE94-049D-4D3D-ABD0-B0F8DE66FD05}">
            <xm:f>NOT(ISERROR(SEARCH($G$166,G80)))</xm:f>
            <xm:f>$G$166</xm:f>
            <x14:dxf>
              <fill>
                <patternFill>
                  <bgColor rgb="FFFF0000"/>
                </patternFill>
              </fill>
            </x14:dxf>
          </x14:cfRule>
          <x14:cfRule type="containsText" priority="1585" operator="containsText" id="{EDCFA8F4-EE65-4D33-82C2-239215818EC6}">
            <xm:f>NOT(ISERROR(SEARCH($G$165,G80)))</xm:f>
            <xm:f>$G$165</xm:f>
            <x14:dxf>
              <fill>
                <patternFill>
                  <bgColor rgb="FFFFC000"/>
                </patternFill>
              </fill>
            </x14:dxf>
          </x14:cfRule>
          <x14:cfRule type="containsText" priority="1586" operator="containsText" id="{66986C6C-97A1-4A54-BF4E-10FF0885A151}">
            <xm:f>NOT(ISERROR(SEARCH($G$164,G80)))</xm:f>
            <xm:f>$G$164</xm:f>
            <x14:dxf>
              <fill>
                <patternFill>
                  <bgColor rgb="FFFFFF00"/>
                </patternFill>
              </fill>
            </x14:dxf>
          </x14:cfRule>
          <x14:cfRule type="containsText" priority="1587" operator="containsText" id="{15621A9F-F262-4089-93EC-6A01E9D1A094}">
            <xm:f>NOT(ISERROR(SEARCH($G$163,G80)))</xm:f>
            <xm:f>$G$163</xm:f>
            <x14:dxf>
              <fill>
                <patternFill>
                  <bgColor rgb="FF92D050"/>
                </patternFill>
              </fill>
            </x14:dxf>
          </x14:cfRule>
          <x14:cfRule type="containsText" priority="1588" operator="containsText" id="{51380210-40D9-4B68-91FA-466FFA6FE630}">
            <xm:f>NOT(ISERROR(SEARCH($G$162,G80)))</xm:f>
            <xm:f>$G$162</xm:f>
            <x14:dxf>
              <fill>
                <patternFill>
                  <bgColor rgb="FF00B050"/>
                </patternFill>
              </fill>
            </x14:dxf>
          </x14:cfRule>
          <xm:sqref>G80</xm:sqref>
        </x14:conditionalFormatting>
        <x14:conditionalFormatting xmlns:xm="http://schemas.microsoft.com/office/excel/2006/main">
          <x14:cfRule type="containsText" priority="1579" operator="containsText" id="{2F1AF1C0-3F5C-4E1C-AC7F-BE857D56986B}">
            <xm:f>NOT(ISERROR(SEARCH($H$166,H80)))</xm:f>
            <xm:f>$H$166</xm:f>
            <x14:dxf>
              <fill>
                <patternFill>
                  <bgColor rgb="FFFF0000"/>
                </patternFill>
              </fill>
            </x14:dxf>
          </x14:cfRule>
          <x14:cfRule type="containsText" priority="1580" operator="containsText" id="{EAB41B6F-5622-4999-807F-E353249B357F}">
            <xm:f>NOT(ISERROR(SEARCH($H$165,H80)))</xm:f>
            <xm:f>$H$165</xm:f>
            <x14:dxf>
              <fill>
                <patternFill>
                  <bgColor rgb="FFFFC000"/>
                </patternFill>
              </fill>
            </x14:dxf>
          </x14:cfRule>
          <x14:cfRule type="containsText" priority="1581" operator="containsText" id="{BB0A1224-9919-425E-80B3-297E202C29A9}">
            <xm:f>NOT(ISERROR(SEARCH($H$164,H80)))</xm:f>
            <xm:f>$H$164</xm:f>
            <x14:dxf>
              <fill>
                <patternFill>
                  <bgColor rgb="FFFFFF00"/>
                </patternFill>
              </fill>
            </x14:dxf>
          </x14:cfRule>
          <x14:cfRule type="containsText" priority="1582" operator="containsText" id="{1877CAF3-ABB9-463E-AD5D-C6FA0F8D0ED7}">
            <xm:f>NOT(ISERROR(SEARCH($H$163,H80)))</xm:f>
            <xm:f>$H$163</xm:f>
            <x14:dxf>
              <fill>
                <patternFill>
                  <bgColor rgb="FF92D050"/>
                </patternFill>
              </fill>
            </x14:dxf>
          </x14:cfRule>
          <x14:cfRule type="containsText" priority="1583" operator="containsText" id="{BC11622E-A4BF-4C19-A461-7B5725D6FF92}">
            <xm:f>NOT(ISERROR(SEARCH($H$162,H80)))</xm:f>
            <xm:f>$H$162</xm:f>
            <x14:dxf>
              <fill>
                <patternFill>
                  <bgColor rgb="FF00B050"/>
                </patternFill>
              </fill>
            </x14:dxf>
          </x14:cfRule>
          <xm:sqref>H80</xm:sqref>
        </x14:conditionalFormatting>
        <x14:conditionalFormatting xmlns:xm="http://schemas.microsoft.com/office/excel/2006/main">
          <x14:cfRule type="containsText" priority="1575" operator="containsText" id="{7A0C5BCD-80C6-4E64-B7D9-45D9FF145507}">
            <xm:f>NOT(ISERROR(SEARCH($I$165,I80)))</xm:f>
            <xm:f>$I$165</xm:f>
            <x14:dxf>
              <fill>
                <patternFill>
                  <bgColor rgb="FFFF0000"/>
                </patternFill>
              </fill>
            </x14:dxf>
          </x14:cfRule>
          <x14:cfRule type="containsText" priority="1576" operator="containsText" id="{25150B17-7F73-4E06-A237-8AFD761DFAC0}">
            <xm:f>NOT(ISERROR(SEARCH($I$164,I80)))</xm:f>
            <xm:f>$I$164</xm:f>
            <x14:dxf>
              <fill>
                <patternFill>
                  <bgColor theme="9" tint="-0.24994659260841701"/>
                </patternFill>
              </fill>
            </x14:dxf>
          </x14:cfRule>
          <x14:cfRule type="containsText" priority="1577" operator="containsText" id="{22E52931-9ECE-4F73-82E6-29B28655477B}">
            <xm:f>NOT(ISERROR(SEARCH($I$163,I80)))</xm:f>
            <xm:f>$I$163</xm:f>
            <x14:dxf>
              <fill>
                <patternFill>
                  <bgColor rgb="FFFFC000"/>
                </patternFill>
              </fill>
            </x14:dxf>
          </x14:cfRule>
          <x14:cfRule type="containsText" priority="1578" operator="containsText" id="{4D7FAC50-2B0A-41BF-82A5-AF13F6231FA4}">
            <xm:f>NOT(ISERROR(SEARCH($I$162,I80)))</xm:f>
            <xm:f>$I$162</xm:f>
            <x14:dxf>
              <fill>
                <patternFill>
                  <bgColor rgb="FF00B050"/>
                </patternFill>
              </fill>
            </x14:dxf>
          </x14:cfRule>
          <xm:sqref>I80</xm:sqref>
        </x14:conditionalFormatting>
        <x14:conditionalFormatting xmlns:xm="http://schemas.microsoft.com/office/excel/2006/main">
          <x14:cfRule type="containsText" priority="1542" operator="containsText" id="{99528CF6-84A8-4592-9DC1-930EF46A1640}">
            <xm:f>NOT(ISERROR(SEARCH($G$166,M80)))</xm:f>
            <xm:f>$G$166</xm:f>
            <x14:dxf>
              <fill>
                <patternFill>
                  <bgColor rgb="FFFF0000"/>
                </patternFill>
              </fill>
            </x14:dxf>
          </x14:cfRule>
          <x14:cfRule type="containsText" priority="1543" operator="containsText" id="{563394AC-2863-4FBA-BEDF-EE6701E5553B}">
            <xm:f>NOT(ISERROR(SEARCH($G$165,M80)))</xm:f>
            <xm:f>$G$165</xm:f>
            <x14:dxf>
              <fill>
                <patternFill>
                  <bgColor rgb="FFFFC000"/>
                </patternFill>
              </fill>
            </x14:dxf>
          </x14:cfRule>
          <x14:cfRule type="containsText" priority="1544" operator="containsText" id="{0C33F0D4-46C7-4044-9510-88127C2A778E}">
            <xm:f>NOT(ISERROR(SEARCH($G$164,M80)))</xm:f>
            <xm:f>$G$164</xm:f>
            <x14:dxf>
              <fill>
                <patternFill>
                  <bgColor rgb="FFFFFF00"/>
                </patternFill>
              </fill>
            </x14:dxf>
          </x14:cfRule>
          <x14:cfRule type="containsText" priority="1545" operator="containsText" id="{98405B37-0E5C-4062-B54A-B12B35E94ED3}">
            <xm:f>NOT(ISERROR(SEARCH($G$163,M80)))</xm:f>
            <xm:f>$G$163</xm:f>
            <x14:dxf>
              <fill>
                <patternFill>
                  <bgColor rgb="FF92D050"/>
                </patternFill>
              </fill>
            </x14:dxf>
          </x14:cfRule>
          <x14:cfRule type="containsText" priority="1546" operator="containsText" id="{7404DE30-289D-46C7-A02A-40879D552268}">
            <xm:f>NOT(ISERROR(SEARCH($G$162,M80)))</xm:f>
            <xm:f>$G$162</xm:f>
            <x14:dxf>
              <fill>
                <patternFill>
                  <bgColor rgb="FF00B050"/>
                </patternFill>
              </fill>
            </x14:dxf>
          </x14:cfRule>
          <xm:sqref>M80</xm:sqref>
        </x14:conditionalFormatting>
        <x14:conditionalFormatting xmlns:xm="http://schemas.microsoft.com/office/excel/2006/main">
          <x14:cfRule type="containsText" priority="1537" operator="containsText" id="{B1462C0B-C130-4800-B45C-E5E20BD3C850}">
            <xm:f>NOT(ISERROR(SEARCH($H$166,N80)))</xm:f>
            <xm:f>$H$166</xm:f>
            <x14:dxf>
              <fill>
                <patternFill>
                  <bgColor rgb="FFFF0000"/>
                </patternFill>
              </fill>
            </x14:dxf>
          </x14:cfRule>
          <x14:cfRule type="containsText" priority="1538" operator="containsText" id="{2C407BAA-BE0B-4D7E-A4A2-66BAE9B5D23E}">
            <xm:f>NOT(ISERROR(SEARCH($H$165,N80)))</xm:f>
            <xm:f>$H$165</xm:f>
            <x14:dxf>
              <fill>
                <patternFill>
                  <bgColor rgb="FFFFC000"/>
                </patternFill>
              </fill>
            </x14:dxf>
          </x14:cfRule>
          <x14:cfRule type="containsText" priority="1539" operator="containsText" id="{6DA3EC7B-64B6-4A21-8827-2B38AD29737F}">
            <xm:f>NOT(ISERROR(SEARCH($H$164,N80)))</xm:f>
            <xm:f>$H$164</xm:f>
            <x14:dxf>
              <fill>
                <patternFill>
                  <bgColor rgb="FFFFFF00"/>
                </patternFill>
              </fill>
            </x14:dxf>
          </x14:cfRule>
          <x14:cfRule type="containsText" priority="1540" operator="containsText" id="{38F8D5D3-5C26-42EA-BE43-847879D04274}">
            <xm:f>NOT(ISERROR(SEARCH($H$163,N80)))</xm:f>
            <xm:f>$H$163</xm:f>
            <x14:dxf>
              <fill>
                <patternFill>
                  <bgColor rgb="FF92D050"/>
                </patternFill>
              </fill>
            </x14:dxf>
          </x14:cfRule>
          <x14:cfRule type="containsText" priority="1541" operator="containsText" id="{0D8EAAF5-4EA5-4E5D-9BC3-2E218B3A2D01}">
            <xm:f>NOT(ISERROR(SEARCH($H$162,N80)))</xm:f>
            <xm:f>$H$162</xm:f>
            <x14:dxf>
              <fill>
                <patternFill>
                  <bgColor rgb="FF00B050"/>
                </patternFill>
              </fill>
            </x14:dxf>
          </x14:cfRule>
          <xm:sqref>N80</xm:sqref>
        </x14:conditionalFormatting>
        <x14:conditionalFormatting xmlns:xm="http://schemas.microsoft.com/office/excel/2006/main">
          <x14:cfRule type="containsText" priority="1533" operator="containsText" id="{1BCC6DF7-C13D-4552-85A8-EDBDCC034FE9}">
            <xm:f>NOT(ISERROR(SEARCH($I$165,O80)))</xm:f>
            <xm:f>$I$165</xm:f>
            <x14:dxf>
              <fill>
                <patternFill>
                  <bgColor rgb="FFFF0000"/>
                </patternFill>
              </fill>
            </x14:dxf>
          </x14:cfRule>
          <x14:cfRule type="containsText" priority="1534" operator="containsText" id="{846901FD-5F16-4EC5-8918-7ACB20DC5A82}">
            <xm:f>NOT(ISERROR(SEARCH($I$164,O80)))</xm:f>
            <xm:f>$I$164</xm:f>
            <x14:dxf>
              <fill>
                <patternFill>
                  <bgColor theme="9" tint="-0.24994659260841701"/>
                </patternFill>
              </fill>
            </x14:dxf>
          </x14:cfRule>
          <x14:cfRule type="containsText" priority="1535" operator="containsText" id="{2AC21FC6-B193-42AD-BC68-A6B8EAC1B002}">
            <xm:f>NOT(ISERROR(SEARCH($I$163,O80)))</xm:f>
            <xm:f>$I$163</xm:f>
            <x14:dxf>
              <fill>
                <patternFill>
                  <bgColor rgb="FFFFC000"/>
                </patternFill>
              </fill>
            </x14:dxf>
          </x14:cfRule>
          <x14:cfRule type="containsText" priority="1536" operator="containsText" id="{EFDDB216-8576-4BD6-964D-9BA2318CA68B}">
            <xm:f>NOT(ISERROR(SEARCH($I$162,O80)))</xm:f>
            <xm:f>$I$162</xm:f>
            <x14:dxf>
              <fill>
                <patternFill>
                  <bgColor rgb="FF00B050"/>
                </patternFill>
              </fill>
            </x14:dxf>
          </x14:cfRule>
          <xm:sqref>O80</xm:sqref>
        </x14:conditionalFormatting>
        <x14:conditionalFormatting xmlns:xm="http://schemas.microsoft.com/office/excel/2006/main">
          <x14:cfRule type="containsText" priority="1414" operator="containsText" id="{F2D51777-0D68-449C-95D2-D8E37A3B726E}">
            <xm:f>NOT(ISERROR(SEARCH($I$165,I85)))</xm:f>
            <xm:f>$I$165</xm:f>
            <x14:dxf>
              <fill>
                <patternFill>
                  <bgColor rgb="FFFF0000"/>
                </patternFill>
              </fill>
            </x14:dxf>
          </x14:cfRule>
          <x14:cfRule type="containsText" priority="1415" operator="containsText" id="{FA2539B8-D7A8-4A7C-B4E6-0BBAEBA20317}">
            <xm:f>NOT(ISERROR(SEARCH($I$164,I85)))</xm:f>
            <xm:f>$I$164</xm:f>
            <x14:dxf>
              <fill>
                <patternFill>
                  <bgColor theme="9" tint="-0.24994659260841701"/>
                </patternFill>
              </fill>
            </x14:dxf>
          </x14:cfRule>
          <x14:cfRule type="containsText" priority="1416" operator="containsText" id="{E81C5304-D4D0-4298-82CB-61F931C82B93}">
            <xm:f>NOT(ISERROR(SEARCH($I$163,I85)))</xm:f>
            <xm:f>$I$163</xm:f>
            <x14:dxf>
              <fill>
                <patternFill>
                  <bgColor rgb="FFFFC000"/>
                </patternFill>
              </fill>
            </x14:dxf>
          </x14:cfRule>
          <x14:cfRule type="containsText" priority="1417" operator="containsText" id="{54290678-E353-40FB-B2D6-331D34C5C62A}">
            <xm:f>NOT(ISERROR(SEARCH($I$162,I85)))</xm:f>
            <xm:f>$I$162</xm:f>
            <x14:dxf>
              <fill>
                <patternFill>
                  <bgColor rgb="FF00B050"/>
                </patternFill>
              </fill>
            </x14:dxf>
          </x14:cfRule>
          <xm:sqref>I85:I88</xm:sqref>
        </x14:conditionalFormatting>
        <x14:conditionalFormatting xmlns:xm="http://schemas.microsoft.com/office/excel/2006/main">
          <x14:cfRule type="containsText" priority="1404" operator="containsText" id="{E35641BE-78C3-42A0-8999-A9D275DCE1F9}">
            <xm:f>NOT(ISERROR(SEARCH($G$166,G85)))</xm:f>
            <xm:f>$G$166</xm:f>
            <x14:dxf>
              <fill>
                <patternFill>
                  <bgColor rgb="FFFF0000"/>
                </patternFill>
              </fill>
            </x14:dxf>
          </x14:cfRule>
          <x14:cfRule type="containsText" priority="1405" operator="containsText" id="{8D2B8A61-5901-4C43-BB8C-8096C6C149AE}">
            <xm:f>NOT(ISERROR(SEARCH($G$165,G85)))</xm:f>
            <xm:f>$G$165</xm:f>
            <x14:dxf>
              <fill>
                <patternFill>
                  <bgColor rgb="FFFFC000"/>
                </patternFill>
              </fill>
            </x14:dxf>
          </x14:cfRule>
          <x14:cfRule type="containsText" priority="1406" operator="containsText" id="{EBBD4A13-7EC9-40ED-9CA9-CD7C397CF1D5}">
            <xm:f>NOT(ISERROR(SEARCH($G$164,G85)))</xm:f>
            <xm:f>$G$164</xm:f>
            <x14:dxf>
              <fill>
                <patternFill>
                  <bgColor rgb="FFFFFF00"/>
                </patternFill>
              </fill>
            </x14:dxf>
          </x14:cfRule>
          <x14:cfRule type="containsText" priority="1407" operator="containsText" id="{DC99E986-BF88-4603-A55E-7D2BB4244229}">
            <xm:f>NOT(ISERROR(SEARCH($G$163,G85)))</xm:f>
            <xm:f>$G$163</xm:f>
            <x14:dxf>
              <fill>
                <patternFill>
                  <bgColor rgb="FF92D050"/>
                </patternFill>
              </fill>
            </x14:dxf>
          </x14:cfRule>
          <x14:cfRule type="containsText" priority="1408" operator="containsText" id="{508C9554-EF9B-4B67-A0FC-2A02F2F5FACC}">
            <xm:f>NOT(ISERROR(SEARCH($G$162,G85)))</xm:f>
            <xm:f>$G$162</xm:f>
            <x14:dxf>
              <fill>
                <patternFill>
                  <bgColor rgb="FF00B050"/>
                </patternFill>
              </fill>
            </x14:dxf>
          </x14:cfRule>
          <xm:sqref>G85:G88</xm:sqref>
        </x14:conditionalFormatting>
        <x14:conditionalFormatting xmlns:xm="http://schemas.microsoft.com/office/excel/2006/main">
          <x14:cfRule type="containsText" priority="1409" operator="containsText" id="{EC881832-AE1F-4E4E-9490-267FA446EAEC}">
            <xm:f>NOT(ISERROR(SEARCH($H$166,H85)))</xm:f>
            <xm:f>$H$166</xm:f>
            <x14:dxf>
              <fill>
                <patternFill>
                  <bgColor rgb="FFFF0000"/>
                </patternFill>
              </fill>
            </x14:dxf>
          </x14:cfRule>
          <x14:cfRule type="containsText" priority="1410" operator="containsText" id="{A089E70C-968B-46CE-A598-647DE2A15139}">
            <xm:f>NOT(ISERROR(SEARCH($H$165,H85)))</xm:f>
            <xm:f>$H$165</xm:f>
            <x14:dxf>
              <fill>
                <patternFill>
                  <bgColor rgb="FFFFC000"/>
                </patternFill>
              </fill>
            </x14:dxf>
          </x14:cfRule>
          <x14:cfRule type="containsText" priority="1411" operator="containsText" id="{914EAE86-4F2A-456C-9896-CB22C17C80B7}">
            <xm:f>NOT(ISERROR(SEARCH($H$164,H85)))</xm:f>
            <xm:f>$H$164</xm:f>
            <x14:dxf>
              <fill>
                <patternFill>
                  <bgColor rgb="FFFFFF00"/>
                </patternFill>
              </fill>
            </x14:dxf>
          </x14:cfRule>
          <x14:cfRule type="containsText" priority="1412" operator="containsText" id="{6467B870-B86B-4EC7-97C4-AA677FBDE7F8}">
            <xm:f>NOT(ISERROR(SEARCH($H$163,H85)))</xm:f>
            <xm:f>$H$163</xm:f>
            <x14:dxf>
              <fill>
                <patternFill>
                  <bgColor rgb="FF92D050"/>
                </patternFill>
              </fill>
            </x14:dxf>
          </x14:cfRule>
          <x14:cfRule type="containsText" priority="1413" operator="containsText" id="{3936398D-CC3A-4723-98C4-06E9999A7377}">
            <xm:f>NOT(ISERROR(SEARCH($H$162,H85)))</xm:f>
            <xm:f>$H$162</xm:f>
            <x14:dxf>
              <fill>
                <patternFill>
                  <bgColor rgb="FF00B050"/>
                </patternFill>
              </fill>
            </x14:dxf>
          </x14:cfRule>
          <xm:sqref>H85:H88</xm:sqref>
        </x14:conditionalFormatting>
        <x14:conditionalFormatting xmlns:xm="http://schemas.microsoft.com/office/excel/2006/main">
          <x14:cfRule type="containsText" priority="1400" operator="containsText" id="{E1E35762-DAD3-487A-A51F-8D0658B39486}">
            <xm:f>NOT(ISERROR(SEARCH($I$165,O85)))</xm:f>
            <xm:f>$I$165</xm:f>
            <x14:dxf>
              <fill>
                <patternFill>
                  <bgColor rgb="FFFF0000"/>
                </patternFill>
              </fill>
            </x14:dxf>
          </x14:cfRule>
          <x14:cfRule type="containsText" priority="1401" operator="containsText" id="{B3819067-F90C-4288-B83D-AB6A241F1F65}">
            <xm:f>NOT(ISERROR(SEARCH($I$164,O85)))</xm:f>
            <xm:f>$I$164</xm:f>
            <x14:dxf>
              <fill>
                <patternFill>
                  <bgColor theme="9" tint="-0.24994659260841701"/>
                </patternFill>
              </fill>
            </x14:dxf>
          </x14:cfRule>
          <x14:cfRule type="containsText" priority="1402" operator="containsText" id="{A7F1C98B-F6F0-4261-A893-C7A626413474}">
            <xm:f>NOT(ISERROR(SEARCH($I$163,O85)))</xm:f>
            <xm:f>$I$163</xm:f>
            <x14:dxf>
              <fill>
                <patternFill>
                  <bgColor rgb="FFFFC000"/>
                </patternFill>
              </fill>
            </x14:dxf>
          </x14:cfRule>
          <x14:cfRule type="containsText" priority="1403" operator="containsText" id="{E04CB611-8878-4098-BB1D-7AEFBAFA047D}">
            <xm:f>NOT(ISERROR(SEARCH($I$162,O85)))</xm:f>
            <xm:f>$I$162</xm:f>
            <x14:dxf>
              <fill>
                <patternFill>
                  <bgColor rgb="FF00B050"/>
                </patternFill>
              </fill>
            </x14:dxf>
          </x14:cfRule>
          <xm:sqref>O85:O88</xm:sqref>
        </x14:conditionalFormatting>
        <x14:conditionalFormatting xmlns:xm="http://schemas.microsoft.com/office/excel/2006/main">
          <x14:cfRule type="containsText" priority="1390" operator="containsText" id="{1FF1FE43-49A5-47B3-B315-11EDE72BC465}">
            <xm:f>NOT(ISERROR(SEARCH($G$166,M85)))</xm:f>
            <xm:f>$G$166</xm:f>
            <x14:dxf>
              <fill>
                <patternFill>
                  <bgColor rgb="FFFF0000"/>
                </patternFill>
              </fill>
            </x14:dxf>
          </x14:cfRule>
          <x14:cfRule type="containsText" priority="1391" operator="containsText" id="{6847ADEB-669B-44EF-A610-6FA231317AAE}">
            <xm:f>NOT(ISERROR(SEARCH($G$165,M85)))</xm:f>
            <xm:f>$G$165</xm:f>
            <x14:dxf>
              <fill>
                <patternFill>
                  <bgColor rgb="FFFFC000"/>
                </patternFill>
              </fill>
            </x14:dxf>
          </x14:cfRule>
          <x14:cfRule type="containsText" priority="1392" operator="containsText" id="{7529B121-4B9A-4626-8D98-B8F71EF96B3A}">
            <xm:f>NOT(ISERROR(SEARCH($G$164,M85)))</xm:f>
            <xm:f>$G$164</xm:f>
            <x14:dxf>
              <fill>
                <patternFill>
                  <bgColor rgb="FFFFFF00"/>
                </patternFill>
              </fill>
            </x14:dxf>
          </x14:cfRule>
          <x14:cfRule type="containsText" priority="1393" operator="containsText" id="{3B00E8CF-3530-4243-928C-C1BACB3E5A6F}">
            <xm:f>NOT(ISERROR(SEARCH($G$163,M85)))</xm:f>
            <xm:f>$G$163</xm:f>
            <x14:dxf>
              <fill>
                <patternFill>
                  <bgColor rgb="FF92D050"/>
                </patternFill>
              </fill>
            </x14:dxf>
          </x14:cfRule>
          <x14:cfRule type="containsText" priority="1394" operator="containsText" id="{32C685A5-BF54-4D45-9DC2-3DEB1FF29A4F}">
            <xm:f>NOT(ISERROR(SEARCH($G$162,M85)))</xm:f>
            <xm:f>$G$162</xm:f>
            <x14:dxf>
              <fill>
                <patternFill>
                  <bgColor rgb="FF00B050"/>
                </patternFill>
              </fill>
            </x14:dxf>
          </x14:cfRule>
          <xm:sqref>M85:M88</xm:sqref>
        </x14:conditionalFormatting>
        <x14:conditionalFormatting xmlns:xm="http://schemas.microsoft.com/office/excel/2006/main">
          <x14:cfRule type="containsText" priority="1395" operator="containsText" id="{7D85F82C-B3D0-4604-AA08-0A305F5335D7}">
            <xm:f>NOT(ISERROR(SEARCH($H$166,N85)))</xm:f>
            <xm:f>$H$166</xm:f>
            <x14:dxf>
              <fill>
                <patternFill>
                  <bgColor rgb="FFFF0000"/>
                </patternFill>
              </fill>
            </x14:dxf>
          </x14:cfRule>
          <x14:cfRule type="containsText" priority="1396" operator="containsText" id="{8A0355B2-0D93-4EAA-B633-ADBC68ABF336}">
            <xm:f>NOT(ISERROR(SEARCH($H$165,N85)))</xm:f>
            <xm:f>$H$165</xm:f>
            <x14:dxf>
              <fill>
                <patternFill>
                  <bgColor rgb="FFFFC000"/>
                </patternFill>
              </fill>
            </x14:dxf>
          </x14:cfRule>
          <x14:cfRule type="containsText" priority="1397" operator="containsText" id="{DEC78FBF-4283-45EC-913F-3234E2E9ADBE}">
            <xm:f>NOT(ISERROR(SEARCH($H$164,N85)))</xm:f>
            <xm:f>$H$164</xm:f>
            <x14:dxf>
              <fill>
                <patternFill>
                  <bgColor rgb="FFFFFF00"/>
                </patternFill>
              </fill>
            </x14:dxf>
          </x14:cfRule>
          <x14:cfRule type="containsText" priority="1398" operator="containsText" id="{056961D1-F023-4579-8C48-E2B18C17CE04}">
            <xm:f>NOT(ISERROR(SEARCH($H$163,N85)))</xm:f>
            <xm:f>$H$163</xm:f>
            <x14:dxf>
              <fill>
                <patternFill>
                  <bgColor rgb="FF92D050"/>
                </patternFill>
              </fill>
            </x14:dxf>
          </x14:cfRule>
          <x14:cfRule type="containsText" priority="1399" operator="containsText" id="{E7B66AF9-55AE-45CD-B024-4692D73D3081}">
            <xm:f>NOT(ISERROR(SEARCH($H$162,N85)))</xm:f>
            <xm:f>$H$162</xm:f>
            <x14:dxf>
              <fill>
                <patternFill>
                  <bgColor rgb="FF00B050"/>
                </patternFill>
              </fill>
            </x14:dxf>
          </x14:cfRule>
          <xm:sqref>N85:N88</xm:sqref>
        </x14:conditionalFormatting>
        <x14:conditionalFormatting xmlns:xm="http://schemas.microsoft.com/office/excel/2006/main">
          <x14:cfRule type="containsText" priority="1386" operator="containsText" id="{DB96927D-637D-4A25-ADD8-A9AD0C3A2564}">
            <xm:f>NOT(ISERROR(SEARCH($I$165,I92)))</xm:f>
            <xm:f>$I$165</xm:f>
            <x14:dxf>
              <fill>
                <patternFill>
                  <bgColor rgb="FFFF0000"/>
                </patternFill>
              </fill>
            </x14:dxf>
          </x14:cfRule>
          <x14:cfRule type="containsText" priority="1387" operator="containsText" id="{4C9C7759-C499-415C-9E82-964613FB72A0}">
            <xm:f>NOT(ISERROR(SEARCH($I$164,I92)))</xm:f>
            <xm:f>$I$164</xm:f>
            <x14:dxf>
              <fill>
                <patternFill>
                  <bgColor theme="9" tint="-0.24994659260841701"/>
                </patternFill>
              </fill>
            </x14:dxf>
          </x14:cfRule>
          <x14:cfRule type="containsText" priority="1388" operator="containsText" id="{265CAA23-BCD9-4C65-802D-11AA2B637C16}">
            <xm:f>NOT(ISERROR(SEARCH($I$163,I92)))</xm:f>
            <xm:f>$I$163</xm:f>
            <x14:dxf>
              <fill>
                <patternFill>
                  <bgColor rgb="FFFFC000"/>
                </patternFill>
              </fill>
            </x14:dxf>
          </x14:cfRule>
          <x14:cfRule type="containsText" priority="1389" operator="containsText" id="{2FA976E9-BC85-4754-B317-F93B39BE267C}">
            <xm:f>NOT(ISERROR(SEARCH($I$162,I92)))</xm:f>
            <xm:f>$I$162</xm:f>
            <x14:dxf>
              <fill>
                <patternFill>
                  <bgColor rgb="FF00B050"/>
                </patternFill>
              </fill>
            </x14:dxf>
          </x14:cfRule>
          <xm:sqref>I92:I95</xm:sqref>
        </x14:conditionalFormatting>
        <x14:conditionalFormatting xmlns:xm="http://schemas.microsoft.com/office/excel/2006/main">
          <x14:cfRule type="containsText" priority="1376" operator="containsText" id="{2BD39D65-E9AC-42D8-AF1A-A29A6FF29748}">
            <xm:f>NOT(ISERROR(SEARCH($G$166,G92)))</xm:f>
            <xm:f>$G$166</xm:f>
            <x14:dxf>
              <fill>
                <patternFill>
                  <bgColor rgb="FFFF0000"/>
                </patternFill>
              </fill>
            </x14:dxf>
          </x14:cfRule>
          <x14:cfRule type="containsText" priority="1377" operator="containsText" id="{4DBE25A8-694F-43E8-8EF9-2C1EE5E22514}">
            <xm:f>NOT(ISERROR(SEARCH($G$165,G92)))</xm:f>
            <xm:f>$G$165</xm:f>
            <x14:dxf>
              <fill>
                <patternFill>
                  <bgColor rgb="FFFFC000"/>
                </patternFill>
              </fill>
            </x14:dxf>
          </x14:cfRule>
          <x14:cfRule type="containsText" priority="1378" operator="containsText" id="{37D8D986-A961-4D8E-9B37-C076F36EEA58}">
            <xm:f>NOT(ISERROR(SEARCH($G$164,G92)))</xm:f>
            <xm:f>$G$164</xm:f>
            <x14:dxf>
              <fill>
                <patternFill>
                  <bgColor rgb="FFFFFF00"/>
                </patternFill>
              </fill>
            </x14:dxf>
          </x14:cfRule>
          <x14:cfRule type="containsText" priority="1379" operator="containsText" id="{5FB8E219-3E6C-4ED7-A141-E58A0AFFA78B}">
            <xm:f>NOT(ISERROR(SEARCH($G$163,G92)))</xm:f>
            <xm:f>$G$163</xm:f>
            <x14:dxf>
              <fill>
                <patternFill>
                  <bgColor rgb="FF92D050"/>
                </patternFill>
              </fill>
            </x14:dxf>
          </x14:cfRule>
          <x14:cfRule type="containsText" priority="1380" operator="containsText" id="{F9240BE0-D487-4843-A2DF-D6963CC52F1B}">
            <xm:f>NOT(ISERROR(SEARCH($G$162,G92)))</xm:f>
            <xm:f>$G$162</xm:f>
            <x14:dxf>
              <fill>
                <patternFill>
                  <bgColor rgb="FF00B050"/>
                </patternFill>
              </fill>
            </x14:dxf>
          </x14:cfRule>
          <xm:sqref>G92:G95</xm:sqref>
        </x14:conditionalFormatting>
        <x14:conditionalFormatting xmlns:xm="http://schemas.microsoft.com/office/excel/2006/main">
          <x14:cfRule type="containsText" priority="1381" operator="containsText" id="{AA071F61-D107-459A-84B7-02DCD198DB02}">
            <xm:f>NOT(ISERROR(SEARCH($H$166,H92)))</xm:f>
            <xm:f>$H$166</xm:f>
            <x14:dxf>
              <fill>
                <patternFill>
                  <bgColor rgb="FFFF0000"/>
                </patternFill>
              </fill>
            </x14:dxf>
          </x14:cfRule>
          <x14:cfRule type="containsText" priority="1382" operator="containsText" id="{5251F486-5C10-41DA-BFB1-602540707327}">
            <xm:f>NOT(ISERROR(SEARCH($H$165,H92)))</xm:f>
            <xm:f>$H$165</xm:f>
            <x14:dxf>
              <fill>
                <patternFill>
                  <bgColor rgb="FFFFC000"/>
                </patternFill>
              </fill>
            </x14:dxf>
          </x14:cfRule>
          <x14:cfRule type="containsText" priority="1383" operator="containsText" id="{1A8C7B89-4EB9-4E8A-A16D-BF5A591494FE}">
            <xm:f>NOT(ISERROR(SEARCH($H$164,H92)))</xm:f>
            <xm:f>$H$164</xm:f>
            <x14:dxf>
              <fill>
                <patternFill>
                  <bgColor rgb="FFFFFF00"/>
                </patternFill>
              </fill>
            </x14:dxf>
          </x14:cfRule>
          <x14:cfRule type="containsText" priority="1384" operator="containsText" id="{5ABCD937-2A6B-4C27-B871-AC8001CA2F1F}">
            <xm:f>NOT(ISERROR(SEARCH($H$163,H92)))</xm:f>
            <xm:f>$H$163</xm:f>
            <x14:dxf>
              <fill>
                <patternFill>
                  <bgColor rgb="FF92D050"/>
                </patternFill>
              </fill>
            </x14:dxf>
          </x14:cfRule>
          <x14:cfRule type="containsText" priority="1385" operator="containsText" id="{9D1C0D59-680F-4EF2-B2DC-4F343BCF41FE}">
            <xm:f>NOT(ISERROR(SEARCH($H$162,H92)))</xm:f>
            <xm:f>$H$162</xm:f>
            <x14:dxf>
              <fill>
                <patternFill>
                  <bgColor rgb="FF00B050"/>
                </patternFill>
              </fill>
            </x14:dxf>
          </x14:cfRule>
          <xm:sqref>H92:H95</xm:sqref>
        </x14:conditionalFormatting>
        <x14:conditionalFormatting xmlns:xm="http://schemas.microsoft.com/office/excel/2006/main">
          <x14:cfRule type="containsText" priority="1372" operator="containsText" id="{A715C9E8-070C-4367-8857-4B77930BB6DC}">
            <xm:f>NOT(ISERROR(SEARCH($I$165,O92)))</xm:f>
            <xm:f>$I$165</xm:f>
            <x14:dxf>
              <fill>
                <patternFill>
                  <bgColor rgb="FFFF0000"/>
                </patternFill>
              </fill>
            </x14:dxf>
          </x14:cfRule>
          <x14:cfRule type="containsText" priority="1373" operator="containsText" id="{94409842-0CAD-4917-ABAC-4931C8C37ED9}">
            <xm:f>NOT(ISERROR(SEARCH($I$164,O92)))</xm:f>
            <xm:f>$I$164</xm:f>
            <x14:dxf>
              <fill>
                <patternFill>
                  <bgColor theme="9" tint="-0.24994659260841701"/>
                </patternFill>
              </fill>
            </x14:dxf>
          </x14:cfRule>
          <x14:cfRule type="containsText" priority="1374" operator="containsText" id="{BCE876F9-E01B-48EA-A746-153F56A4126A}">
            <xm:f>NOT(ISERROR(SEARCH($I$163,O92)))</xm:f>
            <xm:f>$I$163</xm:f>
            <x14:dxf>
              <fill>
                <patternFill>
                  <bgColor rgb="FFFFC000"/>
                </patternFill>
              </fill>
            </x14:dxf>
          </x14:cfRule>
          <x14:cfRule type="containsText" priority="1375" operator="containsText" id="{667AF768-2586-48D3-ABDA-4C3215681B26}">
            <xm:f>NOT(ISERROR(SEARCH($I$162,O92)))</xm:f>
            <xm:f>$I$162</xm:f>
            <x14:dxf>
              <fill>
                <patternFill>
                  <bgColor rgb="FF00B050"/>
                </patternFill>
              </fill>
            </x14:dxf>
          </x14:cfRule>
          <xm:sqref>O92:O95</xm:sqref>
        </x14:conditionalFormatting>
        <x14:conditionalFormatting xmlns:xm="http://schemas.microsoft.com/office/excel/2006/main">
          <x14:cfRule type="containsText" priority="1362" operator="containsText" id="{FA5C0BA0-3908-4EAB-8F56-8908134CCE13}">
            <xm:f>NOT(ISERROR(SEARCH($G$166,M92)))</xm:f>
            <xm:f>$G$166</xm:f>
            <x14:dxf>
              <fill>
                <patternFill>
                  <bgColor rgb="FFFF0000"/>
                </patternFill>
              </fill>
            </x14:dxf>
          </x14:cfRule>
          <x14:cfRule type="containsText" priority="1363" operator="containsText" id="{A058BB2B-D88D-45E7-BBD4-56BEB5F51EE2}">
            <xm:f>NOT(ISERROR(SEARCH($G$165,M92)))</xm:f>
            <xm:f>$G$165</xm:f>
            <x14:dxf>
              <fill>
                <patternFill>
                  <bgColor rgb="FFFFC000"/>
                </patternFill>
              </fill>
            </x14:dxf>
          </x14:cfRule>
          <x14:cfRule type="containsText" priority="1364" operator="containsText" id="{84BA2311-E2AB-41F2-B698-3B2A54C93E42}">
            <xm:f>NOT(ISERROR(SEARCH($G$164,M92)))</xm:f>
            <xm:f>$G$164</xm:f>
            <x14:dxf>
              <fill>
                <patternFill>
                  <bgColor rgb="FFFFFF00"/>
                </patternFill>
              </fill>
            </x14:dxf>
          </x14:cfRule>
          <x14:cfRule type="containsText" priority="1365" operator="containsText" id="{74A6D04E-4013-4535-9B5D-F87B72BB3291}">
            <xm:f>NOT(ISERROR(SEARCH($G$163,M92)))</xm:f>
            <xm:f>$G$163</xm:f>
            <x14:dxf>
              <fill>
                <patternFill>
                  <bgColor rgb="FF92D050"/>
                </patternFill>
              </fill>
            </x14:dxf>
          </x14:cfRule>
          <x14:cfRule type="containsText" priority="1366" operator="containsText" id="{E3A526DB-7216-4AD0-8C93-4CE0A157FF1F}">
            <xm:f>NOT(ISERROR(SEARCH($G$162,M92)))</xm:f>
            <xm:f>$G$162</xm:f>
            <x14:dxf>
              <fill>
                <patternFill>
                  <bgColor rgb="FF00B050"/>
                </patternFill>
              </fill>
            </x14:dxf>
          </x14:cfRule>
          <xm:sqref>M92:M95</xm:sqref>
        </x14:conditionalFormatting>
        <x14:conditionalFormatting xmlns:xm="http://schemas.microsoft.com/office/excel/2006/main">
          <x14:cfRule type="containsText" priority="1367" operator="containsText" id="{4A662134-FD43-4FF7-B321-BB55CB870004}">
            <xm:f>NOT(ISERROR(SEARCH($H$166,N92)))</xm:f>
            <xm:f>$H$166</xm:f>
            <x14:dxf>
              <fill>
                <patternFill>
                  <bgColor rgb="FFFF0000"/>
                </patternFill>
              </fill>
            </x14:dxf>
          </x14:cfRule>
          <x14:cfRule type="containsText" priority="1368" operator="containsText" id="{E189B7D4-C970-4AA8-9586-9077BBBB090B}">
            <xm:f>NOT(ISERROR(SEARCH($H$165,N92)))</xm:f>
            <xm:f>$H$165</xm:f>
            <x14:dxf>
              <fill>
                <patternFill>
                  <bgColor rgb="FFFFC000"/>
                </patternFill>
              </fill>
            </x14:dxf>
          </x14:cfRule>
          <x14:cfRule type="containsText" priority="1369" operator="containsText" id="{EC4AB4D2-3714-4AF4-804D-556FB7F87003}">
            <xm:f>NOT(ISERROR(SEARCH($H$164,N92)))</xm:f>
            <xm:f>$H$164</xm:f>
            <x14:dxf>
              <fill>
                <patternFill>
                  <bgColor rgb="FFFFFF00"/>
                </patternFill>
              </fill>
            </x14:dxf>
          </x14:cfRule>
          <x14:cfRule type="containsText" priority="1370" operator="containsText" id="{547432A8-1577-45A4-8B7A-34957B3F65CA}">
            <xm:f>NOT(ISERROR(SEARCH($H$163,N92)))</xm:f>
            <xm:f>$H$163</xm:f>
            <x14:dxf>
              <fill>
                <patternFill>
                  <bgColor rgb="FF92D050"/>
                </patternFill>
              </fill>
            </x14:dxf>
          </x14:cfRule>
          <x14:cfRule type="containsText" priority="1371" operator="containsText" id="{5AA53E6C-5952-4506-AE79-51EB43497118}">
            <xm:f>NOT(ISERROR(SEARCH($H$162,N92)))</xm:f>
            <xm:f>$H$162</xm:f>
            <x14:dxf>
              <fill>
                <patternFill>
                  <bgColor rgb="FF00B050"/>
                </patternFill>
              </fill>
            </x14:dxf>
          </x14:cfRule>
          <xm:sqref>N92:N95</xm:sqref>
        </x14:conditionalFormatting>
        <x14:conditionalFormatting xmlns:xm="http://schemas.microsoft.com/office/excel/2006/main">
          <x14:cfRule type="containsText" priority="1354" operator="containsText" id="{9E1FFA50-0FCD-44B2-A2F3-D87F5D3FEB6E}">
            <xm:f>NOT(ISERROR(SEARCH($H$163,H89)))</xm:f>
            <xm:f>$H$163</xm:f>
            <x14:dxf>
              <fill>
                <patternFill>
                  <bgColor rgb="FF92D050"/>
                </patternFill>
              </fill>
            </x14:dxf>
          </x14:cfRule>
          <x14:cfRule type="containsText" priority="1355" operator="containsText" id="{4F4C0A11-A09E-4436-985D-F2D710156528}">
            <xm:f>NOT(ISERROR(SEARCH($H$164,H89)))</xm:f>
            <xm:f>$H$164</xm:f>
            <x14:dxf>
              <fill>
                <patternFill>
                  <bgColor rgb="FFFFFF00"/>
                </patternFill>
              </fill>
            </x14:dxf>
          </x14:cfRule>
          <x14:cfRule type="containsText" priority="1356" operator="containsText" id="{D4CC4287-96DD-4FF6-BB3F-23D644F487FB}">
            <xm:f>NOT(ISERROR(SEARCH($H$165,H89)))</xm:f>
            <xm:f>$H$165</xm:f>
            <x14:dxf>
              <fill>
                <patternFill>
                  <bgColor rgb="FFFFC000"/>
                </patternFill>
              </fill>
            </x14:dxf>
          </x14:cfRule>
          <x14:cfRule type="containsText" priority="1357" operator="containsText" id="{2995244B-6CBC-4858-AE34-181C44C6F34F}">
            <xm:f>NOT(ISERROR(SEARCH($H$166,H89)))</xm:f>
            <xm:f>$H$166</xm:f>
            <x14:dxf>
              <fill>
                <patternFill>
                  <bgColor rgb="FFFF0000"/>
                </patternFill>
              </fill>
            </x14:dxf>
          </x14:cfRule>
          <xm:sqref>H89</xm:sqref>
        </x14:conditionalFormatting>
        <x14:conditionalFormatting xmlns:xm="http://schemas.microsoft.com/office/excel/2006/main">
          <x14:cfRule type="containsText" priority="1359" operator="containsText" id="{4D695EF1-3247-4113-ADE9-2B8B7E6F6349}">
            <xm:f>NOT(ISERROR(SEARCH($I$163,I89)))</xm:f>
            <xm:f>$I$163</xm:f>
            <x14:dxf>
              <fill>
                <patternFill>
                  <bgColor theme="9" tint="-0.24994659260841701"/>
                </patternFill>
              </fill>
            </x14:dxf>
          </x14:cfRule>
          <x14:cfRule type="containsText" priority="1360" operator="containsText" id="{CA2089F4-7E91-4BD0-B7A8-4E3CBE8C3B5B}">
            <xm:f>NOT(ISERROR(SEARCH($I$164,I89)))</xm:f>
            <xm:f>$I$164</xm:f>
            <x14:dxf>
              <fill>
                <patternFill>
                  <bgColor rgb="FFFFC000"/>
                </patternFill>
              </fill>
            </x14:dxf>
          </x14:cfRule>
          <xm:sqref>I89</xm:sqref>
        </x14:conditionalFormatting>
        <x14:conditionalFormatting xmlns:xm="http://schemas.microsoft.com/office/excel/2006/main">
          <x14:cfRule type="containsText" priority="1348" operator="containsText" id="{46B1294A-BA66-446B-8190-39306274B8AD}">
            <xm:f>NOT(ISERROR(SEARCH($G$162,G89)))</xm:f>
            <xm:f>$G$162</xm:f>
            <x14:dxf>
              <fill>
                <patternFill>
                  <bgColor rgb="FF00B050"/>
                </patternFill>
              </fill>
            </x14:dxf>
          </x14:cfRule>
          <x14:cfRule type="containsText" priority="1349" operator="containsText" id="{5FCF877B-0B01-4CA2-9F11-F3841D966CE8}">
            <xm:f>NOT(ISERROR(SEARCH($G$163,G89)))</xm:f>
            <xm:f>$G$163</xm:f>
            <x14:dxf>
              <fill>
                <patternFill>
                  <bgColor rgb="FF92D050"/>
                </patternFill>
              </fill>
            </x14:dxf>
          </x14:cfRule>
          <x14:cfRule type="containsText" priority="1350" operator="containsText" id="{5B63BE5D-2E08-4340-BA30-CB0DD3625400}">
            <xm:f>NOT(ISERROR(SEARCH($G$164,G89)))</xm:f>
            <xm:f>$G$164</xm:f>
            <x14:dxf>
              <fill>
                <patternFill>
                  <bgColor rgb="FFFFFF00"/>
                </patternFill>
              </fill>
            </x14:dxf>
          </x14:cfRule>
          <x14:cfRule type="containsText" priority="1351" operator="containsText" id="{88B636B5-DB75-4308-AD2A-9CE4004CD99B}">
            <xm:f>NOT(ISERROR(SEARCH($G$165,G89)))</xm:f>
            <xm:f>$G$165</xm:f>
            <x14:dxf>
              <fill>
                <patternFill>
                  <bgColor rgb="FFFFC000"/>
                </patternFill>
              </fill>
            </x14:dxf>
          </x14:cfRule>
          <x14:cfRule type="containsText" priority="1352" operator="containsText" id="{0BA762CA-B991-44B0-8E0C-2B98D5B4E973}">
            <xm:f>NOT(ISERROR(SEARCH($G$166,G89)))</xm:f>
            <xm:f>$G$166</xm:f>
            <x14:dxf>
              <fill>
                <patternFill>
                  <bgColor rgb="FFFF0000"/>
                </patternFill>
              </fill>
            </x14:dxf>
          </x14:cfRule>
          <xm:sqref>G89:G91</xm:sqref>
        </x14:conditionalFormatting>
        <x14:conditionalFormatting xmlns:xm="http://schemas.microsoft.com/office/excel/2006/main">
          <x14:cfRule type="containsText" priority="1340" operator="containsText" id="{0517F3E3-DBDD-4492-A012-E71EE55B4EBC}">
            <xm:f>NOT(ISERROR(SEARCH($H$163,N89)))</xm:f>
            <xm:f>$H$163</xm:f>
            <x14:dxf>
              <fill>
                <patternFill>
                  <bgColor rgb="FF92D050"/>
                </patternFill>
              </fill>
            </x14:dxf>
          </x14:cfRule>
          <x14:cfRule type="containsText" priority="1341" operator="containsText" id="{F8C3673F-AA96-42F5-AE36-39963DA05FB6}">
            <xm:f>NOT(ISERROR(SEARCH($H$164,N89)))</xm:f>
            <xm:f>$H$164</xm:f>
            <x14:dxf>
              <fill>
                <patternFill>
                  <bgColor rgb="FFFFFF00"/>
                </patternFill>
              </fill>
            </x14:dxf>
          </x14:cfRule>
          <x14:cfRule type="containsText" priority="1342" operator="containsText" id="{1C9B220E-DE0F-40AB-B332-CA65F670D015}">
            <xm:f>NOT(ISERROR(SEARCH($H$165,N89)))</xm:f>
            <xm:f>$H$165</xm:f>
            <x14:dxf>
              <fill>
                <patternFill>
                  <bgColor rgb="FFFFC000"/>
                </patternFill>
              </fill>
            </x14:dxf>
          </x14:cfRule>
          <x14:cfRule type="containsText" priority="1343" operator="containsText" id="{AC363D04-2524-4514-A11D-A1FBFA0E6A8D}">
            <xm:f>NOT(ISERROR(SEARCH($H$166,N89)))</xm:f>
            <xm:f>$H$166</xm:f>
            <x14:dxf>
              <fill>
                <patternFill>
                  <bgColor rgb="FFFF0000"/>
                </patternFill>
              </fill>
            </x14:dxf>
          </x14:cfRule>
          <xm:sqref>N89</xm:sqref>
        </x14:conditionalFormatting>
        <x14:conditionalFormatting xmlns:xm="http://schemas.microsoft.com/office/excel/2006/main">
          <x14:cfRule type="containsText" priority="1345" operator="containsText" id="{AE9FF803-D52F-40BB-A266-FEC6271CA05D}">
            <xm:f>NOT(ISERROR(SEARCH($I$163,O89)))</xm:f>
            <xm:f>$I$163</xm:f>
            <x14:dxf>
              <fill>
                <patternFill>
                  <bgColor theme="9" tint="-0.24994659260841701"/>
                </patternFill>
              </fill>
            </x14:dxf>
          </x14:cfRule>
          <x14:cfRule type="containsText" priority="1346" operator="containsText" id="{54074046-0460-4A62-81F4-152BA47AFE23}">
            <xm:f>NOT(ISERROR(SEARCH($I$164,O89)))</xm:f>
            <xm:f>$I$164</xm:f>
            <x14:dxf>
              <fill>
                <patternFill>
                  <bgColor rgb="FFFFC000"/>
                </patternFill>
              </fill>
            </x14:dxf>
          </x14:cfRule>
          <xm:sqref>O89</xm:sqref>
        </x14:conditionalFormatting>
        <x14:conditionalFormatting xmlns:xm="http://schemas.microsoft.com/office/excel/2006/main">
          <x14:cfRule type="containsText" priority="1334" operator="containsText" id="{1FA1D1BF-1600-4CAE-9962-FA3F0D72445E}">
            <xm:f>NOT(ISERROR(SEARCH($G$162,M89)))</xm:f>
            <xm:f>$G$162</xm:f>
            <x14:dxf>
              <fill>
                <patternFill>
                  <bgColor rgb="FF00B050"/>
                </patternFill>
              </fill>
            </x14:dxf>
          </x14:cfRule>
          <x14:cfRule type="containsText" priority="1335" operator="containsText" id="{AAA95D35-006A-4DA5-AD26-B16C27EA1A61}">
            <xm:f>NOT(ISERROR(SEARCH($G$163,M89)))</xm:f>
            <xm:f>$G$163</xm:f>
            <x14:dxf>
              <fill>
                <patternFill>
                  <bgColor rgb="FF92D050"/>
                </patternFill>
              </fill>
            </x14:dxf>
          </x14:cfRule>
          <x14:cfRule type="containsText" priority="1336" operator="containsText" id="{4562CCD1-7C73-441D-90C0-D9B411D485B2}">
            <xm:f>NOT(ISERROR(SEARCH($G$164,M89)))</xm:f>
            <xm:f>$G$164</xm:f>
            <x14:dxf>
              <fill>
                <patternFill>
                  <bgColor rgb="FFFFFF00"/>
                </patternFill>
              </fill>
            </x14:dxf>
          </x14:cfRule>
          <x14:cfRule type="containsText" priority="1337" operator="containsText" id="{95B7E10D-4D36-4451-842D-EEDCCD29C8A6}">
            <xm:f>NOT(ISERROR(SEARCH($G$165,M89)))</xm:f>
            <xm:f>$G$165</xm:f>
            <x14:dxf>
              <fill>
                <patternFill>
                  <bgColor rgb="FFFFC000"/>
                </patternFill>
              </fill>
            </x14:dxf>
          </x14:cfRule>
          <x14:cfRule type="containsText" priority="1338" operator="containsText" id="{422F78B2-51FD-42E6-AF5B-4089E2BC5ABF}">
            <xm:f>NOT(ISERROR(SEARCH($G$166,M89)))</xm:f>
            <xm:f>$G$166</xm:f>
            <x14:dxf>
              <fill>
                <patternFill>
                  <bgColor rgb="FFFF0000"/>
                </patternFill>
              </fill>
            </x14:dxf>
          </x14:cfRule>
          <xm:sqref>M89:M91</xm:sqref>
        </x14:conditionalFormatting>
        <x14:conditionalFormatting xmlns:xm="http://schemas.microsoft.com/office/excel/2006/main">
          <x14:cfRule type="containsText" priority="1326" operator="containsText" id="{C5B1B0DB-72CD-4693-83DB-292511E5F2E2}">
            <xm:f>NOT(ISERROR(SEARCH($H$163,H96)))</xm:f>
            <xm:f>$H$163</xm:f>
            <x14:dxf>
              <fill>
                <patternFill>
                  <bgColor rgb="FF92D050"/>
                </patternFill>
              </fill>
            </x14:dxf>
          </x14:cfRule>
          <x14:cfRule type="containsText" priority="1327" operator="containsText" id="{DDDF315A-91B8-4E51-889C-4F71C2147E21}">
            <xm:f>NOT(ISERROR(SEARCH($H$164,H96)))</xm:f>
            <xm:f>$H$164</xm:f>
            <x14:dxf>
              <fill>
                <patternFill>
                  <bgColor rgb="FFFFFF00"/>
                </patternFill>
              </fill>
            </x14:dxf>
          </x14:cfRule>
          <x14:cfRule type="containsText" priority="1328" operator="containsText" id="{0C759B8B-BCEB-4518-B9C1-3AD5D50F5588}">
            <xm:f>NOT(ISERROR(SEARCH($H$165,H96)))</xm:f>
            <xm:f>$H$165</xm:f>
            <x14:dxf>
              <fill>
                <patternFill>
                  <bgColor rgb="FFFFC000"/>
                </patternFill>
              </fill>
            </x14:dxf>
          </x14:cfRule>
          <x14:cfRule type="containsText" priority="1329" operator="containsText" id="{E3631481-C25E-49E3-A8EF-EA1C3900D9B2}">
            <xm:f>NOT(ISERROR(SEARCH($H$166,H96)))</xm:f>
            <xm:f>$H$166</xm:f>
            <x14:dxf>
              <fill>
                <patternFill>
                  <bgColor rgb="FFFF0000"/>
                </patternFill>
              </fill>
            </x14:dxf>
          </x14:cfRule>
          <xm:sqref>H96</xm:sqref>
        </x14:conditionalFormatting>
        <x14:conditionalFormatting xmlns:xm="http://schemas.microsoft.com/office/excel/2006/main">
          <x14:cfRule type="containsText" priority="1331" operator="containsText" id="{C32D865E-A908-4E59-A916-2BFEF3D408C2}">
            <xm:f>NOT(ISERROR(SEARCH($I$163,I96)))</xm:f>
            <xm:f>$I$163</xm:f>
            <x14:dxf>
              <fill>
                <patternFill>
                  <bgColor theme="9" tint="-0.24994659260841701"/>
                </patternFill>
              </fill>
            </x14:dxf>
          </x14:cfRule>
          <x14:cfRule type="containsText" priority="1332" operator="containsText" id="{56F4A2A5-14E6-4430-82C8-D3FA5CD7488F}">
            <xm:f>NOT(ISERROR(SEARCH($I$164,I96)))</xm:f>
            <xm:f>$I$164</xm:f>
            <x14:dxf>
              <fill>
                <patternFill>
                  <bgColor rgb="FFFFC000"/>
                </patternFill>
              </fill>
            </x14:dxf>
          </x14:cfRule>
          <xm:sqref>I96</xm:sqref>
        </x14:conditionalFormatting>
        <x14:conditionalFormatting xmlns:xm="http://schemas.microsoft.com/office/excel/2006/main">
          <x14:cfRule type="containsText" priority="1320" operator="containsText" id="{4D9324C9-5140-42C6-A1CD-A1D8787C37EB}">
            <xm:f>NOT(ISERROR(SEARCH($G$162,G96)))</xm:f>
            <xm:f>$G$162</xm:f>
            <x14:dxf>
              <fill>
                <patternFill>
                  <bgColor rgb="FF00B050"/>
                </patternFill>
              </fill>
            </x14:dxf>
          </x14:cfRule>
          <x14:cfRule type="containsText" priority="1321" operator="containsText" id="{E7464ECB-873B-4ACD-8C5C-BCB510D07B88}">
            <xm:f>NOT(ISERROR(SEARCH($G$163,G96)))</xm:f>
            <xm:f>$G$163</xm:f>
            <x14:dxf>
              <fill>
                <patternFill>
                  <bgColor rgb="FF92D050"/>
                </patternFill>
              </fill>
            </x14:dxf>
          </x14:cfRule>
          <x14:cfRule type="containsText" priority="1322" operator="containsText" id="{B3B01F7C-948A-4A55-A073-D3FAE59247B1}">
            <xm:f>NOT(ISERROR(SEARCH($G$164,G96)))</xm:f>
            <xm:f>$G$164</xm:f>
            <x14:dxf>
              <fill>
                <patternFill>
                  <bgColor rgb="FFFFFF00"/>
                </patternFill>
              </fill>
            </x14:dxf>
          </x14:cfRule>
          <x14:cfRule type="containsText" priority="1323" operator="containsText" id="{4451C436-2001-4C68-A0FA-4A5D45041AC6}">
            <xm:f>NOT(ISERROR(SEARCH($G$165,G96)))</xm:f>
            <xm:f>$G$165</xm:f>
            <x14:dxf>
              <fill>
                <patternFill>
                  <bgColor rgb="FFFFC000"/>
                </patternFill>
              </fill>
            </x14:dxf>
          </x14:cfRule>
          <x14:cfRule type="containsText" priority="1324" operator="containsText" id="{49BCC547-DAB5-425A-9F12-1A93BABB94DC}">
            <xm:f>NOT(ISERROR(SEARCH($G$166,G96)))</xm:f>
            <xm:f>$G$166</xm:f>
            <x14:dxf>
              <fill>
                <patternFill>
                  <bgColor rgb="FFFF0000"/>
                </patternFill>
              </fill>
            </x14:dxf>
          </x14:cfRule>
          <xm:sqref>G96:G98</xm:sqref>
        </x14:conditionalFormatting>
        <x14:conditionalFormatting xmlns:xm="http://schemas.microsoft.com/office/excel/2006/main">
          <x14:cfRule type="containsText" priority="1312" operator="containsText" id="{78383075-A78D-427F-8398-33370ABB53B3}">
            <xm:f>NOT(ISERROR(SEARCH($H$163,N96)))</xm:f>
            <xm:f>$H$163</xm:f>
            <x14:dxf>
              <fill>
                <patternFill>
                  <bgColor rgb="FF92D050"/>
                </patternFill>
              </fill>
            </x14:dxf>
          </x14:cfRule>
          <x14:cfRule type="containsText" priority="1313" operator="containsText" id="{BDDEE306-E264-4B57-81FC-E07844D9CC05}">
            <xm:f>NOT(ISERROR(SEARCH($H$164,N96)))</xm:f>
            <xm:f>$H$164</xm:f>
            <x14:dxf>
              <fill>
                <patternFill>
                  <bgColor rgb="FFFFFF00"/>
                </patternFill>
              </fill>
            </x14:dxf>
          </x14:cfRule>
          <x14:cfRule type="containsText" priority="1314" operator="containsText" id="{5598785F-68A9-4E55-99CA-28AE44C4E457}">
            <xm:f>NOT(ISERROR(SEARCH($H$165,N96)))</xm:f>
            <xm:f>$H$165</xm:f>
            <x14:dxf>
              <fill>
                <patternFill>
                  <bgColor rgb="FFFFC000"/>
                </patternFill>
              </fill>
            </x14:dxf>
          </x14:cfRule>
          <x14:cfRule type="containsText" priority="1315" operator="containsText" id="{3E462030-1E21-45A7-8F76-3D899AD661EC}">
            <xm:f>NOT(ISERROR(SEARCH($H$166,N96)))</xm:f>
            <xm:f>$H$166</xm:f>
            <x14:dxf>
              <fill>
                <patternFill>
                  <bgColor rgb="FFFF0000"/>
                </patternFill>
              </fill>
            </x14:dxf>
          </x14:cfRule>
          <xm:sqref>N96</xm:sqref>
        </x14:conditionalFormatting>
        <x14:conditionalFormatting xmlns:xm="http://schemas.microsoft.com/office/excel/2006/main">
          <x14:cfRule type="containsText" priority="1306" operator="containsText" id="{C367856D-B904-46DA-9B00-5E3F0AF5A53B}">
            <xm:f>NOT(ISERROR(SEARCH($G$162,M96)))</xm:f>
            <xm:f>$G$162</xm:f>
            <x14:dxf>
              <fill>
                <patternFill>
                  <bgColor rgb="FF00B050"/>
                </patternFill>
              </fill>
            </x14:dxf>
          </x14:cfRule>
          <x14:cfRule type="containsText" priority="1307" operator="containsText" id="{16508333-FB83-4F06-83C3-E35962474D70}">
            <xm:f>NOT(ISERROR(SEARCH($G$163,M96)))</xm:f>
            <xm:f>$G$163</xm:f>
            <x14:dxf>
              <fill>
                <patternFill>
                  <bgColor rgb="FF92D050"/>
                </patternFill>
              </fill>
            </x14:dxf>
          </x14:cfRule>
          <x14:cfRule type="containsText" priority="1308" operator="containsText" id="{1001E9C7-C5C9-4530-912A-561EF5C0AEBB}">
            <xm:f>NOT(ISERROR(SEARCH($G$164,M96)))</xm:f>
            <xm:f>$G$164</xm:f>
            <x14:dxf>
              <fill>
                <patternFill>
                  <bgColor rgb="FFFFFF00"/>
                </patternFill>
              </fill>
            </x14:dxf>
          </x14:cfRule>
          <x14:cfRule type="containsText" priority="1309" operator="containsText" id="{A2EC6442-2AF0-4BE5-8BF8-432A099BFB61}">
            <xm:f>NOT(ISERROR(SEARCH($G$165,M96)))</xm:f>
            <xm:f>$G$165</xm:f>
            <x14:dxf>
              <fill>
                <patternFill>
                  <bgColor rgb="FFFFC000"/>
                </patternFill>
              </fill>
            </x14:dxf>
          </x14:cfRule>
          <x14:cfRule type="containsText" priority="1310" operator="containsText" id="{020B169B-5593-4DF0-8532-92CC5BB2A378}">
            <xm:f>NOT(ISERROR(SEARCH($G$166,M96)))</xm:f>
            <xm:f>$G$166</xm:f>
            <x14:dxf>
              <fill>
                <patternFill>
                  <bgColor rgb="FFFF0000"/>
                </patternFill>
              </fill>
            </x14:dxf>
          </x14:cfRule>
          <xm:sqref>M96:M98</xm:sqref>
        </x14:conditionalFormatting>
        <x14:conditionalFormatting xmlns:xm="http://schemas.microsoft.com/office/excel/2006/main">
          <x14:cfRule type="containsText" priority="1301" operator="containsText" id="{CF7B050E-F8BE-446A-B2CA-EFCD19AF6681}">
            <xm:f>NOT(ISERROR(SEARCH($G$166,G99)))</xm:f>
            <xm:f>$G$166</xm:f>
            <x14:dxf>
              <fill>
                <patternFill>
                  <bgColor rgb="FFFF0000"/>
                </patternFill>
              </fill>
            </x14:dxf>
          </x14:cfRule>
          <x14:cfRule type="containsText" priority="1302" operator="containsText" id="{345E2275-1BDB-4CD0-8334-BCA842ACACBF}">
            <xm:f>NOT(ISERROR(SEARCH($G$165,G99)))</xm:f>
            <xm:f>$G$165</xm:f>
            <x14:dxf>
              <fill>
                <patternFill>
                  <bgColor rgb="FFFFC000"/>
                </patternFill>
              </fill>
            </x14:dxf>
          </x14:cfRule>
          <x14:cfRule type="containsText" priority="1303" operator="containsText" id="{873F9712-B824-4ADE-9A74-98511B3C9F16}">
            <xm:f>NOT(ISERROR(SEARCH($G$164,G99)))</xm:f>
            <xm:f>$G$164</xm:f>
            <x14:dxf>
              <fill>
                <patternFill>
                  <bgColor rgb="FFFFFF00"/>
                </patternFill>
              </fill>
            </x14:dxf>
          </x14:cfRule>
          <x14:cfRule type="containsText" priority="1304" operator="containsText" id="{DBF6C48E-51E4-4E22-8016-BD28B5482E07}">
            <xm:f>NOT(ISERROR(SEARCH($G$163,G99)))</xm:f>
            <xm:f>$G$163</xm:f>
            <x14:dxf>
              <fill>
                <patternFill>
                  <bgColor rgb="FF92D050"/>
                </patternFill>
              </fill>
            </x14:dxf>
          </x14:cfRule>
          <x14:cfRule type="containsText" priority="1305" operator="containsText" id="{20564C9E-7DFC-481A-83F0-527EFDD5D33C}">
            <xm:f>NOT(ISERROR(SEARCH($G$162,G99)))</xm:f>
            <xm:f>$G$162</xm:f>
            <x14:dxf>
              <fill>
                <patternFill>
                  <bgColor rgb="FF00B050"/>
                </patternFill>
              </fill>
            </x14:dxf>
          </x14:cfRule>
          <xm:sqref>G99</xm:sqref>
        </x14:conditionalFormatting>
        <x14:conditionalFormatting xmlns:xm="http://schemas.microsoft.com/office/excel/2006/main">
          <x14:cfRule type="containsText" priority="1292" operator="containsText" id="{AF2A8905-EA2A-4F5B-9F60-F74EA1B2EB32}">
            <xm:f>NOT(ISERROR(SEARCH($H$166,H99)))</xm:f>
            <xm:f>$H$166</xm:f>
            <x14:dxf>
              <fill>
                <patternFill>
                  <bgColor rgb="FFFF0000"/>
                </patternFill>
              </fill>
            </x14:dxf>
          </x14:cfRule>
          <x14:cfRule type="containsText" priority="1293" operator="containsText" id="{39BD09C8-B633-49E0-BEF7-43B4CD0D6787}">
            <xm:f>NOT(ISERROR(SEARCH($H$165,H99)))</xm:f>
            <xm:f>$H$165</xm:f>
            <x14:dxf>
              <fill>
                <patternFill>
                  <bgColor rgb="FFFFC000"/>
                </patternFill>
              </fill>
            </x14:dxf>
          </x14:cfRule>
          <x14:cfRule type="containsText" priority="1294" operator="containsText" id="{5D3A85EB-A247-4B93-A535-9818AB447BAE}">
            <xm:f>NOT(ISERROR(SEARCH($H$164,H99)))</xm:f>
            <xm:f>$H$164</xm:f>
            <x14:dxf>
              <fill>
                <patternFill>
                  <bgColor rgb="FFFFFF00"/>
                </patternFill>
              </fill>
            </x14:dxf>
          </x14:cfRule>
          <x14:cfRule type="containsText" priority="1295" operator="containsText" id="{8CF1A1DC-83F2-49E3-A135-9E7FD1967E7C}">
            <xm:f>NOT(ISERROR(SEARCH($H$163,H99)))</xm:f>
            <xm:f>$H$163</xm:f>
            <x14:dxf>
              <fill>
                <patternFill>
                  <bgColor rgb="FF92D050"/>
                </patternFill>
              </fill>
            </x14:dxf>
          </x14:cfRule>
          <x14:cfRule type="containsText" priority="1296" operator="containsText" id="{C2AC30D7-4998-4134-85B3-9669EAE2D3C0}">
            <xm:f>NOT(ISERROR(SEARCH($H$162,H99)))</xm:f>
            <xm:f>$H$162</xm:f>
            <x14:dxf>
              <fill>
                <patternFill>
                  <bgColor rgb="FF00B050"/>
                </patternFill>
              </fill>
            </x14:dxf>
          </x14:cfRule>
          <xm:sqref>H99</xm:sqref>
        </x14:conditionalFormatting>
        <x14:conditionalFormatting xmlns:xm="http://schemas.microsoft.com/office/excel/2006/main">
          <x14:cfRule type="containsText" priority="1297" operator="containsText" id="{4B7772A1-1986-4491-B37A-A5ACBC9E40EC}">
            <xm:f>NOT(ISERROR(SEARCH($I$165,I99)))</xm:f>
            <xm:f>$I$165</xm:f>
            <x14:dxf>
              <fill>
                <patternFill>
                  <bgColor rgb="FFFF0000"/>
                </patternFill>
              </fill>
            </x14:dxf>
          </x14:cfRule>
          <x14:cfRule type="containsText" priority="1298" operator="containsText" id="{1E36B488-B3A7-4E91-8A53-CC72E7B70256}">
            <xm:f>NOT(ISERROR(SEARCH($I$164,I99)))</xm:f>
            <xm:f>$I$164</xm:f>
            <x14:dxf>
              <fill>
                <patternFill>
                  <bgColor theme="9" tint="-0.24994659260841701"/>
                </patternFill>
              </fill>
            </x14:dxf>
          </x14:cfRule>
          <x14:cfRule type="containsText" priority="1299" operator="containsText" id="{ED5EB7F0-9A89-4CD4-88BC-54DF12A5DFF8}">
            <xm:f>NOT(ISERROR(SEARCH($I$163,I99)))</xm:f>
            <xm:f>$I$163</xm:f>
            <x14:dxf>
              <fill>
                <patternFill>
                  <bgColor rgb="FFFFC000"/>
                </patternFill>
              </fill>
            </x14:dxf>
          </x14:cfRule>
          <x14:cfRule type="containsText" priority="1300" operator="containsText" id="{5DC58863-4679-4523-A628-CC26ACFB8CCA}">
            <xm:f>NOT(ISERROR(SEARCH($I$162,I99)))</xm:f>
            <xm:f>$I$162</xm:f>
            <x14:dxf>
              <fill>
                <patternFill>
                  <bgColor rgb="FF00B050"/>
                </patternFill>
              </fill>
            </x14:dxf>
          </x14:cfRule>
          <xm:sqref>I99</xm:sqref>
        </x14:conditionalFormatting>
        <x14:conditionalFormatting xmlns:xm="http://schemas.microsoft.com/office/excel/2006/main">
          <x14:cfRule type="containsText" priority="1287" operator="containsText" id="{27177C7B-E041-4630-B0ED-769A2F5370AC}">
            <xm:f>NOT(ISERROR(SEARCH($G$166,M99)))</xm:f>
            <xm:f>$G$166</xm:f>
            <x14:dxf>
              <fill>
                <patternFill>
                  <bgColor rgb="FFFF0000"/>
                </patternFill>
              </fill>
            </x14:dxf>
          </x14:cfRule>
          <x14:cfRule type="containsText" priority="1288" operator="containsText" id="{C7BB8F69-CA61-430E-B797-7EEA12F85DD4}">
            <xm:f>NOT(ISERROR(SEARCH($G$165,M99)))</xm:f>
            <xm:f>$G$165</xm:f>
            <x14:dxf>
              <fill>
                <patternFill>
                  <bgColor rgb="FFFFC000"/>
                </patternFill>
              </fill>
            </x14:dxf>
          </x14:cfRule>
          <x14:cfRule type="containsText" priority="1289" operator="containsText" id="{7D23ACA8-265F-44D8-848E-C257D822AEDC}">
            <xm:f>NOT(ISERROR(SEARCH($G$164,M99)))</xm:f>
            <xm:f>$G$164</xm:f>
            <x14:dxf>
              <fill>
                <patternFill>
                  <bgColor rgb="FFFFFF00"/>
                </patternFill>
              </fill>
            </x14:dxf>
          </x14:cfRule>
          <x14:cfRule type="containsText" priority="1290" operator="containsText" id="{F54CD596-91E3-408D-BA38-536C9E3719BF}">
            <xm:f>NOT(ISERROR(SEARCH($G$163,M99)))</xm:f>
            <xm:f>$G$163</xm:f>
            <x14:dxf>
              <fill>
                <patternFill>
                  <bgColor rgb="FF92D050"/>
                </patternFill>
              </fill>
            </x14:dxf>
          </x14:cfRule>
          <x14:cfRule type="containsText" priority="1291" operator="containsText" id="{79C3D9F1-0157-436C-934C-67FF336B0998}">
            <xm:f>NOT(ISERROR(SEARCH($G$162,M99)))</xm:f>
            <xm:f>$G$162</xm:f>
            <x14:dxf>
              <fill>
                <patternFill>
                  <bgColor rgb="FF00B050"/>
                </patternFill>
              </fill>
            </x14:dxf>
          </x14:cfRule>
          <xm:sqref>M99</xm:sqref>
        </x14:conditionalFormatting>
        <x14:conditionalFormatting xmlns:xm="http://schemas.microsoft.com/office/excel/2006/main">
          <x14:cfRule type="containsText" priority="1278" operator="containsText" id="{E52E3F70-0886-4269-A66F-184DAA13496B}">
            <xm:f>NOT(ISERROR(SEARCH($H$166,N99)))</xm:f>
            <xm:f>$H$166</xm:f>
            <x14:dxf>
              <fill>
                <patternFill>
                  <bgColor rgb="FFFF0000"/>
                </patternFill>
              </fill>
            </x14:dxf>
          </x14:cfRule>
          <x14:cfRule type="containsText" priority="1279" operator="containsText" id="{E35DDCE6-4043-4C11-A853-F6B802BBE81A}">
            <xm:f>NOT(ISERROR(SEARCH($H$165,N99)))</xm:f>
            <xm:f>$H$165</xm:f>
            <x14:dxf>
              <fill>
                <patternFill>
                  <bgColor rgb="FFFFC000"/>
                </patternFill>
              </fill>
            </x14:dxf>
          </x14:cfRule>
          <x14:cfRule type="containsText" priority="1280" operator="containsText" id="{48D186D8-D46C-4C2F-AF79-8FB3B11B1F28}">
            <xm:f>NOT(ISERROR(SEARCH($H$164,N99)))</xm:f>
            <xm:f>$H$164</xm:f>
            <x14:dxf>
              <fill>
                <patternFill>
                  <bgColor rgb="FFFFFF00"/>
                </patternFill>
              </fill>
            </x14:dxf>
          </x14:cfRule>
          <x14:cfRule type="containsText" priority="1281" operator="containsText" id="{4D59A41B-F7B0-40F1-B5A8-BB848C79956E}">
            <xm:f>NOT(ISERROR(SEARCH($H$163,N99)))</xm:f>
            <xm:f>$H$163</xm:f>
            <x14:dxf>
              <fill>
                <patternFill>
                  <bgColor rgb="FF92D050"/>
                </patternFill>
              </fill>
            </x14:dxf>
          </x14:cfRule>
          <x14:cfRule type="containsText" priority="1282" operator="containsText" id="{318576F1-7D8A-4EE7-991A-29C8A4627790}">
            <xm:f>NOT(ISERROR(SEARCH($H$162,N99)))</xm:f>
            <xm:f>$H$162</xm:f>
            <x14:dxf>
              <fill>
                <patternFill>
                  <bgColor rgb="FF00B050"/>
                </patternFill>
              </fill>
            </x14:dxf>
          </x14:cfRule>
          <xm:sqref>N99</xm:sqref>
        </x14:conditionalFormatting>
        <x14:conditionalFormatting xmlns:xm="http://schemas.microsoft.com/office/excel/2006/main">
          <x14:cfRule type="containsText" priority="1283" operator="containsText" id="{33BE092B-5B06-4590-98FB-DFFB7902514C}">
            <xm:f>NOT(ISERROR(SEARCH($I$165,O99)))</xm:f>
            <xm:f>$I$165</xm:f>
            <x14:dxf>
              <fill>
                <patternFill>
                  <bgColor rgb="FFFF0000"/>
                </patternFill>
              </fill>
            </x14:dxf>
          </x14:cfRule>
          <x14:cfRule type="containsText" priority="1284" operator="containsText" id="{B81E33A4-F32D-4995-9885-067779530E79}">
            <xm:f>NOT(ISERROR(SEARCH($I$164,O99)))</xm:f>
            <xm:f>$I$164</xm:f>
            <x14:dxf>
              <fill>
                <patternFill>
                  <bgColor theme="9" tint="-0.24994659260841701"/>
                </patternFill>
              </fill>
            </x14:dxf>
          </x14:cfRule>
          <x14:cfRule type="containsText" priority="1285" operator="containsText" id="{A8D43C69-8E6D-4E4B-8D97-13A5F4FEA7A2}">
            <xm:f>NOT(ISERROR(SEARCH($I$163,O99)))</xm:f>
            <xm:f>$I$163</xm:f>
            <x14:dxf>
              <fill>
                <patternFill>
                  <bgColor rgb="FFFFC000"/>
                </patternFill>
              </fill>
            </x14:dxf>
          </x14:cfRule>
          <x14:cfRule type="containsText" priority="1286" operator="containsText" id="{5C27F9B8-E1F8-4022-98F6-D6CAD2C5C73B}">
            <xm:f>NOT(ISERROR(SEARCH($I$162,O99)))</xm:f>
            <xm:f>$I$162</xm:f>
            <x14:dxf>
              <fill>
                <patternFill>
                  <bgColor rgb="FF00B050"/>
                </patternFill>
              </fill>
            </x14:dxf>
          </x14:cfRule>
          <xm:sqref>O99</xm:sqref>
        </x14:conditionalFormatting>
        <x14:conditionalFormatting xmlns:xm="http://schemas.microsoft.com/office/excel/2006/main">
          <x14:cfRule type="containsText" priority="1189" operator="containsText" id="{30D13000-4621-4E22-B118-CD9F328A0AC1}">
            <xm:f>NOT(ISERROR(SEARCH($I$165,I101)))</xm:f>
            <xm:f>$I$165</xm:f>
            <x14:dxf>
              <fill>
                <patternFill>
                  <bgColor rgb="FFFF0000"/>
                </patternFill>
              </fill>
            </x14:dxf>
          </x14:cfRule>
          <x14:cfRule type="containsText" priority="1190" operator="containsText" id="{E21B7021-E36C-453C-AF9F-072A02373EA6}">
            <xm:f>NOT(ISERROR(SEARCH($I$164,I101)))</xm:f>
            <xm:f>$I$164</xm:f>
            <x14:dxf>
              <fill>
                <patternFill>
                  <bgColor theme="9" tint="-0.24994659260841701"/>
                </patternFill>
              </fill>
            </x14:dxf>
          </x14:cfRule>
          <x14:cfRule type="containsText" priority="1191" operator="containsText" id="{C42BDA9D-6A31-41C3-93E9-037E6C694C09}">
            <xm:f>NOT(ISERROR(SEARCH($I$163,I101)))</xm:f>
            <xm:f>$I$163</xm:f>
            <x14:dxf>
              <fill>
                <patternFill>
                  <bgColor rgb="FFFFC000"/>
                </patternFill>
              </fill>
            </x14:dxf>
          </x14:cfRule>
          <x14:cfRule type="containsText" priority="1192" operator="containsText" id="{27F5B692-E9A7-4B0C-9AC5-8355CF6D2A1E}">
            <xm:f>NOT(ISERROR(SEARCH($I$162,I101)))</xm:f>
            <xm:f>$I$162</xm:f>
            <x14:dxf>
              <fill>
                <patternFill>
                  <bgColor rgb="FF00B050"/>
                </patternFill>
              </fill>
            </x14:dxf>
          </x14:cfRule>
          <xm:sqref>I101:I106</xm:sqref>
        </x14:conditionalFormatting>
        <x14:conditionalFormatting xmlns:xm="http://schemas.microsoft.com/office/excel/2006/main">
          <x14:cfRule type="containsText" priority="1179" operator="containsText" id="{8CC6EF14-6836-4CFF-8981-85E8F9DB0FDC}">
            <xm:f>NOT(ISERROR(SEARCH($G$166,G101)))</xm:f>
            <xm:f>$G$166</xm:f>
            <x14:dxf>
              <fill>
                <patternFill>
                  <bgColor rgb="FFFF0000"/>
                </patternFill>
              </fill>
            </x14:dxf>
          </x14:cfRule>
          <x14:cfRule type="containsText" priority="1180" operator="containsText" id="{708BD7EE-ECDA-49B0-B670-11B6C0397FA2}">
            <xm:f>NOT(ISERROR(SEARCH($G$165,G101)))</xm:f>
            <xm:f>$G$165</xm:f>
            <x14:dxf>
              <fill>
                <patternFill>
                  <bgColor rgb="FFFFC000"/>
                </patternFill>
              </fill>
            </x14:dxf>
          </x14:cfRule>
          <x14:cfRule type="containsText" priority="1181" operator="containsText" id="{8ACB30BC-EB4E-408B-A08A-AD5E5DC0512C}">
            <xm:f>NOT(ISERROR(SEARCH($G$164,G101)))</xm:f>
            <xm:f>$G$164</xm:f>
            <x14:dxf>
              <fill>
                <patternFill>
                  <bgColor rgb="FFFFFF00"/>
                </patternFill>
              </fill>
            </x14:dxf>
          </x14:cfRule>
          <x14:cfRule type="containsText" priority="1182" operator="containsText" id="{DE9DE5E0-CACD-4733-BA2F-C02A4E182EB6}">
            <xm:f>NOT(ISERROR(SEARCH($G$163,G101)))</xm:f>
            <xm:f>$G$163</xm:f>
            <x14:dxf>
              <fill>
                <patternFill>
                  <bgColor rgb="FF92D050"/>
                </patternFill>
              </fill>
            </x14:dxf>
          </x14:cfRule>
          <x14:cfRule type="containsText" priority="1183" operator="containsText" id="{182C8EBB-E71F-489C-959C-946979D8C894}">
            <xm:f>NOT(ISERROR(SEARCH($G$162,G101)))</xm:f>
            <xm:f>$G$162</xm:f>
            <x14:dxf>
              <fill>
                <patternFill>
                  <bgColor rgb="FF00B050"/>
                </patternFill>
              </fill>
            </x14:dxf>
          </x14:cfRule>
          <xm:sqref>G101:G106</xm:sqref>
        </x14:conditionalFormatting>
        <x14:conditionalFormatting xmlns:xm="http://schemas.microsoft.com/office/excel/2006/main">
          <x14:cfRule type="containsText" priority="1184" operator="containsText" id="{66D5E9D6-F81B-413D-A301-A0351B31627A}">
            <xm:f>NOT(ISERROR(SEARCH($H$166,H101)))</xm:f>
            <xm:f>$H$166</xm:f>
            <x14:dxf>
              <fill>
                <patternFill>
                  <bgColor rgb="FFFF0000"/>
                </patternFill>
              </fill>
            </x14:dxf>
          </x14:cfRule>
          <x14:cfRule type="containsText" priority="1185" operator="containsText" id="{D173DA35-74D6-4F7F-8204-728F1FEE89D4}">
            <xm:f>NOT(ISERROR(SEARCH($H$165,H101)))</xm:f>
            <xm:f>$H$165</xm:f>
            <x14:dxf>
              <fill>
                <patternFill>
                  <bgColor rgb="FFFFC000"/>
                </patternFill>
              </fill>
            </x14:dxf>
          </x14:cfRule>
          <x14:cfRule type="containsText" priority="1186" operator="containsText" id="{E3D0CAB7-5944-49D7-9B98-CB12922F2AAF}">
            <xm:f>NOT(ISERROR(SEARCH($H$164,H101)))</xm:f>
            <xm:f>$H$164</xm:f>
            <x14:dxf>
              <fill>
                <patternFill>
                  <bgColor rgb="FFFFFF00"/>
                </patternFill>
              </fill>
            </x14:dxf>
          </x14:cfRule>
          <x14:cfRule type="containsText" priority="1187" operator="containsText" id="{C5FACA6D-0E04-4321-928E-AB1F3778F5BB}">
            <xm:f>NOT(ISERROR(SEARCH($H$163,H101)))</xm:f>
            <xm:f>$H$163</xm:f>
            <x14:dxf>
              <fill>
                <patternFill>
                  <bgColor rgb="FF92D050"/>
                </patternFill>
              </fill>
            </x14:dxf>
          </x14:cfRule>
          <x14:cfRule type="containsText" priority="1188" operator="containsText" id="{DD8EFC49-AC76-4516-89C8-67853FB32F7C}">
            <xm:f>NOT(ISERROR(SEARCH($H$162,H101)))</xm:f>
            <xm:f>$H$162</xm:f>
            <x14:dxf>
              <fill>
                <patternFill>
                  <bgColor rgb="FF00B050"/>
                </patternFill>
              </fill>
            </x14:dxf>
          </x14:cfRule>
          <xm:sqref>H101:H106</xm:sqref>
        </x14:conditionalFormatting>
        <x14:conditionalFormatting xmlns:xm="http://schemas.microsoft.com/office/excel/2006/main">
          <x14:cfRule type="containsText" priority="1175" operator="containsText" id="{83EA98A5-ED2E-49C7-910C-E79A2B7A9C0D}">
            <xm:f>NOT(ISERROR(SEARCH($I$165,O101)))</xm:f>
            <xm:f>$I$165</xm:f>
            <x14:dxf>
              <fill>
                <patternFill>
                  <bgColor rgb="FFFF0000"/>
                </patternFill>
              </fill>
            </x14:dxf>
          </x14:cfRule>
          <x14:cfRule type="containsText" priority="1176" operator="containsText" id="{E087A012-5D71-46F2-8DBF-34A52FDE62E3}">
            <xm:f>NOT(ISERROR(SEARCH($I$164,O101)))</xm:f>
            <xm:f>$I$164</xm:f>
            <x14:dxf>
              <fill>
                <patternFill>
                  <bgColor theme="9" tint="-0.24994659260841701"/>
                </patternFill>
              </fill>
            </x14:dxf>
          </x14:cfRule>
          <x14:cfRule type="containsText" priority="1177" operator="containsText" id="{37604272-68CF-4199-9CE1-F9B0913CB391}">
            <xm:f>NOT(ISERROR(SEARCH($I$163,O101)))</xm:f>
            <xm:f>$I$163</xm:f>
            <x14:dxf>
              <fill>
                <patternFill>
                  <bgColor rgb="FFFFC000"/>
                </patternFill>
              </fill>
            </x14:dxf>
          </x14:cfRule>
          <x14:cfRule type="containsText" priority="1178" operator="containsText" id="{927B541A-BD9E-4739-ADAB-5D54AC579390}">
            <xm:f>NOT(ISERROR(SEARCH($I$162,O101)))</xm:f>
            <xm:f>$I$162</xm:f>
            <x14:dxf>
              <fill>
                <patternFill>
                  <bgColor rgb="FF00B050"/>
                </patternFill>
              </fill>
            </x14:dxf>
          </x14:cfRule>
          <xm:sqref>O101:O106</xm:sqref>
        </x14:conditionalFormatting>
        <x14:conditionalFormatting xmlns:xm="http://schemas.microsoft.com/office/excel/2006/main">
          <x14:cfRule type="containsText" priority="1165" operator="containsText" id="{EAF73544-E7C2-43B4-9DBC-B5E91F59F437}">
            <xm:f>NOT(ISERROR(SEARCH($G$166,M101)))</xm:f>
            <xm:f>$G$166</xm:f>
            <x14:dxf>
              <fill>
                <patternFill>
                  <bgColor rgb="FFFF0000"/>
                </patternFill>
              </fill>
            </x14:dxf>
          </x14:cfRule>
          <x14:cfRule type="containsText" priority="1166" operator="containsText" id="{45BEE47D-A841-4301-82EC-F01B083A2B5C}">
            <xm:f>NOT(ISERROR(SEARCH($G$165,M101)))</xm:f>
            <xm:f>$G$165</xm:f>
            <x14:dxf>
              <fill>
                <patternFill>
                  <bgColor rgb="FFFFC000"/>
                </patternFill>
              </fill>
            </x14:dxf>
          </x14:cfRule>
          <x14:cfRule type="containsText" priority="1167" operator="containsText" id="{F7BC84A2-319A-4BA2-8445-80A230D19392}">
            <xm:f>NOT(ISERROR(SEARCH($G$164,M101)))</xm:f>
            <xm:f>$G$164</xm:f>
            <x14:dxf>
              <fill>
                <patternFill>
                  <bgColor rgb="FFFFFF00"/>
                </patternFill>
              </fill>
            </x14:dxf>
          </x14:cfRule>
          <x14:cfRule type="containsText" priority="1168" operator="containsText" id="{71851C6B-F491-4C67-8641-948B1C57C6AF}">
            <xm:f>NOT(ISERROR(SEARCH($G$163,M101)))</xm:f>
            <xm:f>$G$163</xm:f>
            <x14:dxf>
              <fill>
                <patternFill>
                  <bgColor rgb="FF92D050"/>
                </patternFill>
              </fill>
            </x14:dxf>
          </x14:cfRule>
          <x14:cfRule type="containsText" priority="1169" operator="containsText" id="{7460649E-C091-43DA-ABC2-35F67D759F39}">
            <xm:f>NOT(ISERROR(SEARCH($G$162,M101)))</xm:f>
            <xm:f>$G$162</xm:f>
            <x14:dxf>
              <fill>
                <patternFill>
                  <bgColor rgb="FF00B050"/>
                </patternFill>
              </fill>
            </x14:dxf>
          </x14:cfRule>
          <xm:sqref>M101:M106</xm:sqref>
        </x14:conditionalFormatting>
        <x14:conditionalFormatting xmlns:xm="http://schemas.microsoft.com/office/excel/2006/main">
          <x14:cfRule type="containsText" priority="1170" operator="containsText" id="{3C904EA2-C811-4B27-8DE4-841E321CEF1F}">
            <xm:f>NOT(ISERROR(SEARCH($H$166,N101)))</xm:f>
            <xm:f>$H$166</xm:f>
            <x14:dxf>
              <fill>
                <patternFill>
                  <bgColor rgb="FFFF0000"/>
                </patternFill>
              </fill>
            </x14:dxf>
          </x14:cfRule>
          <x14:cfRule type="containsText" priority="1171" operator="containsText" id="{308176F0-AF8C-42B7-B30A-4118FDE4ADC0}">
            <xm:f>NOT(ISERROR(SEARCH($H$165,N101)))</xm:f>
            <xm:f>$H$165</xm:f>
            <x14:dxf>
              <fill>
                <patternFill>
                  <bgColor rgb="FFFFC000"/>
                </patternFill>
              </fill>
            </x14:dxf>
          </x14:cfRule>
          <x14:cfRule type="containsText" priority="1172" operator="containsText" id="{C0FCA0FC-5949-4033-9D50-9F9A2C362AEF}">
            <xm:f>NOT(ISERROR(SEARCH($H$164,N101)))</xm:f>
            <xm:f>$H$164</xm:f>
            <x14:dxf>
              <fill>
                <patternFill>
                  <bgColor rgb="FFFFFF00"/>
                </patternFill>
              </fill>
            </x14:dxf>
          </x14:cfRule>
          <x14:cfRule type="containsText" priority="1173" operator="containsText" id="{7D2AA16E-FA38-4491-96BD-E9C14E42F545}">
            <xm:f>NOT(ISERROR(SEARCH($H$163,N101)))</xm:f>
            <xm:f>$H$163</xm:f>
            <x14:dxf>
              <fill>
                <patternFill>
                  <bgColor rgb="FF92D050"/>
                </patternFill>
              </fill>
            </x14:dxf>
          </x14:cfRule>
          <x14:cfRule type="containsText" priority="1174" operator="containsText" id="{3BEBFB0D-2BC3-4FB0-B8F4-623BDECB23BE}">
            <xm:f>NOT(ISERROR(SEARCH($H$162,N101)))</xm:f>
            <xm:f>$H$162</xm:f>
            <x14:dxf>
              <fill>
                <patternFill>
                  <bgColor rgb="FF00B050"/>
                </patternFill>
              </fill>
            </x14:dxf>
          </x14:cfRule>
          <xm:sqref>N101:N106</xm:sqref>
        </x14:conditionalFormatting>
        <x14:conditionalFormatting xmlns:xm="http://schemas.microsoft.com/office/excel/2006/main">
          <x14:cfRule type="containsText" priority="1161" operator="containsText" id="{E3799B87-73D1-4585-9726-11CC3C45CC3E}">
            <xm:f>NOT(ISERROR(SEARCH($I$165,I107)))</xm:f>
            <xm:f>$I$165</xm:f>
            <x14:dxf>
              <fill>
                <patternFill>
                  <bgColor rgb="FFFF0000"/>
                </patternFill>
              </fill>
            </x14:dxf>
          </x14:cfRule>
          <x14:cfRule type="containsText" priority="1162" operator="containsText" id="{EC5EEC7C-8168-48F4-9C3C-51ECA71B8548}">
            <xm:f>NOT(ISERROR(SEARCH($I$164,I107)))</xm:f>
            <xm:f>$I$164</xm:f>
            <x14:dxf>
              <fill>
                <patternFill>
                  <bgColor theme="9" tint="-0.24994659260841701"/>
                </patternFill>
              </fill>
            </x14:dxf>
          </x14:cfRule>
          <x14:cfRule type="containsText" priority="1163" operator="containsText" id="{140322B6-F68F-4F20-BE67-6603EB5D77E3}">
            <xm:f>NOT(ISERROR(SEARCH($I$163,I107)))</xm:f>
            <xm:f>$I$163</xm:f>
            <x14:dxf>
              <fill>
                <patternFill>
                  <bgColor rgb="FFFFC000"/>
                </patternFill>
              </fill>
            </x14:dxf>
          </x14:cfRule>
          <x14:cfRule type="containsText" priority="1164" operator="containsText" id="{5AAA7244-614A-4E43-BBC2-CDBC056722E2}">
            <xm:f>NOT(ISERROR(SEARCH($I$162,I107)))</xm:f>
            <xm:f>$I$162</xm:f>
            <x14:dxf>
              <fill>
                <patternFill>
                  <bgColor rgb="FF00B050"/>
                </patternFill>
              </fill>
            </x14:dxf>
          </x14:cfRule>
          <xm:sqref>I107:I112</xm:sqref>
        </x14:conditionalFormatting>
        <x14:conditionalFormatting xmlns:xm="http://schemas.microsoft.com/office/excel/2006/main">
          <x14:cfRule type="containsText" priority="1151" operator="containsText" id="{388E0147-95F5-4BBE-975D-3809A0B0E691}">
            <xm:f>NOT(ISERROR(SEARCH($G$166,G107)))</xm:f>
            <xm:f>$G$166</xm:f>
            <x14:dxf>
              <fill>
                <patternFill>
                  <bgColor rgb="FFFF0000"/>
                </patternFill>
              </fill>
            </x14:dxf>
          </x14:cfRule>
          <x14:cfRule type="containsText" priority="1152" operator="containsText" id="{5448AACE-EE96-457D-A53A-19361BE3F989}">
            <xm:f>NOT(ISERROR(SEARCH($G$165,G107)))</xm:f>
            <xm:f>$G$165</xm:f>
            <x14:dxf>
              <fill>
                <patternFill>
                  <bgColor rgb="FFFFC000"/>
                </patternFill>
              </fill>
            </x14:dxf>
          </x14:cfRule>
          <x14:cfRule type="containsText" priority="1153" operator="containsText" id="{C5C48B40-12C6-47CE-9B75-FEEF58061662}">
            <xm:f>NOT(ISERROR(SEARCH($G$164,G107)))</xm:f>
            <xm:f>$G$164</xm:f>
            <x14:dxf>
              <fill>
                <patternFill>
                  <bgColor rgb="FFFFFF00"/>
                </patternFill>
              </fill>
            </x14:dxf>
          </x14:cfRule>
          <x14:cfRule type="containsText" priority="1154" operator="containsText" id="{28695899-8B9C-4259-8942-F0729F02BEF1}">
            <xm:f>NOT(ISERROR(SEARCH($G$163,G107)))</xm:f>
            <xm:f>$G$163</xm:f>
            <x14:dxf>
              <fill>
                <patternFill>
                  <bgColor rgb="FF92D050"/>
                </patternFill>
              </fill>
            </x14:dxf>
          </x14:cfRule>
          <x14:cfRule type="containsText" priority="1155" operator="containsText" id="{C4C1225D-0A80-437C-9A28-6E418F372F75}">
            <xm:f>NOT(ISERROR(SEARCH($G$162,G107)))</xm:f>
            <xm:f>$G$162</xm:f>
            <x14:dxf>
              <fill>
                <patternFill>
                  <bgColor rgb="FF00B050"/>
                </patternFill>
              </fill>
            </x14:dxf>
          </x14:cfRule>
          <xm:sqref>G107:G112</xm:sqref>
        </x14:conditionalFormatting>
        <x14:conditionalFormatting xmlns:xm="http://schemas.microsoft.com/office/excel/2006/main">
          <x14:cfRule type="containsText" priority="1156" operator="containsText" id="{72057D1B-857E-4EFA-A3C7-20B3208ECDC9}">
            <xm:f>NOT(ISERROR(SEARCH($H$166,H107)))</xm:f>
            <xm:f>$H$166</xm:f>
            <x14:dxf>
              <fill>
                <patternFill>
                  <bgColor rgb="FFFF0000"/>
                </patternFill>
              </fill>
            </x14:dxf>
          </x14:cfRule>
          <x14:cfRule type="containsText" priority="1157" operator="containsText" id="{5F53F899-CD6A-44C3-B7A2-75D2ED44FE08}">
            <xm:f>NOT(ISERROR(SEARCH($H$165,H107)))</xm:f>
            <xm:f>$H$165</xm:f>
            <x14:dxf>
              <fill>
                <patternFill>
                  <bgColor rgb="FFFFC000"/>
                </patternFill>
              </fill>
            </x14:dxf>
          </x14:cfRule>
          <x14:cfRule type="containsText" priority="1158" operator="containsText" id="{41A69651-3619-4854-A624-1F29E34A8109}">
            <xm:f>NOT(ISERROR(SEARCH($H$164,H107)))</xm:f>
            <xm:f>$H$164</xm:f>
            <x14:dxf>
              <fill>
                <patternFill>
                  <bgColor rgb="FFFFFF00"/>
                </patternFill>
              </fill>
            </x14:dxf>
          </x14:cfRule>
          <x14:cfRule type="containsText" priority="1159" operator="containsText" id="{A54FAA66-9802-4F89-BCCF-EAF7E44F85D5}">
            <xm:f>NOT(ISERROR(SEARCH($H$163,H107)))</xm:f>
            <xm:f>$H$163</xm:f>
            <x14:dxf>
              <fill>
                <patternFill>
                  <bgColor rgb="FF92D050"/>
                </patternFill>
              </fill>
            </x14:dxf>
          </x14:cfRule>
          <x14:cfRule type="containsText" priority="1160" operator="containsText" id="{B537F33B-EB09-454C-AB40-82C26FF628C5}">
            <xm:f>NOT(ISERROR(SEARCH($H$162,H107)))</xm:f>
            <xm:f>$H$162</xm:f>
            <x14:dxf>
              <fill>
                <patternFill>
                  <bgColor rgb="FF00B050"/>
                </patternFill>
              </fill>
            </x14:dxf>
          </x14:cfRule>
          <xm:sqref>H107:H112</xm:sqref>
        </x14:conditionalFormatting>
        <x14:conditionalFormatting xmlns:xm="http://schemas.microsoft.com/office/excel/2006/main">
          <x14:cfRule type="containsText" priority="1147" operator="containsText" id="{29BACD25-E437-48EC-8B09-498E3F05A686}">
            <xm:f>NOT(ISERROR(SEARCH($I$165,O107)))</xm:f>
            <xm:f>$I$165</xm:f>
            <x14:dxf>
              <fill>
                <patternFill>
                  <bgColor rgb="FFFF0000"/>
                </patternFill>
              </fill>
            </x14:dxf>
          </x14:cfRule>
          <x14:cfRule type="containsText" priority="1148" operator="containsText" id="{94BBC01C-3241-41C0-9F07-3B35BEBB295C}">
            <xm:f>NOT(ISERROR(SEARCH($I$164,O107)))</xm:f>
            <xm:f>$I$164</xm:f>
            <x14:dxf>
              <fill>
                <patternFill>
                  <bgColor theme="9" tint="-0.24994659260841701"/>
                </patternFill>
              </fill>
            </x14:dxf>
          </x14:cfRule>
          <x14:cfRule type="containsText" priority="1149" operator="containsText" id="{2E344B9F-CB07-4799-9E31-E633EA495D21}">
            <xm:f>NOT(ISERROR(SEARCH($I$163,O107)))</xm:f>
            <xm:f>$I$163</xm:f>
            <x14:dxf>
              <fill>
                <patternFill>
                  <bgColor rgb="FFFFC000"/>
                </patternFill>
              </fill>
            </x14:dxf>
          </x14:cfRule>
          <x14:cfRule type="containsText" priority="1150" operator="containsText" id="{0A1591CD-2A93-4CF5-B26C-EE105CD98735}">
            <xm:f>NOT(ISERROR(SEARCH($I$162,O107)))</xm:f>
            <xm:f>$I$162</xm:f>
            <x14:dxf>
              <fill>
                <patternFill>
                  <bgColor rgb="FF00B050"/>
                </patternFill>
              </fill>
            </x14:dxf>
          </x14:cfRule>
          <xm:sqref>O107:O112</xm:sqref>
        </x14:conditionalFormatting>
        <x14:conditionalFormatting xmlns:xm="http://schemas.microsoft.com/office/excel/2006/main">
          <x14:cfRule type="containsText" priority="1137" operator="containsText" id="{412C55B1-A879-4F35-A514-CBF44D1BF9A0}">
            <xm:f>NOT(ISERROR(SEARCH($G$166,M107)))</xm:f>
            <xm:f>$G$166</xm:f>
            <x14:dxf>
              <fill>
                <patternFill>
                  <bgColor rgb="FFFF0000"/>
                </patternFill>
              </fill>
            </x14:dxf>
          </x14:cfRule>
          <x14:cfRule type="containsText" priority="1138" operator="containsText" id="{7CCED7AA-4527-4DAA-BC9B-7C697AD573B5}">
            <xm:f>NOT(ISERROR(SEARCH($G$165,M107)))</xm:f>
            <xm:f>$G$165</xm:f>
            <x14:dxf>
              <fill>
                <patternFill>
                  <bgColor rgb="FFFFC000"/>
                </patternFill>
              </fill>
            </x14:dxf>
          </x14:cfRule>
          <x14:cfRule type="containsText" priority="1139" operator="containsText" id="{5A415828-0C95-44EB-B6D1-A096B1BA4323}">
            <xm:f>NOT(ISERROR(SEARCH($G$164,M107)))</xm:f>
            <xm:f>$G$164</xm:f>
            <x14:dxf>
              <fill>
                <patternFill>
                  <bgColor rgb="FFFFFF00"/>
                </patternFill>
              </fill>
            </x14:dxf>
          </x14:cfRule>
          <x14:cfRule type="containsText" priority="1140" operator="containsText" id="{CBDB2832-082B-4896-896D-DC5A6A52C43D}">
            <xm:f>NOT(ISERROR(SEARCH($G$163,M107)))</xm:f>
            <xm:f>$G$163</xm:f>
            <x14:dxf>
              <fill>
                <patternFill>
                  <bgColor rgb="FF92D050"/>
                </patternFill>
              </fill>
            </x14:dxf>
          </x14:cfRule>
          <x14:cfRule type="containsText" priority="1141" operator="containsText" id="{6B39BBAE-A026-42F8-96F9-60C8D868CE17}">
            <xm:f>NOT(ISERROR(SEARCH($G$162,M107)))</xm:f>
            <xm:f>$G$162</xm:f>
            <x14:dxf>
              <fill>
                <patternFill>
                  <bgColor rgb="FF00B050"/>
                </patternFill>
              </fill>
            </x14:dxf>
          </x14:cfRule>
          <xm:sqref>M107:M112</xm:sqref>
        </x14:conditionalFormatting>
        <x14:conditionalFormatting xmlns:xm="http://schemas.microsoft.com/office/excel/2006/main">
          <x14:cfRule type="containsText" priority="1142" operator="containsText" id="{E744EBFB-5289-4090-B9C0-0EC57736BDE8}">
            <xm:f>NOT(ISERROR(SEARCH($H$166,N107)))</xm:f>
            <xm:f>$H$166</xm:f>
            <x14:dxf>
              <fill>
                <patternFill>
                  <bgColor rgb="FFFF0000"/>
                </patternFill>
              </fill>
            </x14:dxf>
          </x14:cfRule>
          <x14:cfRule type="containsText" priority="1143" operator="containsText" id="{8B8997C7-F011-493A-A040-6F16A690C416}">
            <xm:f>NOT(ISERROR(SEARCH($H$165,N107)))</xm:f>
            <xm:f>$H$165</xm:f>
            <x14:dxf>
              <fill>
                <patternFill>
                  <bgColor rgb="FFFFC000"/>
                </patternFill>
              </fill>
            </x14:dxf>
          </x14:cfRule>
          <x14:cfRule type="containsText" priority="1144" operator="containsText" id="{A7386970-CB3C-4D22-8042-501806A7EF5A}">
            <xm:f>NOT(ISERROR(SEARCH($H$164,N107)))</xm:f>
            <xm:f>$H$164</xm:f>
            <x14:dxf>
              <fill>
                <patternFill>
                  <bgColor rgb="FFFFFF00"/>
                </patternFill>
              </fill>
            </x14:dxf>
          </x14:cfRule>
          <x14:cfRule type="containsText" priority="1145" operator="containsText" id="{637EA303-AEF6-4556-906C-CA9BA1CEE083}">
            <xm:f>NOT(ISERROR(SEARCH($H$163,N107)))</xm:f>
            <xm:f>$H$163</xm:f>
            <x14:dxf>
              <fill>
                <patternFill>
                  <bgColor rgb="FF92D050"/>
                </patternFill>
              </fill>
            </x14:dxf>
          </x14:cfRule>
          <x14:cfRule type="containsText" priority="1146" operator="containsText" id="{25D524B4-C69E-4B31-845A-3DC37B98A2C7}">
            <xm:f>NOT(ISERROR(SEARCH($H$162,N107)))</xm:f>
            <xm:f>$H$162</xm:f>
            <x14:dxf>
              <fill>
                <patternFill>
                  <bgColor rgb="FF00B050"/>
                </patternFill>
              </fill>
            </x14:dxf>
          </x14:cfRule>
          <xm:sqref>N107:N112</xm:sqref>
        </x14:conditionalFormatting>
        <x14:conditionalFormatting xmlns:xm="http://schemas.microsoft.com/office/excel/2006/main">
          <x14:cfRule type="containsText" priority="1133" operator="containsText" id="{7F6D6C00-AE19-4BBB-9EAB-A22134BAA1D1}">
            <xm:f>NOT(ISERROR(SEARCH($I$165,I117)))</xm:f>
            <xm:f>$I$165</xm:f>
            <x14:dxf>
              <fill>
                <patternFill>
                  <bgColor rgb="FFFF0000"/>
                </patternFill>
              </fill>
            </x14:dxf>
          </x14:cfRule>
          <x14:cfRule type="containsText" priority="1134" operator="containsText" id="{DE24EA0C-58C7-417B-85A4-938A7B2091F9}">
            <xm:f>NOT(ISERROR(SEARCH($I$164,I117)))</xm:f>
            <xm:f>$I$164</xm:f>
            <x14:dxf>
              <fill>
                <patternFill>
                  <bgColor theme="9" tint="-0.24994659260841701"/>
                </patternFill>
              </fill>
            </x14:dxf>
          </x14:cfRule>
          <x14:cfRule type="containsText" priority="1135" operator="containsText" id="{A79F77BC-23C7-401B-A945-C8743593FD59}">
            <xm:f>NOT(ISERROR(SEARCH($I$163,I117)))</xm:f>
            <xm:f>$I$163</xm:f>
            <x14:dxf>
              <fill>
                <patternFill>
                  <bgColor rgb="FFFFC000"/>
                </patternFill>
              </fill>
            </x14:dxf>
          </x14:cfRule>
          <x14:cfRule type="containsText" priority="1136" operator="containsText" id="{CA801B08-8FCF-46F4-B09F-A6FDEC684283}">
            <xm:f>NOT(ISERROR(SEARCH($I$162,I117)))</xm:f>
            <xm:f>$I$162</xm:f>
            <x14:dxf>
              <fill>
                <patternFill>
                  <bgColor rgb="FF00B050"/>
                </patternFill>
              </fill>
            </x14:dxf>
          </x14:cfRule>
          <xm:sqref>I117:I122</xm:sqref>
        </x14:conditionalFormatting>
        <x14:conditionalFormatting xmlns:xm="http://schemas.microsoft.com/office/excel/2006/main">
          <x14:cfRule type="containsText" priority="1123" operator="containsText" id="{AB092215-FC1C-4AC5-ABEA-E9465C75B215}">
            <xm:f>NOT(ISERROR(SEARCH($G$166,G117)))</xm:f>
            <xm:f>$G$166</xm:f>
            <x14:dxf>
              <fill>
                <patternFill>
                  <bgColor rgb="FFFF0000"/>
                </patternFill>
              </fill>
            </x14:dxf>
          </x14:cfRule>
          <x14:cfRule type="containsText" priority="1124" operator="containsText" id="{CC4D1274-AE9F-4D28-8BFF-FDE13501DCFB}">
            <xm:f>NOT(ISERROR(SEARCH($G$165,G117)))</xm:f>
            <xm:f>$G$165</xm:f>
            <x14:dxf>
              <fill>
                <patternFill>
                  <bgColor rgb="FFFFC000"/>
                </patternFill>
              </fill>
            </x14:dxf>
          </x14:cfRule>
          <x14:cfRule type="containsText" priority="1125" operator="containsText" id="{6FCB1F00-0EC2-4460-9A91-CC6E90113A37}">
            <xm:f>NOT(ISERROR(SEARCH($G$164,G117)))</xm:f>
            <xm:f>$G$164</xm:f>
            <x14:dxf>
              <fill>
                <patternFill>
                  <bgColor rgb="FFFFFF00"/>
                </patternFill>
              </fill>
            </x14:dxf>
          </x14:cfRule>
          <x14:cfRule type="containsText" priority="1126" operator="containsText" id="{72A8C7A0-711E-4144-B78C-265D6693FD4B}">
            <xm:f>NOT(ISERROR(SEARCH($G$163,G117)))</xm:f>
            <xm:f>$G$163</xm:f>
            <x14:dxf>
              <fill>
                <patternFill>
                  <bgColor rgb="FF92D050"/>
                </patternFill>
              </fill>
            </x14:dxf>
          </x14:cfRule>
          <x14:cfRule type="containsText" priority="1127" operator="containsText" id="{C8E526F4-C5FE-487F-BCEB-94EAEBE9116C}">
            <xm:f>NOT(ISERROR(SEARCH($G$162,G117)))</xm:f>
            <xm:f>$G$162</xm:f>
            <x14:dxf>
              <fill>
                <patternFill>
                  <bgColor rgb="FF00B050"/>
                </patternFill>
              </fill>
            </x14:dxf>
          </x14:cfRule>
          <xm:sqref>G117:G122</xm:sqref>
        </x14:conditionalFormatting>
        <x14:conditionalFormatting xmlns:xm="http://schemas.microsoft.com/office/excel/2006/main">
          <x14:cfRule type="containsText" priority="1128" operator="containsText" id="{D4EE25F1-D91C-4CB3-99D6-32F1D98E4D3E}">
            <xm:f>NOT(ISERROR(SEARCH($H$166,H117)))</xm:f>
            <xm:f>$H$166</xm:f>
            <x14:dxf>
              <fill>
                <patternFill>
                  <bgColor rgb="FFFF0000"/>
                </patternFill>
              </fill>
            </x14:dxf>
          </x14:cfRule>
          <x14:cfRule type="containsText" priority="1129" operator="containsText" id="{43A85411-78DA-4A8F-A870-9474BB76E259}">
            <xm:f>NOT(ISERROR(SEARCH($H$165,H117)))</xm:f>
            <xm:f>$H$165</xm:f>
            <x14:dxf>
              <fill>
                <patternFill>
                  <bgColor rgb="FFFFC000"/>
                </patternFill>
              </fill>
            </x14:dxf>
          </x14:cfRule>
          <x14:cfRule type="containsText" priority="1130" operator="containsText" id="{91C2B101-4C67-4DF9-ACDF-98A1D071B00A}">
            <xm:f>NOT(ISERROR(SEARCH($H$164,H117)))</xm:f>
            <xm:f>$H$164</xm:f>
            <x14:dxf>
              <fill>
                <patternFill>
                  <bgColor rgb="FFFFFF00"/>
                </patternFill>
              </fill>
            </x14:dxf>
          </x14:cfRule>
          <x14:cfRule type="containsText" priority="1131" operator="containsText" id="{08B1DFDA-85E6-462C-B9EB-2ABFFD8431F2}">
            <xm:f>NOT(ISERROR(SEARCH($H$163,H117)))</xm:f>
            <xm:f>$H$163</xm:f>
            <x14:dxf>
              <fill>
                <patternFill>
                  <bgColor rgb="FF92D050"/>
                </patternFill>
              </fill>
            </x14:dxf>
          </x14:cfRule>
          <x14:cfRule type="containsText" priority="1132" operator="containsText" id="{A34B430C-AAD0-472B-AEB2-E5622F46196B}">
            <xm:f>NOT(ISERROR(SEARCH($H$162,H117)))</xm:f>
            <xm:f>$H$162</xm:f>
            <x14:dxf>
              <fill>
                <patternFill>
                  <bgColor rgb="FF00B050"/>
                </patternFill>
              </fill>
            </x14:dxf>
          </x14:cfRule>
          <xm:sqref>H117:H122</xm:sqref>
        </x14:conditionalFormatting>
        <x14:conditionalFormatting xmlns:xm="http://schemas.microsoft.com/office/excel/2006/main">
          <x14:cfRule type="containsText" priority="1119" operator="containsText" id="{87E20A6F-674D-4083-B8BA-8F593782EA34}">
            <xm:f>NOT(ISERROR(SEARCH($I$165,O117)))</xm:f>
            <xm:f>$I$165</xm:f>
            <x14:dxf>
              <fill>
                <patternFill>
                  <bgColor rgb="FFFF0000"/>
                </patternFill>
              </fill>
            </x14:dxf>
          </x14:cfRule>
          <x14:cfRule type="containsText" priority="1120" operator="containsText" id="{BA31C761-D91F-4BE1-A4C5-06236DE79A7C}">
            <xm:f>NOT(ISERROR(SEARCH($I$164,O117)))</xm:f>
            <xm:f>$I$164</xm:f>
            <x14:dxf>
              <fill>
                <patternFill>
                  <bgColor theme="9" tint="-0.24994659260841701"/>
                </patternFill>
              </fill>
            </x14:dxf>
          </x14:cfRule>
          <x14:cfRule type="containsText" priority="1121" operator="containsText" id="{F91E7E31-6F85-47B4-909C-48E950FCDECF}">
            <xm:f>NOT(ISERROR(SEARCH($I$163,O117)))</xm:f>
            <xm:f>$I$163</xm:f>
            <x14:dxf>
              <fill>
                <patternFill>
                  <bgColor rgb="FFFFC000"/>
                </patternFill>
              </fill>
            </x14:dxf>
          </x14:cfRule>
          <x14:cfRule type="containsText" priority="1122" operator="containsText" id="{1CB251AB-9AAB-4380-B8E2-03EED058E26D}">
            <xm:f>NOT(ISERROR(SEARCH($I$162,O117)))</xm:f>
            <xm:f>$I$162</xm:f>
            <x14:dxf>
              <fill>
                <patternFill>
                  <bgColor rgb="FF00B050"/>
                </patternFill>
              </fill>
            </x14:dxf>
          </x14:cfRule>
          <xm:sqref>O117:O122</xm:sqref>
        </x14:conditionalFormatting>
        <x14:conditionalFormatting xmlns:xm="http://schemas.microsoft.com/office/excel/2006/main">
          <x14:cfRule type="containsText" priority="1109" operator="containsText" id="{B26605CD-6285-4AC3-BD68-F432B1DDD707}">
            <xm:f>NOT(ISERROR(SEARCH($G$166,M117)))</xm:f>
            <xm:f>$G$166</xm:f>
            <x14:dxf>
              <fill>
                <patternFill>
                  <bgColor rgb="FFFF0000"/>
                </patternFill>
              </fill>
            </x14:dxf>
          </x14:cfRule>
          <x14:cfRule type="containsText" priority="1110" operator="containsText" id="{1E4B36D1-4013-4360-954A-1DAF29DA3AE9}">
            <xm:f>NOT(ISERROR(SEARCH($G$165,M117)))</xm:f>
            <xm:f>$G$165</xm:f>
            <x14:dxf>
              <fill>
                <patternFill>
                  <bgColor rgb="FFFFC000"/>
                </patternFill>
              </fill>
            </x14:dxf>
          </x14:cfRule>
          <x14:cfRule type="containsText" priority="1111" operator="containsText" id="{71E6EA07-4DE5-4D71-88A4-036161061CC8}">
            <xm:f>NOT(ISERROR(SEARCH($G$164,M117)))</xm:f>
            <xm:f>$G$164</xm:f>
            <x14:dxf>
              <fill>
                <patternFill>
                  <bgColor rgb="FFFFFF00"/>
                </patternFill>
              </fill>
            </x14:dxf>
          </x14:cfRule>
          <x14:cfRule type="containsText" priority="1112" operator="containsText" id="{E78BFCD4-38C9-4533-86B7-5346A59B5BF2}">
            <xm:f>NOT(ISERROR(SEARCH($G$163,M117)))</xm:f>
            <xm:f>$G$163</xm:f>
            <x14:dxf>
              <fill>
                <patternFill>
                  <bgColor rgb="FF92D050"/>
                </patternFill>
              </fill>
            </x14:dxf>
          </x14:cfRule>
          <x14:cfRule type="containsText" priority="1113" operator="containsText" id="{0C5FD0AA-44A6-4BAA-AD83-9BCB92C6DF79}">
            <xm:f>NOT(ISERROR(SEARCH($G$162,M117)))</xm:f>
            <xm:f>$G$162</xm:f>
            <x14:dxf>
              <fill>
                <patternFill>
                  <bgColor rgb="FF00B050"/>
                </patternFill>
              </fill>
            </x14:dxf>
          </x14:cfRule>
          <xm:sqref>M117:M122</xm:sqref>
        </x14:conditionalFormatting>
        <x14:conditionalFormatting xmlns:xm="http://schemas.microsoft.com/office/excel/2006/main">
          <x14:cfRule type="containsText" priority="1114" operator="containsText" id="{2D92AA4F-69F7-4773-8F67-B59039FDD3C7}">
            <xm:f>NOT(ISERROR(SEARCH($H$166,N117)))</xm:f>
            <xm:f>$H$166</xm:f>
            <x14:dxf>
              <fill>
                <patternFill>
                  <bgColor rgb="FFFF0000"/>
                </patternFill>
              </fill>
            </x14:dxf>
          </x14:cfRule>
          <x14:cfRule type="containsText" priority="1115" operator="containsText" id="{C79D3198-E870-48DC-ABB6-8E956586E552}">
            <xm:f>NOT(ISERROR(SEARCH($H$165,N117)))</xm:f>
            <xm:f>$H$165</xm:f>
            <x14:dxf>
              <fill>
                <patternFill>
                  <bgColor rgb="FFFFC000"/>
                </patternFill>
              </fill>
            </x14:dxf>
          </x14:cfRule>
          <x14:cfRule type="containsText" priority="1116" operator="containsText" id="{0BD6DFAC-873B-43C5-8EC4-1D007DAEDB75}">
            <xm:f>NOT(ISERROR(SEARCH($H$164,N117)))</xm:f>
            <xm:f>$H$164</xm:f>
            <x14:dxf>
              <fill>
                <patternFill>
                  <bgColor rgb="FFFFFF00"/>
                </patternFill>
              </fill>
            </x14:dxf>
          </x14:cfRule>
          <x14:cfRule type="containsText" priority="1117" operator="containsText" id="{94C9321A-883F-4612-AC77-C20357031D6F}">
            <xm:f>NOT(ISERROR(SEARCH($H$163,N117)))</xm:f>
            <xm:f>$H$163</xm:f>
            <x14:dxf>
              <fill>
                <patternFill>
                  <bgColor rgb="FF92D050"/>
                </patternFill>
              </fill>
            </x14:dxf>
          </x14:cfRule>
          <x14:cfRule type="containsText" priority="1118" operator="containsText" id="{6554CEAB-1EEF-42FC-A49A-C81EC9BB5481}">
            <xm:f>NOT(ISERROR(SEARCH($H$162,N117)))</xm:f>
            <xm:f>$H$162</xm:f>
            <x14:dxf>
              <fill>
                <patternFill>
                  <bgColor rgb="FF00B050"/>
                </patternFill>
              </fill>
            </x14:dxf>
          </x14:cfRule>
          <xm:sqref>N117:N122</xm:sqref>
        </x14:conditionalFormatting>
        <x14:conditionalFormatting xmlns:xm="http://schemas.microsoft.com/office/excel/2006/main">
          <x14:cfRule type="containsText" priority="1105" operator="containsText" id="{EFC2A6DC-F563-4CD8-B7A1-15A9CB5AA05E}">
            <xm:f>NOT(ISERROR(SEARCH($I$165,I123)))</xm:f>
            <xm:f>$I$165</xm:f>
            <x14:dxf>
              <fill>
                <patternFill>
                  <bgColor rgb="FFFF0000"/>
                </patternFill>
              </fill>
            </x14:dxf>
          </x14:cfRule>
          <x14:cfRule type="containsText" priority="1106" operator="containsText" id="{637DE13F-B250-40BA-BB99-4C715248DA85}">
            <xm:f>NOT(ISERROR(SEARCH($I$164,I123)))</xm:f>
            <xm:f>$I$164</xm:f>
            <x14:dxf>
              <fill>
                <patternFill>
                  <bgColor theme="9" tint="-0.24994659260841701"/>
                </patternFill>
              </fill>
            </x14:dxf>
          </x14:cfRule>
          <x14:cfRule type="containsText" priority="1107" operator="containsText" id="{62D6AB45-9A88-4B00-8EDA-0C1782318DE5}">
            <xm:f>NOT(ISERROR(SEARCH($I$163,I123)))</xm:f>
            <xm:f>$I$163</xm:f>
            <x14:dxf>
              <fill>
                <patternFill>
                  <bgColor rgb="FFFFC000"/>
                </patternFill>
              </fill>
            </x14:dxf>
          </x14:cfRule>
          <x14:cfRule type="containsText" priority="1108" operator="containsText" id="{01AC2C21-7D69-48B7-9D75-1255A2D02956}">
            <xm:f>NOT(ISERROR(SEARCH($I$162,I123)))</xm:f>
            <xm:f>$I$162</xm:f>
            <x14:dxf>
              <fill>
                <patternFill>
                  <bgColor rgb="FF00B050"/>
                </patternFill>
              </fill>
            </x14:dxf>
          </x14:cfRule>
          <xm:sqref>I123:I127</xm:sqref>
        </x14:conditionalFormatting>
        <x14:conditionalFormatting xmlns:xm="http://schemas.microsoft.com/office/excel/2006/main">
          <x14:cfRule type="containsText" priority="1095" operator="containsText" id="{CE6C4EFC-91D0-4778-94A5-721F61990D90}">
            <xm:f>NOT(ISERROR(SEARCH($G$166,G123)))</xm:f>
            <xm:f>$G$166</xm:f>
            <x14:dxf>
              <fill>
                <patternFill>
                  <bgColor rgb="FFFF0000"/>
                </patternFill>
              </fill>
            </x14:dxf>
          </x14:cfRule>
          <x14:cfRule type="containsText" priority="1096" operator="containsText" id="{2B3600A9-CD61-4083-A607-B0D4DF86F76D}">
            <xm:f>NOT(ISERROR(SEARCH($G$165,G123)))</xm:f>
            <xm:f>$G$165</xm:f>
            <x14:dxf>
              <fill>
                <patternFill>
                  <bgColor rgb="FFFFC000"/>
                </patternFill>
              </fill>
            </x14:dxf>
          </x14:cfRule>
          <x14:cfRule type="containsText" priority="1097" operator="containsText" id="{589EC3D8-3BF0-426B-9977-9187EE8BD458}">
            <xm:f>NOT(ISERROR(SEARCH($G$164,G123)))</xm:f>
            <xm:f>$G$164</xm:f>
            <x14:dxf>
              <fill>
                <patternFill>
                  <bgColor rgb="FFFFFF00"/>
                </patternFill>
              </fill>
            </x14:dxf>
          </x14:cfRule>
          <x14:cfRule type="containsText" priority="1098" operator="containsText" id="{34E27AB7-F652-48EF-89FC-8E15C1B239B9}">
            <xm:f>NOT(ISERROR(SEARCH($G$163,G123)))</xm:f>
            <xm:f>$G$163</xm:f>
            <x14:dxf>
              <fill>
                <patternFill>
                  <bgColor rgb="FF92D050"/>
                </patternFill>
              </fill>
            </x14:dxf>
          </x14:cfRule>
          <x14:cfRule type="containsText" priority="1099" operator="containsText" id="{1CBACD69-36D4-43D1-8DFC-D78710BABDDB}">
            <xm:f>NOT(ISERROR(SEARCH($G$162,G123)))</xm:f>
            <xm:f>$G$162</xm:f>
            <x14:dxf>
              <fill>
                <patternFill>
                  <bgColor rgb="FF00B050"/>
                </patternFill>
              </fill>
            </x14:dxf>
          </x14:cfRule>
          <xm:sqref>G123:G127</xm:sqref>
        </x14:conditionalFormatting>
        <x14:conditionalFormatting xmlns:xm="http://schemas.microsoft.com/office/excel/2006/main">
          <x14:cfRule type="containsText" priority="1100" operator="containsText" id="{1FC4479A-0700-4832-9A16-228BB2BAE007}">
            <xm:f>NOT(ISERROR(SEARCH($H$166,H123)))</xm:f>
            <xm:f>$H$166</xm:f>
            <x14:dxf>
              <fill>
                <patternFill>
                  <bgColor rgb="FFFF0000"/>
                </patternFill>
              </fill>
            </x14:dxf>
          </x14:cfRule>
          <x14:cfRule type="containsText" priority="1101" operator="containsText" id="{90BB0D4A-BD52-49E4-9F5F-C6DFA83EB5D9}">
            <xm:f>NOT(ISERROR(SEARCH($H$165,H123)))</xm:f>
            <xm:f>$H$165</xm:f>
            <x14:dxf>
              <fill>
                <patternFill>
                  <bgColor rgb="FFFFC000"/>
                </patternFill>
              </fill>
            </x14:dxf>
          </x14:cfRule>
          <x14:cfRule type="containsText" priority="1102" operator="containsText" id="{CF565677-2E7C-4799-98CB-3C7018FC94F6}">
            <xm:f>NOT(ISERROR(SEARCH($H$164,H123)))</xm:f>
            <xm:f>$H$164</xm:f>
            <x14:dxf>
              <fill>
                <patternFill>
                  <bgColor rgb="FFFFFF00"/>
                </patternFill>
              </fill>
            </x14:dxf>
          </x14:cfRule>
          <x14:cfRule type="containsText" priority="1103" operator="containsText" id="{72587B15-EE77-4EB2-B648-6B783F710A03}">
            <xm:f>NOT(ISERROR(SEARCH($H$163,H123)))</xm:f>
            <xm:f>$H$163</xm:f>
            <x14:dxf>
              <fill>
                <patternFill>
                  <bgColor rgb="FF92D050"/>
                </patternFill>
              </fill>
            </x14:dxf>
          </x14:cfRule>
          <x14:cfRule type="containsText" priority="1104" operator="containsText" id="{A03E6965-7BA2-4FF5-9242-D4D795FDB8DD}">
            <xm:f>NOT(ISERROR(SEARCH($H$162,H123)))</xm:f>
            <xm:f>$H$162</xm:f>
            <x14:dxf>
              <fill>
                <patternFill>
                  <bgColor rgb="FF00B050"/>
                </patternFill>
              </fill>
            </x14:dxf>
          </x14:cfRule>
          <xm:sqref>H123:H127</xm:sqref>
        </x14:conditionalFormatting>
        <x14:conditionalFormatting xmlns:xm="http://schemas.microsoft.com/office/excel/2006/main">
          <x14:cfRule type="containsText" priority="1091" operator="containsText" id="{F1B6B596-BA6F-48E9-BF3F-4A898997C43C}">
            <xm:f>NOT(ISERROR(SEARCH($I$165,O123)))</xm:f>
            <xm:f>$I$165</xm:f>
            <x14:dxf>
              <fill>
                <patternFill>
                  <bgColor rgb="FFFF0000"/>
                </patternFill>
              </fill>
            </x14:dxf>
          </x14:cfRule>
          <x14:cfRule type="containsText" priority="1092" operator="containsText" id="{5676F7EF-D9CC-4BE9-BE0C-9F9B961F1157}">
            <xm:f>NOT(ISERROR(SEARCH($I$164,O123)))</xm:f>
            <xm:f>$I$164</xm:f>
            <x14:dxf>
              <fill>
                <patternFill>
                  <bgColor theme="9" tint="-0.24994659260841701"/>
                </patternFill>
              </fill>
            </x14:dxf>
          </x14:cfRule>
          <x14:cfRule type="containsText" priority="1093" operator="containsText" id="{1E597293-AA7E-4492-8D40-A7FE7F961020}">
            <xm:f>NOT(ISERROR(SEARCH($I$163,O123)))</xm:f>
            <xm:f>$I$163</xm:f>
            <x14:dxf>
              <fill>
                <patternFill>
                  <bgColor rgb="FFFFC000"/>
                </patternFill>
              </fill>
            </x14:dxf>
          </x14:cfRule>
          <x14:cfRule type="containsText" priority="1094" operator="containsText" id="{A5005C2D-34DC-4BCD-B567-C2CA511C5075}">
            <xm:f>NOT(ISERROR(SEARCH($I$162,O123)))</xm:f>
            <xm:f>$I$162</xm:f>
            <x14:dxf>
              <fill>
                <patternFill>
                  <bgColor rgb="FF00B050"/>
                </patternFill>
              </fill>
            </x14:dxf>
          </x14:cfRule>
          <xm:sqref>O123:O127</xm:sqref>
        </x14:conditionalFormatting>
        <x14:conditionalFormatting xmlns:xm="http://schemas.microsoft.com/office/excel/2006/main">
          <x14:cfRule type="containsText" priority="1081" operator="containsText" id="{6A8DB4F0-DDFE-4321-A89F-5464A36CEA4D}">
            <xm:f>NOT(ISERROR(SEARCH($G$166,M123)))</xm:f>
            <xm:f>$G$166</xm:f>
            <x14:dxf>
              <fill>
                <patternFill>
                  <bgColor rgb="FFFF0000"/>
                </patternFill>
              </fill>
            </x14:dxf>
          </x14:cfRule>
          <x14:cfRule type="containsText" priority="1082" operator="containsText" id="{1277D312-785B-4F8A-80BA-5637D6B545CA}">
            <xm:f>NOT(ISERROR(SEARCH($G$165,M123)))</xm:f>
            <xm:f>$G$165</xm:f>
            <x14:dxf>
              <fill>
                <patternFill>
                  <bgColor rgb="FFFFC000"/>
                </patternFill>
              </fill>
            </x14:dxf>
          </x14:cfRule>
          <x14:cfRule type="containsText" priority="1083" operator="containsText" id="{0B8ECA9B-A1D8-45D7-90FE-B26F30D2C562}">
            <xm:f>NOT(ISERROR(SEARCH($G$164,M123)))</xm:f>
            <xm:f>$G$164</xm:f>
            <x14:dxf>
              <fill>
                <patternFill>
                  <bgColor rgb="FFFFFF00"/>
                </patternFill>
              </fill>
            </x14:dxf>
          </x14:cfRule>
          <x14:cfRule type="containsText" priority="1084" operator="containsText" id="{5041DE35-5DAC-413B-BD1E-4BC90BC1C681}">
            <xm:f>NOT(ISERROR(SEARCH($G$163,M123)))</xm:f>
            <xm:f>$G$163</xm:f>
            <x14:dxf>
              <fill>
                <patternFill>
                  <bgColor rgb="FF92D050"/>
                </patternFill>
              </fill>
            </x14:dxf>
          </x14:cfRule>
          <x14:cfRule type="containsText" priority="1085" operator="containsText" id="{F1396D83-4A63-4712-94C0-564B467F3922}">
            <xm:f>NOT(ISERROR(SEARCH($G$162,M123)))</xm:f>
            <xm:f>$G$162</xm:f>
            <x14:dxf>
              <fill>
                <patternFill>
                  <bgColor rgb="FF00B050"/>
                </patternFill>
              </fill>
            </x14:dxf>
          </x14:cfRule>
          <xm:sqref>M123:M127</xm:sqref>
        </x14:conditionalFormatting>
        <x14:conditionalFormatting xmlns:xm="http://schemas.microsoft.com/office/excel/2006/main">
          <x14:cfRule type="containsText" priority="1086" operator="containsText" id="{740903AA-9FE7-479C-AEB2-A844651284A3}">
            <xm:f>NOT(ISERROR(SEARCH($H$166,N123)))</xm:f>
            <xm:f>$H$166</xm:f>
            <x14:dxf>
              <fill>
                <patternFill>
                  <bgColor rgb="FFFF0000"/>
                </patternFill>
              </fill>
            </x14:dxf>
          </x14:cfRule>
          <x14:cfRule type="containsText" priority="1087" operator="containsText" id="{E761B53D-6264-48EC-8CBA-3E45F2892FDF}">
            <xm:f>NOT(ISERROR(SEARCH($H$165,N123)))</xm:f>
            <xm:f>$H$165</xm:f>
            <x14:dxf>
              <fill>
                <patternFill>
                  <bgColor rgb="FFFFC000"/>
                </patternFill>
              </fill>
            </x14:dxf>
          </x14:cfRule>
          <x14:cfRule type="containsText" priority="1088" operator="containsText" id="{287D0C1D-4D50-4D48-B433-AD0863A4CE6F}">
            <xm:f>NOT(ISERROR(SEARCH($H$164,N123)))</xm:f>
            <xm:f>$H$164</xm:f>
            <x14:dxf>
              <fill>
                <patternFill>
                  <bgColor rgb="FFFFFF00"/>
                </patternFill>
              </fill>
            </x14:dxf>
          </x14:cfRule>
          <x14:cfRule type="containsText" priority="1089" operator="containsText" id="{67EE954D-7604-456E-AF8A-D8B7410C3167}">
            <xm:f>NOT(ISERROR(SEARCH($H$163,N123)))</xm:f>
            <xm:f>$H$163</xm:f>
            <x14:dxf>
              <fill>
                <patternFill>
                  <bgColor rgb="FF92D050"/>
                </patternFill>
              </fill>
            </x14:dxf>
          </x14:cfRule>
          <x14:cfRule type="containsText" priority="1090" operator="containsText" id="{40F9114A-700A-43D1-B538-5F7EE778D047}">
            <xm:f>NOT(ISERROR(SEARCH($H$162,N123)))</xm:f>
            <xm:f>$H$162</xm:f>
            <x14:dxf>
              <fill>
                <patternFill>
                  <bgColor rgb="FF00B050"/>
                </patternFill>
              </fill>
            </x14:dxf>
          </x14:cfRule>
          <xm:sqref>N123:N127</xm:sqref>
        </x14:conditionalFormatting>
        <x14:conditionalFormatting xmlns:xm="http://schemas.microsoft.com/office/excel/2006/main">
          <x14:cfRule type="containsText" priority="1077" operator="containsText" id="{3D733C39-31CF-4455-8510-BD2E3605920C}">
            <xm:f>NOT(ISERROR(SEARCH($I$165,I113)))</xm:f>
            <xm:f>$I$165</xm:f>
            <x14:dxf>
              <fill>
                <patternFill>
                  <bgColor rgb="FFFF0000"/>
                </patternFill>
              </fill>
            </x14:dxf>
          </x14:cfRule>
          <x14:cfRule type="containsText" priority="1078" operator="containsText" id="{2E348D1D-05E9-4F21-8945-F049C1B6163F}">
            <xm:f>NOT(ISERROR(SEARCH($I$164,I113)))</xm:f>
            <xm:f>$I$164</xm:f>
            <x14:dxf>
              <fill>
                <patternFill>
                  <bgColor theme="9" tint="-0.24994659260841701"/>
                </patternFill>
              </fill>
            </x14:dxf>
          </x14:cfRule>
          <x14:cfRule type="containsText" priority="1079" operator="containsText" id="{FD3CA7A2-80D0-41B3-9F9E-9D308E07EAE4}">
            <xm:f>NOT(ISERROR(SEARCH($I$163,I113)))</xm:f>
            <xm:f>$I$163</xm:f>
            <x14:dxf>
              <fill>
                <patternFill>
                  <bgColor rgb="FFFFC000"/>
                </patternFill>
              </fill>
            </x14:dxf>
          </x14:cfRule>
          <x14:cfRule type="containsText" priority="1080" operator="containsText" id="{87E2B661-83CF-4DAF-9677-C669BC48AA40}">
            <xm:f>NOT(ISERROR(SEARCH($I$162,I113)))</xm:f>
            <xm:f>$I$162</xm:f>
            <x14:dxf>
              <fill>
                <patternFill>
                  <bgColor rgb="FF00B050"/>
                </patternFill>
              </fill>
            </x14:dxf>
          </x14:cfRule>
          <xm:sqref>I113:I116</xm:sqref>
        </x14:conditionalFormatting>
        <x14:conditionalFormatting xmlns:xm="http://schemas.microsoft.com/office/excel/2006/main">
          <x14:cfRule type="containsText" priority="1067" operator="containsText" id="{5D7AE7A1-889A-4FF1-B233-88F5442C0F06}">
            <xm:f>NOT(ISERROR(SEARCH($G$166,G113)))</xm:f>
            <xm:f>$G$166</xm:f>
            <x14:dxf>
              <fill>
                <patternFill>
                  <bgColor rgb="FFFF0000"/>
                </patternFill>
              </fill>
            </x14:dxf>
          </x14:cfRule>
          <x14:cfRule type="containsText" priority="1068" operator="containsText" id="{FBADB094-7FDD-42B4-8615-4650BB9E1E52}">
            <xm:f>NOT(ISERROR(SEARCH($G$165,G113)))</xm:f>
            <xm:f>$G$165</xm:f>
            <x14:dxf>
              <fill>
                <patternFill>
                  <bgColor rgb="FFFFC000"/>
                </patternFill>
              </fill>
            </x14:dxf>
          </x14:cfRule>
          <x14:cfRule type="containsText" priority="1069" operator="containsText" id="{122A86AD-B787-4DC5-BADD-8EF2500A87C5}">
            <xm:f>NOT(ISERROR(SEARCH($G$164,G113)))</xm:f>
            <xm:f>$G$164</xm:f>
            <x14:dxf>
              <fill>
                <patternFill>
                  <bgColor rgb="FFFFFF00"/>
                </patternFill>
              </fill>
            </x14:dxf>
          </x14:cfRule>
          <x14:cfRule type="containsText" priority="1070" operator="containsText" id="{A43C8EA4-3DF3-446A-80C4-9FE5F270B26A}">
            <xm:f>NOT(ISERROR(SEARCH($G$163,G113)))</xm:f>
            <xm:f>$G$163</xm:f>
            <x14:dxf>
              <fill>
                <patternFill>
                  <bgColor rgb="FF92D050"/>
                </patternFill>
              </fill>
            </x14:dxf>
          </x14:cfRule>
          <x14:cfRule type="containsText" priority="1071" operator="containsText" id="{362F072C-E3DD-4F74-A52E-9ACD97EBFB49}">
            <xm:f>NOT(ISERROR(SEARCH($G$162,G113)))</xm:f>
            <xm:f>$G$162</xm:f>
            <x14:dxf>
              <fill>
                <patternFill>
                  <bgColor rgb="FF00B050"/>
                </patternFill>
              </fill>
            </x14:dxf>
          </x14:cfRule>
          <xm:sqref>G113:G116</xm:sqref>
        </x14:conditionalFormatting>
        <x14:conditionalFormatting xmlns:xm="http://schemas.microsoft.com/office/excel/2006/main">
          <x14:cfRule type="containsText" priority="1072" operator="containsText" id="{0096296E-2DEE-4051-87BB-5A06998B9A00}">
            <xm:f>NOT(ISERROR(SEARCH($H$166,H113)))</xm:f>
            <xm:f>$H$166</xm:f>
            <x14:dxf>
              <fill>
                <patternFill>
                  <bgColor rgb="FFFF0000"/>
                </patternFill>
              </fill>
            </x14:dxf>
          </x14:cfRule>
          <x14:cfRule type="containsText" priority="1073" operator="containsText" id="{E8246685-9681-4EA9-A683-7B50551042E6}">
            <xm:f>NOT(ISERROR(SEARCH($H$165,H113)))</xm:f>
            <xm:f>$H$165</xm:f>
            <x14:dxf>
              <fill>
                <patternFill>
                  <bgColor rgb="FFFFC000"/>
                </patternFill>
              </fill>
            </x14:dxf>
          </x14:cfRule>
          <x14:cfRule type="containsText" priority="1074" operator="containsText" id="{8633EDF5-8597-492C-A73E-D420E9D2BB61}">
            <xm:f>NOT(ISERROR(SEARCH($H$164,H113)))</xm:f>
            <xm:f>$H$164</xm:f>
            <x14:dxf>
              <fill>
                <patternFill>
                  <bgColor rgb="FFFFFF00"/>
                </patternFill>
              </fill>
            </x14:dxf>
          </x14:cfRule>
          <x14:cfRule type="containsText" priority="1075" operator="containsText" id="{71FA38D3-FC93-40C3-8C48-1143B025D8F9}">
            <xm:f>NOT(ISERROR(SEARCH($H$163,H113)))</xm:f>
            <xm:f>$H$163</xm:f>
            <x14:dxf>
              <fill>
                <patternFill>
                  <bgColor rgb="FF92D050"/>
                </patternFill>
              </fill>
            </x14:dxf>
          </x14:cfRule>
          <x14:cfRule type="containsText" priority="1076" operator="containsText" id="{0BF5DD2C-65F0-4571-8D10-72ACA6CF7F09}">
            <xm:f>NOT(ISERROR(SEARCH($H$162,H113)))</xm:f>
            <xm:f>$H$162</xm:f>
            <x14:dxf>
              <fill>
                <patternFill>
                  <bgColor rgb="FF00B050"/>
                </patternFill>
              </fill>
            </x14:dxf>
          </x14:cfRule>
          <xm:sqref>H113:H116</xm:sqref>
        </x14:conditionalFormatting>
        <x14:conditionalFormatting xmlns:xm="http://schemas.microsoft.com/office/excel/2006/main">
          <x14:cfRule type="containsText" priority="1063" operator="containsText" id="{661F3828-07F5-4038-83C6-EEEB835CF84F}">
            <xm:f>NOT(ISERROR(SEARCH($I$165,O113)))</xm:f>
            <xm:f>$I$165</xm:f>
            <x14:dxf>
              <fill>
                <patternFill>
                  <bgColor rgb="FFFF0000"/>
                </patternFill>
              </fill>
            </x14:dxf>
          </x14:cfRule>
          <x14:cfRule type="containsText" priority="1064" operator="containsText" id="{502E8756-F210-4733-88C4-89138C98E8B2}">
            <xm:f>NOT(ISERROR(SEARCH($I$164,O113)))</xm:f>
            <xm:f>$I$164</xm:f>
            <x14:dxf>
              <fill>
                <patternFill>
                  <bgColor theme="9" tint="-0.24994659260841701"/>
                </patternFill>
              </fill>
            </x14:dxf>
          </x14:cfRule>
          <x14:cfRule type="containsText" priority="1065" operator="containsText" id="{84D2CB91-394D-40B8-87C3-69E60D984D81}">
            <xm:f>NOT(ISERROR(SEARCH($I$163,O113)))</xm:f>
            <xm:f>$I$163</xm:f>
            <x14:dxf>
              <fill>
                <patternFill>
                  <bgColor rgb="FFFFC000"/>
                </patternFill>
              </fill>
            </x14:dxf>
          </x14:cfRule>
          <x14:cfRule type="containsText" priority="1066" operator="containsText" id="{47B437D7-B959-4A16-9567-91867C2FA49C}">
            <xm:f>NOT(ISERROR(SEARCH($I$162,O113)))</xm:f>
            <xm:f>$I$162</xm:f>
            <x14:dxf>
              <fill>
                <patternFill>
                  <bgColor rgb="FF00B050"/>
                </patternFill>
              </fill>
            </x14:dxf>
          </x14:cfRule>
          <xm:sqref>O113:O116</xm:sqref>
        </x14:conditionalFormatting>
        <x14:conditionalFormatting xmlns:xm="http://schemas.microsoft.com/office/excel/2006/main">
          <x14:cfRule type="containsText" priority="1053" operator="containsText" id="{CFAD64B2-2542-4879-BF2B-3DE1B66A5BDD}">
            <xm:f>NOT(ISERROR(SEARCH($G$166,M113)))</xm:f>
            <xm:f>$G$166</xm:f>
            <x14:dxf>
              <fill>
                <patternFill>
                  <bgColor rgb="FFFF0000"/>
                </patternFill>
              </fill>
            </x14:dxf>
          </x14:cfRule>
          <x14:cfRule type="containsText" priority="1054" operator="containsText" id="{079860AF-FB2E-46D9-A29C-F4CB77440C3A}">
            <xm:f>NOT(ISERROR(SEARCH($G$165,M113)))</xm:f>
            <xm:f>$G$165</xm:f>
            <x14:dxf>
              <fill>
                <patternFill>
                  <bgColor rgb="FFFFC000"/>
                </patternFill>
              </fill>
            </x14:dxf>
          </x14:cfRule>
          <x14:cfRule type="containsText" priority="1055" operator="containsText" id="{20CC1BD2-97C3-4394-8C08-5B88525CF55C}">
            <xm:f>NOT(ISERROR(SEARCH($G$164,M113)))</xm:f>
            <xm:f>$G$164</xm:f>
            <x14:dxf>
              <fill>
                <patternFill>
                  <bgColor rgb="FFFFFF00"/>
                </patternFill>
              </fill>
            </x14:dxf>
          </x14:cfRule>
          <x14:cfRule type="containsText" priority="1056" operator="containsText" id="{28E3C734-DCD5-4117-86EA-EA54167050A1}">
            <xm:f>NOT(ISERROR(SEARCH($G$163,M113)))</xm:f>
            <xm:f>$G$163</xm:f>
            <x14:dxf>
              <fill>
                <patternFill>
                  <bgColor rgb="FF92D050"/>
                </patternFill>
              </fill>
            </x14:dxf>
          </x14:cfRule>
          <x14:cfRule type="containsText" priority="1057" operator="containsText" id="{46150569-7907-42E1-AEDC-15C42B01644D}">
            <xm:f>NOT(ISERROR(SEARCH($G$162,M113)))</xm:f>
            <xm:f>$G$162</xm:f>
            <x14:dxf>
              <fill>
                <patternFill>
                  <bgColor rgb="FF00B050"/>
                </patternFill>
              </fill>
            </x14:dxf>
          </x14:cfRule>
          <xm:sqref>M113:M116</xm:sqref>
        </x14:conditionalFormatting>
        <x14:conditionalFormatting xmlns:xm="http://schemas.microsoft.com/office/excel/2006/main">
          <x14:cfRule type="containsText" priority="1058" operator="containsText" id="{EBA73C80-E02C-47F9-BA25-F0083C5179DE}">
            <xm:f>NOT(ISERROR(SEARCH($H$166,N113)))</xm:f>
            <xm:f>$H$166</xm:f>
            <x14:dxf>
              <fill>
                <patternFill>
                  <bgColor rgb="FFFF0000"/>
                </patternFill>
              </fill>
            </x14:dxf>
          </x14:cfRule>
          <x14:cfRule type="containsText" priority="1059" operator="containsText" id="{357A9E02-72C0-405F-B157-36144CC6E113}">
            <xm:f>NOT(ISERROR(SEARCH($H$165,N113)))</xm:f>
            <xm:f>$H$165</xm:f>
            <x14:dxf>
              <fill>
                <patternFill>
                  <bgColor rgb="FFFFC000"/>
                </patternFill>
              </fill>
            </x14:dxf>
          </x14:cfRule>
          <x14:cfRule type="containsText" priority="1060" operator="containsText" id="{2CECC5F3-EEB5-48D5-9C9B-8F841920F41F}">
            <xm:f>NOT(ISERROR(SEARCH($H$164,N113)))</xm:f>
            <xm:f>$H$164</xm:f>
            <x14:dxf>
              <fill>
                <patternFill>
                  <bgColor rgb="FFFFFF00"/>
                </patternFill>
              </fill>
            </x14:dxf>
          </x14:cfRule>
          <x14:cfRule type="containsText" priority="1061" operator="containsText" id="{C74AB026-49ED-4853-A916-2B6285BB308E}">
            <xm:f>NOT(ISERROR(SEARCH($H$163,N113)))</xm:f>
            <xm:f>$H$163</xm:f>
            <x14:dxf>
              <fill>
                <patternFill>
                  <bgColor rgb="FF92D050"/>
                </patternFill>
              </fill>
            </x14:dxf>
          </x14:cfRule>
          <x14:cfRule type="containsText" priority="1062" operator="containsText" id="{C9C2C407-0383-4AEC-9D93-D7700C527E40}">
            <xm:f>NOT(ISERROR(SEARCH($H$162,N113)))</xm:f>
            <xm:f>$H$162</xm:f>
            <x14:dxf>
              <fill>
                <patternFill>
                  <bgColor rgb="FF00B050"/>
                </patternFill>
              </fill>
            </x14:dxf>
          </x14:cfRule>
          <xm:sqref>N113:N116</xm:sqref>
        </x14:conditionalFormatting>
        <x14:conditionalFormatting xmlns:xm="http://schemas.microsoft.com/office/excel/2006/main">
          <x14:cfRule type="containsText" priority="901" operator="containsText" id="{3A721330-3779-496B-8029-E2F95C05391A}">
            <xm:f>NOT(ISERROR(SEARCH($H$163,H128)))</xm:f>
            <xm:f>$H$163</xm:f>
            <x14:dxf>
              <fill>
                <patternFill>
                  <bgColor rgb="FF92D050"/>
                </patternFill>
              </fill>
            </x14:dxf>
          </x14:cfRule>
          <x14:cfRule type="containsText" priority="902" operator="containsText" id="{8414E98D-7FA4-49DF-B1C7-CDFE5B824C7B}">
            <xm:f>NOT(ISERROR(SEARCH($H$164,H128)))</xm:f>
            <xm:f>$H$164</xm:f>
            <x14:dxf>
              <fill>
                <patternFill>
                  <bgColor rgb="FFFFFF00"/>
                </patternFill>
              </fill>
            </x14:dxf>
          </x14:cfRule>
          <x14:cfRule type="containsText" priority="903" operator="containsText" id="{5FBFAD5F-79C1-4205-BCCF-2D87D156BFFB}">
            <xm:f>NOT(ISERROR(SEARCH($H$165,H128)))</xm:f>
            <xm:f>$H$165</xm:f>
            <x14:dxf>
              <fill>
                <patternFill>
                  <bgColor rgb="FFFFC000"/>
                </patternFill>
              </fill>
            </x14:dxf>
          </x14:cfRule>
          <x14:cfRule type="containsText" priority="904" operator="containsText" id="{2F7C9AF9-168B-4526-B3A8-BFD763B03FA0}">
            <xm:f>NOT(ISERROR(SEARCH($H$166,H128)))</xm:f>
            <xm:f>$H$166</xm:f>
            <x14:dxf>
              <fill>
                <patternFill>
                  <bgColor rgb="FFFF0000"/>
                </patternFill>
              </fill>
            </x14:dxf>
          </x14:cfRule>
          <xm:sqref>H128</xm:sqref>
        </x14:conditionalFormatting>
        <x14:conditionalFormatting xmlns:xm="http://schemas.microsoft.com/office/excel/2006/main">
          <x14:cfRule type="containsText" priority="895" operator="containsText" id="{6672A626-FCCF-4842-993A-5904C6AC4846}">
            <xm:f>NOT(ISERROR(SEARCH($G$162,G128)))</xm:f>
            <xm:f>$G$162</xm:f>
            <x14:dxf>
              <fill>
                <patternFill>
                  <bgColor rgb="FF00B050"/>
                </patternFill>
              </fill>
            </x14:dxf>
          </x14:cfRule>
          <x14:cfRule type="containsText" priority="896" operator="containsText" id="{923EB5C8-F7E1-4BF6-8415-D0748DF741CC}">
            <xm:f>NOT(ISERROR(SEARCH($G$163,G128)))</xm:f>
            <xm:f>$G$163</xm:f>
            <x14:dxf>
              <fill>
                <patternFill>
                  <bgColor rgb="FF92D050"/>
                </patternFill>
              </fill>
            </x14:dxf>
          </x14:cfRule>
          <x14:cfRule type="containsText" priority="897" operator="containsText" id="{E5131F6A-D28A-4CBA-A793-0F2A0CC11285}">
            <xm:f>NOT(ISERROR(SEARCH($G$164,G128)))</xm:f>
            <xm:f>$G$164</xm:f>
            <x14:dxf>
              <fill>
                <patternFill>
                  <bgColor rgb="FFFFFF00"/>
                </patternFill>
              </fill>
            </x14:dxf>
          </x14:cfRule>
          <x14:cfRule type="containsText" priority="898" operator="containsText" id="{B1B6F6DD-D38A-43FE-8EFA-6D6002BBF023}">
            <xm:f>NOT(ISERROR(SEARCH($G$165,G128)))</xm:f>
            <xm:f>$G$165</xm:f>
            <x14:dxf>
              <fill>
                <patternFill>
                  <bgColor rgb="FFFFC000"/>
                </patternFill>
              </fill>
            </x14:dxf>
          </x14:cfRule>
          <x14:cfRule type="containsText" priority="899" operator="containsText" id="{EC14CE36-E0E8-448F-8F25-AEA904A9EE60}">
            <xm:f>NOT(ISERROR(SEARCH($G$166,G128)))</xm:f>
            <xm:f>$G$166</xm:f>
            <x14:dxf>
              <fill>
                <patternFill>
                  <bgColor rgb="FFFF0000"/>
                </patternFill>
              </fill>
            </x14:dxf>
          </x14:cfRule>
          <xm:sqref>G128:G130</xm:sqref>
        </x14:conditionalFormatting>
        <x14:conditionalFormatting xmlns:xm="http://schemas.microsoft.com/office/excel/2006/main">
          <x14:cfRule type="containsText" priority="873" operator="containsText" id="{DBB8DB31-34FE-4F26-92D7-DD7085B196A3}">
            <xm:f>NOT(ISERROR(SEARCH($H$163,H131)))</xm:f>
            <xm:f>$H$163</xm:f>
            <x14:dxf>
              <fill>
                <patternFill>
                  <bgColor rgb="FF92D050"/>
                </patternFill>
              </fill>
            </x14:dxf>
          </x14:cfRule>
          <x14:cfRule type="containsText" priority="874" operator="containsText" id="{7E9A1857-59B6-4794-A005-693688FF3C56}">
            <xm:f>NOT(ISERROR(SEARCH($H$164,H131)))</xm:f>
            <xm:f>$H$164</xm:f>
            <x14:dxf>
              <fill>
                <patternFill>
                  <bgColor rgb="FFFFFF00"/>
                </patternFill>
              </fill>
            </x14:dxf>
          </x14:cfRule>
          <x14:cfRule type="containsText" priority="875" operator="containsText" id="{07F68A90-DF08-4F9B-A60A-784FDD8E3A9B}">
            <xm:f>NOT(ISERROR(SEARCH($H$165,H131)))</xm:f>
            <xm:f>$H$165</xm:f>
            <x14:dxf>
              <fill>
                <patternFill>
                  <bgColor rgb="FFFFC000"/>
                </patternFill>
              </fill>
            </x14:dxf>
          </x14:cfRule>
          <x14:cfRule type="containsText" priority="876" operator="containsText" id="{12F13D91-A608-499D-8F13-9002708D35B7}">
            <xm:f>NOT(ISERROR(SEARCH($H$166,H131)))</xm:f>
            <xm:f>$H$166</xm:f>
            <x14:dxf>
              <fill>
                <patternFill>
                  <bgColor rgb="FFFF0000"/>
                </patternFill>
              </fill>
            </x14:dxf>
          </x14:cfRule>
          <xm:sqref>H131</xm:sqref>
        </x14:conditionalFormatting>
        <x14:conditionalFormatting xmlns:xm="http://schemas.microsoft.com/office/excel/2006/main">
          <x14:cfRule type="containsText" priority="867" operator="containsText" id="{9EB08D44-24ED-444E-B460-0B49B3487380}">
            <xm:f>NOT(ISERROR(SEARCH($G$162,G131)))</xm:f>
            <xm:f>$G$162</xm:f>
            <x14:dxf>
              <fill>
                <patternFill>
                  <bgColor rgb="FF00B050"/>
                </patternFill>
              </fill>
            </x14:dxf>
          </x14:cfRule>
          <x14:cfRule type="containsText" priority="868" operator="containsText" id="{2BFC5E68-B534-4AAA-B260-3729867B70F1}">
            <xm:f>NOT(ISERROR(SEARCH($G$163,G131)))</xm:f>
            <xm:f>$G$163</xm:f>
            <x14:dxf>
              <fill>
                <patternFill>
                  <bgColor rgb="FF92D050"/>
                </patternFill>
              </fill>
            </x14:dxf>
          </x14:cfRule>
          <x14:cfRule type="containsText" priority="869" operator="containsText" id="{CEB47894-C5EF-46C6-B0D7-800F0F510B75}">
            <xm:f>NOT(ISERROR(SEARCH($G$164,G131)))</xm:f>
            <xm:f>$G$164</xm:f>
            <x14:dxf>
              <fill>
                <patternFill>
                  <bgColor rgb="FFFFFF00"/>
                </patternFill>
              </fill>
            </x14:dxf>
          </x14:cfRule>
          <x14:cfRule type="containsText" priority="870" operator="containsText" id="{903F4413-31EF-488A-AF7C-9CF08361D8D8}">
            <xm:f>NOT(ISERROR(SEARCH($G$165,G131)))</xm:f>
            <xm:f>$G$165</xm:f>
            <x14:dxf>
              <fill>
                <patternFill>
                  <bgColor rgb="FFFFC000"/>
                </patternFill>
              </fill>
            </x14:dxf>
          </x14:cfRule>
          <x14:cfRule type="containsText" priority="871" operator="containsText" id="{9285D17B-5B54-43E6-BBD9-3B2AA9A16DC9}">
            <xm:f>NOT(ISERROR(SEARCH($G$166,G131)))</xm:f>
            <xm:f>$G$166</xm:f>
            <x14:dxf>
              <fill>
                <patternFill>
                  <bgColor rgb="FFFF0000"/>
                </patternFill>
              </fill>
            </x14:dxf>
          </x14:cfRule>
          <xm:sqref>G131:G132</xm:sqref>
        </x14:conditionalFormatting>
        <x14:conditionalFormatting xmlns:xm="http://schemas.microsoft.com/office/excel/2006/main">
          <x14:cfRule type="containsText" priority="859" operator="containsText" id="{DD14DF23-100E-4F37-B7AF-B7B23F9FF797}">
            <xm:f>NOT(ISERROR(SEARCH($H$163,H133)))</xm:f>
            <xm:f>$H$163</xm:f>
            <x14:dxf>
              <fill>
                <patternFill>
                  <bgColor rgb="FF92D050"/>
                </patternFill>
              </fill>
            </x14:dxf>
          </x14:cfRule>
          <x14:cfRule type="containsText" priority="860" operator="containsText" id="{95A93DE9-8047-4574-BEA3-17FE203FE6E7}">
            <xm:f>NOT(ISERROR(SEARCH($H$164,H133)))</xm:f>
            <xm:f>$H$164</xm:f>
            <x14:dxf>
              <fill>
                <patternFill>
                  <bgColor rgb="FFFFFF00"/>
                </patternFill>
              </fill>
            </x14:dxf>
          </x14:cfRule>
          <x14:cfRule type="containsText" priority="861" operator="containsText" id="{1EEA2B42-C916-43BE-BB70-60E2829381CA}">
            <xm:f>NOT(ISERROR(SEARCH($H$165,H133)))</xm:f>
            <xm:f>$H$165</xm:f>
            <x14:dxf>
              <fill>
                <patternFill>
                  <bgColor rgb="FFFFC000"/>
                </patternFill>
              </fill>
            </x14:dxf>
          </x14:cfRule>
          <x14:cfRule type="containsText" priority="862" operator="containsText" id="{73603FB4-618E-4B7F-A65E-05049ACFCCF0}">
            <xm:f>NOT(ISERROR(SEARCH($H$166,H133)))</xm:f>
            <xm:f>$H$166</xm:f>
            <x14:dxf>
              <fill>
                <patternFill>
                  <bgColor rgb="FFFF0000"/>
                </patternFill>
              </fill>
            </x14:dxf>
          </x14:cfRule>
          <xm:sqref>H133</xm:sqref>
        </x14:conditionalFormatting>
        <x14:conditionalFormatting xmlns:xm="http://schemas.microsoft.com/office/excel/2006/main">
          <x14:cfRule type="containsText" priority="853" operator="containsText" id="{6AD4F3C3-322F-4C24-8F5A-ADD508A196D4}">
            <xm:f>NOT(ISERROR(SEARCH($G$162,G133)))</xm:f>
            <xm:f>$G$162</xm:f>
            <x14:dxf>
              <fill>
                <patternFill>
                  <bgColor rgb="FF00B050"/>
                </patternFill>
              </fill>
            </x14:dxf>
          </x14:cfRule>
          <x14:cfRule type="containsText" priority="854" operator="containsText" id="{FCF82B0B-9665-4A6B-AC98-116F94E16519}">
            <xm:f>NOT(ISERROR(SEARCH($G$163,G133)))</xm:f>
            <xm:f>$G$163</xm:f>
            <x14:dxf>
              <fill>
                <patternFill>
                  <bgColor rgb="FF92D050"/>
                </patternFill>
              </fill>
            </x14:dxf>
          </x14:cfRule>
          <x14:cfRule type="containsText" priority="855" operator="containsText" id="{A416C6E1-06F3-4B27-9396-4C9D965AE918}">
            <xm:f>NOT(ISERROR(SEARCH($G$164,G133)))</xm:f>
            <xm:f>$G$164</xm:f>
            <x14:dxf>
              <fill>
                <patternFill>
                  <bgColor rgb="FFFFFF00"/>
                </patternFill>
              </fill>
            </x14:dxf>
          </x14:cfRule>
          <x14:cfRule type="containsText" priority="856" operator="containsText" id="{019E68E1-F707-433D-AE84-3FF41B863F95}">
            <xm:f>NOT(ISERROR(SEARCH($G$165,G133)))</xm:f>
            <xm:f>$G$165</xm:f>
            <x14:dxf>
              <fill>
                <patternFill>
                  <bgColor rgb="FFFFC000"/>
                </patternFill>
              </fill>
            </x14:dxf>
          </x14:cfRule>
          <x14:cfRule type="containsText" priority="857" operator="containsText" id="{A296A278-DAA7-4AF6-844C-5C2AFB0AFE15}">
            <xm:f>NOT(ISERROR(SEARCH($G$166,G133)))</xm:f>
            <xm:f>$G$166</xm:f>
            <x14:dxf>
              <fill>
                <patternFill>
                  <bgColor rgb="FFFF0000"/>
                </patternFill>
              </fill>
            </x14:dxf>
          </x14:cfRule>
          <xm:sqref>G133</xm:sqref>
        </x14:conditionalFormatting>
        <x14:conditionalFormatting xmlns:xm="http://schemas.microsoft.com/office/excel/2006/main">
          <x14:cfRule type="containsText" priority="831" operator="containsText" id="{293177CE-8F5A-4BF8-93B8-08C968B9B5E3}">
            <xm:f>NOT(ISERROR(SEARCH($H$163,H135)))</xm:f>
            <xm:f>$H$163</xm:f>
            <x14:dxf>
              <fill>
                <patternFill>
                  <bgColor rgb="FF92D050"/>
                </patternFill>
              </fill>
            </x14:dxf>
          </x14:cfRule>
          <x14:cfRule type="containsText" priority="832" operator="containsText" id="{E4E6AE6E-E474-4993-84FF-F372123809F3}">
            <xm:f>NOT(ISERROR(SEARCH($H$164,H135)))</xm:f>
            <xm:f>$H$164</xm:f>
            <x14:dxf>
              <fill>
                <patternFill>
                  <bgColor rgb="FFFFFF00"/>
                </patternFill>
              </fill>
            </x14:dxf>
          </x14:cfRule>
          <x14:cfRule type="containsText" priority="833" operator="containsText" id="{23CC3780-E375-4304-9F6E-70D2EF36B0FA}">
            <xm:f>NOT(ISERROR(SEARCH($H$165,H135)))</xm:f>
            <xm:f>$H$165</xm:f>
            <x14:dxf>
              <fill>
                <patternFill>
                  <bgColor rgb="FFFFC000"/>
                </patternFill>
              </fill>
            </x14:dxf>
          </x14:cfRule>
          <x14:cfRule type="containsText" priority="834" operator="containsText" id="{29E03EB0-F625-4B64-8DE4-237CB773BCB1}">
            <xm:f>NOT(ISERROR(SEARCH($H$166,H135)))</xm:f>
            <xm:f>$H$166</xm:f>
            <x14:dxf>
              <fill>
                <patternFill>
                  <bgColor rgb="FFFF0000"/>
                </patternFill>
              </fill>
            </x14:dxf>
          </x14:cfRule>
          <xm:sqref>H135</xm:sqref>
        </x14:conditionalFormatting>
        <x14:conditionalFormatting xmlns:xm="http://schemas.microsoft.com/office/excel/2006/main">
          <x14:cfRule type="containsText" priority="825" operator="containsText" id="{6D905D1A-9B8D-4778-9225-FFFF8D7D952C}">
            <xm:f>NOT(ISERROR(SEARCH($G$162,G135)))</xm:f>
            <xm:f>$G$162</xm:f>
            <x14:dxf>
              <fill>
                <patternFill>
                  <bgColor rgb="FF00B050"/>
                </patternFill>
              </fill>
            </x14:dxf>
          </x14:cfRule>
          <x14:cfRule type="containsText" priority="826" operator="containsText" id="{5E06A70F-BBB4-4766-BD89-81DEB5806273}">
            <xm:f>NOT(ISERROR(SEARCH($G$163,G135)))</xm:f>
            <xm:f>$G$163</xm:f>
            <x14:dxf>
              <fill>
                <patternFill>
                  <bgColor rgb="FF92D050"/>
                </patternFill>
              </fill>
            </x14:dxf>
          </x14:cfRule>
          <x14:cfRule type="containsText" priority="827" operator="containsText" id="{98268989-F835-45AC-9CE7-399687371F46}">
            <xm:f>NOT(ISERROR(SEARCH($G$164,G135)))</xm:f>
            <xm:f>$G$164</xm:f>
            <x14:dxf>
              <fill>
                <patternFill>
                  <bgColor rgb="FFFFFF00"/>
                </patternFill>
              </fill>
            </x14:dxf>
          </x14:cfRule>
          <x14:cfRule type="containsText" priority="828" operator="containsText" id="{088ED723-5CCA-4BD2-8FCF-4F60FF7F82BD}">
            <xm:f>NOT(ISERROR(SEARCH($G$165,G135)))</xm:f>
            <xm:f>$G$165</xm:f>
            <x14:dxf>
              <fill>
                <patternFill>
                  <bgColor rgb="FFFFC000"/>
                </patternFill>
              </fill>
            </x14:dxf>
          </x14:cfRule>
          <x14:cfRule type="containsText" priority="829" operator="containsText" id="{48D19EF3-044C-411C-80E8-88ADFC3AFB9F}">
            <xm:f>NOT(ISERROR(SEARCH($G$166,G135)))</xm:f>
            <xm:f>$G$166</xm:f>
            <x14:dxf>
              <fill>
                <patternFill>
                  <bgColor rgb="FFFF0000"/>
                </patternFill>
              </fill>
            </x14:dxf>
          </x14:cfRule>
          <xm:sqref>G135:G137</xm:sqref>
        </x14:conditionalFormatting>
        <x14:conditionalFormatting xmlns:xm="http://schemas.microsoft.com/office/excel/2006/main">
          <x14:cfRule type="containsText" priority="733" operator="containsText" id="{32604182-D3CC-41E1-AD8A-2F74B6DC6557}">
            <xm:f>NOT(ISERROR(SEARCH($H$163,N128)))</xm:f>
            <xm:f>$H$163</xm:f>
            <x14:dxf>
              <fill>
                <patternFill>
                  <bgColor rgb="FF92D050"/>
                </patternFill>
              </fill>
            </x14:dxf>
          </x14:cfRule>
          <x14:cfRule type="containsText" priority="734" operator="containsText" id="{F82EC8E6-522C-41A7-97D4-7694636F9EAD}">
            <xm:f>NOT(ISERROR(SEARCH($H$164,N128)))</xm:f>
            <xm:f>$H$164</xm:f>
            <x14:dxf>
              <fill>
                <patternFill>
                  <bgColor rgb="FFFFFF00"/>
                </patternFill>
              </fill>
            </x14:dxf>
          </x14:cfRule>
          <x14:cfRule type="containsText" priority="735" operator="containsText" id="{7AF74764-2A39-4B87-97D7-26F86353DCD0}">
            <xm:f>NOT(ISERROR(SEARCH($H$165,N128)))</xm:f>
            <xm:f>$H$165</xm:f>
            <x14:dxf>
              <fill>
                <patternFill>
                  <bgColor rgb="FFFFC000"/>
                </patternFill>
              </fill>
            </x14:dxf>
          </x14:cfRule>
          <x14:cfRule type="containsText" priority="736" operator="containsText" id="{234320FD-7C25-4974-BA8A-A3D699501AA8}">
            <xm:f>NOT(ISERROR(SEARCH($H$166,N128)))</xm:f>
            <xm:f>$H$166</xm:f>
            <x14:dxf>
              <fill>
                <patternFill>
                  <bgColor rgb="FFFF0000"/>
                </patternFill>
              </fill>
            </x14:dxf>
          </x14:cfRule>
          <xm:sqref>N128</xm:sqref>
        </x14:conditionalFormatting>
        <x14:conditionalFormatting xmlns:xm="http://schemas.microsoft.com/office/excel/2006/main">
          <x14:cfRule type="containsText" priority="738" operator="containsText" id="{B08339BA-0615-48FE-8D89-87EFF4F26D36}">
            <xm:f>NOT(ISERROR(SEARCH($I$163,O128)))</xm:f>
            <xm:f>$I$163</xm:f>
            <x14:dxf>
              <fill>
                <patternFill>
                  <bgColor theme="9" tint="-0.24994659260841701"/>
                </patternFill>
              </fill>
            </x14:dxf>
          </x14:cfRule>
          <x14:cfRule type="containsText" priority="739" operator="containsText" id="{DF3F28FF-1735-4432-9ADE-17E6DA117B05}">
            <xm:f>NOT(ISERROR(SEARCH($I$164,O128)))</xm:f>
            <xm:f>$I$164</xm:f>
            <x14:dxf>
              <fill>
                <patternFill>
                  <bgColor rgb="FFFFC000"/>
                </patternFill>
              </fill>
            </x14:dxf>
          </x14:cfRule>
          <xm:sqref>O128</xm:sqref>
        </x14:conditionalFormatting>
        <x14:conditionalFormatting xmlns:xm="http://schemas.microsoft.com/office/excel/2006/main">
          <x14:cfRule type="containsText" priority="727" operator="containsText" id="{9E64AB3D-7AF2-4948-831D-C22DCE03E531}">
            <xm:f>NOT(ISERROR(SEARCH($G$162,M128)))</xm:f>
            <xm:f>$G$162</xm:f>
            <x14:dxf>
              <fill>
                <patternFill>
                  <bgColor rgb="FF00B050"/>
                </patternFill>
              </fill>
            </x14:dxf>
          </x14:cfRule>
          <x14:cfRule type="containsText" priority="728" operator="containsText" id="{1708CEFA-31AA-4064-A1E2-51DAA04C33C9}">
            <xm:f>NOT(ISERROR(SEARCH($G$163,M128)))</xm:f>
            <xm:f>$G$163</xm:f>
            <x14:dxf>
              <fill>
                <patternFill>
                  <bgColor rgb="FF92D050"/>
                </patternFill>
              </fill>
            </x14:dxf>
          </x14:cfRule>
          <x14:cfRule type="containsText" priority="729" operator="containsText" id="{D2DDE9A7-0223-43C0-AB5D-B3407B58E92F}">
            <xm:f>NOT(ISERROR(SEARCH($G$164,M128)))</xm:f>
            <xm:f>$G$164</xm:f>
            <x14:dxf>
              <fill>
                <patternFill>
                  <bgColor rgb="FFFFFF00"/>
                </patternFill>
              </fill>
            </x14:dxf>
          </x14:cfRule>
          <x14:cfRule type="containsText" priority="730" operator="containsText" id="{CD2A7811-DFFB-4B1A-9061-C8694E8781CD}">
            <xm:f>NOT(ISERROR(SEARCH($G$165,M128)))</xm:f>
            <xm:f>$G$165</xm:f>
            <x14:dxf>
              <fill>
                <patternFill>
                  <bgColor rgb="FFFFC000"/>
                </patternFill>
              </fill>
            </x14:dxf>
          </x14:cfRule>
          <x14:cfRule type="containsText" priority="731" operator="containsText" id="{F104BA67-58D5-49E5-8319-1951CEEDA95D}">
            <xm:f>NOT(ISERROR(SEARCH($G$166,M128)))</xm:f>
            <xm:f>$G$166</xm:f>
            <x14:dxf>
              <fill>
                <patternFill>
                  <bgColor rgb="FFFF0000"/>
                </patternFill>
              </fill>
            </x14:dxf>
          </x14:cfRule>
          <xm:sqref>M128:M130</xm:sqref>
        </x14:conditionalFormatting>
        <x14:conditionalFormatting xmlns:xm="http://schemas.microsoft.com/office/excel/2006/main">
          <x14:cfRule type="containsText" priority="719" operator="containsText" id="{3A726F1A-F91B-4CA1-A684-AE5C3F56931A}">
            <xm:f>NOT(ISERROR(SEARCH($H$163,N131)))</xm:f>
            <xm:f>$H$163</xm:f>
            <x14:dxf>
              <fill>
                <patternFill>
                  <bgColor rgb="FF92D050"/>
                </patternFill>
              </fill>
            </x14:dxf>
          </x14:cfRule>
          <x14:cfRule type="containsText" priority="720" operator="containsText" id="{C51C3C8E-8DEF-48C0-9BB4-8A384C377CD5}">
            <xm:f>NOT(ISERROR(SEARCH($H$164,N131)))</xm:f>
            <xm:f>$H$164</xm:f>
            <x14:dxf>
              <fill>
                <patternFill>
                  <bgColor rgb="FFFFFF00"/>
                </patternFill>
              </fill>
            </x14:dxf>
          </x14:cfRule>
          <x14:cfRule type="containsText" priority="721" operator="containsText" id="{BEA802D8-776D-46EB-B5FB-DCF879A38727}">
            <xm:f>NOT(ISERROR(SEARCH($H$165,N131)))</xm:f>
            <xm:f>$H$165</xm:f>
            <x14:dxf>
              <fill>
                <patternFill>
                  <bgColor rgb="FFFFC000"/>
                </patternFill>
              </fill>
            </x14:dxf>
          </x14:cfRule>
          <x14:cfRule type="containsText" priority="722" operator="containsText" id="{1D54CDB5-713D-47FF-A9E6-1A01D2247F63}">
            <xm:f>NOT(ISERROR(SEARCH($H$166,N131)))</xm:f>
            <xm:f>$H$166</xm:f>
            <x14:dxf>
              <fill>
                <patternFill>
                  <bgColor rgb="FFFF0000"/>
                </patternFill>
              </fill>
            </x14:dxf>
          </x14:cfRule>
          <xm:sqref>N131</xm:sqref>
        </x14:conditionalFormatting>
        <x14:conditionalFormatting xmlns:xm="http://schemas.microsoft.com/office/excel/2006/main">
          <x14:cfRule type="containsText" priority="724" operator="containsText" id="{00F61E7A-51BB-4324-88AE-2C20E5464401}">
            <xm:f>NOT(ISERROR(SEARCH($I$163,O131)))</xm:f>
            <xm:f>$I$163</xm:f>
            <x14:dxf>
              <fill>
                <patternFill>
                  <bgColor theme="9" tint="-0.24994659260841701"/>
                </patternFill>
              </fill>
            </x14:dxf>
          </x14:cfRule>
          <x14:cfRule type="containsText" priority="725" operator="containsText" id="{611E9722-EB3D-45F6-A8B1-496A15C5C204}">
            <xm:f>NOT(ISERROR(SEARCH($I$164,O131)))</xm:f>
            <xm:f>$I$164</xm:f>
            <x14:dxf>
              <fill>
                <patternFill>
                  <bgColor rgb="FFFFC000"/>
                </patternFill>
              </fill>
            </x14:dxf>
          </x14:cfRule>
          <xm:sqref>O131</xm:sqref>
        </x14:conditionalFormatting>
        <x14:conditionalFormatting xmlns:xm="http://schemas.microsoft.com/office/excel/2006/main">
          <x14:cfRule type="containsText" priority="713" operator="containsText" id="{6557D101-4A93-44A1-995A-80BDB689D6D0}">
            <xm:f>NOT(ISERROR(SEARCH($G$162,M131)))</xm:f>
            <xm:f>$G$162</xm:f>
            <x14:dxf>
              <fill>
                <patternFill>
                  <bgColor rgb="FF00B050"/>
                </patternFill>
              </fill>
            </x14:dxf>
          </x14:cfRule>
          <x14:cfRule type="containsText" priority="714" operator="containsText" id="{EB99392B-35C3-4165-B6DC-7541D3317FA2}">
            <xm:f>NOT(ISERROR(SEARCH($G$163,M131)))</xm:f>
            <xm:f>$G$163</xm:f>
            <x14:dxf>
              <fill>
                <patternFill>
                  <bgColor rgb="FF92D050"/>
                </patternFill>
              </fill>
            </x14:dxf>
          </x14:cfRule>
          <x14:cfRule type="containsText" priority="715" operator="containsText" id="{5A2815CA-026E-4672-B85C-F166E0D21B47}">
            <xm:f>NOT(ISERROR(SEARCH($G$164,M131)))</xm:f>
            <xm:f>$G$164</xm:f>
            <x14:dxf>
              <fill>
                <patternFill>
                  <bgColor rgb="FFFFFF00"/>
                </patternFill>
              </fill>
            </x14:dxf>
          </x14:cfRule>
          <x14:cfRule type="containsText" priority="716" operator="containsText" id="{5AC78342-9073-411B-B45B-E3126D94D24E}">
            <xm:f>NOT(ISERROR(SEARCH($G$165,M131)))</xm:f>
            <xm:f>$G$165</xm:f>
            <x14:dxf>
              <fill>
                <patternFill>
                  <bgColor rgb="FFFFC000"/>
                </patternFill>
              </fill>
            </x14:dxf>
          </x14:cfRule>
          <x14:cfRule type="containsText" priority="717" operator="containsText" id="{BDE7B0DC-5E1D-481A-80D7-C3107D8F590E}">
            <xm:f>NOT(ISERROR(SEARCH($G$166,M131)))</xm:f>
            <xm:f>$G$166</xm:f>
            <x14:dxf>
              <fill>
                <patternFill>
                  <bgColor rgb="FFFF0000"/>
                </patternFill>
              </fill>
            </x14:dxf>
          </x14:cfRule>
          <xm:sqref>M131:M132</xm:sqref>
        </x14:conditionalFormatting>
        <x14:conditionalFormatting xmlns:xm="http://schemas.microsoft.com/office/excel/2006/main">
          <x14:cfRule type="containsText" priority="705" operator="containsText" id="{308E3CA0-98FF-4531-92FD-315DD4C52CE5}">
            <xm:f>NOT(ISERROR(SEARCH($H$163,N133)))</xm:f>
            <xm:f>$H$163</xm:f>
            <x14:dxf>
              <fill>
                <patternFill>
                  <bgColor rgb="FF92D050"/>
                </patternFill>
              </fill>
            </x14:dxf>
          </x14:cfRule>
          <x14:cfRule type="containsText" priority="706" operator="containsText" id="{3090DCDC-95E0-4A6A-A791-DD17E528DB1E}">
            <xm:f>NOT(ISERROR(SEARCH($H$164,N133)))</xm:f>
            <xm:f>$H$164</xm:f>
            <x14:dxf>
              <fill>
                <patternFill>
                  <bgColor rgb="FFFFFF00"/>
                </patternFill>
              </fill>
            </x14:dxf>
          </x14:cfRule>
          <x14:cfRule type="containsText" priority="707" operator="containsText" id="{DAF24B1A-9A34-43ED-8F45-A6B3D7816477}">
            <xm:f>NOT(ISERROR(SEARCH($H$165,N133)))</xm:f>
            <xm:f>$H$165</xm:f>
            <x14:dxf>
              <fill>
                <patternFill>
                  <bgColor rgb="FFFFC000"/>
                </patternFill>
              </fill>
            </x14:dxf>
          </x14:cfRule>
          <x14:cfRule type="containsText" priority="708" operator="containsText" id="{D44AD7ED-5AA7-4D5D-89CA-D85B16DC413A}">
            <xm:f>NOT(ISERROR(SEARCH($H$166,N133)))</xm:f>
            <xm:f>$H$166</xm:f>
            <x14:dxf>
              <fill>
                <patternFill>
                  <bgColor rgb="FFFF0000"/>
                </patternFill>
              </fill>
            </x14:dxf>
          </x14:cfRule>
          <xm:sqref>N133</xm:sqref>
        </x14:conditionalFormatting>
        <x14:conditionalFormatting xmlns:xm="http://schemas.microsoft.com/office/excel/2006/main">
          <x14:cfRule type="containsText" priority="710" operator="containsText" id="{EB4B1280-4A00-4E8B-96CC-CD8BFA5152CE}">
            <xm:f>NOT(ISERROR(SEARCH($I$163,O133)))</xm:f>
            <xm:f>$I$163</xm:f>
            <x14:dxf>
              <fill>
                <patternFill>
                  <bgColor theme="9" tint="-0.24994659260841701"/>
                </patternFill>
              </fill>
            </x14:dxf>
          </x14:cfRule>
          <x14:cfRule type="containsText" priority="711" operator="containsText" id="{8435F1A2-4947-4097-9F9E-FC4F5EE8AA60}">
            <xm:f>NOT(ISERROR(SEARCH($I$164,O133)))</xm:f>
            <xm:f>$I$164</xm:f>
            <x14:dxf>
              <fill>
                <patternFill>
                  <bgColor rgb="FFFFC000"/>
                </patternFill>
              </fill>
            </x14:dxf>
          </x14:cfRule>
          <xm:sqref>O133</xm:sqref>
        </x14:conditionalFormatting>
        <x14:conditionalFormatting xmlns:xm="http://schemas.microsoft.com/office/excel/2006/main">
          <x14:cfRule type="containsText" priority="699" operator="containsText" id="{41EC9A34-0C95-4B32-ADDB-F94D8AF0A8DA}">
            <xm:f>NOT(ISERROR(SEARCH($G$162,M133)))</xm:f>
            <xm:f>$G$162</xm:f>
            <x14:dxf>
              <fill>
                <patternFill>
                  <bgColor rgb="FF00B050"/>
                </patternFill>
              </fill>
            </x14:dxf>
          </x14:cfRule>
          <x14:cfRule type="containsText" priority="700" operator="containsText" id="{B9F5A36C-D035-4BC8-831B-382C224B06B6}">
            <xm:f>NOT(ISERROR(SEARCH($G$163,M133)))</xm:f>
            <xm:f>$G$163</xm:f>
            <x14:dxf>
              <fill>
                <patternFill>
                  <bgColor rgb="FF92D050"/>
                </patternFill>
              </fill>
            </x14:dxf>
          </x14:cfRule>
          <x14:cfRule type="containsText" priority="701" operator="containsText" id="{C630AE1F-3D56-4979-B0ED-F95EE0FD022F}">
            <xm:f>NOT(ISERROR(SEARCH($G$164,M133)))</xm:f>
            <xm:f>$G$164</xm:f>
            <x14:dxf>
              <fill>
                <patternFill>
                  <bgColor rgb="FFFFFF00"/>
                </patternFill>
              </fill>
            </x14:dxf>
          </x14:cfRule>
          <x14:cfRule type="containsText" priority="702" operator="containsText" id="{63E99DCB-78F2-41A9-9867-B338867B8D74}">
            <xm:f>NOT(ISERROR(SEARCH($G$165,M133)))</xm:f>
            <xm:f>$G$165</xm:f>
            <x14:dxf>
              <fill>
                <patternFill>
                  <bgColor rgb="FFFFC000"/>
                </patternFill>
              </fill>
            </x14:dxf>
          </x14:cfRule>
          <x14:cfRule type="containsText" priority="703" operator="containsText" id="{FC1B2384-032E-4160-965E-CE8381F34B6F}">
            <xm:f>NOT(ISERROR(SEARCH($G$166,M133)))</xm:f>
            <xm:f>$G$166</xm:f>
            <x14:dxf>
              <fill>
                <patternFill>
                  <bgColor rgb="FFFF0000"/>
                </patternFill>
              </fill>
            </x14:dxf>
          </x14:cfRule>
          <xm:sqref>M133</xm:sqref>
        </x14:conditionalFormatting>
        <x14:conditionalFormatting xmlns:xm="http://schemas.microsoft.com/office/excel/2006/main">
          <x14:cfRule type="containsText" priority="677" operator="containsText" id="{0E11AE53-0BA3-4B2C-B5EC-5B4752A0A0E1}">
            <xm:f>NOT(ISERROR(SEARCH($H$163,N135)))</xm:f>
            <xm:f>$H$163</xm:f>
            <x14:dxf>
              <fill>
                <patternFill>
                  <bgColor rgb="FF92D050"/>
                </patternFill>
              </fill>
            </x14:dxf>
          </x14:cfRule>
          <x14:cfRule type="containsText" priority="678" operator="containsText" id="{09C9E2BF-45AF-41E5-9F47-E27053B32349}">
            <xm:f>NOT(ISERROR(SEARCH($H$164,N135)))</xm:f>
            <xm:f>$H$164</xm:f>
            <x14:dxf>
              <fill>
                <patternFill>
                  <bgColor rgb="FFFFFF00"/>
                </patternFill>
              </fill>
            </x14:dxf>
          </x14:cfRule>
          <x14:cfRule type="containsText" priority="679" operator="containsText" id="{436DDD5E-EB59-41FE-B8F1-EBE190C3DB38}">
            <xm:f>NOT(ISERROR(SEARCH($H$165,N135)))</xm:f>
            <xm:f>$H$165</xm:f>
            <x14:dxf>
              <fill>
                <patternFill>
                  <bgColor rgb="FFFFC000"/>
                </patternFill>
              </fill>
            </x14:dxf>
          </x14:cfRule>
          <x14:cfRule type="containsText" priority="680" operator="containsText" id="{BFBCA389-1079-4943-ADB8-AA32384012E9}">
            <xm:f>NOT(ISERROR(SEARCH($H$166,N135)))</xm:f>
            <xm:f>$H$166</xm:f>
            <x14:dxf>
              <fill>
                <patternFill>
                  <bgColor rgb="FFFF0000"/>
                </patternFill>
              </fill>
            </x14:dxf>
          </x14:cfRule>
          <xm:sqref>N135</xm:sqref>
        </x14:conditionalFormatting>
        <x14:conditionalFormatting xmlns:xm="http://schemas.microsoft.com/office/excel/2006/main">
          <x14:cfRule type="containsText" priority="682" operator="containsText" id="{E95047B1-A454-439F-A5A5-8BBD03A53D5E}">
            <xm:f>NOT(ISERROR(SEARCH($I$163,O135)))</xm:f>
            <xm:f>$I$163</xm:f>
            <x14:dxf>
              <fill>
                <patternFill>
                  <bgColor theme="9" tint="-0.24994659260841701"/>
                </patternFill>
              </fill>
            </x14:dxf>
          </x14:cfRule>
          <x14:cfRule type="containsText" priority="683" operator="containsText" id="{F33EB75B-6197-4A3E-81C3-EFF12D80A145}">
            <xm:f>NOT(ISERROR(SEARCH($I$164,O135)))</xm:f>
            <xm:f>$I$164</xm:f>
            <x14:dxf>
              <fill>
                <patternFill>
                  <bgColor rgb="FFFFC000"/>
                </patternFill>
              </fill>
            </x14:dxf>
          </x14:cfRule>
          <xm:sqref>O135</xm:sqref>
        </x14:conditionalFormatting>
        <x14:conditionalFormatting xmlns:xm="http://schemas.microsoft.com/office/excel/2006/main">
          <x14:cfRule type="containsText" priority="671" operator="containsText" id="{3C027D9A-834F-4A1B-99A7-14DBEB4A9475}">
            <xm:f>NOT(ISERROR(SEARCH($G$162,M135)))</xm:f>
            <xm:f>$G$162</xm:f>
            <x14:dxf>
              <fill>
                <patternFill>
                  <bgColor rgb="FF00B050"/>
                </patternFill>
              </fill>
            </x14:dxf>
          </x14:cfRule>
          <x14:cfRule type="containsText" priority="672" operator="containsText" id="{A473000B-7679-4C16-A9D1-AD73FA263194}">
            <xm:f>NOT(ISERROR(SEARCH($G$163,M135)))</xm:f>
            <xm:f>$G$163</xm:f>
            <x14:dxf>
              <fill>
                <patternFill>
                  <bgColor rgb="FF92D050"/>
                </patternFill>
              </fill>
            </x14:dxf>
          </x14:cfRule>
          <x14:cfRule type="containsText" priority="673" operator="containsText" id="{9E5E4F40-9485-4D8E-99E2-C1612D29DA46}">
            <xm:f>NOT(ISERROR(SEARCH($G$164,M135)))</xm:f>
            <xm:f>$G$164</xm:f>
            <x14:dxf>
              <fill>
                <patternFill>
                  <bgColor rgb="FFFFFF00"/>
                </patternFill>
              </fill>
            </x14:dxf>
          </x14:cfRule>
          <x14:cfRule type="containsText" priority="674" operator="containsText" id="{9C2ED0DF-9A9E-4D47-9FE1-4ED0DDBDAE66}">
            <xm:f>NOT(ISERROR(SEARCH($G$165,M135)))</xm:f>
            <xm:f>$G$165</xm:f>
            <x14:dxf>
              <fill>
                <patternFill>
                  <bgColor rgb="FFFFC000"/>
                </patternFill>
              </fill>
            </x14:dxf>
          </x14:cfRule>
          <x14:cfRule type="containsText" priority="675" operator="containsText" id="{69BB323F-D6CC-4919-A6EA-C3DA461EA9B9}">
            <xm:f>NOT(ISERROR(SEARCH($G$166,M135)))</xm:f>
            <xm:f>$G$166</xm:f>
            <x14:dxf>
              <fill>
                <patternFill>
                  <bgColor rgb="FFFF0000"/>
                </patternFill>
              </fill>
            </x14:dxf>
          </x14:cfRule>
          <xm:sqref>M135:M137</xm:sqref>
        </x14:conditionalFormatting>
        <x14:conditionalFormatting xmlns:xm="http://schemas.microsoft.com/office/excel/2006/main">
          <x14:cfRule type="containsText" priority="516" operator="containsText" id="{AC1DEE69-EF31-4F87-8F89-83E932A0E95C}">
            <xm:f>NOT(ISERROR(SEARCH($G$166,G141)))</xm:f>
            <xm:f>$G$166</xm:f>
            <x14:dxf>
              <fill>
                <patternFill>
                  <bgColor rgb="FFFF0000"/>
                </patternFill>
              </fill>
            </x14:dxf>
          </x14:cfRule>
          <x14:cfRule type="containsText" priority="517" operator="containsText" id="{B03986E6-8C96-4DB0-8DDC-01A92758DA2B}">
            <xm:f>NOT(ISERROR(SEARCH($G$165,G141)))</xm:f>
            <xm:f>$G$165</xm:f>
            <x14:dxf>
              <fill>
                <patternFill>
                  <bgColor rgb="FFFFC000"/>
                </patternFill>
              </fill>
            </x14:dxf>
          </x14:cfRule>
          <x14:cfRule type="containsText" priority="518" operator="containsText" id="{22143FE2-D8E0-4C9A-8E9B-F215356B65AB}">
            <xm:f>NOT(ISERROR(SEARCH($G$164,G141)))</xm:f>
            <xm:f>$G$164</xm:f>
            <x14:dxf>
              <fill>
                <patternFill>
                  <bgColor rgb="FFFFFF00"/>
                </patternFill>
              </fill>
            </x14:dxf>
          </x14:cfRule>
          <x14:cfRule type="containsText" priority="519" operator="containsText" id="{DA7C451D-2DB8-4A4C-B893-8B04EF58B1CD}">
            <xm:f>NOT(ISERROR(SEARCH($G$163,G141)))</xm:f>
            <xm:f>$G$163</xm:f>
            <x14:dxf>
              <fill>
                <patternFill>
                  <bgColor rgb="FF92D050"/>
                </patternFill>
              </fill>
            </x14:dxf>
          </x14:cfRule>
          <x14:cfRule type="containsText" priority="520" operator="containsText" id="{1539E5CB-AC66-4FEC-A42A-3745912D132D}">
            <xm:f>NOT(ISERROR(SEARCH($G$162,G141)))</xm:f>
            <xm:f>$G$162</xm:f>
            <x14:dxf>
              <fill>
                <patternFill>
                  <bgColor rgb="FF00B050"/>
                </patternFill>
              </fill>
            </x14:dxf>
          </x14:cfRule>
          <xm:sqref>G141</xm:sqref>
        </x14:conditionalFormatting>
        <x14:conditionalFormatting xmlns:xm="http://schemas.microsoft.com/office/excel/2006/main">
          <x14:cfRule type="containsText" priority="511" operator="containsText" id="{7482BA7A-9D0C-456D-B820-043B723F26EB}">
            <xm:f>NOT(ISERROR(SEARCH($H$166,H141)))</xm:f>
            <xm:f>$H$166</xm:f>
            <x14:dxf>
              <fill>
                <patternFill>
                  <bgColor rgb="FFFF0000"/>
                </patternFill>
              </fill>
            </x14:dxf>
          </x14:cfRule>
          <x14:cfRule type="containsText" priority="512" operator="containsText" id="{183F9312-5483-44F0-AAD7-28C61E2FCA8C}">
            <xm:f>NOT(ISERROR(SEARCH($H$165,H141)))</xm:f>
            <xm:f>$H$165</xm:f>
            <x14:dxf>
              <fill>
                <patternFill>
                  <bgColor rgb="FFFFC000"/>
                </patternFill>
              </fill>
            </x14:dxf>
          </x14:cfRule>
          <x14:cfRule type="containsText" priority="513" operator="containsText" id="{5D789181-F38B-4167-A9A0-BB1C28BCF741}">
            <xm:f>NOT(ISERROR(SEARCH($H$164,H141)))</xm:f>
            <xm:f>$H$164</xm:f>
            <x14:dxf>
              <fill>
                <patternFill>
                  <bgColor rgb="FFFFFF00"/>
                </patternFill>
              </fill>
            </x14:dxf>
          </x14:cfRule>
          <x14:cfRule type="containsText" priority="514" operator="containsText" id="{2CBD3A40-120F-4C03-A012-633CB6C6A8CC}">
            <xm:f>NOT(ISERROR(SEARCH($H$163,H141)))</xm:f>
            <xm:f>$H$163</xm:f>
            <x14:dxf>
              <fill>
                <patternFill>
                  <bgColor rgb="FF92D050"/>
                </patternFill>
              </fill>
            </x14:dxf>
          </x14:cfRule>
          <x14:cfRule type="containsText" priority="515" operator="containsText" id="{E1D806CD-8456-4404-A662-2C03B350F7A2}">
            <xm:f>NOT(ISERROR(SEARCH($H$162,H141)))</xm:f>
            <xm:f>$H$162</xm:f>
            <x14:dxf>
              <fill>
                <patternFill>
                  <bgColor rgb="FF00B050"/>
                </patternFill>
              </fill>
            </x14:dxf>
          </x14:cfRule>
          <xm:sqref>H141</xm:sqref>
        </x14:conditionalFormatting>
        <x14:conditionalFormatting xmlns:xm="http://schemas.microsoft.com/office/excel/2006/main">
          <x14:cfRule type="containsText" priority="507" operator="containsText" id="{198FF94A-7C96-4E00-8BBF-5A06B077EC7C}">
            <xm:f>NOT(ISERROR(SEARCH($I$165,I141)))</xm:f>
            <xm:f>$I$165</xm:f>
            <x14:dxf>
              <fill>
                <patternFill>
                  <bgColor rgb="FFFF0000"/>
                </patternFill>
              </fill>
            </x14:dxf>
          </x14:cfRule>
          <x14:cfRule type="containsText" priority="508" operator="containsText" id="{8C302283-D520-49E0-B003-EF09F50227B8}">
            <xm:f>NOT(ISERROR(SEARCH($I$164,I141)))</xm:f>
            <xm:f>$I$164</xm:f>
            <x14:dxf>
              <fill>
                <patternFill>
                  <bgColor theme="9" tint="-0.24994659260841701"/>
                </patternFill>
              </fill>
            </x14:dxf>
          </x14:cfRule>
          <x14:cfRule type="containsText" priority="509" operator="containsText" id="{11E94ABB-9198-400F-89FF-C0B0BADE3DDF}">
            <xm:f>NOT(ISERROR(SEARCH($I$163,I141)))</xm:f>
            <xm:f>$I$163</xm:f>
            <x14:dxf>
              <fill>
                <patternFill>
                  <bgColor rgb="FFFFC000"/>
                </patternFill>
              </fill>
            </x14:dxf>
          </x14:cfRule>
          <x14:cfRule type="containsText" priority="510" operator="containsText" id="{A8707AB4-416F-4F1C-88E2-91983B6B4361}">
            <xm:f>NOT(ISERROR(SEARCH($I$162,I141)))</xm:f>
            <xm:f>$I$162</xm:f>
            <x14:dxf>
              <fill>
                <patternFill>
                  <bgColor rgb="FF00B050"/>
                </patternFill>
              </fill>
            </x14:dxf>
          </x14:cfRule>
          <xm:sqref>I141</xm:sqref>
        </x14:conditionalFormatting>
        <x14:conditionalFormatting xmlns:xm="http://schemas.microsoft.com/office/excel/2006/main">
          <x14:cfRule type="containsText" priority="502" operator="containsText" id="{F0E613B3-EE1D-48E5-9807-87CD377066A4}">
            <xm:f>NOT(ISERROR(SEARCH($G$166,M141)))</xm:f>
            <xm:f>$G$166</xm:f>
            <x14:dxf>
              <fill>
                <patternFill>
                  <bgColor rgb="FFFF0000"/>
                </patternFill>
              </fill>
            </x14:dxf>
          </x14:cfRule>
          <x14:cfRule type="containsText" priority="503" operator="containsText" id="{C526B94F-92CC-4D60-B9F5-DC2ABBF40394}">
            <xm:f>NOT(ISERROR(SEARCH($G$165,M141)))</xm:f>
            <xm:f>$G$165</xm:f>
            <x14:dxf>
              <fill>
                <patternFill>
                  <bgColor rgb="FFFFC000"/>
                </patternFill>
              </fill>
            </x14:dxf>
          </x14:cfRule>
          <x14:cfRule type="containsText" priority="504" operator="containsText" id="{BE454836-3528-44FE-BAB7-DDFFC81A4C1C}">
            <xm:f>NOT(ISERROR(SEARCH($G$164,M141)))</xm:f>
            <xm:f>$G$164</xm:f>
            <x14:dxf>
              <fill>
                <patternFill>
                  <bgColor rgb="FFFFFF00"/>
                </patternFill>
              </fill>
            </x14:dxf>
          </x14:cfRule>
          <x14:cfRule type="containsText" priority="505" operator="containsText" id="{672B7F11-A62E-44B4-8156-8E55065A3886}">
            <xm:f>NOT(ISERROR(SEARCH($G$163,M141)))</xm:f>
            <xm:f>$G$163</xm:f>
            <x14:dxf>
              <fill>
                <patternFill>
                  <bgColor rgb="FF92D050"/>
                </patternFill>
              </fill>
            </x14:dxf>
          </x14:cfRule>
          <x14:cfRule type="containsText" priority="506" operator="containsText" id="{B0F6B111-A027-49DB-860C-7CC8B1EE4F3A}">
            <xm:f>NOT(ISERROR(SEARCH($G$162,M141)))</xm:f>
            <xm:f>$G$162</xm:f>
            <x14:dxf>
              <fill>
                <patternFill>
                  <bgColor rgb="FF00B050"/>
                </patternFill>
              </fill>
            </x14:dxf>
          </x14:cfRule>
          <xm:sqref>M141:M142</xm:sqref>
        </x14:conditionalFormatting>
        <x14:conditionalFormatting xmlns:xm="http://schemas.microsoft.com/office/excel/2006/main">
          <x14:cfRule type="containsText" priority="497" operator="containsText" id="{EA7EC123-DA52-48F5-9FA4-3626CD653DC0}">
            <xm:f>NOT(ISERROR(SEARCH($H$166,N141)))</xm:f>
            <xm:f>$H$166</xm:f>
            <x14:dxf>
              <fill>
                <patternFill>
                  <bgColor rgb="FFFF0000"/>
                </patternFill>
              </fill>
            </x14:dxf>
          </x14:cfRule>
          <x14:cfRule type="containsText" priority="498" operator="containsText" id="{14FEFCFB-FFB0-4BC5-8A55-D23289CB4F81}">
            <xm:f>NOT(ISERROR(SEARCH($H$165,N141)))</xm:f>
            <xm:f>$H$165</xm:f>
            <x14:dxf>
              <fill>
                <patternFill>
                  <bgColor rgb="FFFFC000"/>
                </patternFill>
              </fill>
            </x14:dxf>
          </x14:cfRule>
          <x14:cfRule type="containsText" priority="499" operator="containsText" id="{F9732ADB-387C-4D50-A014-6E190B71C6BD}">
            <xm:f>NOT(ISERROR(SEARCH($H$164,N141)))</xm:f>
            <xm:f>$H$164</xm:f>
            <x14:dxf>
              <fill>
                <patternFill>
                  <bgColor rgb="FFFFFF00"/>
                </patternFill>
              </fill>
            </x14:dxf>
          </x14:cfRule>
          <x14:cfRule type="containsText" priority="500" operator="containsText" id="{10303156-40AD-4803-9926-393CCB69C8B1}">
            <xm:f>NOT(ISERROR(SEARCH($H$163,N141)))</xm:f>
            <xm:f>$H$163</xm:f>
            <x14:dxf>
              <fill>
                <patternFill>
                  <bgColor rgb="FF92D050"/>
                </patternFill>
              </fill>
            </x14:dxf>
          </x14:cfRule>
          <x14:cfRule type="containsText" priority="501" operator="containsText" id="{088D9DB4-6765-4982-A7E2-B54481180E37}">
            <xm:f>NOT(ISERROR(SEARCH($H$162,N141)))</xm:f>
            <xm:f>$H$162</xm:f>
            <x14:dxf>
              <fill>
                <patternFill>
                  <bgColor rgb="FF00B050"/>
                </patternFill>
              </fill>
            </x14:dxf>
          </x14:cfRule>
          <xm:sqref>N141:N142</xm:sqref>
        </x14:conditionalFormatting>
        <x14:conditionalFormatting xmlns:xm="http://schemas.microsoft.com/office/excel/2006/main">
          <x14:cfRule type="containsText" priority="493" operator="containsText" id="{B087E43B-6BB3-4A52-9637-EA06373EC910}">
            <xm:f>NOT(ISERROR(SEARCH($I$165,O141)))</xm:f>
            <xm:f>$I$165</xm:f>
            <x14:dxf>
              <fill>
                <patternFill>
                  <bgColor rgb="FFFF0000"/>
                </patternFill>
              </fill>
            </x14:dxf>
          </x14:cfRule>
          <x14:cfRule type="containsText" priority="494" operator="containsText" id="{36715BA8-61EB-401C-AB28-946E074AE79C}">
            <xm:f>NOT(ISERROR(SEARCH($I$164,O141)))</xm:f>
            <xm:f>$I$164</xm:f>
            <x14:dxf>
              <fill>
                <patternFill>
                  <bgColor theme="9" tint="-0.24994659260841701"/>
                </patternFill>
              </fill>
            </x14:dxf>
          </x14:cfRule>
          <x14:cfRule type="containsText" priority="495" operator="containsText" id="{F5704E77-D437-4D8D-843D-CE973F2E6C7B}">
            <xm:f>NOT(ISERROR(SEARCH($I$163,O141)))</xm:f>
            <xm:f>$I$163</xm:f>
            <x14:dxf>
              <fill>
                <patternFill>
                  <bgColor rgb="FFFFC000"/>
                </patternFill>
              </fill>
            </x14:dxf>
          </x14:cfRule>
          <x14:cfRule type="containsText" priority="496" operator="containsText" id="{FD446657-539C-4AF7-88CC-E2A040B9517A}">
            <xm:f>NOT(ISERROR(SEARCH($I$162,O141)))</xm:f>
            <xm:f>$I$162</xm:f>
            <x14:dxf>
              <fill>
                <patternFill>
                  <bgColor rgb="FF00B050"/>
                </patternFill>
              </fill>
            </x14:dxf>
          </x14:cfRule>
          <xm:sqref>O141:O142</xm:sqref>
        </x14:conditionalFormatting>
        <x14:conditionalFormatting xmlns:xm="http://schemas.microsoft.com/office/excel/2006/main">
          <x14:cfRule type="containsText" priority="461" operator="containsText" id="{73FBF3DD-9706-4BAF-8F42-2D3618DFA6A2}">
            <xm:f>NOT(ISERROR(SEARCH($I$165,I148)))</xm:f>
            <xm:f>$I$165</xm:f>
            <x14:dxf>
              <fill>
                <patternFill>
                  <bgColor rgb="FFFF0000"/>
                </patternFill>
              </fill>
            </x14:dxf>
          </x14:cfRule>
          <x14:cfRule type="containsText" priority="462" operator="containsText" id="{73279FAA-7492-419F-BB3B-4F241D967FAF}">
            <xm:f>NOT(ISERROR(SEARCH($I$164,I148)))</xm:f>
            <xm:f>$I$164</xm:f>
            <x14:dxf>
              <fill>
                <patternFill>
                  <bgColor theme="9" tint="-0.24994659260841701"/>
                </patternFill>
              </fill>
            </x14:dxf>
          </x14:cfRule>
          <x14:cfRule type="containsText" priority="463" operator="containsText" id="{66D68447-5CD7-463D-ADE7-6B01A46E0C20}">
            <xm:f>NOT(ISERROR(SEARCH($I$163,I148)))</xm:f>
            <xm:f>$I$163</xm:f>
            <x14:dxf>
              <fill>
                <patternFill>
                  <bgColor rgb="FFFFC000"/>
                </patternFill>
              </fill>
            </x14:dxf>
          </x14:cfRule>
          <x14:cfRule type="containsText" priority="464" operator="containsText" id="{20C8E4EB-ADB8-46E2-ABD7-4FCF668CF2FB}">
            <xm:f>NOT(ISERROR(SEARCH($I$162,I148)))</xm:f>
            <xm:f>$I$162</xm:f>
            <x14:dxf>
              <fill>
                <patternFill>
                  <bgColor rgb="FF00B050"/>
                </patternFill>
              </fill>
            </x14:dxf>
          </x14:cfRule>
          <xm:sqref>I148</xm:sqref>
        </x14:conditionalFormatting>
        <x14:conditionalFormatting xmlns:xm="http://schemas.microsoft.com/office/excel/2006/main">
          <x14:cfRule type="containsText" priority="451" operator="containsText" id="{31033425-30B8-4FBA-AA7C-73525D7E5145}">
            <xm:f>NOT(ISERROR(SEARCH($G$166,G148)))</xm:f>
            <xm:f>$G$166</xm:f>
            <x14:dxf>
              <fill>
                <patternFill>
                  <bgColor rgb="FFFF0000"/>
                </patternFill>
              </fill>
            </x14:dxf>
          </x14:cfRule>
          <x14:cfRule type="containsText" priority="452" operator="containsText" id="{60B81DA7-1C10-4DC6-AA20-43EE43386B43}">
            <xm:f>NOT(ISERROR(SEARCH($G$165,G148)))</xm:f>
            <xm:f>$G$165</xm:f>
            <x14:dxf>
              <fill>
                <patternFill>
                  <bgColor rgb="FFFFC000"/>
                </patternFill>
              </fill>
            </x14:dxf>
          </x14:cfRule>
          <x14:cfRule type="containsText" priority="453" operator="containsText" id="{B7A53608-00A2-4E82-A800-361FB0A475F4}">
            <xm:f>NOT(ISERROR(SEARCH($G$164,G148)))</xm:f>
            <xm:f>$G$164</xm:f>
            <x14:dxf>
              <fill>
                <patternFill>
                  <bgColor rgb="FFFFFF00"/>
                </patternFill>
              </fill>
            </x14:dxf>
          </x14:cfRule>
          <x14:cfRule type="containsText" priority="454" operator="containsText" id="{2EF3BDA0-04B8-4AF4-B9EE-ECD5A90A22FA}">
            <xm:f>NOT(ISERROR(SEARCH($G$163,G148)))</xm:f>
            <xm:f>$G$163</xm:f>
            <x14:dxf>
              <fill>
                <patternFill>
                  <bgColor rgb="FF92D050"/>
                </patternFill>
              </fill>
            </x14:dxf>
          </x14:cfRule>
          <x14:cfRule type="containsText" priority="455" operator="containsText" id="{C0B8F358-6BDC-434D-A6DB-AEB295ACA43C}">
            <xm:f>NOT(ISERROR(SEARCH($G$162,G148)))</xm:f>
            <xm:f>$G$162</xm:f>
            <x14:dxf>
              <fill>
                <patternFill>
                  <bgColor rgb="FF00B050"/>
                </patternFill>
              </fill>
            </x14:dxf>
          </x14:cfRule>
          <xm:sqref>G148</xm:sqref>
        </x14:conditionalFormatting>
        <x14:conditionalFormatting xmlns:xm="http://schemas.microsoft.com/office/excel/2006/main">
          <x14:cfRule type="containsText" priority="456" operator="containsText" id="{FC1B03A2-9AF3-4ECD-8703-5F96F2116B94}">
            <xm:f>NOT(ISERROR(SEARCH($H$166,H148)))</xm:f>
            <xm:f>$H$166</xm:f>
            <x14:dxf>
              <fill>
                <patternFill>
                  <bgColor rgb="FFFF0000"/>
                </patternFill>
              </fill>
            </x14:dxf>
          </x14:cfRule>
          <x14:cfRule type="containsText" priority="457" operator="containsText" id="{F2D3F380-1AFE-4A15-ABBB-CBEB3B84D4D4}">
            <xm:f>NOT(ISERROR(SEARCH($H$165,H148)))</xm:f>
            <xm:f>$H$165</xm:f>
            <x14:dxf>
              <fill>
                <patternFill>
                  <bgColor rgb="FFFFC000"/>
                </patternFill>
              </fill>
            </x14:dxf>
          </x14:cfRule>
          <x14:cfRule type="containsText" priority="458" operator="containsText" id="{8D1EC168-0924-4741-8842-AFF92F6EE2C0}">
            <xm:f>NOT(ISERROR(SEARCH($H$164,H148)))</xm:f>
            <xm:f>$H$164</xm:f>
            <x14:dxf>
              <fill>
                <patternFill>
                  <bgColor rgb="FFFFFF00"/>
                </patternFill>
              </fill>
            </x14:dxf>
          </x14:cfRule>
          <x14:cfRule type="containsText" priority="459" operator="containsText" id="{3D3BA8F0-2147-4942-A86E-5976DD751215}">
            <xm:f>NOT(ISERROR(SEARCH($H$163,H148)))</xm:f>
            <xm:f>$H$163</xm:f>
            <x14:dxf>
              <fill>
                <patternFill>
                  <bgColor rgb="FF92D050"/>
                </patternFill>
              </fill>
            </x14:dxf>
          </x14:cfRule>
          <x14:cfRule type="containsText" priority="460" operator="containsText" id="{68B92ACD-EEE0-4590-8BA8-5F4C376A9917}">
            <xm:f>NOT(ISERROR(SEARCH($H$162,H148)))</xm:f>
            <xm:f>$H$162</xm:f>
            <x14:dxf>
              <fill>
                <patternFill>
                  <bgColor rgb="FF00B050"/>
                </patternFill>
              </fill>
            </x14:dxf>
          </x14:cfRule>
          <xm:sqref>H148</xm:sqref>
        </x14:conditionalFormatting>
        <x14:conditionalFormatting xmlns:xm="http://schemas.microsoft.com/office/excel/2006/main">
          <x14:cfRule type="containsText" priority="447" operator="containsText" id="{D83A2B44-DD68-4D54-A4DF-6B59B2441BBF}">
            <xm:f>NOT(ISERROR(SEARCH($I$165,O148)))</xm:f>
            <xm:f>$I$165</xm:f>
            <x14:dxf>
              <fill>
                <patternFill>
                  <bgColor rgb="FFFF0000"/>
                </patternFill>
              </fill>
            </x14:dxf>
          </x14:cfRule>
          <x14:cfRule type="containsText" priority="448" operator="containsText" id="{9F61FE75-2114-485B-8DD5-53B95F1D3770}">
            <xm:f>NOT(ISERROR(SEARCH($I$164,O148)))</xm:f>
            <xm:f>$I$164</xm:f>
            <x14:dxf>
              <fill>
                <patternFill>
                  <bgColor theme="9" tint="-0.24994659260841701"/>
                </patternFill>
              </fill>
            </x14:dxf>
          </x14:cfRule>
          <x14:cfRule type="containsText" priority="449" operator="containsText" id="{0E76EDD3-F6C5-4AEA-A185-75F1A15D3EBE}">
            <xm:f>NOT(ISERROR(SEARCH($I$163,O148)))</xm:f>
            <xm:f>$I$163</xm:f>
            <x14:dxf>
              <fill>
                <patternFill>
                  <bgColor rgb="FFFFC000"/>
                </patternFill>
              </fill>
            </x14:dxf>
          </x14:cfRule>
          <x14:cfRule type="containsText" priority="450" operator="containsText" id="{9619FA4B-5A8E-4481-B7F3-8AA04B74EDD6}">
            <xm:f>NOT(ISERROR(SEARCH($I$162,O148)))</xm:f>
            <xm:f>$I$162</xm:f>
            <x14:dxf>
              <fill>
                <patternFill>
                  <bgColor rgb="FF00B050"/>
                </patternFill>
              </fill>
            </x14:dxf>
          </x14:cfRule>
          <xm:sqref>O148</xm:sqref>
        </x14:conditionalFormatting>
        <x14:conditionalFormatting xmlns:xm="http://schemas.microsoft.com/office/excel/2006/main">
          <x14:cfRule type="containsText" priority="437" operator="containsText" id="{227DF537-E842-4BAA-A4D8-133528536F73}">
            <xm:f>NOT(ISERROR(SEARCH($G$166,M148)))</xm:f>
            <xm:f>$G$166</xm:f>
            <x14:dxf>
              <fill>
                <patternFill>
                  <bgColor rgb="FFFF0000"/>
                </patternFill>
              </fill>
            </x14:dxf>
          </x14:cfRule>
          <x14:cfRule type="containsText" priority="438" operator="containsText" id="{B91103C4-0439-4A81-AEA8-969DFF833F7E}">
            <xm:f>NOT(ISERROR(SEARCH($G$165,M148)))</xm:f>
            <xm:f>$G$165</xm:f>
            <x14:dxf>
              <fill>
                <patternFill>
                  <bgColor rgb="FFFFC000"/>
                </patternFill>
              </fill>
            </x14:dxf>
          </x14:cfRule>
          <x14:cfRule type="containsText" priority="439" operator="containsText" id="{F4CBCD83-E8FF-4BAB-AC88-58082BA14093}">
            <xm:f>NOT(ISERROR(SEARCH($G$164,M148)))</xm:f>
            <xm:f>$G$164</xm:f>
            <x14:dxf>
              <fill>
                <patternFill>
                  <bgColor rgb="FFFFFF00"/>
                </patternFill>
              </fill>
            </x14:dxf>
          </x14:cfRule>
          <x14:cfRule type="containsText" priority="440" operator="containsText" id="{309BC062-ECD6-413C-9CA4-450436A791D5}">
            <xm:f>NOT(ISERROR(SEARCH($G$163,M148)))</xm:f>
            <xm:f>$G$163</xm:f>
            <x14:dxf>
              <fill>
                <patternFill>
                  <bgColor rgb="FF92D050"/>
                </patternFill>
              </fill>
            </x14:dxf>
          </x14:cfRule>
          <x14:cfRule type="containsText" priority="441" operator="containsText" id="{F147685D-01DC-4F42-8974-BD6526F8C363}">
            <xm:f>NOT(ISERROR(SEARCH($G$162,M148)))</xm:f>
            <xm:f>$G$162</xm:f>
            <x14:dxf>
              <fill>
                <patternFill>
                  <bgColor rgb="FF00B050"/>
                </patternFill>
              </fill>
            </x14:dxf>
          </x14:cfRule>
          <xm:sqref>M148</xm:sqref>
        </x14:conditionalFormatting>
        <x14:conditionalFormatting xmlns:xm="http://schemas.microsoft.com/office/excel/2006/main">
          <x14:cfRule type="containsText" priority="442" operator="containsText" id="{BA6BF790-C139-4294-BAF1-FAE85C050721}">
            <xm:f>NOT(ISERROR(SEARCH($H$166,N148)))</xm:f>
            <xm:f>$H$166</xm:f>
            <x14:dxf>
              <fill>
                <patternFill>
                  <bgColor rgb="FFFF0000"/>
                </patternFill>
              </fill>
            </x14:dxf>
          </x14:cfRule>
          <x14:cfRule type="containsText" priority="443" operator="containsText" id="{287EA041-17DF-4855-89E3-AE55B1151DF6}">
            <xm:f>NOT(ISERROR(SEARCH($H$165,N148)))</xm:f>
            <xm:f>$H$165</xm:f>
            <x14:dxf>
              <fill>
                <patternFill>
                  <bgColor rgb="FFFFC000"/>
                </patternFill>
              </fill>
            </x14:dxf>
          </x14:cfRule>
          <x14:cfRule type="containsText" priority="444" operator="containsText" id="{F05C46E5-354E-4890-82FF-922F3F228AFE}">
            <xm:f>NOT(ISERROR(SEARCH($H$164,N148)))</xm:f>
            <xm:f>$H$164</xm:f>
            <x14:dxf>
              <fill>
                <patternFill>
                  <bgColor rgb="FFFFFF00"/>
                </patternFill>
              </fill>
            </x14:dxf>
          </x14:cfRule>
          <x14:cfRule type="containsText" priority="445" operator="containsText" id="{BB6A772E-0466-4B09-92EF-9A3D1386F64E}">
            <xm:f>NOT(ISERROR(SEARCH($H$163,N148)))</xm:f>
            <xm:f>$H$163</xm:f>
            <x14:dxf>
              <fill>
                <patternFill>
                  <bgColor rgb="FF92D050"/>
                </patternFill>
              </fill>
            </x14:dxf>
          </x14:cfRule>
          <x14:cfRule type="containsText" priority="446" operator="containsText" id="{85E4E24D-C3BB-4206-B967-8017F1A38C85}">
            <xm:f>NOT(ISERROR(SEARCH($H$162,N148)))</xm:f>
            <xm:f>$H$162</xm:f>
            <x14:dxf>
              <fill>
                <patternFill>
                  <bgColor rgb="FF00B050"/>
                </patternFill>
              </fill>
            </x14:dxf>
          </x14:cfRule>
          <xm:sqref>N148</xm:sqref>
        </x14:conditionalFormatting>
        <x14:conditionalFormatting xmlns:xm="http://schemas.microsoft.com/office/excel/2006/main">
          <x14:cfRule type="containsText" priority="320" operator="containsText" id="{457B7E26-B6AB-4912-8669-E820D4AD09D3}">
            <xm:f>NOT(ISERROR(SEARCH($H$163,H150)))</xm:f>
            <xm:f>$H$163</xm:f>
            <x14:dxf>
              <fill>
                <patternFill>
                  <bgColor rgb="FF92D050"/>
                </patternFill>
              </fill>
            </x14:dxf>
          </x14:cfRule>
          <x14:cfRule type="containsText" priority="321" operator="containsText" id="{4B203C89-BA1B-4C74-B60F-BA0443809514}">
            <xm:f>NOT(ISERROR(SEARCH($H$164,H150)))</xm:f>
            <xm:f>$H$164</xm:f>
            <x14:dxf>
              <fill>
                <patternFill>
                  <bgColor rgb="FFFFFF00"/>
                </patternFill>
              </fill>
            </x14:dxf>
          </x14:cfRule>
          <x14:cfRule type="containsText" priority="322" operator="containsText" id="{C84AA5CB-257E-4C61-A73E-62B8C5AD806D}">
            <xm:f>NOT(ISERROR(SEARCH($H$165,H150)))</xm:f>
            <xm:f>$H$165</xm:f>
            <x14:dxf>
              <fill>
                <patternFill>
                  <bgColor rgb="FFFFC000"/>
                </patternFill>
              </fill>
            </x14:dxf>
          </x14:cfRule>
          <x14:cfRule type="containsText" priority="323" operator="containsText" id="{1EFC33C8-520A-4F1D-804E-07D2FAD6FC78}">
            <xm:f>NOT(ISERROR(SEARCH($H$166,H150)))</xm:f>
            <xm:f>$H$166</xm:f>
            <x14:dxf>
              <fill>
                <patternFill>
                  <bgColor rgb="FFFF0000"/>
                </patternFill>
              </fill>
            </x14:dxf>
          </x14:cfRule>
          <xm:sqref>H150</xm:sqref>
        </x14:conditionalFormatting>
        <x14:conditionalFormatting xmlns:xm="http://schemas.microsoft.com/office/excel/2006/main">
          <x14:cfRule type="containsText" priority="325" operator="containsText" id="{C3275E88-7387-494B-8B92-F4FF786AF6AC}">
            <xm:f>NOT(ISERROR(SEARCH($I$163,I150)))</xm:f>
            <xm:f>$I$163</xm:f>
            <x14:dxf>
              <fill>
                <patternFill>
                  <bgColor theme="9" tint="-0.24994659260841701"/>
                </patternFill>
              </fill>
            </x14:dxf>
          </x14:cfRule>
          <x14:cfRule type="containsText" priority="326" operator="containsText" id="{E744A337-55D3-414D-8488-D9B22ADD343D}">
            <xm:f>NOT(ISERROR(SEARCH($I$164,I150)))</xm:f>
            <xm:f>$I$164</xm:f>
            <x14:dxf>
              <fill>
                <patternFill>
                  <bgColor rgb="FFFFC000"/>
                </patternFill>
              </fill>
            </x14:dxf>
          </x14:cfRule>
          <xm:sqref>I150</xm:sqref>
        </x14:conditionalFormatting>
        <x14:conditionalFormatting xmlns:xm="http://schemas.microsoft.com/office/excel/2006/main">
          <x14:cfRule type="containsText" priority="314" operator="containsText" id="{52DF263C-2C5B-4365-BF7F-73D1EBCB6C9E}">
            <xm:f>NOT(ISERROR(SEARCH($G$162,G150)))</xm:f>
            <xm:f>$G$162</xm:f>
            <x14:dxf>
              <fill>
                <patternFill>
                  <bgColor rgb="FF00B050"/>
                </patternFill>
              </fill>
            </x14:dxf>
          </x14:cfRule>
          <x14:cfRule type="containsText" priority="315" operator="containsText" id="{F63A43FC-F2A2-4556-94EA-E93B61F07420}">
            <xm:f>NOT(ISERROR(SEARCH($G$163,G150)))</xm:f>
            <xm:f>$G$163</xm:f>
            <x14:dxf>
              <fill>
                <patternFill>
                  <bgColor rgb="FF92D050"/>
                </patternFill>
              </fill>
            </x14:dxf>
          </x14:cfRule>
          <x14:cfRule type="containsText" priority="316" operator="containsText" id="{3A14D9E8-619C-4A46-994A-871A4A43C01F}">
            <xm:f>NOT(ISERROR(SEARCH($G$164,G150)))</xm:f>
            <xm:f>$G$164</xm:f>
            <x14:dxf>
              <fill>
                <patternFill>
                  <bgColor rgb="FFFFFF00"/>
                </patternFill>
              </fill>
            </x14:dxf>
          </x14:cfRule>
          <x14:cfRule type="containsText" priority="317" operator="containsText" id="{5C96EA7A-5ED9-496F-86E8-0BE9E898097A}">
            <xm:f>NOT(ISERROR(SEARCH($G$165,G150)))</xm:f>
            <xm:f>$G$165</xm:f>
            <x14:dxf>
              <fill>
                <patternFill>
                  <bgColor rgb="FFFFC000"/>
                </patternFill>
              </fill>
            </x14:dxf>
          </x14:cfRule>
          <x14:cfRule type="containsText" priority="318" operator="containsText" id="{E5A34CF5-9FE2-4E38-A58A-D2950F2F9D60}">
            <xm:f>NOT(ISERROR(SEARCH($G$166,G150)))</xm:f>
            <xm:f>$G$166</xm:f>
            <x14:dxf>
              <fill>
                <patternFill>
                  <bgColor rgb="FFFF0000"/>
                </patternFill>
              </fill>
            </x14:dxf>
          </x14:cfRule>
          <xm:sqref>G150:G151</xm:sqref>
        </x14:conditionalFormatting>
        <x14:conditionalFormatting xmlns:xm="http://schemas.microsoft.com/office/excel/2006/main">
          <x14:cfRule type="containsText" priority="306" operator="containsText" id="{00A125A6-6811-4790-A613-A9617C5745BD}">
            <xm:f>NOT(ISERROR(SEARCH($H$163,N150)))</xm:f>
            <xm:f>$H$163</xm:f>
            <x14:dxf>
              <fill>
                <patternFill>
                  <bgColor rgb="FF92D050"/>
                </patternFill>
              </fill>
            </x14:dxf>
          </x14:cfRule>
          <x14:cfRule type="containsText" priority="307" operator="containsText" id="{C3F388B3-F77D-445B-A234-9151BFAF34F8}">
            <xm:f>NOT(ISERROR(SEARCH($H$164,N150)))</xm:f>
            <xm:f>$H$164</xm:f>
            <x14:dxf>
              <fill>
                <patternFill>
                  <bgColor rgb="FFFFFF00"/>
                </patternFill>
              </fill>
            </x14:dxf>
          </x14:cfRule>
          <x14:cfRule type="containsText" priority="308" operator="containsText" id="{D1BB9AAD-A8A5-45D6-A110-4D0AA2D2B921}">
            <xm:f>NOT(ISERROR(SEARCH($H$165,N150)))</xm:f>
            <xm:f>$H$165</xm:f>
            <x14:dxf>
              <fill>
                <patternFill>
                  <bgColor rgb="FFFFC000"/>
                </patternFill>
              </fill>
            </x14:dxf>
          </x14:cfRule>
          <x14:cfRule type="containsText" priority="309" operator="containsText" id="{364C9C76-3577-4049-935B-5D6E05F37A11}">
            <xm:f>NOT(ISERROR(SEARCH($H$166,N150)))</xm:f>
            <xm:f>$H$166</xm:f>
            <x14:dxf>
              <fill>
                <patternFill>
                  <bgColor rgb="FFFF0000"/>
                </patternFill>
              </fill>
            </x14:dxf>
          </x14:cfRule>
          <xm:sqref>N150</xm:sqref>
        </x14:conditionalFormatting>
        <x14:conditionalFormatting xmlns:xm="http://schemas.microsoft.com/office/excel/2006/main">
          <x14:cfRule type="containsText" priority="311" stopIfTrue="1" operator="containsText" id="{A1BE2F30-09E5-4941-B397-A5B2B43809F9}">
            <xm:f>NOT(ISERROR(SEARCH($I$163,O150)))</xm:f>
            <xm:f>$I$163</xm:f>
            <x14:dxf>
              <fill>
                <patternFill>
                  <bgColor rgb="FFFFC000"/>
                </patternFill>
              </fill>
            </x14:dxf>
          </x14:cfRule>
          <x14:cfRule type="containsText" priority="312" stopIfTrue="1" operator="containsText" id="{B88814D0-D071-425B-92BF-9ED8093EE8EC}">
            <xm:f>NOT(ISERROR(SEARCH($I$164,O150)))</xm:f>
            <xm:f>$I$164</xm:f>
            <x14:dxf>
              <fill>
                <patternFill>
                  <bgColor theme="9" tint="-0.24994659260841701"/>
                </patternFill>
              </fill>
            </x14:dxf>
          </x14:cfRule>
          <xm:sqref>O150</xm:sqref>
        </x14:conditionalFormatting>
        <x14:conditionalFormatting xmlns:xm="http://schemas.microsoft.com/office/excel/2006/main">
          <x14:cfRule type="containsText" priority="300" operator="containsText" id="{145A75C5-2275-4CD7-8D01-53AEA273B8ED}">
            <xm:f>NOT(ISERROR(SEARCH($G$162,M150)))</xm:f>
            <xm:f>$G$162</xm:f>
            <x14:dxf>
              <fill>
                <patternFill>
                  <bgColor rgb="FF00B050"/>
                </patternFill>
              </fill>
            </x14:dxf>
          </x14:cfRule>
          <x14:cfRule type="containsText" priority="301" operator="containsText" id="{A0E200BF-A4EA-4CF4-ACA1-DD7CDBC04DB1}">
            <xm:f>NOT(ISERROR(SEARCH($G$163,M150)))</xm:f>
            <xm:f>$G$163</xm:f>
            <x14:dxf>
              <fill>
                <patternFill>
                  <bgColor rgb="FF92D050"/>
                </patternFill>
              </fill>
            </x14:dxf>
          </x14:cfRule>
          <x14:cfRule type="containsText" priority="302" operator="containsText" id="{42429E96-E216-4FF7-B4F3-95857CF94C76}">
            <xm:f>NOT(ISERROR(SEARCH($G$164,M150)))</xm:f>
            <xm:f>$G$164</xm:f>
            <x14:dxf>
              <fill>
                <patternFill>
                  <bgColor rgb="FFFFFF00"/>
                </patternFill>
              </fill>
            </x14:dxf>
          </x14:cfRule>
          <x14:cfRule type="containsText" priority="303" operator="containsText" id="{B7A34080-3442-4BD7-A239-1EF8AEB1C8F6}">
            <xm:f>NOT(ISERROR(SEARCH($G$165,M150)))</xm:f>
            <xm:f>$G$165</xm:f>
            <x14:dxf>
              <fill>
                <patternFill>
                  <bgColor rgb="FFFFC000"/>
                </patternFill>
              </fill>
            </x14:dxf>
          </x14:cfRule>
          <x14:cfRule type="containsText" priority="304" operator="containsText" id="{C033BB02-4B4C-4FB9-8B55-F5096444D802}">
            <xm:f>NOT(ISERROR(SEARCH($G$166,M150)))</xm:f>
            <xm:f>$G$166</xm:f>
            <x14:dxf>
              <fill>
                <patternFill>
                  <bgColor rgb="FFFF0000"/>
                </patternFill>
              </fill>
            </x14:dxf>
          </x14:cfRule>
          <xm:sqref>M150:M151</xm:sqref>
        </x14:conditionalFormatting>
        <x14:conditionalFormatting xmlns:xm="http://schemas.microsoft.com/office/excel/2006/main">
          <x14:cfRule type="containsText" priority="295" operator="containsText" id="{E4BE01F0-9CCC-40C6-9BA6-84189890C2A0}">
            <xm:f>NOT(ISERROR(SEARCH($G$166,G152)))</xm:f>
            <xm:f>$G$166</xm:f>
            <x14:dxf>
              <fill>
                <patternFill>
                  <bgColor rgb="FFFF0000"/>
                </patternFill>
              </fill>
            </x14:dxf>
          </x14:cfRule>
          <x14:cfRule type="containsText" priority="296" operator="containsText" id="{3E2429DB-BD82-4BA2-90CA-49B0492B8A64}">
            <xm:f>NOT(ISERROR(SEARCH($G$165,G152)))</xm:f>
            <xm:f>$G$165</xm:f>
            <x14:dxf>
              <fill>
                <patternFill>
                  <bgColor rgb="FFFFC000"/>
                </patternFill>
              </fill>
            </x14:dxf>
          </x14:cfRule>
          <x14:cfRule type="containsText" priority="297" operator="containsText" id="{4F34C5F0-29FB-48C4-9F94-09382F992213}">
            <xm:f>NOT(ISERROR(SEARCH($G$164,G152)))</xm:f>
            <xm:f>$G$164</xm:f>
            <x14:dxf>
              <fill>
                <patternFill>
                  <bgColor rgb="FFFFFF00"/>
                </patternFill>
              </fill>
            </x14:dxf>
          </x14:cfRule>
          <x14:cfRule type="containsText" priority="298" operator="containsText" id="{346326F7-6C05-4A26-80D2-64CDC0FBF760}">
            <xm:f>NOT(ISERROR(SEARCH($G$163,G152)))</xm:f>
            <xm:f>$G$163</xm:f>
            <x14:dxf>
              <fill>
                <patternFill>
                  <bgColor rgb="FF92D050"/>
                </patternFill>
              </fill>
            </x14:dxf>
          </x14:cfRule>
          <x14:cfRule type="containsText" priority="299" operator="containsText" id="{36B50006-9097-4D4D-9465-68A8EB449738}">
            <xm:f>NOT(ISERROR(SEARCH($G$162,G152)))</xm:f>
            <xm:f>$G$162</xm:f>
            <x14:dxf>
              <fill>
                <patternFill>
                  <bgColor rgb="FF00B050"/>
                </patternFill>
              </fill>
            </x14:dxf>
          </x14:cfRule>
          <xm:sqref>G152</xm:sqref>
        </x14:conditionalFormatting>
        <x14:conditionalFormatting xmlns:xm="http://schemas.microsoft.com/office/excel/2006/main">
          <x14:cfRule type="containsText" priority="290" operator="containsText" id="{9360C967-A7A9-4E87-826C-E3FF7F3A13A5}">
            <xm:f>NOT(ISERROR(SEARCH($H$166,H152)))</xm:f>
            <xm:f>$H$166</xm:f>
            <x14:dxf>
              <fill>
                <patternFill>
                  <bgColor rgb="FFFF0000"/>
                </patternFill>
              </fill>
            </x14:dxf>
          </x14:cfRule>
          <x14:cfRule type="containsText" priority="291" operator="containsText" id="{E82E54FD-032B-48CC-B9EA-5487EBD546EB}">
            <xm:f>NOT(ISERROR(SEARCH($H$165,H152)))</xm:f>
            <xm:f>$H$165</xm:f>
            <x14:dxf>
              <fill>
                <patternFill>
                  <bgColor rgb="FFFFC000"/>
                </patternFill>
              </fill>
            </x14:dxf>
          </x14:cfRule>
          <x14:cfRule type="containsText" priority="292" operator="containsText" id="{8E4D4CCC-9CB0-4FBD-BF03-AD5914A4540D}">
            <xm:f>NOT(ISERROR(SEARCH($H$164,H152)))</xm:f>
            <xm:f>$H$164</xm:f>
            <x14:dxf>
              <fill>
                <patternFill>
                  <bgColor rgb="FFFFFF00"/>
                </patternFill>
              </fill>
            </x14:dxf>
          </x14:cfRule>
          <x14:cfRule type="containsText" priority="293" operator="containsText" id="{F012A53A-548B-4642-AA4C-A16EFCB57F6C}">
            <xm:f>NOT(ISERROR(SEARCH($H$163,H152)))</xm:f>
            <xm:f>$H$163</xm:f>
            <x14:dxf>
              <fill>
                <patternFill>
                  <bgColor rgb="FF92D050"/>
                </patternFill>
              </fill>
            </x14:dxf>
          </x14:cfRule>
          <x14:cfRule type="containsText" priority="294" operator="containsText" id="{84862C84-137A-4861-9412-C90143356F74}">
            <xm:f>NOT(ISERROR(SEARCH($H$162,H152)))</xm:f>
            <xm:f>$H$162</xm:f>
            <x14:dxf>
              <fill>
                <patternFill>
                  <bgColor rgb="FF00B050"/>
                </patternFill>
              </fill>
            </x14:dxf>
          </x14:cfRule>
          <xm:sqref>H152</xm:sqref>
        </x14:conditionalFormatting>
        <x14:conditionalFormatting xmlns:xm="http://schemas.microsoft.com/office/excel/2006/main">
          <x14:cfRule type="containsText" priority="286" operator="containsText" id="{5E3DC0BE-0EAF-40C5-B76F-42B9BEC61B79}">
            <xm:f>NOT(ISERROR(SEARCH($I$165,I152)))</xm:f>
            <xm:f>$I$165</xm:f>
            <x14:dxf>
              <fill>
                <patternFill>
                  <bgColor rgb="FFFF0000"/>
                </patternFill>
              </fill>
            </x14:dxf>
          </x14:cfRule>
          <x14:cfRule type="containsText" priority="287" operator="containsText" id="{77018CC2-9C78-453E-B08D-801F10740678}">
            <xm:f>NOT(ISERROR(SEARCH($I$164,I152)))</xm:f>
            <xm:f>$I$164</xm:f>
            <x14:dxf>
              <fill>
                <patternFill>
                  <bgColor theme="9" tint="-0.24994659260841701"/>
                </patternFill>
              </fill>
            </x14:dxf>
          </x14:cfRule>
          <x14:cfRule type="containsText" priority="288" operator="containsText" id="{6F42F444-D28A-434F-8810-D5D5F02DBB95}">
            <xm:f>NOT(ISERROR(SEARCH($I$163,I152)))</xm:f>
            <xm:f>$I$163</xm:f>
            <x14:dxf>
              <fill>
                <patternFill>
                  <bgColor rgb="FFFFC000"/>
                </patternFill>
              </fill>
            </x14:dxf>
          </x14:cfRule>
          <x14:cfRule type="containsText" priority="289" operator="containsText" id="{362CD828-7BDA-4518-A46B-DE717970BD96}">
            <xm:f>NOT(ISERROR(SEARCH($I$162,I152)))</xm:f>
            <xm:f>$I$162</xm:f>
            <x14:dxf>
              <fill>
                <patternFill>
                  <bgColor rgb="FF00B050"/>
                </patternFill>
              </fill>
            </x14:dxf>
          </x14:cfRule>
          <xm:sqref>I152</xm:sqref>
        </x14:conditionalFormatting>
        <x14:conditionalFormatting xmlns:xm="http://schemas.microsoft.com/office/excel/2006/main">
          <x14:cfRule type="containsText" priority="281" operator="containsText" id="{ED96B82B-0464-4BA0-8BC0-9BEF8406568A}">
            <xm:f>NOT(ISERROR(SEARCH($G$166,M152)))</xm:f>
            <xm:f>$G$166</xm:f>
            <x14:dxf>
              <fill>
                <patternFill>
                  <bgColor rgb="FFFF0000"/>
                </patternFill>
              </fill>
            </x14:dxf>
          </x14:cfRule>
          <x14:cfRule type="containsText" priority="282" operator="containsText" id="{AF968D95-D2F7-4048-812E-31FF114E3D36}">
            <xm:f>NOT(ISERROR(SEARCH($G$165,M152)))</xm:f>
            <xm:f>$G$165</xm:f>
            <x14:dxf>
              <fill>
                <patternFill>
                  <bgColor rgb="FFFFC000"/>
                </patternFill>
              </fill>
            </x14:dxf>
          </x14:cfRule>
          <x14:cfRule type="containsText" priority="283" operator="containsText" id="{765D2CE5-69B8-42B7-993B-5737BA744D74}">
            <xm:f>NOT(ISERROR(SEARCH($G$164,M152)))</xm:f>
            <xm:f>$G$164</xm:f>
            <x14:dxf>
              <fill>
                <patternFill>
                  <bgColor rgb="FFFFFF00"/>
                </patternFill>
              </fill>
            </x14:dxf>
          </x14:cfRule>
          <x14:cfRule type="containsText" priority="284" operator="containsText" id="{DE43FF13-46EC-4E4F-A93F-471EB29E7452}">
            <xm:f>NOT(ISERROR(SEARCH($G$163,M152)))</xm:f>
            <xm:f>$G$163</xm:f>
            <x14:dxf>
              <fill>
                <patternFill>
                  <bgColor rgb="FF92D050"/>
                </patternFill>
              </fill>
            </x14:dxf>
          </x14:cfRule>
          <x14:cfRule type="containsText" priority="285" operator="containsText" id="{923720E5-1554-4991-A1E9-883EABD2339D}">
            <xm:f>NOT(ISERROR(SEARCH($G$162,M152)))</xm:f>
            <xm:f>$G$162</xm:f>
            <x14:dxf>
              <fill>
                <patternFill>
                  <bgColor rgb="FF00B050"/>
                </patternFill>
              </fill>
            </x14:dxf>
          </x14:cfRule>
          <xm:sqref>M152</xm:sqref>
        </x14:conditionalFormatting>
        <x14:conditionalFormatting xmlns:xm="http://schemas.microsoft.com/office/excel/2006/main">
          <x14:cfRule type="containsText" priority="276" operator="containsText" id="{8A256645-1F3F-471F-9F8D-8A4927A5D722}">
            <xm:f>NOT(ISERROR(SEARCH($H$166,N152)))</xm:f>
            <xm:f>$H$166</xm:f>
            <x14:dxf>
              <fill>
                <patternFill>
                  <bgColor rgb="FFFF0000"/>
                </patternFill>
              </fill>
            </x14:dxf>
          </x14:cfRule>
          <x14:cfRule type="containsText" priority="277" operator="containsText" id="{0B98D7B5-38BB-49B7-BC2C-8E37A039C37C}">
            <xm:f>NOT(ISERROR(SEARCH($H$165,N152)))</xm:f>
            <xm:f>$H$165</xm:f>
            <x14:dxf>
              <fill>
                <patternFill>
                  <bgColor rgb="FFFFC000"/>
                </patternFill>
              </fill>
            </x14:dxf>
          </x14:cfRule>
          <x14:cfRule type="containsText" priority="278" operator="containsText" id="{28051165-A302-45FD-B054-15621683ACAC}">
            <xm:f>NOT(ISERROR(SEARCH($H$164,N152)))</xm:f>
            <xm:f>$H$164</xm:f>
            <x14:dxf>
              <fill>
                <patternFill>
                  <bgColor rgb="FFFFFF00"/>
                </patternFill>
              </fill>
            </x14:dxf>
          </x14:cfRule>
          <x14:cfRule type="containsText" priority="279" operator="containsText" id="{29B61B9A-3128-4AB1-A515-DD6B406BF220}">
            <xm:f>NOT(ISERROR(SEARCH($H$163,N152)))</xm:f>
            <xm:f>$H$163</xm:f>
            <x14:dxf>
              <fill>
                <patternFill>
                  <bgColor rgb="FF92D050"/>
                </patternFill>
              </fill>
            </x14:dxf>
          </x14:cfRule>
          <x14:cfRule type="containsText" priority="280" operator="containsText" id="{86C2FCAD-6E80-484B-B42C-ABF3B6DF40C7}">
            <xm:f>NOT(ISERROR(SEARCH($H$162,N152)))</xm:f>
            <xm:f>$H$162</xm:f>
            <x14:dxf>
              <fill>
                <patternFill>
                  <bgColor rgb="FF00B050"/>
                </patternFill>
              </fill>
            </x14:dxf>
          </x14:cfRule>
          <xm:sqref>N152</xm:sqref>
        </x14:conditionalFormatting>
        <x14:conditionalFormatting xmlns:xm="http://schemas.microsoft.com/office/excel/2006/main">
          <x14:cfRule type="containsText" priority="272" operator="containsText" id="{D7FCFE66-52E1-4C47-A441-066DF2A12639}">
            <xm:f>NOT(ISERROR(SEARCH($I$165,O152)))</xm:f>
            <xm:f>$I$165</xm:f>
            <x14:dxf>
              <fill>
                <patternFill>
                  <bgColor rgb="FFFF0000"/>
                </patternFill>
              </fill>
            </x14:dxf>
          </x14:cfRule>
          <x14:cfRule type="containsText" priority="273" operator="containsText" id="{3F66C2C6-6E5C-4161-9411-47CC2ADCB29B}">
            <xm:f>NOT(ISERROR(SEARCH($I$164,O152)))</xm:f>
            <xm:f>$I$164</xm:f>
            <x14:dxf>
              <fill>
                <patternFill>
                  <bgColor theme="9" tint="-0.24994659260841701"/>
                </patternFill>
              </fill>
            </x14:dxf>
          </x14:cfRule>
          <x14:cfRule type="containsText" priority="274" operator="containsText" id="{6BA5E49B-1CF6-48F2-9B79-642ACD40276D}">
            <xm:f>NOT(ISERROR(SEARCH($I$163,O152)))</xm:f>
            <xm:f>$I$163</xm:f>
            <x14:dxf>
              <fill>
                <patternFill>
                  <bgColor rgb="FFFFC000"/>
                </patternFill>
              </fill>
            </x14:dxf>
          </x14:cfRule>
          <x14:cfRule type="containsText" priority="275" operator="containsText" id="{9DA3C152-2F3A-45C1-BF7E-A52BB6B7BD9F}">
            <xm:f>NOT(ISERROR(SEARCH($I$162,O152)))</xm:f>
            <xm:f>$I$162</xm:f>
            <x14:dxf>
              <fill>
                <patternFill>
                  <bgColor rgb="FF00B050"/>
                </patternFill>
              </fill>
            </x14:dxf>
          </x14:cfRule>
          <xm:sqref>O152</xm:sqref>
        </x14:conditionalFormatting>
        <x14:conditionalFormatting xmlns:xm="http://schemas.microsoft.com/office/excel/2006/main">
          <x14:cfRule type="containsText" priority="267" operator="containsText" id="{FEA525DC-288E-4E70-B672-C15F72EFDBD3}">
            <xm:f>NOT(ISERROR(SEARCH($G$166,G154)))</xm:f>
            <xm:f>$G$166</xm:f>
            <x14:dxf>
              <fill>
                <patternFill>
                  <bgColor rgb="FFFF0000"/>
                </patternFill>
              </fill>
            </x14:dxf>
          </x14:cfRule>
          <x14:cfRule type="containsText" priority="268" operator="containsText" id="{63597C8A-90EF-4EEB-AF15-CADB7C40F3B4}">
            <xm:f>NOT(ISERROR(SEARCH($G$165,G154)))</xm:f>
            <xm:f>$G$165</xm:f>
            <x14:dxf>
              <fill>
                <patternFill>
                  <bgColor rgb="FFFFC000"/>
                </patternFill>
              </fill>
            </x14:dxf>
          </x14:cfRule>
          <x14:cfRule type="containsText" priority="269" operator="containsText" id="{E27D25E2-6BAF-4C33-B3EB-92AF558FEA5E}">
            <xm:f>NOT(ISERROR(SEARCH($G$164,G154)))</xm:f>
            <xm:f>$G$164</xm:f>
            <x14:dxf>
              <fill>
                <patternFill>
                  <bgColor rgb="FFFFFF00"/>
                </patternFill>
              </fill>
            </x14:dxf>
          </x14:cfRule>
          <x14:cfRule type="containsText" priority="270" operator="containsText" id="{AC66965A-BDD0-462E-84C6-30A1A798C512}">
            <xm:f>NOT(ISERROR(SEARCH($G$163,G154)))</xm:f>
            <xm:f>$G$163</xm:f>
            <x14:dxf>
              <fill>
                <patternFill>
                  <bgColor rgb="FF92D050"/>
                </patternFill>
              </fill>
            </x14:dxf>
          </x14:cfRule>
          <x14:cfRule type="containsText" priority="271" operator="containsText" id="{D25486CD-2C65-41E5-96D7-602B01739B23}">
            <xm:f>NOT(ISERROR(SEARCH($G$162,G154)))</xm:f>
            <xm:f>$G$162</xm:f>
            <x14:dxf>
              <fill>
                <patternFill>
                  <bgColor rgb="FF00B050"/>
                </patternFill>
              </fill>
            </x14:dxf>
          </x14:cfRule>
          <xm:sqref>G154</xm:sqref>
        </x14:conditionalFormatting>
        <x14:conditionalFormatting xmlns:xm="http://schemas.microsoft.com/office/excel/2006/main">
          <x14:cfRule type="containsText" priority="258" operator="containsText" id="{535312E9-1D31-4271-B735-CE043862E635}">
            <xm:f>NOT(ISERROR(SEARCH($H$166,H154)))</xm:f>
            <xm:f>$H$166</xm:f>
            <x14:dxf>
              <fill>
                <patternFill>
                  <bgColor rgb="FFFF0000"/>
                </patternFill>
              </fill>
            </x14:dxf>
          </x14:cfRule>
          <x14:cfRule type="containsText" priority="259" operator="containsText" id="{3E2EEDA9-44C4-4A52-8EF7-A3D3B880C412}">
            <xm:f>NOT(ISERROR(SEARCH($H$165,H154)))</xm:f>
            <xm:f>$H$165</xm:f>
            <x14:dxf>
              <fill>
                <patternFill>
                  <bgColor rgb="FFFFC000"/>
                </patternFill>
              </fill>
            </x14:dxf>
          </x14:cfRule>
          <x14:cfRule type="containsText" priority="260" operator="containsText" id="{01447608-AD13-4A9D-B898-54F84133A96E}">
            <xm:f>NOT(ISERROR(SEARCH($H$164,H154)))</xm:f>
            <xm:f>$H$164</xm:f>
            <x14:dxf>
              <fill>
                <patternFill>
                  <bgColor rgb="FFFFFF00"/>
                </patternFill>
              </fill>
            </x14:dxf>
          </x14:cfRule>
          <x14:cfRule type="containsText" priority="261" operator="containsText" id="{A276C662-A743-4AFF-B988-2C524AFD0FB6}">
            <xm:f>NOT(ISERROR(SEARCH($H$163,H154)))</xm:f>
            <xm:f>$H$163</xm:f>
            <x14:dxf>
              <fill>
                <patternFill>
                  <bgColor rgb="FF92D050"/>
                </patternFill>
              </fill>
            </x14:dxf>
          </x14:cfRule>
          <x14:cfRule type="containsText" priority="262" operator="containsText" id="{3F2E17FA-1564-4815-854F-C3F31D36C6B0}">
            <xm:f>NOT(ISERROR(SEARCH($H$162,H154)))</xm:f>
            <xm:f>$H$162</xm:f>
            <x14:dxf>
              <fill>
                <patternFill>
                  <bgColor rgb="FF00B050"/>
                </patternFill>
              </fill>
            </x14:dxf>
          </x14:cfRule>
          <xm:sqref>H154</xm:sqref>
        </x14:conditionalFormatting>
        <x14:conditionalFormatting xmlns:xm="http://schemas.microsoft.com/office/excel/2006/main">
          <x14:cfRule type="containsText" priority="263" operator="containsText" id="{2801803B-FC24-4D3C-8619-597B4836A2CB}">
            <xm:f>NOT(ISERROR(SEARCH($I$165,I154)))</xm:f>
            <xm:f>$I$165</xm:f>
            <x14:dxf>
              <fill>
                <patternFill>
                  <bgColor rgb="FFFF0000"/>
                </patternFill>
              </fill>
            </x14:dxf>
          </x14:cfRule>
          <x14:cfRule type="containsText" priority="264" operator="containsText" id="{87C4F10F-E536-4F63-BD3F-13498EE2F7D7}">
            <xm:f>NOT(ISERROR(SEARCH($I$164,I154)))</xm:f>
            <xm:f>$I$164</xm:f>
            <x14:dxf>
              <fill>
                <patternFill>
                  <bgColor theme="9" tint="-0.24994659260841701"/>
                </patternFill>
              </fill>
            </x14:dxf>
          </x14:cfRule>
          <x14:cfRule type="containsText" priority="265" operator="containsText" id="{4142F371-78E7-4C94-8D8F-A542E1D1C099}">
            <xm:f>NOT(ISERROR(SEARCH($I$163,I154)))</xm:f>
            <xm:f>$I$163</xm:f>
            <x14:dxf>
              <fill>
                <patternFill>
                  <bgColor rgb="FFFFC000"/>
                </patternFill>
              </fill>
            </x14:dxf>
          </x14:cfRule>
          <x14:cfRule type="containsText" priority="266" operator="containsText" id="{8EDBE5A1-1338-467C-937A-3C1CA0B8AD79}">
            <xm:f>NOT(ISERROR(SEARCH($I$162,I154)))</xm:f>
            <xm:f>$I$162</xm:f>
            <x14:dxf>
              <fill>
                <patternFill>
                  <bgColor rgb="FF00B050"/>
                </patternFill>
              </fill>
            </x14:dxf>
          </x14:cfRule>
          <xm:sqref>I154</xm:sqref>
        </x14:conditionalFormatting>
        <x14:conditionalFormatting xmlns:xm="http://schemas.microsoft.com/office/excel/2006/main">
          <x14:cfRule type="containsText" priority="253" operator="containsText" id="{F308F486-F4E7-4F92-85D8-DCE47D595246}">
            <xm:f>NOT(ISERROR(SEARCH($G$166,M154)))</xm:f>
            <xm:f>$G$166</xm:f>
            <x14:dxf>
              <fill>
                <patternFill>
                  <bgColor rgb="FFFF0000"/>
                </patternFill>
              </fill>
            </x14:dxf>
          </x14:cfRule>
          <x14:cfRule type="containsText" priority="254" operator="containsText" id="{C1BC96FE-13D6-4AE6-8916-242975AFF36F}">
            <xm:f>NOT(ISERROR(SEARCH($G$165,M154)))</xm:f>
            <xm:f>$G$165</xm:f>
            <x14:dxf>
              <fill>
                <patternFill>
                  <bgColor rgb="FFFFC000"/>
                </patternFill>
              </fill>
            </x14:dxf>
          </x14:cfRule>
          <x14:cfRule type="containsText" priority="255" operator="containsText" id="{ABF23DE3-F7A4-41D8-BEA0-00C42D6896A0}">
            <xm:f>NOT(ISERROR(SEARCH($G$164,M154)))</xm:f>
            <xm:f>$G$164</xm:f>
            <x14:dxf>
              <fill>
                <patternFill>
                  <bgColor rgb="FFFFFF00"/>
                </patternFill>
              </fill>
            </x14:dxf>
          </x14:cfRule>
          <x14:cfRule type="containsText" priority="256" operator="containsText" id="{3B28EF38-7FDF-4AD6-80A6-0398A0CA81AE}">
            <xm:f>NOT(ISERROR(SEARCH($G$163,M154)))</xm:f>
            <xm:f>$G$163</xm:f>
            <x14:dxf>
              <fill>
                <patternFill>
                  <bgColor rgb="FF92D050"/>
                </patternFill>
              </fill>
            </x14:dxf>
          </x14:cfRule>
          <x14:cfRule type="containsText" priority="257" operator="containsText" id="{3278D6EF-BAA7-4FF7-9AA6-5CF09E1D61C9}">
            <xm:f>NOT(ISERROR(SEARCH($G$162,M154)))</xm:f>
            <xm:f>$G$162</xm:f>
            <x14:dxf>
              <fill>
                <patternFill>
                  <bgColor rgb="FF00B050"/>
                </patternFill>
              </fill>
            </x14:dxf>
          </x14:cfRule>
          <xm:sqref>M154</xm:sqref>
        </x14:conditionalFormatting>
        <x14:conditionalFormatting xmlns:xm="http://schemas.microsoft.com/office/excel/2006/main">
          <x14:cfRule type="containsText" priority="244" operator="containsText" id="{5CBBD915-8F32-463C-87DA-2177ECC7CC8E}">
            <xm:f>NOT(ISERROR(SEARCH($H$166,N154)))</xm:f>
            <xm:f>$H$166</xm:f>
            <x14:dxf>
              <fill>
                <patternFill>
                  <bgColor rgb="FFFF0000"/>
                </patternFill>
              </fill>
            </x14:dxf>
          </x14:cfRule>
          <x14:cfRule type="containsText" priority="245" operator="containsText" id="{2E251CB2-45AA-43B9-9F24-EF3C11907752}">
            <xm:f>NOT(ISERROR(SEARCH($H$165,N154)))</xm:f>
            <xm:f>$H$165</xm:f>
            <x14:dxf>
              <fill>
                <patternFill>
                  <bgColor rgb="FFFFC000"/>
                </patternFill>
              </fill>
            </x14:dxf>
          </x14:cfRule>
          <x14:cfRule type="containsText" priority="246" operator="containsText" id="{2A4C6C81-F8ED-43AF-B4F5-8F232E108BCC}">
            <xm:f>NOT(ISERROR(SEARCH($H$164,N154)))</xm:f>
            <xm:f>$H$164</xm:f>
            <x14:dxf>
              <fill>
                <patternFill>
                  <bgColor rgb="FFFFFF00"/>
                </patternFill>
              </fill>
            </x14:dxf>
          </x14:cfRule>
          <x14:cfRule type="containsText" priority="247" operator="containsText" id="{48C24856-3A4F-4085-94FE-DB152E159455}">
            <xm:f>NOT(ISERROR(SEARCH($H$163,N154)))</xm:f>
            <xm:f>$H$163</xm:f>
            <x14:dxf>
              <fill>
                <patternFill>
                  <bgColor rgb="FF92D050"/>
                </patternFill>
              </fill>
            </x14:dxf>
          </x14:cfRule>
          <x14:cfRule type="containsText" priority="248" operator="containsText" id="{CBDC4745-7B9B-4862-9799-C48D6790E4F7}">
            <xm:f>NOT(ISERROR(SEARCH($H$162,N154)))</xm:f>
            <xm:f>$H$162</xm:f>
            <x14:dxf>
              <fill>
                <patternFill>
                  <bgColor rgb="FF00B050"/>
                </patternFill>
              </fill>
            </x14:dxf>
          </x14:cfRule>
          <xm:sqref>N154</xm:sqref>
        </x14:conditionalFormatting>
        <x14:conditionalFormatting xmlns:xm="http://schemas.microsoft.com/office/excel/2006/main">
          <x14:cfRule type="containsText" priority="249" operator="containsText" id="{551AEA86-69F4-407C-B44D-402EDF987646}">
            <xm:f>NOT(ISERROR(SEARCH($I$165,O154)))</xm:f>
            <xm:f>$I$165</xm:f>
            <x14:dxf>
              <fill>
                <patternFill>
                  <bgColor rgb="FFFF0000"/>
                </patternFill>
              </fill>
            </x14:dxf>
          </x14:cfRule>
          <x14:cfRule type="containsText" priority="250" operator="containsText" id="{1F228C7D-E5D5-4ACD-937E-63D415EE1548}">
            <xm:f>NOT(ISERROR(SEARCH($I$164,O154)))</xm:f>
            <xm:f>$I$164</xm:f>
            <x14:dxf>
              <fill>
                <patternFill>
                  <bgColor theme="9" tint="-0.24994659260841701"/>
                </patternFill>
              </fill>
            </x14:dxf>
          </x14:cfRule>
          <x14:cfRule type="containsText" priority="251" operator="containsText" id="{85B6C220-3795-4EAF-AE8B-1DDEF2FF7324}">
            <xm:f>NOT(ISERROR(SEARCH($I$163,O154)))</xm:f>
            <xm:f>$I$163</xm:f>
            <x14:dxf>
              <fill>
                <patternFill>
                  <bgColor rgb="FFFFC000"/>
                </patternFill>
              </fill>
            </x14:dxf>
          </x14:cfRule>
          <x14:cfRule type="containsText" priority="252" operator="containsText" id="{55759F50-50F9-4971-B9A5-F3791E9F70AB}">
            <xm:f>NOT(ISERROR(SEARCH($I$162,O154)))</xm:f>
            <xm:f>$I$162</xm:f>
            <x14:dxf>
              <fill>
                <patternFill>
                  <bgColor rgb="FF00B050"/>
                </patternFill>
              </fill>
            </x14:dxf>
          </x14:cfRule>
          <xm:sqref>O154</xm:sqref>
        </x14:conditionalFormatting>
        <x14:conditionalFormatting xmlns:xm="http://schemas.microsoft.com/office/excel/2006/main">
          <x14:cfRule type="containsText" priority="233" operator="containsText" id="{04B95229-F2EB-490C-8964-68BDAC831055}">
            <xm:f>NOT(ISERROR(SEARCH($H$163,H25)))</xm:f>
            <xm:f>$H$163</xm:f>
            <x14:dxf>
              <fill>
                <patternFill>
                  <bgColor rgb="FF92D050"/>
                </patternFill>
              </fill>
            </x14:dxf>
          </x14:cfRule>
          <x14:cfRule type="containsText" priority="234" operator="containsText" id="{966DE7BE-BC0E-40CA-B450-1CC69D224F17}">
            <xm:f>NOT(ISERROR(SEARCH($H$164,H25)))</xm:f>
            <xm:f>$H$164</xm:f>
            <x14:dxf>
              <fill>
                <patternFill>
                  <bgColor rgb="FFFFFF00"/>
                </patternFill>
              </fill>
            </x14:dxf>
          </x14:cfRule>
          <x14:cfRule type="containsText" priority="235" operator="containsText" id="{8AE7924D-ABA7-4618-B131-C8780A34AE04}">
            <xm:f>NOT(ISERROR(SEARCH($H$165,H25)))</xm:f>
            <xm:f>$H$165</xm:f>
            <x14:dxf>
              <fill>
                <patternFill>
                  <bgColor rgb="FFFFC000"/>
                </patternFill>
              </fill>
            </x14:dxf>
          </x14:cfRule>
          <x14:cfRule type="containsText" priority="236" operator="containsText" id="{81D49157-6BFD-4D15-8863-25B9666E0CEB}">
            <xm:f>NOT(ISERROR(SEARCH($H$166,H25)))</xm:f>
            <xm:f>$H$166</xm:f>
            <x14:dxf>
              <fill>
                <patternFill>
                  <bgColor rgb="FFFF0000"/>
                </patternFill>
              </fill>
            </x14:dxf>
          </x14:cfRule>
          <xm:sqref>H25</xm:sqref>
        </x14:conditionalFormatting>
        <x14:conditionalFormatting xmlns:xm="http://schemas.microsoft.com/office/excel/2006/main">
          <x14:cfRule type="containsText" priority="207" operator="containsText" id="{9CFC2E70-D532-45A5-B8A0-3DCA9C7EB185}">
            <xm:f>NOT(ISERROR(SEARCH($I$165,O96)))</xm:f>
            <xm:f>$I$165</xm:f>
            <x14:dxf>
              <fill>
                <patternFill>
                  <bgColor rgb="FFFF0000"/>
                </patternFill>
              </fill>
            </x14:dxf>
          </x14:cfRule>
          <x14:cfRule type="containsText" priority="208" operator="containsText" id="{6EC12771-1A0D-4960-9E50-A4F19C0FCB5D}">
            <xm:f>NOT(ISERROR(SEARCH($I$164,O96)))</xm:f>
            <xm:f>$I$164</xm:f>
            <x14:dxf>
              <fill>
                <patternFill>
                  <bgColor theme="9" tint="-0.24994659260841701"/>
                </patternFill>
              </fill>
            </x14:dxf>
          </x14:cfRule>
          <x14:cfRule type="containsText" priority="209" operator="containsText" id="{DA511C99-EAC3-4202-BAA0-480B41B5E4BE}">
            <xm:f>NOT(ISERROR(SEARCH($I$163,O96)))</xm:f>
            <xm:f>$I$163</xm:f>
            <x14:dxf>
              <fill>
                <patternFill>
                  <bgColor rgb="FFFFC000"/>
                </patternFill>
              </fill>
            </x14:dxf>
          </x14:cfRule>
          <x14:cfRule type="containsText" priority="210" operator="containsText" id="{B2ACF25B-8896-482B-823B-D83C0DB71CD6}">
            <xm:f>NOT(ISERROR(SEARCH($I$162,O96)))</xm:f>
            <xm:f>$I$162</xm:f>
            <x14:dxf>
              <fill>
                <patternFill>
                  <bgColor rgb="FF00B050"/>
                </patternFill>
              </fill>
            </x14:dxf>
          </x14:cfRule>
          <xm:sqref>O96</xm:sqref>
        </x14:conditionalFormatting>
        <x14:conditionalFormatting xmlns:xm="http://schemas.microsoft.com/office/excel/2006/main">
          <x14:cfRule type="containsText" priority="190" operator="containsText" id="{DD9872E7-81DC-49AC-95EE-569CC56D2355}">
            <xm:f>NOT(ISERROR(SEARCH($I$165,I128)))</xm:f>
            <xm:f>$I$165</xm:f>
            <x14:dxf>
              <fill>
                <patternFill>
                  <bgColor rgb="FFFF0000"/>
                </patternFill>
              </fill>
            </x14:dxf>
          </x14:cfRule>
          <x14:cfRule type="containsText" priority="191" operator="containsText" id="{78F5C7E6-D2C4-4DF4-AA0B-A39A24150B6D}">
            <xm:f>NOT(ISERROR(SEARCH($I$164,I128)))</xm:f>
            <xm:f>$I$164</xm:f>
            <x14:dxf>
              <fill>
                <patternFill>
                  <bgColor theme="9" tint="-0.24994659260841701"/>
                </patternFill>
              </fill>
            </x14:dxf>
          </x14:cfRule>
          <x14:cfRule type="containsText" priority="192" operator="containsText" id="{51A46AE1-B3AF-45FF-99C6-9426E1A84273}">
            <xm:f>NOT(ISERROR(SEARCH($I$163,I128)))</xm:f>
            <xm:f>$I$163</xm:f>
            <x14:dxf>
              <fill>
                <patternFill>
                  <bgColor rgb="FFFFC000"/>
                </patternFill>
              </fill>
            </x14:dxf>
          </x14:cfRule>
          <x14:cfRule type="containsText" priority="193" operator="containsText" id="{8B3BFAC7-2EED-4CA5-A498-D3D55444E4FA}">
            <xm:f>NOT(ISERROR(SEARCH($I$162,I128)))</xm:f>
            <xm:f>$I$162</xm:f>
            <x14:dxf>
              <fill>
                <patternFill>
                  <bgColor rgb="FF00B050"/>
                </patternFill>
              </fill>
            </x14:dxf>
          </x14:cfRule>
          <xm:sqref>I128</xm:sqref>
        </x14:conditionalFormatting>
        <x14:conditionalFormatting xmlns:xm="http://schemas.microsoft.com/office/excel/2006/main">
          <x14:cfRule type="containsText" priority="186" operator="containsText" id="{CFA67509-6CDA-4A6E-BED2-A07C9EA7DC92}">
            <xm:f>NOT(ISERROR(SEARCH($I$165,I131)))</xm:f>
            <xm:f>$I$165</xm:f>
            <x14:dxf>
              <fill>
                <patternFill>
                  <bgColor rgb="FFFF0000"/>
                </patternFill>
              </fill>
            </x14:dxf>
          </x14:cfRule>
          <x14:cfRule type="containsText" priority="187" operator="containsText" id="{062B2778-7B35-41CD-8740-B94084E85B9A}">
            <xm:f>NOT(ISERROR(SEARCH($I$164,I131)))</xm:f>
            <xm:f>$I$164</xm:f>
            <x14:dxf>
              <fill>
                <patternFill>
                  <bgColor theme="9" tint="-0.24994659260841701"/>
                </patternFill>
              </fill>
            </x14:dxf>
          </x14:cfRule>
          <x14:cfRule type="containsText" priority="188" operator="containsText" id="{5E514AF6-769A-42AF-9DDE-39D9AD58B1D3}">
            <xm:f>NOT(ISERROR(SEARCH($I$163,I131)))</xm:f>
            <xm:f>$I$163</xm:f>
            <x14:dxf>
              <fill>
                <patternFill>
                  <bgColor rgb="FFFFC000"/>
                </patternFill>
              </fill>
            </x14:dxf>
          </x14:cfRule>
          <x14:cfRule type="containsText" priority="189" operator="containsText" id="{29377B6A-B987-4CF7-A096-6C07D868B0EC}">
            <xm:f>NOT(ISERROR(SEARCH($I$162,I131)))</xm:f>
            <xm:f>$I$162</xm:f>
            <x14:dxf>
              <fill>
                <patternFill>
                  <bgColor rgb="FF00B050"/>
                </patternFill>
              </fill>
            </x14:dxf>
          </x14:cfRule>
          <xm:sqref>I131</xm:sqref>
        </x14:conditionalFormatting>
        <x14:conditionalFormatting xmlns:xm="http://schemas.microsoft.com/office/excel/2006/main">
          <x14:cfRule type="containsText" priority="182" operator="containsText" id="{0DAD99BD-242D-4BB2-85D0-906308BF8F35}">
            <xm:f>NOT(ISERROR(SEARCH($I$165,I133)))</xm:f>
            <xm:f>$I$165</xm:f>
            <x14:dxf>
              <fill>
                <patternFill>
                  <bgColor rgb="FFFF0000"/>
                </patternFill>
              </fill>
            </x14:dxf>
          </x14:cfRule>
          <x14:cfRule type="containsText" priority="183" operator="containsText" id="{C107505A-76F2-4C8E-9E28-7ED2EA337684}">
            <xm:f>NOT(ISERROR(SEARCH($I$164,I133)))</xm:f>
            <xm:f>$I$164</xm:f>
            <x14:dxf>
              <fill>
                <patternFill>
                  <bgColor theme="9" tint="-0.24994659260841701"/>
                </patternFill>
              </fill>
            </x14:dxf>
          </x14:cfRule>
          <x14:cfRule type="containsText" priority="184" operator="containsText" id="{C4C1E6C5-9FAA-4806-A790-B4A9F3EB1B3D}">
            <xm:f>NOT(ISERROR(SEARCH($I$163,I133)))</xm:f>
            <xm:f>$I$163</xm:f>
            <x14:dxf>
              <fill>
                <patternFill>
                  <bgColor rgb="FFFFC000"/>
                </patternFill>
              </fill>
            </x14:dxf>
          </x14:cfRule>
          <x14:cfRule type="containsText" priority="185" operator="containsText" id="{2C48DA89-0623-44A2-8FBB-5F9F95DC59E7}">
            <xm:f>NOT(ISERROR(SEARCH($I$162,I133)))</xm:f>
            <xm:f>$I$162</xm:f>
            <x14:dxf>
              <fill>
                <patternFill>
                  <bgColor rgb="FF00B050"/>
                </patternFill>
              </fill>
            </x14:dxf>
          </x14:cfRule>
          <xm:sqref>I133</xm:sqref>
        </x14:conditionalFormatting>
        <x14:conditionalFormatting xmlns:xm="http://schemas.microsoft.com/office/excel/2006/main">
          <x14:cfRule type="containsText" priority="180" operator="containsText" id="{C7CC3B8C-2561-4371-ABE9-3AEB8077E9E4}">
            <xm:f>NOT(ISERROR(SEARCH($K$162,K5)))</xm:f>
            <xm:f>$K$162</xm:f>
            <x14:dxf>
              <fill>
                <patternFill>
                  <bgColor rgb="FF00B0F0"/>
                </patternFill>
              </fill>
            </x14:dxf>
          </x14:cfRule>
          <x14:cfRule type="containsText" priority="181" operator="containsText" id="{31DFD3FD-D991-404F-80AF-31CF96CD9755}">
            <xm:f>NOT(ISERROR(SEARCH($K$165,K5)))</xm:f>
            <xm:f>$K$165</xm:f>
            <x14:dxf>
              <fill>
                <patternFill>
                  <bgColor rgb="FFFFC000"/>
                </patternFill>
              </fill>
            </x14:dxf>
          </x14:cfRule>
          <xm:sqref>K5:K9</xm:sqref>
        </x14:conditionalFormatting>
        <x14:conditionalFormatting xmlns:xm="http://schemas.microsoft.com/office/excel/2006/main">
          <x14:cfRule type="containsText" priority="172" operator="containsText" id="{1B8F3321-3366-437B-A1BC-D7BF87E82079}">
            <xm:f>NOT(ISERROR(SEARCH($I$165,I135)))</xm:f>
            <xm:f>$I$165</xm:f>
            <x14:dxf>
              <fill>
                <patternFill>
                  <bgColor rgb="FFFF0000"/>
                </patternFill>
              </fill>
            </x14:dxf>
          </x14:cfRule>
          <x14:cfRule type="containsText" priority="173" operator="containsText" id="{0FB6065E-9806-44EE-9AA4-4F8E470704C6}">
            <xm:f>NOT(ISERROR(SEARCH($I$164,I135)))</xm:f>
            <xm:f>$I$164</xm:f>
            <x14:dxf>
              <fill>
                <patternFill>
                  <bgColor theme="9" tint="-0.24994659260841701"/>
                </patternFill>
              </fill>
            </x14:dxf>
          </x14:cfRule>
          <x14:cfRule type="containsText" priority="174" operator="containsText" id="{811D3580-1BE5-44F8-A9F3-6CB3DCB0B1F2}">
            <xm:f>NOT(ISERROR(SEARCH($I$163,I135)))</xm:f>
            <xm:f>$I$163</xm:f>
            <x14:dxf>
              <fill>
                <patternFill>
                  <bgColor rgb="FFFFC000"/>
                </patternFill>
              </fill>
            </x14:dxf>
          </x14:cfRule>
          <x14:cfRule type="containsText" priority="175" operator="containsText" id="{DA39E594-2466-4B91-9627-C2B5C079EA2B}">
            <xm:f>NOT(ISERROR(SEARCH($I$162,I135)))</xm:f>
            <xm:f>$I$162</xm:f>
            <x14:dxf>
              <fill>
                <patternFill>
                  <bgColor rgb="FF00B050"/>
                </patternFill>
              </fill>
            </x14:dxf>
          </x14:cfRule>
          <xm:sqref>I135</xm:sqref>
        </x14:conditionalFormatting>
        <x14:conditionalFormatting xmlns:xm="http://schemas.microsoft.com/office/excel/2006/main">
          <x14:cfRule type="containsText" priority="168" operator="containsText" id="{F3F9C676-9C3A-4DB8-9720-DB1548C0A49B}">
            <xm:f>NOT(ISERROR(SEARCH($H$163,H138)))</xm:f>
            <xm:f>$H$163</xm:f>
            <x14:dxf>
              <fill>
                <patternFill>
                  <bgColor rgb="FF92D050"/>
                </patternFill>
              </fill>
            </x14:dxf>
          </x14:cfRule>
          <x14:cfRule type="containsText" priority="169" operator="containsText" id="{7368286F-4A80-46F7-96CE-E3EEB3D5C08C}">
            <xm:f>NOT(ISERROR(SEARCH($H$164,H138)))</xm:f>
            <xm:f>$H$164</xm:f>
            <x14:dxf>
              <fill>
                <patternFill>
                  <bgColor rgb="FFFFFF00"/>
                </patternFill>
              </fill>
            </x14:dxf>
          </x14:cfRule>
          <x14:cfRule type="containsText" priority="170" operator="containsText" id="{7D254556-55F5-419A-BC39-F7B0209BA033}">
            <xm:f>NOT(ISERROR(SEARCH($H$165,H138)))</xm:f>
            <xm:f>$H$165</xm:f>
            <x14:dxf>
              <fill>
                <patternFill>
                  <bgColor rgb="FFFFC000"/>
                </patternFill>
              </fill>
            </x14:dxf>
          </x14:cfRule>
          <x14:cfRule type="containsText" priority="171" operator="containsText" id="{442BD5FE-1EA7-44EE-BED8-DB5A1457AF51}">
            <xm:f>NOT(ISERROR(SEARCH($H$166,H138)))</xm:f>
            <xm:f>$H$166</xm:f>
            <x14:dxf>
              <fill>
                <patternFill>
                  <bgColor rgb="FFFF0000"/>
                </patternFill>
              </fill>
            </x14:dxf>
          </x14:cfRule>
          <xm:sqref>H138</xm:sqref>
        </x14:conditionalFormatting>
        <x14:conditionalFormatting xmlns:xm="http://schemas.microsoft.com/office/excel/2006/main">
          <x14:cfRule type="containsText" priority="162" operator="containsText" id="{9A5876C2-A9EB-40B5-AAC0-FD3281ADCD24}">
            <xm:f>NOT(ISERROR(SEARCH($G$162,G138)))</xm:f>
            <xm:f>$G$162</xm:f>
            <x14:dxf>
              <fill>
                <patternFill>
                  <bgColor rgb="FF00B050"/>
                </patternFill>
              </fill>
            </x14:dxf>
          </x14:cfRule>
          <x14:cfRule type="containsText" priority="163" operator="containsText" id="{37203FB5-55DC-4529-8676-6D96FA88AA18}">
            <xm:f>NOT(ISERROR(SEARCH($G$163,G138)))</xm:f>
            <xm:f>$G$163</xm:f>
            <x14:dxf>
              <fill>
                <patternFill>
                  <bgColor rgb="FF92D050"/>
                </patternFill>
              </fill>
            </x14:dxf>
          </x14:cfRule>
          <x14:cfRule type="containsText" priority="164" operator="containsText" id="{9B0407A1-1A51-40C9-97FE-78CC465AA08E}">
            <xm:f>NOT(ISERROR(SEARCH($G$164,G138)))</xm:f>
            <xm:f>$G$164</xm:f>
            <x14:dxf>
              <fill>
                <patternFill>
                  <bgColor rgb="FFFFFF00"/>
                </patternFill>
              </fill>
            </x14:dxf>
          </x14:cfRule>
          <x14:cfRule type="containsText" priority="165" operator="containsText" id="{657B982D-0074-4423-BCE3-6DBB4E9FF9AA}">
            <xm:f>NOT(ISERROR(SEARCH($G$165,G138)))</xm:f>
            <xm:f>$G$165</xm:f>
            <x14:dxf>
              <fill>
                <patternFill>
                  <bgColor rgb="FFFFC000"/>
                </patternFill>
              </fill>
            </x14:dxf>
          </x14:cfRule>
          <x14:cfRule type="containsText" priority="166" operator="containsText" id="{853BB9E5-2B24-425F-8C4F-A29F92EA1E41}">
            <xm:f>NOT(ISERROR(SEARCH($G$166,G138)))</xm:f>
            <xm:f>$G$166</xm:f>
            <x14:dxf>
              <fill>
                <patternFill>
                  <bgColor rgb="FFFF0000"/>
                </patternFill>
              </fill>
            </x14:dxf>
          </x14:cfRule>
          <xm:sqref>G138:G140</xm:sqref>
        </x14:conditionalFormatting>
        <x14:conditionalFormatting xmlns:xm="http://schemas.microsoft.com/office/excel/2006/main">
          <x14:cfRule type="containsText" priority="150" operator="containsText" id="{D55CD487-1951-4644-94C4-1090190509B8}">
            <xm:f>NOT(ISERROR(SEARCH($I$165,I138)))</xm:f>
            <xm:f>$I$165</xm:f>
            <x14:dxf>
              <fill>
                <patternFill>
                  <bgColor rgb="FFFF0000"/>
                </patternFill>
              </fill>
            </x14:dxf>
          </x14:cfRule>
          <x14:cfRule type="containsText" priority="151" operator="containsText" id="{9902DF67-5EC2-46EF-B55B-EEEE887B4E42}">
            <xm:f>NOT(ISERROR(SEARCH($I$164,I138)))</xm:f>
            <xm:f>$I$164</xm:f>
            <x14:dxf>
              <fill>
                <patternFill>
                  <bgColor theme="9" tint="-0.24994659260841701"/>
                </patternFill>
              </fill>
            </x14:dxf>
          </x14:cfRule>
          <x14:cfRule type="containsText" priority="152" operator="containsText" id="{B2ADD618-817F-4CD0-B90A-1092F1CAA6A4}">
            <xm:f>NOT(ISERROR(SEARCH($I$163,I138)))</xm:f>
            <xm:f>$I$163</xm:f>
            <x14:dxf>
              <fill>
                <patternFill>
                  <bgColor rgb="FFFFC000"/>
                </patternFill>
              </fill>
            </x14:dxf>
          </x14:cfRule>
          <x14:cfRule type="containsText" priority="153" operator="containsText" id="{DFE063D9-84F4-4315-B2C6-A7CCA617E637}">
            <xm:f>NOT(ISERROR(SEARCH($I$162,I138)))</xm:f>
            <xm:f>$I$162</xm:f>
            <x14:dxf>
              <fill>
                <patternFill>
                  <bgColor rgb="FF00B050"/>
                </patternFill>
              </fill>
            </x14:dxf>
          </x14:cfRule>
          <xm:sqref>I138</xm:sqref>
        </x14:conditionalFormatting>
        <x14:conditionalFormatting xmlns:xm="http://schemas.microsoft.com/office/excel/2006/main">
          <x14:cfRule type="containsText" priority="142" operator="containsText" id="{B1D41853-03D8-47E1-8AFB-C83F97E0F3CC}">
            <xm:f>NOT(ISERROR(SEARCH($H$163,N138)))</xm:f>
            <xm:f>$H$163</xm:f>
            <x14:dxf>
              <fill>
                <patternFill>
                  <bgColor rgb="FF92D050"/>
                </patternFill>
              </fill>
            </x14:dxf>
          </x14:cfRule>
          <x14:cfRule type="containsText" priority="143" operator="containsText" id="{F10A5EDF-7900-4A32-97B7-BB3FE7C32146}">
            <xm:f>NOT(ISERROR(SEARCH($H$164,N138)))</xm:f>
            <xm:f>$H$164</xm:f>
            <x14:dxf>
              <fill>
                <patternFill>
                  <bgColor rgb="FFFFFF00"/>
                </patternFill>
              </fill>
            </x14:dxf>
          </x14:cfRule>
          <x14:cfRule type="containsText" priority="144" operator="containsText" id="{6043E5D8-072C-461E-9935-201A39E977AD}">
            <xm:f>NOT(ISERROR(SEARCH($H$165,N138)))</xm:f>
            <xm:f>$H$165</xm:f>
            <x14:dxf>
              <fill>
                <patternFill>
                  <bgColor rgb="FFFFC000"/>
                </patternFill>
              </fill>
            </x14:dxf>
          </x14:cfRule>
          <x14:cfRule type="containsText" priority="145" operator="containsText" id="{F373F342-03C1-45DA-A66B-73513D26BC13}">
            <xm:f>NOT(ISERROR(SEARCH($H$166,N138)))</xm:f>
            <xm:f>$H$166</xm:f>
            <x14:dxf>
              <fill>
                <patternFill>
                  <bgColor rgb="FFFF0000"/>
                </patternFill>
              </fill>
            </x14:dxf>
          </x14:cfRule>
          <xm:sqref>N138</xm:sqref>
        </x14:conditionalFormatting>
        <x14:conditionalFormatting xmlns:xm="http://schemas.microsoft.com/office/excel/2006/main">
          <x14:cfRule type="containsText" priority="147" operator="containsText" id="{32BEB209-3F32-401C-8BA4-7A19BFF5B033}">
            <xm:f>NOT(ISERROR(SEARCH($I$163,O138)))</xm:f>
            <xm:f>$I$163</xm:f>
            <x14:dxf>
              <fill>
                <patternFill>
                  <bgColor theme="9" tint="-0.24994659260841701"/>
                </patternFill>
              </fill>
            </x14:dxf>
          </x14:cfRule>
          <x14:cfRule type="containsText" priority="148" operator="containsText" id="{E78AB01E-5E1A-485F-93F6-A38648FA7D5A}">
            <xm:f>NOT(ISERROR(SEARCH($I$164,O138)))</xm:f>
            <xm:f>$I$164</xm:f>
            <x14:dxf>
              <fill>
                <patternFill>
                  <bgColor rgb="FFFFC000"/>
                </patternFill>
              </fill>
            </x14:dxf>
          </x14:cfRule>
          <xm:sqref>O138</xm:sqref>
        </x14:conditionalFormatting>
        <x14:conditionalFormatting xmlns:xm="http://schemas.microsoft.com/office/excel/2006/main">
          <x14:cfRule type="containsText" priority="136" operator="containsText" id="{B0833A7C-EF2E-4BD9-B2F4-5129BCBA71C3}">
            <xm:f>NOT(ISERROR(SEARCH($G$162,M138)))</xm:f>
            <xm:f>$G$162</xm:f>
            <x14:dxf>
              <fill>
                <patternFill>
                  <bgColor rgb="FF00B050"/>
                </patternFill>
              </fill>
            </x14:dxf>
          </x14:cfRule>
          <x14:cfRule type="containsText" priority="137" operator="containsText" id="{717D9920-4348-4E96-821C-185DC1F3110A}">
            <xm:f>NOT(ISERROR(SEARCH($G$163,M138)))</xm:f>
            <xm:f>$G$163</xm:f>
            <x14:dxf>
              <fill>
                <patternFill>
                  <bgColor rgb="FF92D050"/>
                </patternFill>
              </fill>
            </x14:dxf>
          </x14:cfRule>
          <x14:cfRule type="containsText" priority="138" operator="containsText" id="{C0189C44-258F-4D4D-8237-215DD88E45DD}">
            <xm:f>NOT(ISERROR(SEARCH($G$164,M138)))</xm:f>
            <xm:f>$G$164</xm:f>
            <x14:dxf>
              <fill>
                <patternFill>
                  <bgColor rgb="FFFFFF00"/>
                </patternFill>
              </fill>
            </x14:dxf>
          </x14:cfRule>
          <x14:cfRule type="containsText" priority="139" operator="containsText" id="{ACECEE86-78B2-42D4-A3C8-0BDD3045D730}">
            <xm:f>NOT(ISERROR(SEARCH($G$165,M138)))</xm:f>
            <xm:f>$G$165</xm:f>
            <x14:dxf>
              <fill>
                <patternFill>
                  <bgColor rgb="FFFFC000"/>
                </patternFill>
              </fill>
            </x14:dxf>
          </x14:cfRule>
          <x14:cfRule type="containsText" priority="140" operator="containsText" id="{6AE2DC92-46A6-4BC1-A56B-9B7193B0EAD9}">
            <xm:f>NOT(ISERROR(SEARCH($G$166,M138)))</xm:f>
            <xm:f>$G$166</xm:f>
            <x14:dxf>
              <fill>
                <patternFill>
                  <bgColor rgb="FFFF0000"/>
                </patternFill>
              </fill>
            </x14:dxf>
          </x14:cfRule>
          <xm:sqref>M138:M140</xm:sqref>
        </x14:conditionalFormatting>
        <x14:conditionalFormatting xmlns:xm="http://schemas.microsoft.com/office/excel/2006/main">
          <x14:cfRule type="containsText" priority="120" operator="containsText" id="{33158B28-8CF4-4D16-807B-A71ECCD4F67B}">
            <xm:f>NOT(ISERROR(SEARCH($K$166,K5)))</xm:f>
            <xm:f>$K$166</xm:f>
            <x14:dxf>
              <fill>
                <patternFill>
                  <bgColor rgb="FF92D050"/>
                </patternFill>
              </fill>
            </x14:dxf>
          </x14:cfRule>
          <x14:cfRule type="containsText" priority="119" operator="containsText" id="{7D8561A1-0F9F-4A0A-B61F-61B48ECBA25F}">
            <xm:f>NOT(ISERROR(SEARCH($K$167,K5)))</xm:f>
            <xm:f>$K$167</xm:f>
            <x14:dxf>
              <fill>
                <patternFill>
                  <bgColor theme="9" tint="0.39994506668294322"/>
                </patternFill>
              </fill>
            </x14:dxf>
          </x14:cfRule>
          <xm:sqref>K5</xm:sqref>
        </x14:conditionalFormatting>
        <x14:conditionalFormatting xmlns:xm="http://schemas.microsoft.com/office/excel/2006/main">
          <x14:cfRule type="containsText" priority="117" operator="containsText" id="{6652036C-5BFE-4FC0-A622-E5B17989CA79}">
            <xm:f>NOT(ISERROR(SEARCH($K$162,K13)))</xm:f>
            <xm:f>$K$162</xm:f>
            <x14:dxf>
              <fill>
                <patternFill>
                  <bgColor rgb="FF00B0F0"/>
                </patternFill>
              </fill>
            </x14:dxf>
          </x14:cfRule>
          <x14:cfRule type="containsText" priority="118" operator="containsText" id="{7AF2A616-1F1B-4C1A-99D1-3006FE4E26B9}">
            <xm:f>NOT(ISERROR(SEARCH($K$165,K13)))</xm:f>
            <xm:f>$K$165</xm:f>
            <x14:dxf>
              <fill>
                <patternFill>
                  <bgColor rgb="FFFFC000"/>
                </patternFill>
              </fill>
            </x14:dxf>
          </x14:cfRule>
          <xm:sqref>K13:K15</xm:sqref>
        </x14:conditionalFormatting>
        <x14:conditionalFormatting xmlns:xm="http://schemas.microsoft.com/office/excel/2006/main">
          <x14:cfRule type="containsText" priority="93" operator="containsText" id="{F7267903-4592-4F3D-B9EF-623B2D82339C}">
            <xm:f>NOT(ISERROR(SEARCH($K$162,K32)))</xm:f>
            <xm:f>$K$162</xm:f>
            <x14:dxf>
              <fill>
                <patternFill>
                  <bgColor rgb="FF00B0F0"/>
                </patternFill>
              </fill>
            </x14:dxf>
          </x14:cfRule>
          <x14:cfRule type="containsText" priority="94" operator="containsText" id="{54D9DF04-1EA6-4195-B7F2-BC52A742D777}">
            <xm:f>NOT(ISERROR(SEARCH($K$165,K32)))</xm:f>
            <xm:f>$K$165</xm:f>
            <x14:dxf>
              <fill>
                <patternFill>
                  <bgColor rgb="FFFFC000"/>
                </patternFill>
              </fill>
            </x14:dxf>
          </x14:cfRule>
          <xm:sqref>K32</xm:sqref>
        </x14:conditionalFormatting>
        <x14:conditionalFormatting xmlns:xm="http://schemas.microsoft.com/office/excel/2006/main">
          <x14:cfRule type="containsText" priority="91" operator="containsText" id="{2593470E-71D6-4BD9-A46E-D1CE8C7D4D64}">
            <xm:f>NOT(ISERROR(SEARCH($K$162,K33)))</xm:f>
            <xm:f>$K$162</xm:f>
            <x14:dxf>
              <fill>
                <patternFill>
                  <bgColor rgb="FF00B0F0"/>
                </patternFill>
              </fill>
            </x14:dxf>
          </x14:cfRule>
          <x14:cfRule type="containsText" priority="92" operator="containsText" id="{5F72DE28-1EC2-420E-852D-401DD81C7C5C}">
            <xm:f>NOT(ISERROR(SEARCH($K$165,K33)))</xm:f>
            <xm:f>$K$165</xm:f>
            <x14:dxf>
              <fill>
                <patternFill>
                  <bgColor rgb="FFFFC000"/>
                </patternFill>
              </fill>
            </x14:dxf>
          </x14:cfRule>
          <xm:sqref>K33</xm:sqref>
        </x14:conditionalFormatting>
        <x14:conditionalFormatting xmlns:xm="http://schemas.microsoft.com/office/excel/2006/main">
          <x14:cfRule type="containsText" priority="89" operator="containsText" id="{13C3F98C-F376-443B-92C9-862D9CC8557B}">
            <xm:f>NOT(ISERROR(SEARCH($K$162,K35)))</xm:f>
            <xm:f>$K$162</xm:f>
            <x14:dxf>
              <fill>
                <patternFill>
                  <bgColor rgb="FF00B0F0"/>
                </patternFill>
              </fill>
            </x14:dxf>
          </x14:cfRule>
          <x14:cfRule type="containsText" priority="90" operator="containsText" id="{1A02452B-62AE-4353-BA95-FB86A1F8FEC3}">
            <xm:f>NOT(ISERROR(SEARCH($K$165,K35)))</xm:f>
            <xm:f>$K$165</xm:f>
            <x14:dxf>
              <fill>
                <patternFill>
                  <bgColor rgb="FFFFC000"/>
                </patternFill>
              </fill>
            </x14:dxf>
          </x14:cfRule>
          <xm:sqref>K35</xm:sqref>
        </x14:conditionalFormatting>
        <x14:conditionalFormatting xmlns:xm="http://schemas.microsoft.com/office/excel/2006/main">
          <x14:cfRule type="containsText" priority="87" operator="containsText" id="{09F686CE-8F1A-4D50-9D12-643676557DE8}">
            <xm:f>NOT(ISERROR(SEARCH($K$162,K38)))</xm:f>
            <xm:f>$K$162</xm:f>
            <x14:dxf>
              <fill>
                <patternFill>
                  <bgColor rgb="FF00B0F0"/>
                </patternFill>
              </fill>
            </x14:dxf>
          </x14:cfRule>
          <x14:cfRule type="containsText" priority="88" operator="containsText" id="{1C55AFE0-C30E-4C44-B8B1-7E8A8F22DB6D}">
            <xm:f>NOT(ISERROR(SEARCH($K$165,K38)))</xm:f>
            <xm:f>$K$165</xm:f>
            <x14:dxf>
              <fill>
                <patternFill>
                  <bgColor rgb="FFFFC000"/>
                </patternFill>
              </fill>
            </x14:dxf>
          </x14:cfRule>
          <xm:sqref>K38</xm:sqref>
        </x14:conditionalFormatting>
        <x14:conditionalFormatting xmlns:xm="http://schemas.microsoft.com/office/excel/2006/main">
          <x14:cfRule type="containsText" priority="85" operator="containsText" id="{7CD87F63-AC1C-4957-82EA-3781C7CA2026}">
            <xm:f>NOT(ISERROR(SEARCH($K$162,K80)))</xm:f>
            <xm:f>$K$162</xm:f>
            <x14:dxf>
              <fill>
                <patternFill>
                  <bgColor rgb="FF00B0F0"/>
                </patternFill>
              </fill>
            </x14:dxf>
          </x14:cfRule>
          <x14:cfRule type="containsText" priority="86" operator="containsText" id="{9FF4495C-F663-4025-BEE4-2C2793F1DCCF}">
            <xm:f>NOT(ISERROR(SEARCH($K$165,K80)))</xm:f>
            <xm:f>$K$165</xm:f>
            <x14:dxf>
              <fill>
                <patternFill>
                  <bgColor rgb="FFFFC000"/>
                </patternFill>
              </fill>
            </x14:dxf>
          </x14:cfRule>
          <xm:sqref>K80</xm:sqref>
        </x14:conditionalFormatting>
        <x14:conditionalFormatting xmlns:xm="http://schemas.microsoft.com/office/excel/2006/main">
          <x14:cfRule type="containsText" priority="83" operator="containsText" id="{3A26A001-910F-46AE-9F1A-535A354D050E}">
            <xm:f>NOT(ISERROR(SEARCH($K$162,K21)))</xm:f>
            <xm:f>$K$162</xm:f>
            <x14:dxf>
              <fill>
                <patternFill>
                  <bgColor rgb="FF00B0F0"/>
                </patternFill>
              </fill>
            </x14:dxf>
          </x14:cfRule>
          <x14:cfRule type="containsText" priority="84" operator="containsText" id="{1A7DBC9A-004F-460F-8C90-BAAF420346B4}">
            <xm:f>NOT(ISERROR(SEARCH($K$165,K21)))</xm:f>
            <xm:f>$K$165</xm:f>
            <x14:dxf>
              <fill>
                <patternFill>
                  <bgColor rgb="FFFFC000"/>
                </patternFill>
              </fill>
            </x14:dxf>
          </x14:cfRule>
          <xm:sqref>K21</xm:sqref>
        </x14:conditionalFormatting>
        <x14:conditionalFormatting xmlns:xm="http://schemas.microsoft.com/office/excel/2006/main">
          <x14:cfRule type="containsText" priority="81" operator="containsText" id="{B84B5B0F-A216-479B-9CAC-97CBF25F882B}">
            <xm:f>NOT(ISERROR(SEARCH($K$167,K21)))</xm:f>
            <xm:f>$K$167</xm:f>
            <x14:dxf>
              <fill>
                <patternFill>
                  <bgColor theme="9" tint="0.39994506668294322"/>
                </patternFill>
              </fill>
            </x14:dxf>
          </x14:cfRule>
          <x14:cfRule type="containsText" priority="82" operator="containsText" id="{C8D4A398-BB80-4D78-98B4-73DF15FB1FB0}">
            <xm:f>NOT(ISERROR(SEARCH($K$166,K21)))</xm:f>
            <xm:f>$K$166</xm:f>
            <x14:dxf>
              <fill>
                <patternFill>
                  <bgColor rgb="FF92D050"/>
                </patternFill>
              </fill>
            </x14:dxf>
          </x14:cfRule>
          <xm:sqref>K21</xm:sqref>
        </x14:conditionalFormatting>
        <x14:conditionalFormatting xmlns:xm="http://schemas.microsoft.com/office/excel/2006/main">
          <x14:cfRule type="containsText" priority="79" operator="containsText" id="{D716383A-DED5-4B98-A741-A6FCC76AC3B0}">
            <xm:f>NOT(ISERROR(SEARCH($K$162,K24)))</xm:f>
            <xm:f>$K$162</xm:f>
            <x14:dxf>
              <fill>
                <patternFill>
                  <bgColor rgb="FF00B0F0"/>
                </patternFill>
              </fill>
            </x14:dxf>
          </x14:cfRule>
          <x14:cfRule type="containsText" priority="80" operator="containsText" id="{2F9D411C-4C1E-4DBC-A1B9-C24370E9A770}">
            <xm:f>NOT(ISERROR(SEARCH($K$165,K24)))</xm:f>
            <xm:f>$K$165</xm:f>
            <x14:dxf>
              <fill>
                <patternFill>
                  <bgColor rgb="FFFFC000"/>
                </patternFill>
              </fill>
            </x14:dxf>
          </x14:cfRule>
          <xm:sqref>K24</xm:sqref>
        </x14:conditionalFormatting>
        <x14:conditionalFormatting xmlns:xm="http://schemas.microsoft.com/office/excel/2006/main">
          <x14:cfRule type="containsText" priority="77" operator="containsText" id="{1320BC38-6783-4A42-8340-8FF23E884020}">
            <xm:f>NOT(ISERROR(SEARCH($K$167,K24)))</xm:f>
            <xm:f>$K$167</xm:f>
            <x14:dxf>
              <fill>
                <patternFill>
                  <bgColor theme="9" tint="0.39994506668294322"/>
                </patternFill>
              </fill>
            </x14:dxf>
          </x14:cfRule>
          <x14:cfRule type="containsText" priority="78" operator="containsText" id="{E0E0F06F-9060-4F8B-9D9B-EE9C1C687C52}">
            <xm:f>NOT(ISERROR(SEARCH($K$166,K24)))</xm:f>
            <xm:f>$K$166</xm:f>
            <x14:dxf>
              <fill>
                <patternFill>
                  <bgColor rgb="FF92D050"/>
                </patternFill>
              </fill>
            </x14:dxf>
          </x14:cfRule>
          <xm:sqref>K24</xm:sqref>
        </x14:conditionalFormatting>
        <x14:conditionalFormatting xmlns:xm="http://schemas.microsoft.com/office/excel/2006/main">
          <x14:cfRule type="containsText" priority="75" operator="containsText" id="{38E751AA-D0A8-4976-809C-08CCA136189A}">
            <xm:f>NOT(ISERROR(SEARCH($K$162,K10)))</xm:f>
            <xm:f>$K$162</xm:f>
            <x14:dxf>
              <fill>
                <patternFill>
                  <bgColor rgb="FF00B0F0"/>
                </patternFill>
              </fill>
            </x14:dxf>
          </x14:cfRule>
          <x14:cfRule type="containsText" priority="76" operator="containsText" id="{730F6B0C-69ED-42C7-9D9E-8E9E485E2843}">
            <xm:f>NOT(ISERROR(SEARCH($K$165,K10)))</xm:f>
            <xm:f>$K$165</xm:f>
            <x14:dxf>
              <fill>
                <patternFill>
                  <bgColor rgb="FFFFC000"/>
                </patternFill>
              </fill>
            </x14:dxf>
          </x14:cfRule>
          <xm:sqref>K10</xm:sqref>
        </x14:conditionalFormatting>
        <x14:conditionalFormatting xmlns:xm="http://schemas.microsoft.com/office/excel/2006/main">
          <x14:cfRule type="containsText" priority="73" operator="containsText" id="{0B9848C4-8697-440C-BBCB-6A10892AFA7A}">
            <xm:f>NOT(ISERROR(SEARCH($K$167,K10)))</xm:f>
            <xm:f>$K$167</xm:f>
            <x14:dxf>
              <fill>
                <patternFill>
                  <bgColor theme="9" tint="0.39994506668294322"/>
                </patternFill>
              </fill>
            </x14:dxf>
          </x14:cfRule>
          <x14:cfRule type="containsText" priority="74" operator="containsText" id="{C918311F-A6D9-4177-8F08-461E89D46861}">
            <xm:f>NOT(ISERROR(SEARCH($K$166,K10)))</xm:f>
            <xm:f>$K$166</xm:f>
            <x14:dxf>
              <fill>
                <patternFill>
                  <bgColor rgb="FF92D050"/>
                </patternFill>
              </fill>
            </x14:dxf>
          </x14:cfRule>
          <xm:sqref>K10</xm:sqref>
        </x14:conditionalFormatting>
        <x14:conditionalFormatting xmlns:xm="http://schemas.microsoft.com/office/excel/2006/main">
          <x14:cfRule type="containsText" priority="71" operator="containsText" id="{79B2D1A7-DDDD-4CFD-A64C-EDF8B72AE67B}">
            <xm:f>NOT(ISERROR(SEARCH($K$162,K11)))</xm:f>
            <xm:f>$K$162</xm:f>
            <x14:dxf>
              <fill>
                <patternFill>
                  <bgColor rgb="FF00B0F0"/>
                </patternFill>
              </fill>
            </x14:dxf>
          </x14:cfRule>
          <x14:cfRule type="containsText" priority="72" operator="containsText" id="{57BFF332-4B64-4599-A9DE-6A21944358D9}">
            <xm:f>NOT(ISERROR(SEARCH($K$165,K11)))</xm:f>
            <xm:f>$K$165</xm:f>
            <x14:dxf>
              <fill>
                <patternFill>
                  <bgColor rgb="FFFFC000"/>
                </patternFill>
              </fill>
            </x14:dxf>
          </x14:cfRule>
          <xm:sqref>K11:K12</xm:sqref>
        </x14:conditionalFormatting>
        <x14:conditionalFormatting xmlns:xm="http://schemas.microsoft.com/office/excel/2006/main">
          <x14:cfRule type="containsText" priority="69" operator="containsText" id="{6406E6F8-080D-4EC2-93C6-5F703D728C9C}">
            <xm:f>NOT(ISERROR(SEARCH($K$167,K11)))</xm:f>
            <xm:f>$K$167</xm:f>
            <x14:dxf>
              <fill>
                <patternFill>
                  <bgColor theme="9" tint="0.39994506668294322"/>
                </patternFill>
              </fill>
            </x14:dxf>
          </x14:cfRule>
          <x14:cfRule type="containsText" priority="70" operator="containsText" id="{4BE02B91-5B80-4EE3-95B6-0498E0776EBD}">
            <xm:f>NOT(ISERROR(SEARCH($K$166,K11)))</xm:f>
            <xm:f>$K$166</xm:f>
            <x14:dxf>
              <fill>
                <patternFill>
                  <bgColor rgb="FF92D050"/>
                </patternFill>
              </fill>
            </x14:dxf>
          </x14:cfRule>
          <xm:sqref>K11:K12</xm:sqref>
        </x14:conditionalFormatting>
        <x14:conditionalFormatting xmlns:xm="http://schemas.microsoft.com/office/excel/2006/main">
          <x14:cfRule type="containsText" priority="67" operator="containsText" id="{EB504E9C-2DC6-4AC2-89FF-3FB2ED4E340C}">
            <xm:f>NOT(ISERROR(SEARCH($K$162,K16)))</xm:f>
            <xm:f>$K$162</xm:f>
            <x14:dxf>
              <fill>
                <patternFill>
                  <bgColor rgb="FF00B0F0"/>
                </patternFill>
              </fill>
            </x14:dxf>
          </x14:cfRule>
          <x14:cfRule type="containsText" priority="68" operator="containsText" id="{5A7CF45E-8EF0-413D-8F4C-875B7ACB8F3D}">
            <xm:f>NOT(ISERROR(SEARCH($K$165,K16)))</xm:f>
            <xm:f>$K$165</xm:f>
            <x14:dxf>
              <fill>
                <patternFill>
                  <bgColor rgb="FFFFC000"/>
                </patternFill>
              </fill>
            </x14:dxf>
          </x14:cfRule>
          <xm:sqref>K16</xm:sqref>
        </x14:conditionalFormatting>
        <x14:conditionalFormatting xmlns:xm="http://schemas.microsoft.com/office/excel/2006/main">
          <x14:cfRule type="containsText" priority="65" operator="containsText" id="{3497C705-6E36-46B6-8D85-2C5443BFBAEF}">
            <xm:f>NOT(ISERROR(SEARCH($K$167,K16)))</xm:f>
            <xm:f>$K$167</xm:f>
            <x14:dxf>
              <fill>
                <patternFill>
                  <bgColor theme="9" tint="0.39994506668294322"/>
                </patternFill>
              </fill>
            </x14:dxf>
          </x14:cfRule>
          <x14:cfRule type="containsText" priority="66" operator="containsText" id="{AF6765E1-CCF7-4CB4-9A34-FEAC1C22B962}">
            <xm:f>NOT(ISERROR(SEARCH($K$166,K16)))</xm:f>
            <xm:f>$K$166</xm:f>
            <x14:dxf>
              <fill>
                <patternFill>
                  <bgColor rgb="FF92D050"/>
                </patternFill>
              </fill>
            </x14:dxf>
          </x14:cfRule>
          <xm:sqref>K16</xm:sqref>
        </x14:conditionalFormatting>
        <x14:conditionalFormatting xmlns:xm="http://schemas.microsoft.com/office/excel/2006/main">
          <x14:cfRule type="containsText" priority="63" operator="containsText" id="{9D5D3016-4C3D-4E07-BFB9-7988ECEC4AD8}">
            <xm:f>NOT(ISERROR(SEARCH($K$162,K18)))</xm:f>
            <xm:f>$K$162</xm:f>
            <x14:dxf>
              <fill>
                <patternFill>
                  <bgColor rgb="FF00B0F0"/>
                </patternFill>
              </fill>
            </x14:dxf>
          </x14:cfRule>
          <x14:cfRule type="containsText" priority="64" operator="containsText" id="{D152B87F-EA26-44E3-BEFB-65C0DF43DB55}">
            <xm:f>NOT(ISERROR(SEARCH($K$165,K18)))</xm:f>
            <xm:f>$K$165</xm:f>
            <x14:dxf>
              <fill>
                <patternFill>
                  <bgColor rgb="FFFFC000"/>
                </patternFill>
              </fill>
            </x14:dxf>
          </x14:cfRule>
          <xm:sqref>K18</xm:sqref>
        </x14:conditionalFormatting>
        <x14:conditionalFormatting xmlns:xm="http://schemas.microsoft.com/office/excel/2006/main">
          <x14:cfRule type="containsText" priority="61" operator="containsText" id="{FD2EBE03-AADE-46D5-BEB1-75113523CD55}">
            <xm:f>NOT(ISERROR(SEARCH($K$167,K18)))</xm:f>
            <xm:f>$K$167</xm:f>
            <x14:dxf>
              <fill>
                <patternFill>
                  <bgColor theme="9" tint="0.39994506668294322"/>
                </patternFill>
              </fill>
            </x14:dxf>
          </x14:cfRule>
          <x14:cfRule type="containsText" priority="62" operator="containsText" id="{ED9AC058-5F29-479F-A936-335956B62898}">
            <xm:f>NOT(ISERROR(SEARCH($K$166,K18)))</xm:f>
            <xm:f>$K$166</xm:f>
            <x14:dxf>
              <fill>
                <patternFill>
                  <bgColor rgb="FF92D050"/>
                </patternFill>
              </fill>
            </x14:dxf>
          </x14:cfRule>
          <xm:sqref>K18</xm:sqref>
        </x14:conditionalFormatting>
        <x14:conditionalFormatting xmlns:xm="http://schemas.microsoft.com/office/excel/2006/main">
          <x14:cfRule type="containsText" priority="59" operator="containsText" id="{6EA9DE9D-588B-498C-8677-D8BE8FD54781}">
            <xm:f>NOT(ISERROR(SEARCH($K$162,K20)))</xm:f>
            <xm:f>$K$162</xm:f>
            <x14:dxf>
              <fill>
                <patternFill>
                  <bgColor rgb="FF00B0F0"/>
                </patternFill>
              </fill>
            </x14:dxf>
          </x14:cfRule>
          <x14:cfRule type="containsText" priority="60" operator="containsText" id="{D222A109-5F1F-4330-9005-7D41F4F18214}">
            <xm:f>NOT(ISERROR(SEARCH($K$165,K20)))</xm:f>
            <xm:f>$K$165</xm:f>
            <x14:dxf>
              <fill>
                <patternFill>
                  <bgColor rgb="FFFFC000"/>
                </patternFill>
              </fill>
            </x14:dxf>
          </x14:cfRule>
          <xm:sqref>K20</xm:sqref>
        </x14:conditionalFormatting>
        <x14:conditionalFormatting xmlns:xm="http://schemas.microsoft.com/office/excel/2006/main">
          <x14:cfRule type="containsText" priority="57" operator="containsText" id="{B39D12B2-7866-466C-B352-B58C1A291B7C}">
            <xm:f>NOT(ISERROR(SEARCH($K$167,K20)))</xm:f>
            <xm:f>$K$167</xm:f>
            <x14:dxf>
              <fill>
                <patternFill>
                  <bgColor theme="9" tint="0.39994506668294322"/>
                </patternFill>
              </fill>
            </x14:dxf>
          </x14:cfRule>
          <x14:cfRule type="containsText" priority="58" operator="containsText" id="{8694272E-A378-426D-8454-B04A2A18793C}">
            <xm:f>NOT(ISERROR(SEARCH($K$166,K20)))</xm:f>
            <xm:f>$K$166</xm:f>
            <x14:dxf>
              <fill>
                <patternFill>
                  <bgColor rgb="FF92D050"/>
                </patternFill>
              </fill>
            </x14:dxf>
          </x14:cfRule>
          <xm:sqref>K20</xm:sqref>
        </x14:conditionalFormatting>
        <x14:conditionalFormatting xmlns:xm="http://schemas.microsoft.com/office/excel/2006/main">
          <x14:cfRule type="containsText" priority="55" operator="containsText" id="{22FB76A0-B997-435C-8008-CD2F4CA344A3}">
            <xm:f>NOT(ISERROR(SEARCH($K$162,K17)))</xm:f>
            <xm:f>$K$162</xm:f>
            <x14:dxf>
              <fill>
                <patternFill>
                  <bgColor rgb="FF00B0F0"/>
                </patternFill>
              </fill>
            </x14:dxf>
          </x14:cfRule>
          <x14:cfRule type="containsText" priority="56" operator="containsText" id="{4D05D1FA-324A-46A8-BA13-68FF2D6C2EEA}">
            <xm:f>NOT(ISERROR(SEARCH($K$165,K17)))</xm:f>
            <xm:f>$K$165</xm:f>
            <x14:dxf>
              <fill>
                <patternFill>
                  <bgColor rgb="FFFFC000"/>
                </patternFill>
              </fill>
            </x14:dxf>
          </x14:cfRule>
          <xm:sqref>K17</xm:sqref>
        </x14:conditionalFormatting>
        <x14:conditionalFormatting xmlns:xm="http://schemas.microsoft.com/office/excel/2006/main">
          <x14:cfRule type="containsText" priority="53" operator="containsText" id="{37DB23EE-70BD-4BAE-871C-C2CB074B2A08}">
            <xm:f>NOT(ISERROR(SEARCH($K$167,K17)))</xm:f>
            <xm:f>$K$167</xm:f>
            <x14:dxf>
              <fill>
                <patternFill>
                  <bgColor theme="9" tint="0.39994506668294322"/>
                </patternFill>
              </fill>
            </x14:dxf>
          </x14:cfRule>
          <x14:cfRule type="containsText" priority="54" operator="containsText" id="{8738C95B-BF7A-4617-B123-FA21FDD7E50D}">
            <xm:f>NOT(ISERROR(SEARCH($K$166,K17)))</xm:f>
            <xm:f>$K$166</xm:f>
            <x14:dxf>
              <fill>
                <patternFill>
                  <bgColor rgb="FF92D050"/>
                </patternFill>
              </fill>
            </x14:dxf>
          </x14:cfRule>
          <xm:sqref>K17</xm:sqref>
        </x14:conditionalFormatting>
        <x14:conditionalFormatting xmlns:xm="http://schemas.microsoft.com/office/excel/2006/main">
          <x14:cfRule type="containsText" priority="51" operator="containsText" id="{643B4070-A40C-4CB2-9E4F-050005CEB463}">
            <xm:f>NOT(ISERROR(SEARCH($K$162,K19)))</xm:f>
            <xm:f>$K$162</xm:f>
            <x14:dxf>
              <fill>
                <patternFill>
                  <bgColor rgb="FF00B0F0"/>
                </patternFill>
              </fill>
            </x14:dxf>
          </x14:cfRule>
          <x14:cfRule type="containsText" priority="52" operator="containsText" id="{BE3A6A1E-46F5-40A7-939E-9FD5882A934D}">
            <xm:f>NOT(ISERROR(SEARCH($K$165,K19)))</xm:f>
            <xm:f>$K$165</xm:f>
            <x14:dxf>
              <fill>
                <patternFill>
                  <bgColor rgb="FFFFC000"/>
                </patternFill>
              </fill>
            </x14:dxf>
          </x14:cfRule>
          <xm:sqref>K19</xm:sqref>
        </x14:conditionalFormatting>
        <x14:conditionalFormatting xmlns:xm="http://schemas.microsoft.com/office/excel/2006/main">
          <x14:cfRule type="containsText" priority="49" operator="containsText" id="{0457AC75-C293-4E72-B93E-FE9E5B5FF0C8}">
            <xm:f>NOT(ISERROR(SEARCH($K$167,K19)))</xm:f>
            <xm:f>$K$167</xm:f>
            <x14:dxf>
              <fill>
                <patternFill>
                  <bgColor theme="9" tint="0.39994506668294322"/>
                </patternFill>
              </fill>
            </x14:dxf>
          </x14:cfRule>
          <x14:cfRule type="containsText" priority="50" operator="containsText" id="{69E7E6AC-20E9-4C10-A6A5-4FBCD76D090B}">
            <xm:f>NOT(ISERROR(SEARCH($K$166,K19)))</xm:f>
            <xm:f>$K$166</xm:f>
            <x14:dxf>
              <fill>
                <patternFill>
                  <bgColor rgb="FF92D050"/>
                </patternFill>
              </fill>
            </x14:dxf>
          </x14:cfRule>
          <xm:sqref>K19</xm:sqref>
        </x14:conditionalFormatting>
        <x14:conditionalFormatting xmlns:xm="http://schemas.microsoft.com/office/excel/2006/main">
          <x14:cfRule type="containsText" priority="47" operator="containsText" id="{6D24C8F1-4490-44ED-8604-6CB09A3AC69B}">
            <xm:f>NOT(ISERROR(SEARCH($K$162,K22)))</xm:f>
            <xm:f>$K$162</xm:f>
            <x14:dxf>
              <fill>
                <patternFill>
                  <bgColor rgb="FF00B0F0"/>
                </patternFill>
              </fill>
            </x14:dxf>
          </x14:cfRule>
          <x14:cfRule type="containsText" priority="48" operator="containsText" id="{AC489128-FC81-498C-95B6-ABFE30851707}">
            <xm:f>NOT(ISERROR(SEARCH($K$165,K22)))</xm:f>
            <xm:f>$K$165</xm:f>
            <x14:dxf>
              <fill>
                <patternFill>
                  <bgColor rgb="FFFFC000"/>
                </patternFill>
              </fill>
            </x14:dxf>
          </x14:cfRule>
          <xm:sqref>K22:K23</xm:sqref>
        </x14:conditionalFormatting>
        <x14:conditionalFormatting xmlns:xm="http://schemas.microsoft.com/office/excel/2006/main">
          <x14:cfRule type="containsText" priority="45" operator="containsText" id="{11A0F0D8-0289-44B0-998F-1D7DC03CAD3D}">
            <xm:f>NOT(ISERROR(SEARCH($K$167,K22)))</xm:f>
            <xm:f>$K$167</xm:f>
            <x14:dxf>
              <fill>
                <patternFill>
                  <bgColor theme="9" tint="0.39994506668294322"/>
                </patternFill>
              </fill>
            </x14:dxf>
          </x14:cfRule>
          <x14:cfRule type="containsText" priority="46" operator="containsText" id="{5DDAEF2E-6F76-4971-9E50-5C96D7ADE76C}">
            <xm:f>NOT(ISERROR(SEARCH($K$166,K22)))</xm:f>
            <xm:f>$K$166</xm:f>
            <x14:dxf>
              <fill>
                <patternFill>
                  <bgColor rgb="FF92D050"/>
                </patternFill>
              </fill>
            </x14:dxf>
          </x14:cfRule>
          <xm:sqref>K22:K23</xm:sqref>
        </x14:conditionalFormatting>
        <x14:conditionalFormatting xmlns:xm="http://schemas.microsoft.com/office/excel/2006/main">
          <x14:cfRule type="containsText" priority="43" operator="containsText" id="{C5A2F10A-BC15-4DAD-9D08-039CC6DF4E5E}">
            <xm:f>NOT(ISERROR(SEARCH($K$162,K25)))</xm:f>
            <xm:f>$K$162</xm:f>
            <x14:dxf>
              <fill>
                <patternFill>
                  <bgColor rgb="FF00B0F0"/>
                </patternFill>
              </fill>
            </x14:dxf>
          </x14:cfRule>
          <x14:cfRule type="containsText" priority="44" operator="containsText" id="{86F5FA74-40AA-4F72-AB0B-E0D86ABDF0A8}">
            <xm:f>NOT(ISERROR(SEARCH($K$165,K25)))</xm:f>
            <xm:f>$K$165</xm:f>
            <x14:dxf>
              <fill>
                <patternFill>
                  <bgColor rgb="FFFFC000"/>
                </patternFill>
              </fill>
            </x14:dxf>
          </x14:cfRule>
          <xm:sqref>K25</xm:sqref>
        </x14:conditionalFormatting>
        <x14:conditionalFormatting xmlns:xm="http://schemas.microsoft.com/office/excel/2006/main">
          <x14:cfRule type="containsText" priority="41" operator="containsText" id="{12DD8238-0F94-4515-8052-93FF78AB6C08}">
            <xm:f>NOT(ISERROR(SEARCH($K$167,K25)))</xm:f>
            <xm:f>$K$167</xm:f>
            <x14:dxf>
              <fill>
                <patternFill>
                  <bgColor theme="9" tint="0.39994506668294322"/>
                </patternFill>
              </fill>
            </x14:dxf>
          </x14:cfRule>
          <x14:cfRule type="containsText" priority="42" operator="containsText" id="{58B0E562-C608-4B10-8E45-7453E2EEAAB6}">
            <xm:f>NOT(ISERROR(SEARCH($K$166,K25)))</xm:f>
            <xm:f>$K$166</xm:f>
            <x14:dxf>
              <fill>
                <patternFill>
                  <bgColor rgb="FF92D050"/>
                </patternFill>
              </fill>
            </x14:dxf>
          </x14:cfRule>
          <xm:sqref>K25</xm:sqref>
        </x14:conditionalFormatting>
        <x14:conditionalFormatting xmlns:xm="http://schemas.microsoft.com/office/excel/2006/main">
          <x14:cfRule type="containsText" priority="39" operator="containsText" id="{B8BED4C2-08D0-47CE-ACCF-16D2BB52F6E8}">
            <xm:f>NOT(ISERROR(SEARCH($K$162,K26)))</xm:f>
            <xm:f>$K$162</xm:f>
            <x14:dxf>
              <fill>
                <patternFill>
                  <bgColor rgb="FF00B0F0"/>
                </patternFill>
              </fill>
            </x14:dxf>
          </x14:cfRule>
          <x14:cfRule type="containsText" priority="40" operator="containsText" id="{2D7F3521-FEFB-47D4-B01D-6780D4846B61}">
            <xm:f>NOT(ISERROR(SEARCH($K$165,K26)))</xm:f>
            <xm:f>$K$165</xm:f>
            <x14:dxf>
              <fill>
                <patternFill>
                  <bgColor rgb="FFFFC000"/>
                </patternFill>
              </fill>
            </x14:dxf>
          </x14:cfRule>
          <xm:sqref>K26:K31</xm:sqref>
        </x14:conditionalFormatting>
        <x14:conditionalFormatting xmlns:xm="http://schemas.microsoft.com/office/excel/2006/main">
          <x14:cfRule type="containsText" priority="37" operator="containsText" id="{1D2E473B-B3ED-486E-BD4D-367E8887E768}">
            <xm:f>NOT(ISERROR(SEARCH($K$167,K26)))</xm:f>
            <xm:f>$K$167</xm:f>
            <x14:dxf>
              <fill>
                <patternFill>
                  <bgColor theme="9" tint="0.39994506668294322"/>
                </patternFill>
              </fill>
            </x14:dxf>
          </x14:cfRule>
          <x14:cfRule type="containsText" priority="38" operator="containsText" id="{705E02A1-918F-469B-9C85-B14FFCE70BA0}">
            <xm:f>NOT(ISERROR(SEARCH($K$166,K26)))</xm:f>
            <xm:f>$K$166</xm:f>
            <x14:dxf>
              <fill>
                <patternFill>
                  <bgColor rgb="FF92D050"/>
                </patternFill>
              </fill>
            </x14:dxf>
          </x14:cfRule>
          <xm:sqref>K26:K31</xm:sqref>
        </x14:conditionalFormatting>
        <x14:conditionalFormatting xmlns:xm="http://schemas.microsoft.com/office/excel/2006/main">
          <x14:cfRule type="containsText" priority="35" operator="containsText" id="{B79B5B72-3C7D-42FE-B57E-4BAFD1190282}">
            <xm:f>NOT(ISERROR(SEARCH($K$162,K34)))</xm:f>
            <xm:f>$K$162</xm:f>
            <x14:dxf>
              <fill>
                <patternFill>
                  <bgColor rgb="FF00B0F0"/>
                </patternFill>
              </fill>
            </x14:dxf>
          </x14:cfRule>
          <x14:cfRule type="containsText" priority="36" operator="containsText" id="{D723829A-1F08-4D2B-B1F3-2614709AB250}">
            <xm:f>NOT(ISERROR(SEARCH($K$165,K34)))</xm:f>
            <xm:f>$K$165</xm:f>
            <x14:dxf>
              <fill>
                <patternFill>
                  <bgColor rgb="FFFFC000"/>
                </patternFill>
              </fill>
            </x14:dxf>
          </x14:cfRule>
          <xm:sqref>K34</xm:sqref>
        </x14:conditionalFormatting>
        <x14:conditionalFormatting xmlns:xm="http://schemas.microsoft.com/office/excel/2006/main">
          <x14:cfRule type="containsText" priority="33" operator="containsText" id="{A1961383-65B2-4AEE-A036-7CDCFFDA13EA}">
            <xm:f>NOT(ISERROR(SEARCH($K$167,K34)))</xm:f>
            <xm:f>$K$167</xm:f>
            <x14:dxf>
              <fill>
                <patternFill>
                  <bgColor theme="9" tint="0.39994506668294322"/>
                </patternFill>
              </fill>
            </x14:dxf>
          </x14:cfRule>
          <x14:cfRule type="containsText" priority="34" operator="containsText" id="{2CF6CD86-11AD-4853-88B1-84989B150D09}">
            <xm:f>NOT(ISERROR(SEARCH($K$166,K34)))</xm:f>
            <xm:f>$K$166</xm:f>
            <x14:dxf>
              <fill>
                <patternFill>
                  <bgColor rgb="FF92D050"/>
                </patternFill>
              </fill>
            </x14:dxf>
          </x14:cfRule>
          <xm:sqref>K34</xm:sqref>
        </x14:conditionalFormatting>
        <x14:conditionalFormatting xmlns:xm="http://schemas.microsoft.com/office/excel/2006/main">
          <x14:cfRule type="containsText" priority="31" operator="containsText" id="{418C5D34-955D-4A85-8E6D-0231126429BA}">
            <xm:f>NOT(ISERROR(SEARCH($K$162,K36)))</xm:f>
            <xm:f>$K$162</xm:f>
            <x14:dxf>
              <fill>
                <patternFill>
                  <bgColor rgb="FF00B0F0"/>
                </patternFill>
              </fill>
            </x14:dxf>
          </x14:cfRule>
          <x14:cfRule type="containsText" priority="32" operator="containsText" id="{5A3BE71C-B7AA-47C2-9347-23DDD67765DD}">
            <xm:f>NOT(ISERROR(SEARCH($K$165,K36)))</xm:f>
            <xm:f>$K$165</xm:f>
            <x14:dxf>
              <fill>
                <patternFill>
                  <bgColor rgb="FFFFC000"/>
                </patternFill>
              </fill>
            </x14:dxf>
          </x14:cfRule>
          <xm:sqref>K36:K37</xm:sqref>
        </x14:conditionalFormatting>
        <x14:conditionalFormatting xmlns:xm="http://schemas.microsoft.com/office/excel/2006/main">
          <x14:cfRule type="containsText" priority="29" operator="containsText" id="{F92337F6-262D-46F8-92F5-4BA96BC90428}">
            <xm:f>NOT(ISERROR(SEARCH($K$167,K36)))</xm:f>
            <xm:f>$K$167</xm:f>
            <x14:dxf>
              <fill>
                <patternFill>
                  <bgColor theme="9" tint="0.39994506668294322"/>
                </patternFill>
              </fill>
            </x14:dxf>
          </x14:cfRule>
          <x14:cfRule type="containsText" priority="30" operator="containsText" id="{5E2230DB-06C8-43C5-A06B-C416F412AADB}">
            <xm:f>NOT(ISERROR(SEARCH($K$166,K36)))</xm:f>
            <xm:f>$K$166</xm:f>
            <x14:dxf>
              <fill>
                <patternFill>
                  <bgColor rgb="FF92D050"/>
                </patternFill>
              </fill>
            </x14:dxf>
          </x14:cfRule>
          <xm:sqref>K36:K37</xm:sqref>
        </x14:conditionalFormatting>
        <x14:conditionalFormatting xmlns:xm="http://schemas.microsoft.com/office/excel/2006/main">
          <x14:cfRule type="containsText" priority="27" operator="containsText" id="{24BC80C9-B99B-42B2-8A88-1497638C2C98}">
            <xm:f>NOT(ISERROR(SEARCH($K$162,K39)))</xm:f>
            <xm:f>$K$162</xm:f>
            <x14:dxf>
              <fill>
                <patternFill>
                  <bgColor rgb="FF00B0F0"/>
                </patternFill>
              </fill>
            </x14:dxf>
          </x14:cfRule>
          <x14:cfRule type="containsText" priority="28" operator="containsText" id="{BFEF2E80-2A27-49FF-B5AB-53D2B2E81A43}">
            <xm:f>NOT(ISERROR(SEARCH($K$165,K39)))</xm:f>
            <xm:f>$K$165</xm:f>
            <x14:dxf>
              <fill>
                <patternFill>
                  <bgColor rgb="FFFFC000"/>
                </patternFill>
              </fill>
            </x14:dxf>
          </x14:cfRule>
          <xm:sqref>K39:K71</xm:sqref>
        </x14:conditionalFormatting>
        <x14:conditionalFormatting xmlns:xm="http://schemas.microsoft.com/office/excel/2006/main">
          <x14:cfRule type="containsText" priority="25" operator="containsText" id="{B343419C-AEC8-4CC1-B385-3965E8B7EFBE}">
            <xm:f>NOT(ISERROR(SEARCH($K$167,K39)))</xm:f>
            <xm:f>$K$167</xm:f>
            <x14:dxf>
              <fill>
                <patternFill>
                  <bgColor theme="9" tint="0.39994506668294322"/>
                </patternFill>
              </fill>
            </x14:dxf>
          </x14:cfRule>
          <x14:cfRule type="containsText" priority="26" operator="containsText" id="{65F3C37C-7450-4C9A-9CD3-2D3C6CACC16D}">
            <xm:f>NOT(ISERROR(SEARCH($K$166,K39)))</xm:f>
            <xm:f>$K$166</xm:f>
            <x14:dxf>
              <fill>
                <patternFill>
                  <bgColor rgb="FF92D050"/>
                </patternFill>
              </fill>
            </x14:dxf>
          </x14:cfRule>
          <xm:sqref>K39:K71</xm:sqref>
        </x14:conditionalFormatting>
        <x14:conditionalFormatting xmlns:xm="http://schemas.microsoft.com/office/excel/2006/main">
          <x14:cfRule type="containsText" priority="23" operator="containsText" id="{BB8282C0-6560-437E-BB3B-66BCD88053A7}">
            <xm:f>NOT(ISERROR(SEARCH($K$162,K74)))</xm:f>
            <xm:f>$K$162</xm:f>
            <x14:dxf>
              <fill>
                <patternFill>
                  <bgColor rgb="FF00B0F0"/>
                </patternFill>
              </fill>
            </x14:dxf>
          </x14:cfRule>
          <x14:cfRule type="containsText" priority="24" operator="containsText" id="{76E86CC5-E098-4008-8016-6ADB09093144}">
            <xm:f>NOT(ISERROR(SEARCH($K$165,K74)))</xm:f>
            <xm:f>$K$165</xm:f>
            <x14:dxf>
              <fill>
                <patternFill>
                  <bgColor rgb="FFFFC000"/>
                </patternFill>
              </fill>
            </x14:dxf>
          </x14:cfRule>
          <xm:sqref>K74</xm:sqref>
        </x14:conditionalFormatting>
        <x14:conditionalFormatting xmlns:xm="http://schemas.microsoft.com/office/excel/2006/main">
          <x14:cfRule type="containsText" priority="21" operator="containsText" id="{F4057FEE-A144-4AE1-A95A-AF65CBB64F63}">
            <xm:f>NOT(ISERROR(SEARCH($K$167,K74)))</xm:f>
            <xm:f>$K$167</xm:f>
            <x14:dxf>
              <fill>
                <patternFill>
                  <bgColor theme="9" tint="0.39994506668294322"/>
                </patternFill>
              </fill>
            </x14:dxf>
          </x14:cfRule>
          <x14:cfRule type="containsText" priority="22" operator="containsText" id="{6D85E175-ECE0-42F5-8214-4CD2AC46D190}">
            <xm:f>NOT(ISERROR(SEARCH($K$166,K74)))</xm:f>
            <xm:f>$K$166</xm:f>
            <x14:dxf>
              <fill>
                <patternFill>
                  <bgColor rgb="FF92D050"/>
                </patternFill>
              </fill>
            </x14:dxf>
          </x14:cfRule>
          <xm:sqref>K74</xm:sqref>
        </x14:conditionalFormatting>
        <x14:conditionalFormatting xmlns:xm="http://schemas.microsoft.com/office/excel/2006/main">
          <x14:cfRule type="containsText" priority="19" operator="containsText" id="{16D09722-97E1-4122-AA7D-DED48609EAD3}">
            <xm:f>NOT(ISERROR(SEARCH($K$162,K75)))</xm:f>
            <xm:f>$K$162</xm:f>
            <x14:dxf>
              <fill>
                <patternFill>
                  <bgColor rgb="FF00B0F0"/>
                </patternFill>
              </fill>
            </x14:dxf>
          </x14:cfRule>
          <x14:cfRule type="containsText" priority="20" operator="containsText" id="{BD2F1A4C-AF6E-4071-8BDB-6B37AAF62116}">
            <xm:f>NOT(ISERROR(SEARCH($K$165,K75)))</xm:f>
            <xm:f>$K$165</xm:f>
            <x14:dxf>
              <fill>
                <patternFill>
                  <bgColor rgb="FFFFC000"/>
                </patternFill>
              </fill>
            </x14:dxf>
          </x14:cfRule>
          <xm:sqref>K75</xm:sqref>
        </x14:conditionalFormatting>
        <x14:conditionalFormatting xmlns:xm="http://schemas.microsoft.com/office/excel/2006/main">
          <x14:cfRule type="containsText" priority="17" operator="containsText" id="{5A9492CB-53AB-4890-BCD2-3B9E9BD09A83}">
            <xm:f>NOT(ISERROR(SEARCH($K$167,K75)))</xm:f>
            <xm:f>$K$167</xm:f>
            <x14:dxf>
              <fill>
                <patternFill>
                  <bgColor theme="9" tint="0.39994506668294322"/>
                </patternFill>
              </fill>
            </x14:dxf>
          </x14:cfRule>
          <x14:cfRule type="containsText" priority="18" operator="containsText" id="{F3849744-F37F-4403-B398-2C31775C0367}">
            <xm:f>NOT(ISERROR(SEARCH($K$166,K75)))</xm:f>
            <xm:f>$K$166</xm:f>
            <x14:dxf>
              <fill>
                <patternFill>
                  <bgColor rgb="FF92D050"/>
                </patternFill>
              </fill>
            </x14:dxf>
          </x14:cfRule>
          <xm:sqref>K75</xm:sqref>
        </x14:conditionalFormatting>
        <x14:conditionalFormatting xmlns:xm="http://schemas.microsoft.com/office/excel/2006/main">
          <x14:cfRule type="containsText" priority="15" operator="containsText" id="{7B261107-62B5-4E7C-B6AC-C9F441416C50}">
            <xm:f>NOT(ISERROR(SEARCH($K$162,K72)))</xm:f>
            <xm:f>$K$162</xm:f>
            <x14:dxf>
              <fill>
                <patternFill>
                  <bgColor rgb="FF00B0F0"/>
                </patternFill>
              </fill>
            </x14:dxf>
          </x14:cfRule>
          <x14:cfRule type="containsText" priority="16" operator="containsText" id="{38D2788C-2834-48BF-B706-6B8DF45D4800}">
            <xm:f>NOT(ISERROR(SEARCH($K$165,K72)))</xm:f>
            <xm:f>$K$165</xm:f>
            <x14:dxf>
              <fill>
                <patternFill>
                  <bgColor rgb="FFFFC000"/>
                </patternFill>
              </fill>
            </x14:dxf>
          </x14:cfRule>
          <xm:sqref>K72</xm:sqref>
        </x14:conditionalFormatting>
        <x14:conditionalFormatting xmlns:xm="http://schemas.microsoft.com/office/excel/2006/main">
          <x14:cfRule type="containsText" priority="13" operator="containsText" id="{9C6C4D00-B4A4-4868-9132-6D69D623CC10}">
            <xm:f>NOT(ISERROR(SEARCH($K$167,K72)))</xm:f>
            <xm:f>$K$167</xm:f>
            <x14:dxf>
              <fill>
                <patternFill>
                  <bgColor theme="9" tint="0.39994506668294322"/>
                </patternFill>
              </fill>
            </x14:dxf>
          </x14:cfRule>
          <x14:cfRule type="containsText" priority="14" operator="containsText" id="{0ED114A1-DD19-42AD-B7EB-A5A0ACBFCBA0}">
            <xm:f>NOT(ISERROR(SEARCH($K$166,K72)))</xm:f>
            <xm:f>$K$166</xm:f>
            <x14:dxf>
              <fill>
                <patternFill>
                  <bgColor rgb="FF92D050"/>
                </patternFill>
              </fill>
            </x14:dxf>
          </x14:cfRule>
          <xm:sqref>K72</xm:sqref>
        </x14:conditionalFormatting>
        <x14:conditionalFormatting xmlns:xm="http://schemas.microsoft.com/office/excel/2006/main">
          <x14:cfRule type="containsText" priority="11" operator="containsText" id="{8D8444DD-297F-4819-BDB0-9F691FA8A153}">
            <xm:f>NOT(ISERROR(SEARCH($K$162,K76)))</xm:f>
            <xm:f>$K$162</xm:f>
            <x14:dxf>
              <fill>
                <patternFill>
                  <bgColor rgb="FF00B0F0"/>
                </patternFill>
              </fill>
            </x14:dxf>
          </x14:cfRule>
          <x14:cfRule type="containsText" priority="12" operator="containsText" id="{1E341990-D842-4C11-9533-89FEB4437E59}">
            <xm:f>NOT(ISERROR(SEARCH($K$165,K76)))</xm:f>
            <xm:f>$K$165</xm:f>
            <x14:dxf>
              <fill>
                <patternFill>
                  <bgColor rgb="FFFFC000"/>
                </patternFill>
              </fill>
            </x14:dxf>
          </x14:cfRule>
          <xm:sqref>K76:K79</xm:sqref>
        </x14:conditionalFormatting>
        <x14:conditionalFormatting xmlns:xm="http://schemas.microsoft.com/office/excel/2006/main">
          <x14:cfRule type="containsText" priority="9" operator="containsText" id="{A0AAA443-83AB-41BA-BCF5-D2042CEC0A89}">
            <xm:f>NOT(ISERROR(SEARCH($K$167,K76)))</xm:f>
            <xm:f>$K$167</xm:f>
            <x14:dxf>
              <fill>
                <patternFill>
                  <bgColor theme="9" tint="0.39994506668294322"/>
                </patternFill>
              </fill>
            </x14:dxf>
          </x14:cfRule>
          <x14:cfRule type="containsText" priority="10" operator="containsText" id="{DE8F7858-0E4E-479B-A133-8BDB5C7B019B}">
            <xm:f>NOT(ISERROR(SEARCH($K$166,K76)))</xm:f>
            <xm:f>$K$166</xm:f>
            <x14:dxf>
              <fill>
                <patternFill>
                  <bgColor rgb="FF92D050"/>
                </patternFill>
              </fill>
            </x14:dxf>
          </x14:cfRule>
          <xm:sqref>K76:K79</xm:sqref>
        </x14:conditionalFormatting>
        <x14:conditionalFormatting xmlns:xm="http://schemas.microsoft.com/office/excel/2006/main">
          <x14:cfRule type="containsText" priority="3" operator="containsText" id="{938FE625-D95B-4478-BAC3-F6C1713584DB}">
            <xm:f>NOT(ISERROR(SEARCH($K$162,K81)))</xm:f>
            <xm:f>$K$162</xm:f>
            <x14:dxf>
              <fill>
                <patternFill>
                  <bgColor rgb="FF00B0F0"/>
                </patternFill>
              </fill>
            </x14:dxf>
          </x14:cfRule>
          <x14:cfRule type="containsText" priority="4" operator="containsText" id="{61C8A872-1612-4EDC-B0D6-74D362E762EF}">
            <xm:f>NOT(ISERROR(SEARCH($K$165,K81)))</xm:f>
            <xm:f>$K$165</xm:f>
            <x14:dxf>
              <fill>
                <patternFill>
                  <bgColor rgb="FFFFC000"/>
                </patternFill>
              </fill>
            </x14:dxf>
          </x14:cfRule>
          <xm:sqref>K81:K155</xm:sqref>
        </x14:conditionalFormatting>
        <x14:conditionalFormatting xmlns:xm="http://schemas.microsoft.com/office/excel/2006/main">
          <x14:cfRule type="containsText" priority="1" operator="containsText" id="{FB00135A-D436-4B68-B8C9-F4FA5873881F}">
            <xm:f>NOT(ISERROR(SEARCH($K$167,K81)))</xm:f>
            <xm:f>$K$167</xm:f>
            <x14:dxf>
              <fill>
                <patternFill>
                  <bgColor theme="9" tint="0.39994506668294322"/>
                </patternFill>
              </fill>
            </x14:dxf>
          </x14:cfRule>
          <x14:cfRule type="containsText" priority="2" operator="containsText" id="{A4443EC0-BBB8-4907-B5D4-369609770C3D}">
            <xm:f>NOT(ISERROR(SEARCH($K$166,K81)))</xm:f>
            <xm:f>$K$166</xm:f>
            <x14:dxf>
              <fill>
                <patternFill>
                  <bgColor rgb="FF92D050"/>
                </patternFill>
              </fill>
            </x14:dxf>
          </x14:cfRule>
          <xm:sqref>K81:K155</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1D9E-C197-4CD6-A47A-EBE0AB688824}">
  <dimension ref="A1:O1261"/>
  <sheetViews>
    <sheetView workbookViewId="0">
      <selection sqref="A1:D1"/>
    </sheetView>
  </sheetViews>
  <sheetFormatPr baseColWidth="10" defaultRowHeight="15" x14ac:dyDescent="0.25"/>
  <cols>
    <col min="1" max="1" width="39.5703125" customWidth="1"/>
    <col min="2" max="2" width="37.7109375" customWidth="1"/>
    <col min="3" max="3" width="18" customWidth="1"/>
    <col min="4" max="4" width="22.7109375" customWidth="1"/>
    <col min="5" max="5" width="29.140625" customWidth="1"/>
    <col min="6" max="6" width="23.7109375" customWidth="1"/>
    <col min="7" max="7" width="29.28515625" customWidth="1"/>
    <col min="8" max="8" width="45" customWidth="1"/>
  </cols>
  <sheetData>
    <row r="1" spans="1:6" ht="44.25" customHeight="1" thickBot="1" x14ac:dyDescent="0.3">
      <c r="A1" s="689" t="s">
        <v>943</v>
      </c>
      <c r="B1" s="690"/>
      <c r="C1" s="690"/>
      <c r="D1" s="691"/>
    </row>
    <row r="2" spans="1:6" x14ac:dyDescent="0.25">
      <c r="A2" s="692" t="s">
        <v>342</v>
      </c>
      <c r="B2" s="693"/>
      <c r="C2" s="693"/>
      <c r="D2" s="694"/>
    </row>
    <row r="3" spans="1:6" ht="15.75" thickBot="1" x14ac:dyDescent="0.3">
      <c r="A3" s="695"/>
      <c r="B3" s="696"/>
      <c r="C3" s="696"/>
      <c r="D3" s="697"/>
    </row>
    <row r="4" spans="1:6" ht="57" customHeight="1" thickBot="1" x14ac:dyDescent="0.3">
      <c r="A4" s="698" t="str">
        <f>'[2]MAPA DE RIESGOS'!J5</f>
        <v>Verificar los saldos registrados en SIIF de la vigencia anterior con corte a 31 de diciembre.</v>
      </c>
      <c r="B4" s="699"/>
      <c r="C4" s="699"/>
      <c r="D4" s="700"/>
    </row>
    <row r="5" spans="1:6" ht="48" thickBot="1" x14ac:dyDescent="0.3">
      <c r="A5" s="379" t="s">
        <v>326</v>
      </c>
      <c r="B5" s="380" t="s">
        <v>327</v>
      </c>
      <c r="C5" s="380" t="s">
        <v>328</v>
      </c>
      <c r="D5" s="381" t="s">
        <v>366</v>
      </c>
    </row>
    <row r="6" spans="1:6" ht="44.25" customHeight="1" x14ac:dyDescent="0.25">
      <c r="A6" s="701" t="s">
        <v>312</v>
      </c>
      <c r="B6" s="382" t="s">
        <v>317</v>
      </c>
      <c r="C6" s="383"/>
      <c r="D6" s="384" t="b">
        <f>IF(C6="Asignado",15,IF(C6="No ASignado",0))</f>
        <v>0</v>
      </c>
    </row>
    <row r="7" spans="1:6" ht="60.75" customHeight="1" x14ac:dyDescent="0.25">
      <c r="A7" s="702"/>
      <c r="B7" s="367" t="s">
        <v>318</v>
      </c>
      <c r="C7" s="369"/>
      <c r="D7" s="27" t="b">
        <f>IF(C7="Adecuado",15,IF(C7="Inadecuado",0))</f>
        <v>0</v>
      </c>
    </row>
    <row r="8" spans="1:6" ht="72" customHeight="1" x14ac:dyDescent="0.25">
      <c r="A8" s="144" t="s">
        <v>313</v>
      </c>
      <c r="B8" s="367" t="s">
        <v>323</v>
      </c>
      <c r="C8" s="369"/>
      <c r="D8" s="27" t="b">
        <f>IF(C8="OPORTUNA",15,IF(C8="INOPORTUNA",0))</f>
        <v>0</v>
      </c>
    </row>
    <row r="9" spans="1:6" ht="103.5" customHeight="1" x14ac:dyDescent="0.25">
      <c r="A9" s="144" t="s">
        <v>314</v>
      </c>
      <c r="B9" s="367" t="s">
        <v>329</v>
      </c>
      <c r="C9" s="128"/>
      <c r="D9" s="27" t="b">
        <f>IF(C9="PREVENIR",15,IF(C9="DETECTAR",10,IF(C9="NO ES UN CONTROL",0)))</f>
        <v>0</v>
      </c>
    </row>
    <row r="10" spans="1:6" ht="78.75" customHeight="1" thickBot="1" x14ac:dyDescent="0.3">
      <c r="A10" s="144" t="s">
        <v>331</v>
      </c>
      <c r="B10" s="367" t="s">
        <v>332</v>
      </c>
      <c r="C10" s="129"/>
      <c r="D10" s="27" t="b">
        <f>IF(C10="CONFIABLE",15,IF(C10="NO CONFIABLE",0))</f>
        <v>0</v>
      </c>
    </row>
    <row r="11" spans="1:6" ht="84.75" customHeight="1" x14ac:dyDescent="0.25">
      <c r="A11" s="164" t="s">
        <v>335</v>
      </c>
      <c r="B11" s="367" t="s">
        <v>336</v>
      </c>
      <c r="C11" s="368"/>
      <c r="D11" s="27" t="b">
        <f>IF(C11="SE INVESTIGAN Y RESUELVEN OPORTUNAMENTE",15,IF(C11="NO SE INVESTIGAN Y RESUELVEN OPORTUNAMENTE",0))</f>
        <v>0</v>
      </c>
      <c r="E11" s="703" t="s">
        <v>369</v>
      </c>
      <c r="F11" s="704"/>
    </row>
    <row r="12" spans="1:6" ht="70.5" customHeight="1" x14ac:dyDescent="0.25">
      <c r="A12" s="144" t="s">
        <v>339</v>
      </c>
      <c r="B12" s="367" t="s">
        <v>340</v>
      </c>
      <c r="C12" s="369"/>
      <c r="D12" s="27" t="b">
        <f>IF(C12="COMPLETA",10,IF(C12="INCOMPLETA",5,IF(C12="NO EXISTE",0)))</f>
        <v>0</v>
      </c>
      <c r="E12" s="705" t="s">
        <v>376</v>
      </c>
      <c r="F12" s="707" t="str">
        <f>IF(D13&gt;=96,"FUERTE",IF(D13&gt;=86,"MODERADO",IF(D13&lt;=85,"DEBIL")))</f>
        <v>DEBIL</v>
      </c>
    </row>
    <row r="13" spans="1:6" ht="21" thickBot="1" x14ac:dyDescent="0.3">
      <c r="A13" s="709" t="s">
        <v>375</v>
      </c>
      <c r="B13" s="710"/>
      <c r="C13" s="710"/>
      <c r="D13" s="385">
        <f>SUM(D6:D12)</f>
        <v>0</v>
      </c>
      <c r="E13" s="706"/>
      <c r="F13" s="708"/>
    </row>
    <row r="14" spans="1:6" x14ac:dyDescent="0.25">
      <c r="E14" s="131"/>
    </row>
    <row r="15" spans="1:6" ht="15.75" thickBot="1" x14ac:dyDescent="0.3">
      <c r="E15" s="131"/>
    </row>
    <row r="16" spans="1:6" ht="45.75" customHeight="1" thickBot="1" x14ac:dyDescent="0.3">
      <c r="A16" s="678" t="s">
        <v>949</v>
      </c>
      <c r="B16" s="679"/>
      <c r="C16" s="679"/>
      <c r="D16" s="679"/>
      <c r="E16" s="680"/>
    </row>
    <row r="17" spans="1:7" ht="45" customHeight="1" thickBot="1" x14ac:dyDescent="0.3">
      <c r="A17" s="386" t="s">
        <v>950</v>
      </c>
      <c r="B17" s="681" t="s">
        <v>951</v>
      </c>
      <c r="C17" s="681"/>
      <c r="D17" s="681"/>
      <c r="E17" s="682"/>
    </row>
    <row r="18" spans="1:7" ht="57" customHeight="1" x14ac:dyDescent="0.25">
      <c r="A18" s="387"/>
      <c r="B18" s="683" t="b">
        <f>IF(A18="FUERTE","EL CONTROL SE EJECUTA DE MANERA CONSISTENTE POR PARTE DEL RESPONSABLE",IF(A18="MODERADO","EL CONTROL SE EJECUTA ALGUNAS VECES POR PARTE DEL RESPONSABLE",IF(A18="DEBIL","EL CONTROL NO SE EJECUTA POR PARTE DEL RESPONSABLE")))</f>
        <v>0</v>
      </c>
      <c r="C18" s="683"/>
      <c r="D18" s="683"/>
      <c r="E18" s="683"/>
      <c r="F18" s="388"/>
      <c r="G18" s="388"/>
    </row>
    <row r="20" spans="1:7" ht="15.75" thickBot="1" x14ac:dyDescent="0.3"/>
    <row r="21" spans="1:7" ht="44.25" customHeight="1" thickBot="1" x14ac:dyDescent="0.3">
      <c r="A21" s="678" t="s">
        <v>952</v>
      </c>
      <c r="B21" s="679"/>
      <c r="C21" s="679"/>
      <c r="D21" s="679"/>
      <c r="E21" s="680"/>
    </row>
    <row r="22" spans="1:7" x14ac:dyDescent="0.25">
      <c r="A22" s="684" t="s">
        <v>953</v>
      </c>
      <c r="B22" s="686" t="s">
        <v>40</v>
      </c>
      <c r="C22" s="686"/>
      <c r="D22" s="687" t="s">
        <v>41</v>
      </c>
      <c r="E22" s="688"/>
    </row>
    <row r="23" spans="1:7" s="32" customFormat="1" ht="47.25" customHeight="1" x14ac:dyDescent="0.25">
      <c r="A23" s="685"/>
      <c r="B23" s="389" t="s">
        <v>954</v>
      </c>
      <c r="C23" s="389" t="s">
        <v>955</v>
      </c>
      <c r="D23" s="390" t="s">
        <v>954</v>
      </c>
      <c r="E23" s="391" t="s">
        <v>955</v>
      </c>
    </row>
    <row r="24" spans="1:7" s="32" customFormat="1" ht="50.25" customHeight="1" thickBot="1" x14ac:dyDescent="0.3">
      <c r="A24" s="392" t="str">
        <f>F12</f>
        <v>DEBIL</v>
      </c>
      <c r="B24" s="393"/>
      <c r="C24" s="394" t="b">
        <f>IF(B24="Directamente",2,IF(B24="Indirectamente",1,IF(B24="No disminuye",0)))</f>
        <v>0</v>
      </c>
      <c r="D24" s="395"/>
      <c r="E24" s="396" t="b">
        <f>IF(D24="Directamente",2,IF(D24="Indirectamente",1,IF(D24="No disminuye",0)))</f>
        <v>0</v>
      </c>
    </row>
    <row r="29" spans="1:7" ht="15.75" thickBot="1" x14ac:dyDescent="0.3"/>
    <row r="30" spans="1:7" ht="44.25" customHeight="1" thickBot="1" x14ac:dyDescent="0.3">
      <c r="A30" s="689" t="s">
        <v>943</v>
      </c>
      <c r="B30" s="690"/>
      <c r="C30" s="690"/>
      <c r="D30" s="691"/>
    </row>
    <row r="31" spans="1:7" x14ac:dyDescent="0.25">
      <c r="A31" s="692" t="s">
        <v>342</v>
      </c>
      <c r="B31" s="693"/>
      <c r="C31" s="693"/>
      <c r="D31" s="694"/>
    </row>
    <row r="32" spans="1:7" ht="15.75" thickBot="1" x14ac:dyDescent="0.3">
      <c r="A32" s="695"/>
      <c r="B32" s="696"/>
      <c r="C32" s="696"/>
      <c r="D32" s="697"/>
    </row>
    <row r="33" spans="1:7" ht="57" customHeight="1" thickBot="1" x14ac:dyDescent="0.3">
      <c r="A33" s="698" t="str">
        <f>'[2]MAPA DE RIESGOS'!J6</f>
        <v>Información reportada en el SIIF Nación.</v>
      </c>
      <c r="B33" s="699"/>
      <c r="C33" s="699"/>
      <c r="D33" s="700"/>
    </row>
    <row r="34" spans="1:7" ht="48" thickBot="1" x14ac:dyDescent="0.3">
      <c r="A34" s="379" t="s">
        <v>326</v>
      </c>
      <c r="B34" s="380" t="s">
        <v>327</v>
      </c>
      <c r="C34" s="380" t="s">
        <v>328</v>
      </c>
      <c r="D34" s="381" t="s">
        <v>366</v>
      </c>
    </row>
    <row r="35" spans="1:7" ht="44.25" customHeight="1" x14ac:dyDescent="0.25">
      <c r="A35" s="701" t="s">
        <v>312</v>
      </c>
      <c r="B35" s="382" t="s">
        <v>317</v>
      </c>
      <c r="C35" s="383"/>
      <c r="D35" s="384" t="b">
        <f>IF(C35="Asignado",15,IF(C35="No ASignado",0))</f>
        <v>0</v>
      </c>
    </row>
    <row r="36" spans="1:7" ht="60.75" customHeight="1" x14ac:dyDescent="0.25">
      <c r="A36" s="702"/>
      <c r="B36" s="367" t="s">
        <v>318</v>
      </c>
      <c r="C36" s="369"/>
      <c r="D36" s="27" t="b">
        <f>IF(C36="Adecuado",15,IF(C36="Inadecuado",0))</f>
        <v>0</v>
      </c>
    </row>
    <row r="37" spans="1:7" ht="72" customHeight="1" x14ac:dyDescent="0.25">
      <c r="A37" s="144" t="s">
        <v>313</v>
      </c>
      <c r="B37" s="367" t="s">
        <v>323</v>
      </c>
      <c r="C37" s="369"/>
      <c r="D37" s="27" t="b">
        <f>IF(C37="OPORTUNA",15,IF(C37="INOPORTUNA",0))</f>
        <v>0</v>
      </c>
    </row>
    <row r="38" spans="1:7" ht="103.5" customHeight="1" x14ac:dyDescent="0.25">
      <c r="A38" s="144" t="s">
        <v>314</v>
      </c>
      <c r="B38" s="367" t="s">
        <v>329</v>
      </c>
      <c r="C38" s="128"/>
      <c r="D38" s="27" t="b">
        <f>IF(C38="PREVENIR",15,IF(C38="DETECTAR",10,IF(C38="NO ES UN CONTROL",0)))</f>
        <v>0</v>
      </c>
    </row>
    <row r="39" spans="1:7" ht="78.75" customHeight="1" thickBot="1" x14ac:dyDescent="0.3">
      <c r="A39" s="144" t="s">
        <v>331</v>
      </c>
      <c r="B39" s="367" t="s">
        <v>332</v>
      </c>
      <c r="C39" s="129"/>
      <c r="D39" s="27" t="b">
        <f>IF(C39="CONFIABLE",15,IF(C39="NO CONFIABLE",0))</f>
        <v>0</v>
      </c>
    </row>
    <row r="40" spans="1:7" ht="84.75" customHeight="1" x14ac:dyDescent="0.25">
      <c r="A40" s="164" t="s">
        <v>335</v>
      </c>
      <c r="B40" s="367" t="s">
        <v>336</v>
      </c>
      <c r="C40" s="368"/>
      <c r="D40" s="27" t="b">
        <f>IF(C40="SE INVESTIGAN Y RESUELVEN OPORTUNAMENTE",15,IF(C40="NO SE INVESTIGAN Y RESUELVEN OPORTUNAMENTE",0))</f>
        <v>0</v>
      </c>
      <c r="E40" s="703" t="s">
        <v>369</v>
      </c>
      <c r="F40" s="704"/>
    </row>
    <row r="41" spans="1:7" ht="70.5" customHeight="1" x14ac:dyDescent="0.25">
      <c r="A41" s="144" t="s">
        <v>339</v>
      </c>
      <c r="B41" s="367" t="s">
        <v>340</v>
      </c>
      <c r="C41" s="369"/>
      <c r="D41" s="27" t="b">
        <f>IF(C41="COMPLETA",10,IF(C41="INCOMPLETA",5,IF(C41="NO EXISTE",0)))</f>
        <v>0</v>
      </c>
      <c r="E41" s="705" t="s">
        <v>376</v>
      </c>
      <c r="F41" s="707" t="str">
        <f>IF(D42&gt;=96,"FUERTE",IF(D42&gt;=86,"MODERADO",IF(D42&lt;=85,"DEBIL")))</f>
        <v>DEBIL</v>
      </c>
    </row>
    <row r="42" spans="1:7" ht="21" thickBot="1" x14ac:dyDescent="0.3">
      <c r="A42" s="709" t="s">
        <v>375</v>
      </c>
      <c r="B42" s="710"/>
      <c r="C42" s="710"/>
      <c r="D42" s="385">
        <f>SUM(D35:D41)</f>
        <v>0</v>
      </c>
      <c r="E42" s="706"/>
      <c r="F42" s="708"/>
    </row>
    <row r="43" spans="1:7" x14ac:dyDescent="0.25">
      <c r="E43" s="131"/>
    </row>
    <row r="44" spans="1:7" ht="15.75" thickBot="1" x14ac:dyDescent="0.3">
      <c r="E44" s="131"/>
    </row>
    <row r="45" spans="1:7" ht="45.75" customHeight="1" thickBot="1" x14ac:dyDescent="0.3">
      <c r="A45" s="678" t="s">
        <v>949</v>
      </c>
      <c r="B45" s="679"/>
      <c r="C45" s="679"/>
      <c r="D45" s="679"/>
      <c r="E45" s="680"/>
    </row>
    <row r="46" spans="1:7" ht="45" customHeight="1" thickBot="1" x14ac:dyDescent="0.3">
      <c r="A46" s="386" t="s">
        <v>950</v>
      </c>
      <c r="B46" s="681" t="s">
        <v>951</v>
      </c>
      <c r="C46" s="681"/>
      <c r="D46" s="681"/>
      <c r="E46" s="682"/>
    </row>
    <row r="47" spans="1:7" ht="57" customHeight="1" x14ac:dyDescent="0.25">
      <c r="A47" s="387"/>
      <c r="B47" s="683" t="b">
        <f>IF(A47="FUERTE","EL CONTROL SE EJECUTA DE MANERA CONSISTENTE POR PARTE DEL RESPONSABLE",IF(A47="MODERADO","EL CONTROL SE EJECUTA ALGUNAS VECES POR PARTE DEL RESPONSABLE",IF(A47="DEBIL","EL CONTROL NO SE EJECUTA POR PARTE DEL RESPONSABLE")))</f>
        <v>0</v>
      </c>
      <c r="C47" s="683"/>
      <c r="D47" s="683"/>
      <c r="E47" s="683"/>
      <c r="F47" s="388"/>
      <c r="G47" s="388"/>
    </row>
    <row r="49" spans="1:5" ht="15.75" thickBot="1" x14ac:dyDescent="0.3"/>
    <row r="50" spans="1:5" ht="44.25" customHeight="1" thickBot="1" x14ac:dyDescent="0.3">
      <c r="A50" s="678" t="s">
        <v>952</v>
      </c>
      <c r="B50" s="679"/>
      <c r="C50" s="679"/>
      <c r="D50" s="679"/>
      <c r="E50" s="680"/>
    </row>
    <row r="51" spans="1:5" x14ac:dyDescent="0.25">
      <c r="A51" s="684" t="s">
        <v>953</v>
      </c>
      <c r="B51" s="686" t="s">
        <v>40</v>
      </c>
      <c r="C51" s="686"/>
      <c r="D51" s="687" t="s">
        <v>41</v>
      </c>
      <c r="E51" s="688"/>
    </row>
    <row r="52" spans="1:5" s="32" customFormat="1" ht="47.25" customHeight="1" x14ac:dyDescent="0.25">
      <c r="A52" s="685"/>
      <c r="B52" s="389" t="s">
        <v>954</v>
      </c>
      <c r="C52" s="389" t="s">
        <v>955</v>
      </c>
      <c r="D52" s="390" t="s">
        <v>954</v>
      </c>
      <c r="E52" s="391" t="s">
        <v>955</v>
      </c>
    </row>
    <row r="53" spans="1:5" s="32" customFormat="1" ht="50.25" customHeight="1" thickBot="1" x14ac:dyDescent="0.3">
      <c r="A53" s="392" t="str">
        <f>F41</f>
        <v>DEBIL</v>
      </c>
      <c r="B53" s="393"/>
      <c r="C53" s="394" t="b">
        <f>IF(B53="Directamente",2,IF(B53="Indirectamente",1,IF(B53="No disminuye",0)))</f>
        <v>0</v>
      </c>
      <c r="D53" s="395"/>
      <c r="E53" s="396" t="b">
        <f>IF(D53="Directamente",2,IF(D53="Indirectamente",1,IF(D53="No disminuye",0)))</f>
        <v>0</v>
      </c>
    </row>
    <row r="57" spans="1:5" ht="15.75" thickBot="1" x14ac:dyDescent="0.3"/>
    <row r="58" spans="1:5" ht="44.25" customHeight="1" thickBot="1" x14ac:dyDescent="0.3">
      <c r="A58" s="689" t="s">
        <v>943</v>
      </c>
      <c r="B58" s="690"/>
      <c r="C58" s="690"/>
      <c r="D58" s="691"/>
    </row>
    <row r="59" spans="1:5" x14ac:dyDescent="0.25">
      <c r="A59" s="692" t="s">
        <v>342</v>
      </c>
      <c r="B59" s="693"/>
      <c r="C59" s="693"/>
      <c r="D59" s="694"/>
    </row>
    <row r="60" spans="1:5" ht="15.75" thickBot="1" x14ac:dyDescent="0.3">
      <c r="A60" s="695"/>
      <c r="B60" s="696"/>
      <c r="C60" s="696"/>
      <c r="D60" s="697"/>
    </row>
    <row r="61" spans="1:5" ht="57" customHeight="1" thickBot="1" x14ac:dyDescent="0.3">
      <c r="A61" s="698" t="str">
        <f>'[2]MAPA DE RIESGOS'!J7</f>
        <v>Control de la ejecución presupuestal de la vigencia.</v>
      </c>
      <c r="B61" s="699"/>
      <c r="C61" s="699"/>
      <c r="D61" s="700"/>
    </row>
    <row r="62" spans="1:5" ht="48" thickBot="1" x14ac:dyDescent="0.3">
      <c r="A62" s="379" t="s">
        <v>326</v>
      </c>
      <c r="B62" s="380" t="s">
        <v>327</v>
      </c>
      <c r="C62" s="380" t="s">
        <v>328</v>
      </c>
      <c r="D62" s="381" t="s">
        <v>366</v>
      </c>
    </row>
    <row r="63" spans="1:5" ht="44.25" customHeight="1" x14ac:dyDescent="0.25">
      <c r="A63" s="701" t="s">
        <v>312</v>
      </c>
      <c r="B63" s="382" t="s">
        <v>317</v>
      </c>
      <c r="C63" s="383"/>
      <c r="D63" s="384" t="b">
        <f>IF(C63="Asignado",15,IF(C63="No ASignado",0))</f>
        <v>0</v>
      </c>
    </row>
    <row r="64" spans="1:5" ht="60.75" customHeight="1" x14ac:dyDescent="0.25">
      <c r="A64" s="702"/>
      <c r="B64" s="367" t="s">
        <v>318</v>
      </c>
      <c r="C64" s="369"/>
      <c r="D64" s="397" t="b">
        <f>IF(C64="Adecuado",15,IF(C64="Inadecuado",0))</f>
        <v>0</v>
      </c>
    </row>
    <row r="65" spans="1:7" ht="72" customHeight="1" x14ac:dyDescent="0.25">
      <c r="A65" s="144" t="s">
        <v>313</v>
      </c>
      <c r="B65" s="367" t="s">
        <v>323</v>
      </c>
      <c r="C65" s="369"/>
      <c r="D65" s="397" t="b">
        <f>IF(C65="OPORTUNA",15,IF(C65="INOPORTUNA",0))</f>
        <v>0</v>
      </c>
    </row>
    <row r="66" spans="1:7" ht="103.5" customHeight="1" x14ac:dyDescent="0.25">
      <c r="A66" s="144" t="s">
        <v>314</v>
      </c>
      <c r="B66" s="367" t="s">
        <v>329</v>
      </c>
      <c r="C66" s="128"/>
      <c r="D66" s="397" t="b">
        <f>IF(C66="PREVENIR",15,IF(C66="DETECTAR",10,IF(C66="NO ES UN CONTROL",0)))</f>
        <v>0</v>
      </c>
    </row>
    <row r="67" spans="1:7" ht="78.75" customHeight="1" thickBot="1" x14ac:dyDescent="0.3">
      <c r="A67" s="144" t="s">
        <v>331</v>
      </c>
      <c r="B67" s="367" t="s">
        <v>332</v>
      </c>
      <c r="C67" s="129"/>
      <c r="D67" s="397" t="b">
        <f>IF(C67="CONFIABLE",15,IF(C67="NO CONFIABLE",0))</f>
        <v>0</v>
      </c>
    </row>
    <row r="68" spans="1:7" ht="84.75" customHeight="1" x14ac:dyDescent="0.25">
      <c r="A68" s="164" t="s">
        <v>335</v>
      </c>
      <c r="B68" s="367" t="s">
        <v>336</v>
      </c>
      <c r="C68" s="368"/>
      <c r="D68" s="397" t="b">
        <f>IF(C68="SE INVESTIGAN Y RESUELVEN OPORTUNAMENTE",15,IF(C68="NO SE INVESTIGAN Y RESUELVEN OPORTUNAMENTE",0))</f>
        <v>0</v>
      </c>
      <c r="E68" s="703" t="s">
        <v>369</v>
      </c>
      <c r="F68" s="704"/>
    </row>
    <row r="69" spans="1:7" ht="70.5" customHeight="1" x14ac:dyDescent="0.25">
      <c r="A69" s="144" t="s">
        <v>339</v>
      </c>
      <c r="B69" s="367" t="s">
        <v>340</v>
      </c>
      <c r="C69" s="369"/>
      <c r="D69" s="397" t="b">
        <f>IF(C69="COMPLETA",10,IF(C69="INCOMPLETA",5,IF(C69="NO EXISTE",0)))</f>
        <v>0</v>
      </c>
      <c r="E69" s="705" t="s">
        <v>376</v>
      </c>
      <c r="F69" s="707" t="str">
        <f>IF(D70&gt;=96,"FUERTE",IF(D70&gt;=86,"MODERADO",IF(D70&lt;=85,"DEBIL")))</f>
        <v>DEBIL</v>
      </c>
    </row>
    <row r="70" spans="1:7" ht="21" thickBot="1" x14ac:dyDescent="0.3">
      <c r="A70" s="709" t="s">
        <v>375</v>
      </c>
      <c r="B70" s="710"/>
      <c r="C70" s="710"/>
      <c r="D70" s="385">
        <f>SUM(D63:D69)</f>
        <v>0</v>
      </c>
      <c r="E70" s="706"/>
      <c r="F70" s="708"/>
    </row>
    <row r="71" spans="1:7" x14ac:dyDescent="0.25">
      <c r="E71" s="131"/>
    </row>
    <row r="72" spans="1:7" ht="15.75" thickBot="1" x14ac:dyDescent="0.3">
      <c r="E72" s="131"/>
    </row>
    <row r="73" spans="1:7" ht="45.75" customHeight="1" thickBot="1" x14ac:dyDescent="0.3">
      <c r="A73" s="678" t="s">
        <v>949</v>
      </c>
      <c r="B73" s="679"/>
      <c r="C73" s="679"/>
      <c r="D73" s="679"/>
      <c r="E73" s="680"/>
    </row>
    <row r="74" spans="1:7" ht="45" customHeight="1" thickBot="1" x14ac:dyDescent="0.3">
      <c r="A74" s="386" t="s">
        <v>950</v>
      </c>
      <c r="B74" s="681" t="s">
        <v>951</v>
      </c>
      <c r="C74" s="681"/>
      <c r="D74" s="681"/>
      <c r="E74" s="682"/>
    </row>
    <row r="75" spans="1:7" ht="57" customHeight="1" x14ac:dyDescent="0.25">
      <c r="A75" s="387"/>
      <c r="B75" s="683" t="b">
        <f>IF(A75="FUERTE","EL CONTROL SE EJECUTA DE MANERA CONSISTENTE POR PARTE DEL RESPONSABLE",IF(A75="MODERADO","EL CONTROL SE EJECUTA ALGUNAS VECES POR PARTE DEL RESPONSABLE",IF(A75="DEBIL","EL CONTROL NO SE EJECUTA POR PARTE DEL RESPONSABLE")))</f>
        <v>0</v>
      </c>
      <c r="C75" s="683"/>
      <c r="D75" s="683"/>
      <c r="E75" s="683"/>
      <c r="F75" s="388"/>
      <c r="G75" s="388"/>
    </row>
    <row r="77" spans="1:7" ht="15.75" thickBot="1" x14ac:dyDescent="0.3"/>
    <row r="78" spans="1:7" ht="44.25" customHeight="1" thickBot="1" x14ac:dyDescent="0.3">
      <c r="A78" s="678" t="s">
        <v>952</v>
      </c>
      <c r="B78" s="679"/>
      <c r="C78" s="679"/>
      <c r="D78" s="679"/>
      <c r="E78" s="680"/>
    </row>
    <row r="79" spans="1:7" x14ac:dyDescent="0.25">
      <c r="A79" s="684" t="s">
        <v>953</v>
      </c>
      <c r="B79" s="686" t="s">
        <v>40</v>
      </c>
      <c r="C79" s="686"/>
      <c r="D79" s="687" t="s">
        <v>41</v>
      </c>
      <c r="E79" s="688"/>
    </row>
    <row r="80" spans="1:7" s="32" customFormat="1" ht="47.25" customHeight="1" x14ac:dyDescent="0.25">
      <c r="A80" s="685"/>
      <c r="B80" s="389" t="s">
        <v>954</v>
      </c>
      <c r="C80" s="389" t="s">
        <v>955</v>
      </c>
      <c r="D80" s="390" t="s">
        <v>954</v>
      </c>
      <c r="E80" s="391" t="s">
        <v>955</v>
      </c>
    </row>
    <row r="81" spans="1:6" s="32" customFormat="1" ht="50.25" customHeight="1" thickBot="1" x14ac:dyDescent="0.3">
      <c r="A81" s="392" t="str">
        <f>F69</f>
        <v>DEBIL</v>
      </c>
      <c r="B81" s="393"/>
      <c r="C81" s="394" t="b">
        <f>IF(B81="Directamente",2,IF(B81="Indirectamente",1,IF(B81="No disminuye",0)))</f>
        <v>0</v>
      </c>
      <c r="D81" s="395"/>
      <c r="E81" s="396" t="b">
        <f>IF(D81="Directamente",2,IF(D81="Indirectamente",1,IF(D81="No disminuye",0)))</f>
        <v>0</v>
      </c>
    </row>
    <row r="85" spans="1:6" ht="15.75" thickBot="1" x14ac:dyDescent="0.3"/>
    <row r="86" spans="1:6" ht="44.25" customHeight="1" thickBot="1" x14ac:dyDescent="0.3">
      <c r="A86" s="689" t="s">
        <v>943</v>
      </c>
      <c r="B86" s="690"/>
      <c r="C86" s="690"/>
      <c r="D86" s="691"/>
    </row>
    <row r="87" spans="1:6" x14ac:dyDescent="0.25">
      <c r="A87" s="692" t="s">
        <v>342</v>
      </c>
      <c r="B87" s="693"/>
      <c r="C87" s="693"/>
      <c r="D87" s="694"/>
    </row>
    <row r="88" spans="1:6" ht="15.75" thickBot="1" x14ac:dyDescent="0.3">
      <c r="A88" s="695"/>
      <c r="B88" s="696"/>
      <c r="C88" s="696"/>
      <c r="D88" s="697"/>
    </row>
    <row r="89" spans="1:6" ht="77.25" customHeight="1" thickBot="1" x14ac:dyDescent="0.3">
      <c r="A89" s="711" t="str">
        <f>'[2]MAPA DE RIESGOS'!J8</f>
        <v>Mensualmente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v>
      </c>
      <c r="B89" s="712"/>
      <c r="C89" s="712"/>
      <c r="D89" s="713"/>
    </row>
    <row r="90" spans="1:6" ht="48" thickBot="1" x14ac:dyDescent="0.3">
      <c r="A90" s="379" t="s">
        <v>326</v>
      </c>
      <c r="B90" s="380" t="s">
        <v>327</v>
      </c>
      <c r="C90" s="380" t="s">
        <v>328</v>
      </c>
      <c r="D90" s="381" t="s">
        <v>366</v>
      </c>
    </row>
    <row r="91" spans="1:6" ht="44.25" customHeight="1" x14ac:dyDescent="0.25">
      <c r="A91" s="701" t="s">
        <v>312</v>
      </c>
      <c r="B91" s="382" t="s">
        <v>317</v>
      </c>
      <c r="C91" s="383"/>
      <c r="D91" s="384" t="b">
        <f>IF(C91="Asignado",15,IF(C91="No ASignado",0))</f>
        <v>0</v>
      </c>
    </row>
    <row r="92" spans="1:6" ht="60.75" customHeight="1" x14ac:dyDescent="0.25">
      <c r="A92" s="702"/>
      <c r="B92" s="367" t="s">
        <v>318</v>
      </c>
      <c r="C92" s="369"/>
      <c r="D92" s="27" t="b">
        <f>IF(C92="Adecuado",15,IF(C92="Inadecuado",0))</f>
        <v>0</v>
      </c>
    </row>
    <row r="93" spans="1:6" ht="72" customHeight="1" x14ac:dyDescent="0.25">
      <c r="A93" s="144" t="s">
        <v>313</v>
      </c>
      <c r="B93" s="367" t="s">
        <v>323</v>
      </c>
      <c r="C93" s="369"/>
      <c r="D93" s="27" t="b">
        <f>IF(C93="OPORTUNA",15,IF(C93="INOPORTUNA",0))</f>
        <v>0</v>
      </c>
    </row>
    <row r="94" spans="1:6" ht="103.5" customHeight="1" x14ac:dyDescent="0.25">
      <c r="A94" s="144" t="s">
        <v>314</v>
      </c>
      <c r="B94" s="367" t="s">
        <v>329</v>
      </c>
      <c r="C94" s="128"/>
      <c r="D94" s="27" t="b">
        <f>IF(C94="PREVENIR",15,IF(C94="DETECTAR",10,IF(C94="NO ES UN CONTROL",0)))</f>
        <v>0</v>
      </c>
    </row>
    <row r="95" spans="1:6" ht="78.75" customHeight="1" thickBot="1" x14ac:dyDescent="0.3">
      <c r="A95" s="144" t="s">
        <v>331</v>
      </c>
      <c r="B95" s="367" t="s">
        <v>332</v>
      </c>
      <c r="C95" s="129"/>
      <c r="D95" s="27" t="b">
        <f>IF(C95="CONFIABLE",15,IF(C95="NO CONFIABLE",0))</f>
        <v>0</v>
      </c>
    </row>
    <row r="96" spans="1:6" ht="84.75" customHeight="1" x14ac:dyDescent="0.25">
      <c r="A96" s="164" t="s">
        <v>335</v>
      </c>
      <c r="B96" s="367" t="s">
        <v>336</v>
      </c>
      <c r="C96" s="368"/>
      <c r="D96" s="27" t="b">
        <f>IF(C96="SE INVESTIGAN Y RESUELVEN OPORTUNAMENTE",15,IF(C96="NO SE INVESTIGAN Y RESUELVEN OPORTUNAMENTE",0))</f>
        <v>0</v>
      </c>
      <c r="E96" s="703" t="s">
        <v>369</v>
      </c>
      <c r="F96" s="704"/>
    </row>
    <row r="97" spans="1:7" ht="70.5" customHeight="1" x14ac:dyDescent="0.25">
      <c r="A97" s="144" t="s">
        <v>339</v>
      </c>
      <c r="B97" s="367" t="s">
        <v>340</v>
      </c>
      <c r="C97" s="369"/>
      <c r="D97" s="27" t="b">
        <f>IF(C97="COMPLETA",10,IF(C97="INCOMPLETA",5,IF(C97="NO EXISTE",0)))</f>
        <v>0</v>
      </c>
      <c r="E97" s="705" t="s">
        <v>376</v>
      </c>
      <c r="F97" s="707" t="str">
        <f>IF(D98&gt;=96,"FUERTE",IF(D98&gt;=86,"MODERADO",IF(D98&lt;=85,"DEBIL")))</f>
        <v>DEBIL</v>
      </c>
    </row>
    <row r="98" spans="1:7" ht="21" thickBot="1" x14ac:dyDescent="0.3">
      <c r="A98" s="709" t="s">
        <v>375</v>
      </c>
      <c r="B98" s="710"/>
      <c r="C98" s="710"/>
      <c r="D98" s="385">
        <f>SUM(D91:D97)</f>
        <v>0</v>
      </c>
      <c r="E98" s="706"/>
      <c r="F98" s="708"/>
    </row>
    <row r="99" spans="1:7" x14ac:dyDescent="0.25">
      <c r="E99" s="131"/>
    </row>
    <row r="100" spans="1:7" ht="15.75" thickBot="1" x14ac:dyDescent="0.3">
      <c r="E100" s="131"/>
    </row>
    <row r="101" spans="1:7" ht="45.75" customHeight="1" thickBot="1" x14ac:dyDescent="0.3">
      <c r="A101" s="678" t="s">
        <v>949</v>
      </c>
      <c r="B101" s="679"/>
      <c r="C101" s="679"/>
      <c r="D101" s="679"/>
      <c r="E101" s="680"/>
    </row>
    <row r="102" spans="1:7" ht="45" customHeight="1" thickBot="1" x14ac:dyDescent="0.3">
      <c r="A102" s="386" t="s">
        <v>950</v>
      </c>
      <c r="B102" s="681" t="s">
        <v>951</v>
      </c>
      <c r="C102" s="681"/>
      <c r="D102" s="681"/>
      <c r="E102" s="682"/>
    </row>
    <row r="103" spans="1:7" ht="57" customHeight="1" x14ac:dyDescent="0.25">
      <c r="A103" s="387"/>
      <c r="B103" s="683" t="b">
        <f>IF(A103="FUERTE","EL CONTROL SE EJECUTA DE MANERA CONSISTENTE POR PARTE DEL RESPONSABLE",IF(A103="MODERADO","EL CONTROL SE EJECUTA ALGUNAS VECES POR PARTE DEL RESPONSABLE",IF(A103="DEBIL","EL CONTROL NO SE EJECUTA POR PARTE DEL RESPONSABLE")))</f>
        <v>0</v>
      </c>
      <c r="C103" s="683"/>
      <c r="D103" s="683"/>
      <c r="E103" s="683"/>
      <c r="F103" s="388"/>
      <c r="G103" s="388"/>
    </row>
    <row r="105" spans="1:7" ht="15.75" thickBot="1" x14ac:dyDescent="0.3"/>
    <row r="106" spans="1:7" ht="44.25" customHeight="1" thickBot="1" x14ac:dyDescent="0.3">
      <c r="A106" s="678" t="s">
        <v>952</v>
      </c>
      <c r="B106" s="679"/>
      <c r="C106" s="679"/>
      <c r="D106" s="679"/>
      <c r="E106" s="680"/>
    </row>
    <row r="107" spans="1:7" x14ac:dyDescent="0.25">
      <c r="A107" s="684" t="s">
        <v>953</v>
      </c>
      <c r="B107" s="686" t="s">
        <v>40</v>
      </c>
      <c r="C107" s="686"/>
      <c r="D107" s="687" t="s">
        <v>41</v>
      </c>
      <c r="E107" s="688"/>
    </row>
    <row r="108" spans="1:7" s="32" customFormat="1" ht="47.25" customHeight="1" x14ac:dyDescent="0.25">
      <c r="A108" s="685"/>
      <c r="B108" s="389" t="s">
        <v>954</v>
      </c>
      <c r="C108" s="389" t="s">
        <v>955</v>
      </c>
      <c r="D108" s="390" t="s">
        <v>954</v>
      </c>
      <c r="E108" s="391" t="s">
        <v>955</v>
      </c>
    </row>
    <row r="109" spans="1:7" s="32" customFormat="1" ht="50.25" customHeight="1" thickBot="1" x14ac:dyDescent="0.3">
      <c r="A109" s="392" t="str">
        <f>F97</f>
        <v>DEBIL</v>
      </c>
      <c r="B109" s="393"/>
      <c r="C109" s="394" t="b">
        <f>IF(B109="Directamente",2,IF(B109="Indirectamente",1,IF(B109="No disminuye",0)))</f>
        <v>0</v>
      </c>
      <c r="D109" s="395"/>
      <c r="E109" s="396" t="b">
        <f>IF(D109="Directamente",2,IF(D109="Indirectamente",1,IF(D109="No disminuye",0)))</f>
        <v>0</v>
      </c>
    </row>
    <row r="113" spans="1:6" ht="15.75" thickBot="1" x14ac:dyDescent="0.3"/>
    <row r="114" spans="1:6" ht="44.25" customHeight="1" thickBot="1" x14ac:dyDescent="0.3">
      <c r="A114" s="689" t="s">
        <v>943</v>
      </c>
      <c r="B114" s="690"/>
      <c r="C114" s="690"/>
      <c r="D114" s="691"/>
    </row>
    <row r="115" spans="1:6" x14ac:dyDescent="0.25">
      <c r="A115" s="692" t="s">
        <v>342</v>
      </c>
      <c r="B115" s="693"/>
      <c r="C115" s="693"/>
      <c r="D115" s="694"/>
    </row>
    <row r="116" spans="1:6" ht="15.75" thickBot="1" x14ac:dyDescent="0.3">
      <c r="A116" s="695"/>
      <c r="B116" s="696"/>
      <c r="C116" s="696"/>
      <c r="D116" s="697"/>
    </row>
    <row r="117" spans="1:6" ht="57" customHeight="1" thickBot="1" x14ac:dyDescent="0.3">
      <c r="A117" s="698" t="str">
        <f>+'[2]MAPA DE RIESGOS'!J9</f>
        <v>Verificar que la solicitud se realice por el rubro correspondiente y que se soporte con los documentos que viabilicen el posible gasto.</v>
      </c>
      <c r="B117" s="699"/>
      <c r="C117" s="699"/>
      <c r="D117" s="700"/>
    </row>
    <row r="118" spans="1:6" ht="48" thickBot="1" x14ac:dyDescent="0.3">
      <c r="A118" s="379" t="s">
        <v>326</v>
      </c>
      <c r="B118" s="380" t="s">
        <v>327</v>
      </c>
      <c r="C118" s="380" t="s">
        <v>328</v>
      </c>
      <c r="D118" s="381" t="s">
        <v>366</v>
      </c>
    </row>
    <row r="119" spans="1:6" ht="44.25" customHeight="1" x14ac:dyDescent="0.25">
      <c r="A119" s="701" t="s">
        <v>312</v>
      </c>
      <c r="B119" s="382" t="s">
        <v>317</v>
      </c>
      <c r="C119" s="383"/>
      <c r="D119" s="384" t="b">
        <f>IF(C119="Asignado",15,IF(C119="No ASignado",0))</f>
        <v>0</v>
      </c>
    </row>
    <row r="120" spans="1:6" ht="60.75" customHeight="1" x14ac:dyDescent="0.25">
      <c r="A120" s="702"/>
      <c r="B120" s="367" t="s">
        <v>318</v>
      </c>
      <c r="C120" s="369"/>
      <c r="D120" s="27" t="b">
        <f>IF(C120="Adecuado",15,IF(C120="Inadecuado",0))</f>
        <v>0</v>
      </c>
    </row>
    <row r="121" spans="1:6" ht="72" customHeight="1" x14ac:dyDescent="0.25">
      <c r="A121" s="144" t="s">
        <v>313</v>
      </c>
      <c r="B121" s="367" t="s">
        <v>323</v>
      </c>
      <c r="C121" s="369"/>
      <c r="D121" s="27" t="b">
        <f>IF(C121="OPORTUNA",15,IF(C121="INOPORTUNA",0))</f>
        <v>0</v>
      </c>
    </row>
    <row r="122" spans="1:6" ht="103.5" customHeight="1" x14ac:dyDescent="0.25">
      <c r="A122" s="144" t="s">
        <v>314</v>
      </c>
      <c r="B122" s="367" t="s">
        <v>329</v>
      </c>
      <c r="C122" s="128"/>
      <c r="D122" s="27" t="b">
        <f>IF(C122="PREVENIR",15,IF(C122="DETECTAR",10,IF(C122="NO ES UN CONTROL",0)))</f>
        <v>0</v>
      </c>
    </row>
    <row r="123" spans="1:6" ht="78.75" customHeight="1" thickBot="1" x14ac:dyDescent="0.3">
      <c r="A123" s="144" t="s">
        <v>331</v>
      </c>
      <c r="B123" s="367" t="s">
        <v>332</v>
      </c>
      <c r="C123" s="129"/>
      <c r="D123" s="27" t="b">
        <f>IF(C123="CONFIABLE",15,IF(C123="NO CONFIABLE",0))</f>
        <v>0</v>
      </c>
    </row>
    <row r="124" spans="1:6" ht="84.75" customHeight="1" x14ac:dyDescent="0.25">
      <c r="A124" s="164" t="s">
        <v>335</v>
      </c>
      <c r="B124" s="367" t="s">
        <v>336</v>
      </c>
      <c r="C124" s="368"/>
      <c r="D124" s="27" t="b">
        <f>IF(C124="SE INVESTIGAN Y RESUELVEN OPORTUNAMENTE",15,IF(C124="NO SE INVESTIGAN Y RESUELVEN OPORTUNAMENTE",0))</f>
        <v>0</v>
      </c>
      <c r="E124" s="703" t="s">
        <v>369</v>
      </c>
      <c r="F124" s="704"/>
    </row>
    <row r="125" spans="1:6" ht="70.5" customHeight="1" x14ac:dyDescent="0.25">
      <c r="A125" s="144" t="s">
        <v>339</v>
      </c>
      <c r="B125" s="367" t="s">
        <v>340</v>
      </c>
      <c r="C125" s="369"/>
      <c r="D125" s="27" t="b">
        <f>IF(C125="COMPLETA",10,IF(C125="INCOMPLETA",5,IF(C125="NO EXISTE",0)))</f>
        <v>0</v>
      </c>
      <c r="E125" s="705" t="s">
        <v>376</v>
      </c>
      <c r="F125" s="707" t="str">
        <f>IF(D126&gt;=96,"FUERTE",IF(D126&gt;=86,"MODERADO",IF(D126&lt;=85,"DEBIL")))</f>
        <v>DEBIL</v>
      </c>
    </row>
    <row r="126" spans="1:6" ht="21" thickBot="1" x14ac:dyDescent="0.3">
      <c r="A126" s="709" t="s">
        <v>375</v>
      </c>
      <c r="B126" s="710"/>
      <c r="C126" s="710"/>
      <c r="D126" s="385">
        <f>SUM(D119:D125)</f>
        <v>0</v>
      </c>
      <c r="E126" s="706"/>
      <c r="F126" s="708"/>
    </row>
    <row r="127" spans="1:6" x14ac:dyDescent="0.25">
      <c r="E127" s="131"/>
    </row>
    <row r="128" spans="1:6" ht="15.75" thickBot="1" x14ac:dyDescent="0.3">
      <c r="E128" s="131"/>
    </row>
    <row r="129" spans="1:7" ht="45.75" customHeight="1" thickBot="1" x14ac:dyDescent="0.3">
      <c r="A129" s="678" t="s">
        <v>949</v>
      </c>
      <c r="B129" s="679"/>
      <c r="C129" s="679"/>
      <c r="D129" s="679"/>
      <c r="E129" s="680"/>
    </row>
    <row r="130" spans="1:7" ht="45" customHeight="1" thickBot="1" x14ac:dyDescent="0.3">
      <c r="A130" s="386" t="s">
        <v>950</v>
      </c>
      <c r="B130" s="681" t="s">
        <v>951</v>
      </c>
      <c r="C130" s="681"/>
      <c r="D130" s="681"/>
      <c r="E130" s="682"/>
    </row>
    <row r="131" spans="1:7" ht="57" customHeight="1" x14ac:dyDescent="0.25">
      <c r="A131" s="387"/>
      <c r="B131" s="683" t="b">
        <f>IF(A131="FUERTE","EL CONTROL SE EJECUTA DE MANERA CONSISTENTE POR PARTE DEL RESPONSABLE",IF(A131="MODERADO","EL CONTROL SE EJECUTA ALGUNAS VECES POR PARTE DEL RESPONSABLE",IF(A131="DEBIL","EL CONTROL NO SE EJECUTA POR PARTE DEL RESPONSABLE")))</f>
        <v>0</v>
      </c>
      <c r="C131" s="683"/>
      <c r="D131" s="683"/>
      <c r="E131" s="683"/>
      <c r="F131" s="388"/>
      <c r="G131" s="388"/>
    </row>
    <row r="133" spans="1:7" ht="15.75" thickBot="1" x14ac:dyDescent="0.3"/>
    <row r="134" spans="1:7" ht="44.25" customHeight="1" thickBot="1" x14ac:dyDescent="0.3">
      <c r="A134" s="678" t="s">
        <v>952</v>
      </c>
      <c r="B134" s="679"/>
      <c r="C134" s="679"/>
      <c r="D134" s="679"/>
      <c r="E134" s="680"/>
    </row>
    <row r="135" spans="1:7" x14ac:dyDescent="0.25">
      <c r="A135" s="684" t="s">
        <v>953</v>
      </c>
      <c r="B135" s="686" t="s">
        <v>40</v>
      </c>
      <c r="C135" s="686"/>
      <c r="D135" s="687" t="s">
        <v>41</v>
      </c>
      <c r="E135" s="688"/>
    </row>
    <row r="136" spans="1:7" s="32" customFormat="1" ht="47.25" customHeight="1" x14ac:dyDescent="0.25">
      <c r="A136" s="685"/>
      <c r="B136" s="389" t="s">
        <v>954</v>
      </c>
      <c r="C136" s="389" t="s">
        <v>955</v>
      </c>
      <c r="D136" s="390" t="s">
        <v>954</v>
      </c>
      <c r="E136" s="391" t="s">
        <v>955</v>
      </c>
    </row>
    <row r="137" spans="1:7" s="32" customFormat="1" ht="50.25" customHeight="1" thickBot="1" x14ac:dyDescent="0.3">
      <c r="A137" s="392" t="str">
        <f>F125</f>
        <v>DEBIL</v>
      </c>
      <c r="B137" s="393"/>
      <c r="C137" s="394" t="b">
        <f>IF(B137="Directamente",2,IF(B137="Indirectamente",1,IF(B137="No disminuye",0)))</f>
        <v>0</v>
      </c>
      <c r="D137" s="395"/>
      <c r="E137" s="396" t="b">
        <f>IF(D137="Directamente",2,IF(D137="Indirectamente",1,IF(D137="No disminuye",0)))</f>
        <v>0</v>
      </c>
    </row>
    <row r="141" spans="1:7" ht="15.75" thickBot="1" x14ac:dyDescent="0.3"/>
    <row r="142" spans="1:7" ht="44.25" customHeight="1" thickBot="1" x14ac:dyDescent="0.3">
      <c r="A142" s="689" t="s">
        <v>943</v>
      </c>
      <c r="B142" s="690"/>
      <c r="C142" s="690"/>
      <c r="D142" s="691"/>
    </row>
    <row r="143" spans="1:7" x14ac:dyDescent="0.25">
      <c r="A143" s="692" t="s">
        <v>342</v>
      </c>
      <c r="B143" s="693"/>
      <c r="C143" s="693"/>
      <c r="D143" s="694"/>
    </row>
    <row r="144" spans="1:7" ht="15.75" thickBot="1" x14ac:dyDescent="0.3">
      <c r="A144" s="695"/>
      <c r="B144" s="696"/>
      <c r="C144" s="696"/>
      <c r="D144" s="697"/>
    </row>
    <row r="145" spans="1:7" ht="57" customHeight="1" thickBot="1" x14ac:dyDescent="0.3">
      <c r="A145" s="698" t="str">
        <f>+'[2]MAPA DE RIESGOS'!J10</f>
        <v>Actualización de la circular interna de Trámites Internos Financiera, conforme a las necesidades, reglamentación vigente y posibles mejoras detectadas.</v>
      </c>
      <c r="B145" s="699"/>
      <c r="C145" s="699"/>
      <c r="D145" s="700"/>
    </row>
    <row r="146" spans="1:7" ht="48" thickBot="1" x14ac:dyDescent="0.3">
      <c r="A146" s="379" t="s">
        <v>326</v>
      </c>
      <c r="B146" s="380" t="s">
        <v>327</v>
      </c>
      <c r="C146" s="380" t="s">
        <v>328</v>
      </c>
      <c r="D146" s="381" t="s">
        <v>366</v>
      </c>
    </row>
    <row r="147" spans="1:7" ht="44.25" customHeight="1" x14ac:dyDescent="0.25">
      <c r="A147" s="701" t="s">
        <v>312</v>
      </c>
      <c r="B147" s="382" t="s">
        <v>317</v>
      </c>
      <c r="C147" s="383"/>
      <c r="D147" s="384" t="b">
        <f>IF(C147="Asignado",15,IF(C147="No ASignado",0))</f>
        <v>0</v>
      </c>
    </row>
    <row r="148" spans="1:7" ht="60.75" customHeight="1" x14ac:dyDescent="0.25">
      <c r="A148" s="702"/>
      <c r="B148" s="367" t="s">
        <v>318</v>
      </c>
      <c r="C148" s="369"/>
      <c r="D148" s="27" t="b">
        <f>IF(C148="Adecuado",15,IF(C148="Inadecuado",0))</f>
        <v>0</v>
      </c>
    </row>
    <row r="149" spans="1:7" ht="72" customHeight="1" x14ac:dyDescent="0.25">
      <c r="A149" s="144" t="s">
        <v>313</v>
      </c>
      <c r="B149" s="367" t="s">
        <v>323</v>
      </c>
      <c r="C149" s="369"/>
      <c r="D149" s="27" t="b">
        <f>IF(C149="OPORTUNA",15,IF(C149="INOPORTUNA",0))</f>
        <v>0</v>
      </c>
    </row>
    <row r="150" spans="1:7" ht="103.5" customHeight="1" x14ac:dyDescent="0.25">
      <c r="A150" s="144" t="s">
        <v>314</v>
      </c>
      <c r="B150" s="367" t="s">
        <v>329</v>
      </c>
      <c r="C150" s="128"/>
      <c r="D150" s="27" t="b">
        <f>IF(C150="PREVENIR",15,IF(C150="DETECTAR",10,IF(C150="NO ES UN CONTROL",0)))</f>
        <v>0</v>
      </c>
    </row>
    <row r="151" spans="1:7" ht="78.75" customHeight="1" thickBot="1" x14ac:dyDescent="0.3">
      <c r="A151" s="144" t="s">
        <v>331</v>
      </c>
      <c r="B151" s="367" t="s">
        <v>332</v>
      </c>
      <c r="C151" s="129"/>
      <c r="D151" s="27" t="b">
        <f>IF(C151="CONFIABLE",15,IF(C151="NO CONFIABLE",0))</f>
        <v>0</v>
      </c>
    </row>
    <row r="152" spans="1:7" ht="84.75" customHeight="1" x14ac:dyDescent="0.25">
      <c r="A152" s="164" t="s">
        <v>335</v>
      </c>
      <c r="B152" s="367" t="s">
        <v>336</v>
      </c>
      <c r="C152" s="368"/>
      <c r="D152" s="27" t="b">
        <f>IF(C152="SE INVESTIGAN Y RESUELVEN OPORTUNAMENTE",15,IF(C152="NO SE INVESTIGAN Y RESUELVEN OPORTUNAMENTE",0))</f>
        <v>0</v>
      </c>
      <c r="E152" s="703" t="s">
        <v>369</v>
      </c>
      <c r="F152" s="704"/>
    </row>
    <row r="153" spans="1:7" ht="70.5" customHeight="1" x14ac:dyDescent="0.25">
      <c r="A153" s="144" t="s">
        <v>339</v>
      </c>
      <c r="B153" s="367" t="s">
        <v>340</v>
      </c>
      <c r="C153" s="369"/>
      <c r="D153" s="27" t="b">
        <f>IF(C153="COMPLETA",10,IF(C153="INCOMPLETA",5,IF(C153="NO EXISTE",0)))</f>
        <v>0</v>
      </c>
      <c r="E153" s="705" t="s">
        <v>376</v>
      </c>
      <c r="F153" s="707" t="str">
        <f>IF(D154&gt;=96,"FUERTE",IF(D154&gt;=86,"MODERADO",IF(D154&lt;=85,"DEBIL")))</f>
        <v>DEBIL</v>
      </c>
    </row>
    <row r="154" spans="1:7" ht="21" thickBot="1" x14ac:dyDescent="0.3">
      <c r="A154" s="709" t="s">
        <v>375</v>
      </c>
      <c r="B154" s="710"/>
      <c r="C154" s="710"/>
      <c r="D154" s="385">
        <f>SUM(D147:D153)</f>
        <v>0</v>
      </c>
      <c r="E154" s="706"/>
      <c r="F154" s="708"/>
    </row>
    <row r="155" spans="1:7" x14ac:dyDescent="0.25">
      <c r="E155" s="131"/>
    </row>
    <row r="156" spans="1:7" ht="15.75" thickBot="1" x14ac:dyDescent="0.3">
      <c r="E156" s="131"/>
    </row>
    <row r="157" spans="1:7" ht="45.75" customHeight="1" thickBot="1" x14ac:dyDescent="0.3">
      <c r="A157" s="678" t="s">
        <v>949</v>
      </c>
      <c r="B157" s="679"/>
      <c r="C157" s="679"/>
      <c r="D157" s="679"/>
      <c r="E157" s="680"/>
    </row>
    <row r="158" spans="1:7" ht="45" customHeight="1" thickBot="1" x14ac:dyDescent="0.3">
      <c r="A158" s="386" t="s">
        <v>950</v>
      </c>
      <c r="B158" s="681" t="s">
        <v>951</v>
      </c>
      <c r="C158" s="681"/>
      <c r="D158" s="681"/>
      <c r="E158" s="682"/>
    </row>
    <row r="159" spans="1:7" ht="57" customHeight="1" x14ac:dyDescent="0.25">
      <c r="A159" s="387"/>
      <c r="B159" s="683" t="b">
        <f>IF(A159="FUERTE","EL CONTROL SE EJECUTA DE MANERA CONSISTENTE POR PARTE DEL RESPONSABLE",IF(A159="MODERADO","EL CONTROL SE EJECUTA ALGUNAS VECES POR PARTE DEL RESPONSABLE",IF(A159="DEBIL","EL CONTROL NO SE EJECUTA POR PARTE DEL RESPONSABLE")))</f>
        <v>0</v>
      </c>
      <c r="C159" s="683"/>
      <c r="D159" s="683"/>
      <c r="E159" s="683"/>
      <c r="F159" s="388"/>
      <c r="G159" s="388"/>
    </row>
    <row r="161" spans="1:5" ht="15.75" thickBot="1" x14ac:dyDescent="0.3"/>
    <row r="162" spans="1:5" ht="44.25" customHeight="1" thickBot="1" x14ac:dyDescent="0.3">
      <c r="A162" s="678" t="s">
        <v>952</v>
      </c>
      <c r="B162" s="679"/>
      <c r="C162" s="679"/>
      <c r="D162" s="679"/>
      <c r="E162" s="680"/>
    </row>
    <row r="163" spans="1:5" x14ac:dyDescent="0.25">
      <c r="A163" s="684" t="s">
        <v>953</v>
      </c>
      <c r="B163" s="686" t="s">
        <v>40</v>
      </c>
      <c r="C163" s="686"/>
      <c r="D163" s="687" t="s">
        <v>41</v>
      </c>
      <c r="E163" s="688"/>
    </row>
    <row r="164" spans="1:5" s="32" customFormat="1" ht="47.25" customHeight="1" x14ac:dyDescent="0.25">
      <c r="A164" s="685"/>
      <c r="B164" s="389" t="s">
        <v>954</v>
      </c>
      <c r="C164" s="389" t="s">
        <v>955</v>
      </c>
      <c r="D164" s="390" t="s">
        <v>954</v>
      </c>
      <c r="E164" s="391" t="s">
        <v>955</v>
      </c>
    </row>
    <row r="165" spans="1:5" s="32" customFormat="1" ht="50.25" customHeight="1" thickBot="1" x14ac:dyDescent="0.3">
      <c r="A165" s="392" t="str">
        <f>F153</f>
        <v>DEBIL</v>
      </c>
      <c r="B165" s="393"/>
      <c r="C165" s="394" t="b">
        <f>IF(B165="Directamente",2,IF(B165="Indirectamente",1,IF(B165="No disminuye",0)))</f>
        <v>0</v>
      </c>
      <c r="D165" s="395"/>
      <c r="E165" s="396" t="b">
        <f>IF(D165="Directamente",2,IF(D165="Indirectamente",1,IF(D165="No disminuye",0)))</f>
        <v>0</v>
      </c>
    </row>
    <row r="169" spans="1:5" ht="15.75" thickBot="1" x14ac:dyDescent="0.3"/>
    <row r="170" spans="1:5" ht="44.25" customHeight="1" thickBot="1" x14ac:dyDescent="0.3">
      <c r="A170" s="689" t="s">
        <v>943</v>
      </c>
      <c r="B170" s="690"/>
      <c r="C170" s="690"/>
      <c r="D170" s="691"/>
    </row>
    <row r="171" spans="1:5" x14ac:dyDescent="0.25">
      <c r="A171" s="692" t="s">
        <v>342</v>
      </c>
      <c r="B171" s="693"/>
      <c r="C171" s="693"/>
      <c r="D171" s="694"/>
    </row>
    <row r="172" spans="1:5" ht="15.75" thickBot="1" x14ac:dyDescent="0.3">
      <c r="A172" s="695"/>
      <c r="B172" s="696"/>
      <c r="C172" s="696"/>
      <c r="D172" s="697"/>
    </row>
    <row r="173" spans="1:5" ht="57" customHeight="1" thickBot="1" x14ac:dyDescent="0.3">
      <c r="A173" s="698" t="str">
        <f>+'[2]MAPA DE RIESGOS'!J11</f>
        <v>Revisión de los soportes necesarios para la expedición de un Certificado de Registro Presupuestal, conforme a la circular interna de trámites internos financiera vigente y a la lista de chequeo solicitud registro presupuestal - código UAEOS-FO-GFI-03.</v>
      </c>
      <c r="B173" s="699"/>
      <c r="C173" s="699"/>
      <c r="D173" s="700"/>
    </row>
    <row r="174" spans="1:5" ht="48" thickBot="1" x14ac:dyDescent="0.3">
      <c r="A174" s="379" t="s">
        <v>326</v>
      </c>
      <c r="B174" s="380" t="s">
        <v>327</v>
      </c>
      <c r="C174" s="380" t="s">
        <v>328</v>
      </c>
      <c r="D174" s="381" t="s">
        <v>366</v>
      </c>
    </row>
    <row r="175" spans="1:5" ht="44.25" customHeight="1" x14ac:dyDescent="0.25">
      <c r="A175" s="701" t="s">
        <v>312</v>
      </c>
      <c r="B175" s="382" t="s">
        <v>317</v>
      </c>
      <c r="C175" s="383"/>
      <c r="D175" s="384" t="b">
        <f>IF(C175="Asignado",15,IF(C175="No ASignado",0))</f>
        <v>0</v>
      </c>
    </row>
    <row r="176" spans="1:5" ht="60.75" customHeight="1" x14ac:dyDescent="0.25">
      <c r="A176" s="702"/>
      <c r="B176" s="367" t="s">
        <v>318</v>
      </c>
      <c r="C176" s="369"/>
      <c r="D176" s="27" t="b">
        <f>IF(C176="Adecuado",15,IF(C176="Inadecuado",0))</f>
        <v>0</v>
      </c>
    </row>
    <row r="177" spans="1:7" ht="72" customHeight="1" x14ac:dyDescent="0.25">
      <c r="A177" s="144" t="s">
        <v>313</v>
      </c>
      <c r="B177" s="367" t="s">
        <v>323</v>
      </c>
      <c r="C177" s="369"/>
      <c r="D177" s="27" t="b">
        <f>IF(C177="OPORTUNA",15,IF(C177="INOPORTUNA",0))</f>
        <v>0</v>
      </c>
    </row>
    <row r="178" spans="1:7" ht="103.5" customHeight="1" x14ac:dyDescent="0.25">
      <c r="A178" s="144" t="s">
        <v>314</v>
      </c>
      <c r="B178" s="367" t="s">
        <v>329</v>
      </c>
      <c r="C178" s="128"/>
      <c r="D178" s="27" t="b">
        <f>IF(C178="PREVENIR",15,IF(C178="DETECTAR",10,IF(C178="NO ES UN CONTROL",0)))</f>
        <v>0</v>
      </c>
    </row>
    <row r="179" spans="1:7" ht="78.75" customHeight="1" thickBot="1" x14ac:dyDescent="0.3">
      <c r="A179" s="144" t="s">
        <v>331</v>
      </c>
      <c r="B179" s="367" t="s">
        <v>332</v>
      </c>
      <c r="C179" s="129"/>
      <c r="D179" s="27" t="b">
        <f>IF(C179="CONFIABLE",15,IF(C179="NO CONFIABLE",0))</f>
        <v>0</v>
      </c>
    </row>
    <row r="180" spans="1:7" ht="84.75" customHeight="1" x14ac:dyDescent="0.25">
      <c r="A180" s="164" t="s">
        <v>335</v>
      </c>
      <c r="B180" s="367" t="s">
        <v>336</v>
      </c>
      <c r="C180" s="368"/>
      <c r="D180" s="27" t="b">
        <f>IF(C180="SE INVESTIGAN Y RESUELVEN OPORTUNAMENTE",15,IF(C180="NO SE INVESTIGAN Y RESUELVEN OPORTUNAMENTE",0))</f>
        <v>0</v>
      </c>
      <c r="E180" s="703" t="s">
        <v>369</v>
      </c>
      <c r="F180" s="704"/>
    </row>
    <row r="181" spans="1:7" ht="70.5" customHeight="1" x14ac:dyDescent="0.25">
      <c r="A181" s="144" t="s">
        <v>339</v>
      </c>
      <c r="B181" s="367" t="s">
        <v>340</v>
      </c>
      <c r="C181" s="369"/>
      <c r="D181" s="27" t="b">
        <f>IF(C181="COMPLETA",10,IF(C181="INCOMPLETA",5,IF(C181="NO EXISTE",0)))</f>
        <v>0</v>
      </c>
      <c r="E181" s="705" t="s">
        <v>376</v>
      </c>
      <c r="F181" s="707" t="str">
        <f>IF(D182&gt;=96,"FUERTE",IF(D182&gt;=86,"MODERADO",IF(D182&lt;=85,"DEBIL")))</f>
        <v>DEBIL</v>
      </c>
    </row>
    <row r="182" spans="1:7" ht="21" thickBot="1" x14ac:dyDescent="0.3">
      <c r="A182" s="709" t="s">
        <v>375</v>
      </c>
      <c r="B182" s="710"/>
      <c r="C182" s="710"/>
      <c r="D182" s="385">
        <f>SUM(D175:D181)</f>
        <v>0</v>
      </c>
      <c r="E182" s="706"/>
      <c r="F182" s="708"/>
    </row>
    <row r="183" spans="1:7" x14ac:dyDescent="0.25">
      <c r="E183" s="131"/>
    </row>
    <row r="184" spans="1:7" ht="15.75" thickBot="1" x14ac:dyDescent="0.3">
      <c r="E184" s="131"/>
    </row>
    <row r="185" spans="1:7" ht="45.75" customHeight="1" thickBot="1" x14ac:dyDescent="0.3">
      <c r="A185" s="678" t="s">
        <v>949</v>
      </c>
      <c r="B185" s="679"/>
      <c r="C185" s="679"/>
      <c r="D185" s="679"/>
      <c r="E185" s="680"/>
    </row>
    <row r="186" spans="1:7" ht="45" customHeight="1" thickBot="1" x14ac:dyDescent="0.3">
      <c r="A186" s="386" t="s">
        <v>950</v>
      </c>
      <c r="B186" s="681" t="s">
        <v>951</v>
      </c>
      <c r="C186" s="681"/>
      <c r="D186" s="681"/>
      <c r="E186" s="682"/>
    </row>
    <row r="187" spans="1:7" ht="57" customHeight="1" x14ac:dyDescent="0.25">
      <c r="A187" s="387"/>
      <c r="B187" s="683" t="b">
        <f>IF(A187="FUERTE","EL CONTROL SE EJECUTA DE MANERA CONSISTENTE POR PARTE DEL RESPONSABLE",IF(A187="MODERADO","EL CONTROL SE EJECUTA ALGUNAS VECES POR PARTE DEL RESPONSABLE",IF(A187="DEBIL","EL CONTROL NO SE EJECUTA POR PARTE DEL RESPONSABLE")))</f>
        <v>0</v>
      </c>
      <c r="C187" s="683"/>
      <c r="D187" s="683"/>
      <c r="E187" s="683"/>
      <c r="F187" s="388"/>
      <c r="G187" s="388"/>
    </row>
    <row r="189" spans="1:7" ht="15.75" thickBot="1" x14ac:dyDescent="0.3"/>
    <row r="190" spans="1:7" ht="44.25" customHeight="1" thickBot="1" x14ac:dyDescent="0.3">
      <c r="A190" s="678" t="s">
        <v>952</v>
      </c>
      <c r="B190" s="679"/>
      <c r="C190" s="679"/>
      <c r="D190" s="679"/>
      <c r="E190" s="680"/>
    </row>
    <row r="191" spans="1:7" x14ac:dyDescent="0.25">
      <c r="A191" s="684" t="s">
        <v>953</v>
      </c>
      <c r="B191" s="686" t="s">
        <v>40</v>
      </c>
      <c r="C191" s="686"/>
      <c r="D191" s="687" t="s">
        <v>41</v>
      </c>
      <c r="E191" s="688"/>
    </row>
    <row r="192" spans="1:7" s="32" customFormat="1" ht="47.25" customHeight="1" x14ac:dyDescent="0.25">
      <c r="A192" s="685"/>
      <c r="B192" s="389" t="s">
        <v>954</v>
      </c>
      <c r="C192" s="389" t="s">
        <v>955</v>
      </c>
      <c r="D192" s="390" t="s">
        <v>954</v>
      </c>
      <c r="E192" s="391" t="s">
        <v>955</v>
      </c>
    </row>
    <row r="193" spans="1:6" s="32" customFormat="1" ht="50.25" customHeight="1" thickBot="1" x14ac:dyDescent="0.3">
      <c r="A193" s="392" t="str">
        <f>F181</f>
        <v>DEBIL</v>
      </c>
      <c r="B193" s="393"/>
      <c r="C193" s="394" t="b">
        <f>IF(B193="Directamente",2,IF(B193="Indirectamente",1,IF(B193="No disminuye",0)))</f>
        <v>0</v>
      </c>
      <c r="D193" s="395"/>
      <c r="E193" s="396" t="b">
        <f>IF(D193="Directamente",2,IF(D193="Indirectamente",1,IF(D193="No disminuye",0)))</f>
        <v>0</v>
      </c>
    </row>
    <row r="197" spans="1:6" ht="15.75" thickBot="1" x14ac:dyDescent="0.3"/>
    <row r="198" spans="1:6" ht="44.25" customHeight="1" thickBot="1" x14ac:dyDescent="0.3">
      <c r="A198" s="689" t="s">
        <v>943</v>
      </c>
      <c r="B198" s="690"/>
      <c r="C198" s="690"/>
      <c r="D198" s="691"/>
    </row>
    <row r="199" spans="1:6" x14ac:dyDescent="0.25">
      <c r="A199" s="692" t="s">
        <v>342</v>
      </c>
      <c r="B199" s="693"/>
      <c r="C199" s="693"/>
      <c r="D199" s="694"/>
    </row>
    <row r="200" spans="1:6" ht="15.75" thickBot="1" x14ac:dyDescent="0.3">
      <c r="A200" s="695"/>
      <c r="B200" s="696"/>
      <c r="C200" s="696"/>
      <c r="D200" s="697"/>
    </row>
    <row r="201" spans="1:6" ht="57" customHeight="1" thickBot="1" x14ac:dyDescent="0.3">
      <c r="A201" s="698" t="str">
        <f>+'[2]MAPA DE RIESGOS'!J12</f>
        <v xml:space="preserve">Analizar la consistencia de los saldos del balance teniendo en cuenta la naturaleza de las cuentas y los soportes correspondientes. </v>
      </c>
      <c r="B201" s="699"/>
      <c r="C201" s="699"/>
      <c r="D201" s="700"/>
    </row>
    <row r="202" spans="1:6" ht="48" thickBot="1" x14ac:dyDescent="0.3">
      <c r="A202" s="379" t="s">
        <v>326</v>
      </c>
      <c r="B202" s="380" t="s">
        <v>327</v>
      </c>
      <c r="C202" s="380" t="s">
        <v>328</v>
      </c>
      <c r="D202" s="381" t="s">
        <v>366</v>
      </c>
    </row>
    <row r="203" spans="1:6" ht="44.25" customHeight="1" x14ac:dyDescent="0.25">
      <c r="A203" s="701" t="s">
        <v>312</v>
      </c>
      <c r="B203" s="382" t="s">
        <v>317</v>
      </c>
      <c r="C203" s="383" t="s">
        <v>944</v>
      </c>
      <c r="D203" s="384">
        <f>IF(C203="Asignado",15,IF(C203="No ASignado",0))</f>
        <v>15</v>
      </c>
    </row>
    <row r="204" spans="1:6" ht="60.75" customHeight="1" x14ac:dyDescent="0.25">
      <c r="A204" s="702"/>
      <c r="B204" s="367" t="s">
        <v>318</v>
      </c>
      <c r="C204" s="369" t="s">
        <v>945</v>
      </c>
      <c r="D204" s="27">
        <f>IF(C204="Adecuado",15,IF(C204="Inadecuado",0))</f>
        <v>15</v>
      </c>
    </row>
    <row r="205" spans="1:6" ht="72" customHeight="1" x14ac:dyDescent="0.25">
      <c r="A205" s="144" t="s">
        <v>313</v>
      </c>
      <c r="B205" s="367" t="s">
        <v>323</v>
      </c>
      <c r="C205" s="369" t="s">
        <v>946</v>
      </c>
      <c r="D205" s="27">
        <f>IF(C205="OPORTUNA",15,IF(C205="INOPORTUNA",0))</f>
        <v>15</v>
      </c>
    </row>
    <row r="206" spans="1:6" ht="103.5" customHeight="1" x14ac:dyDescent="0.25">
      <c r="A206" s="144" t="s">
        <v>314</v>
      </c>
      <c r="B206" s="367" t="s">
        <v>329</v>
      </c>
      <c r="C206" s="128" t="s">
        <v>667</v>
      </c>
      <c r="D206" s="27">
        <f>IF(C206="PREVENIR",15,IF(C206="DETECTAR",10,IF(C206="NO ES UN CONTROL",0)))</f>
        <v>15</v>
      </c>
    </row>
    <row r="207" spans="1:6" ht="78.75" customHeight="1" thickBot="1" x14ac:dyDescent="0.3">
      <c r="A207" s="144" t="s">
        <v>331</v>
      </c>
      <c r="B207" s="367" t="s">
        <v>332</v>
      </c>
      <c r="C207" s="129" t="s">
        <v>947</v>
      </c>
      <c r="D207" s="27">
        <f>IF(C207="CONFIABLE",15,IF(C207="NO CONFIABLE",0))</f>
        <v>15</v>
      </c>
    </row>
    <row r="208" spans="1:6" ht="84.75" customHeight="1" x14ac:dyDescent="0.25">
      <c r="A208" s="164" t="s">
        <v>335</v>
      </c>
      <c r="B208" s="367" t="s">
        <v>336</v>
      </c>
      <c r="C208" s="368" t="s">
        <v>948</v>
      </c>
      <c r="D208" s="27">
        <f>IF(C208="SE INVESTIGAN Y RESUELVEN OPORTUNAMENTE",15,IF(C208="NO SE INVESTIGAN Y RESUELVEN OPORTUNAMENTE",0))</f>
        <v>15</v>
      </c>
      <c r="E208" s="703" t="s">
        <v>369</v>
      </c>
      <c r="F208" s="704"/>
    </row>
    <row r="209" spans="1:7" ht="70.5" customHeight="1" x14ac:dyDescent="0.25">
      <c r="A209" s="144" t="s">
        <v>339</v>
      </c>
      <c r="B209" s="367" t="s">
        <v>340</v>
      </c>
      <c r="C209" s="369" t="s">
        <v>316</v>
      </c>
      <c r="D209" s="27">
        <f>IF(C209="COMPLETA",10,IF(C209="INCOMPLETA",5,IF(C209="NO EXISTE",0)))</f>
        <v>10</v>
      </c>
      <c r="E209" s="705" t="s">
        <v>376</v>
      </c>
      <c r="F209" s="707" t="str">
        <f>IF(D210&gt;=96,"FUERTE",IF(D210&gt;=86,"MODERADO",IF(D210&lt;=85,"DEBIL")))</f>
        <v>FUERTE</v>
      </c>
    </row>
    <row r="210" spans="1:7" ht="21" thickBot="1" x14ac:dyDescent="0.3">
      <c r="A210" s="709" t="s">
        <v>375</v>
      </c>
      <c r="B210" s="710"/>
      <c r="C210" s="710"/>
      <c r="D210" s="385">
        <f>SUM(D203:D209)</f>
        <v>100</v>
      </c>
      <c r="E210" s="706"/>
      <c r="F210" s="708"/>
    </row>
    <row r="211" spans="1:7" x14ac:dyDescent="0.25">
      <c r="E211" s="131"/>
    </row>
    <row r="212" spans="1:7" ht="15.75" thickBot="1" x14ac:dyDescent="0.3">
      <c r="E212" s="131"/>
    </row>
    <row r="213" spans="1:7" ht="45.75" customHeight="1" thickBot="1" x14ac:dyDescent="0.3">
      <c r="A213" s="678" t="s">
        <v>949</v>
      </c>
      <c r="B213" s="679"/>
      <c r="C213" s="679"/>
      <c r="D213" s="679"/>
      <c r="E213" s="680"/>
    </row>
    <row r="214" spans="1:7" ht="45" customHeight="1" thickBot="1" x14ac:dyDescent="0.3">
      <c r="A214" s="386" t="s">
        <v>950</v>
      </c>
      <c r="B214" s="681" t="s">
        <v>951</v>
      </c>
      <c r="C214" s="681"/>
      <c r="D214" s="681"/>
      <c r="E214" s="682"/>
    </row>
    <row r="215" spans="1:7" ht="57" customHeight="1" x14ac:dyDescent="0.25">
      <c r="A215" s="387"/>
      <c r="B215" s="683" t="b">
        <f>IF(A215="FUERTE","EL CONTROL SE EJECUTA DE MANERA CONSISTENTE POR PARTE DEL RESPONSABLE",IF(A215="MODERADO","EL CONTROL SE EJECUTA ALGUNAS VECES POR PARTE DEL RESPONSABLE",IF(A215="DEBIL","EL CONTROL NO SE EJECUTA POR PARTE DEL RESPONSABLE")))</f>
        <v>0</v>
      </c>
      <c r="C215" s="683"/>
      <c r="D215" s="683"/>
      <c r="E215" s="683"/>
      <c r="F215" s="388"/>
      <c r="G215" s="388"/>
    </row>
    <row r="217" spans="1:7" ht="15.75" thickBot="1" x14ac:dyDescent="0.3"/>
    <row r="218" spans="1:7" ht="44.25" customHeight="1" thickBot="1" x14ac:dyDescent="0.3">
      <c r="A218" s="678" t="s">
        <v>952</v>
      </c>
      <c r="B218" s="679"/>
      <c r="C218" s="679"/>
      <c r="D218" s="679"/>
      <c r="E218" s="680"/>
    </row>
    <row r="219" spans="1:7" x14ac:dyDescent="0.25">
      <c r="A219" s="684" t="s">
        <v>953</v>
      </c>
      <c r="B219" s="686" t="s">
        <v>40</v>
      </c>
      <c r="C219" s="686"/>
      <c r="D219" s="687" t="s">
        <v>41</v>
      </c>
      <c r="E219" s="688"/>
    </row>
    <row r="220" spans="1:7" s="32" customFormat="1" ht="47.25" customHeight="1" x14ac:dyDescent="0.25">
      <c r="A220" s="685"/>
      <c r="B220" s="389" t="s">
        <v>954</v>
      </c>
      <c r="C220" s="389" t="s">
        <v>955</v>
      </c>
      <c r="D220" s="390" t="s">
        <v>954</v>
      </c>
      <c r="E220" s="391" t="s">
        <v>955</v>
      </c>
    </row>
    <row r="221" spans="1:7" s="32" customFormat="1" ht="50.25" customHeight="1" thickBot="1" x14ac:dyDescent="0.3">
      <c r="A221" s="392" t="str">
        <f>F209</f>
        <v>FUERTE</v>
      </c>
      <c r="B221" s="393"/>
      <c r="C221" s="394" t="b">
        <f>IF(B221="Directamente",2,IF(B221="Indirectamente",1,IF(B221="No disminuye",0)))</f>
        <v>0</v>
      </c>
      <c r="D221" s="395"/>
      <c r="E221" s="396" t="b">
        <f>IF(D221="Directamente",2,IF(D221="Indirectamente",1,IF(D221="No disminuye",0)))</f>
        <v>0</v>
      </c>
    </row>
    <row r="225" spans="1:6" ht="15.75" thickBot="1" x14ac:dyDescent="0.3"/>
    <row r="226" spans="1:6" ht="44.25" customHeight="1" thickBot="1" x14ac:dyDescent="0.3">
      <c r="A226" s="689" t="s">
        <v>943</v>
      </c>
      <c r="B226" s="690"/>
      <c r="C226" s="690"/>
      <c r="D226" s="691"/>
    </row>
    <row r="227" spans="1:6" x14ac:dyDescent="0.25">
      <c r="A227" s="692" t="s">
        <v>342</v>
      </c>
      <c r="B227" s="693"/>
      <c r="C227" s="693"/>
      <c r="D227" s="694"/>
    </row>
    <row r="228" spans="1:6" ht="15.75" thickBot="1" x14ac:dyDescent="0.3">
      <c r="A228" s="695"/>
      <c r="B228" s="696"/>
      <c r="C228" s="696"/>
      <c r="D228" s="697"/>
    </row>
    <row r="229" spans="1:6" ht="57" customHeight="1" thickBot="1" x14ac:dyDescent="0.3">
      <c r="A229" s="698" t="str">
        <f>+'[2]MAPA DE RIESGOS'!J13</f>
        <v>Existe un contratista profesional especializado, quien es el encargo de verificar los auxiliares del balance para realizar los ajutes pertinentes dentro del mes que se esta cerrando.</v>
      </c>
      <c r="B229" s="699"/>
      <c r="C229" s="699"/>
      <c r="D229" s="700"/>
    </row>
    <row r="230" spans="1:6" ht="48" thickBot="1" x14ac:dyDescent="0.3">
      <c r="A230" s="379" t="s">
        <v>326</v>
      </c>
      <c r="B230" s="380" t="s">
        <v>327</v>
      </c>
      <c r="C230" s="380" t="s">
        <v>328</v>
      </c>
      <c r="D230" s="381" t="s">
        <v>366</v>
      </c>
    </row>
    <row r="231" spans="1:6" ht="44.25" customHeight="1" x14ac:dyDescent="0.25">
      <c r="A231" s="701" t="s">
        <v>312</v>
      </c>
      <c r="B231" s="382" t="s">
        <v>317</v>
      </c>
      <c r="C231" s="383" t="s">
        <v>944</v>
      </c>
      <c r="D231" s="384">
        <f>IF(C231="Asignado",15,IF(C231="No ASignado",0))</f>
        <v>15</v>
      </c>
    </row>
    <row r="232" spans="1:6" ht="60.75" customHeight="1" x14ac:dyDescent="0.25">
      <c r="A232" s="702"/>
      <c r="B232" s="367" t="s">
        <v>318</v>
      </c>
      <c r="C232" s="369" t="s">
        <v>945</v>
      </c>
      <c r="D232" s="27">
        <f>IF(C232="Adecuado",15,IF(C232="Inadecuado",0))</f>
        <v>15</v>
      </c>
    </row>
    <row r="233" spans="1:6" ht="72" customHeight="1" x14ac:dyDescent="0.25">
      <c r="A233" s="144" t="s">
        <v>313</v>
      </c>
      <c r="B233" s="367" t="s">
        <v>323</v>
      </c>
      <c r="C233" s="369" t="s">
        <v>946</v>
      </c>
      <c r="D233" s="27">
        <f>IF(C233="OPORTUNA",15,IF(C233="INOPORTUNA",0))</f>
        <v>15</v>
      </c>
    </row>
    <row r="234" spans="1:6" ht="103.5" customHeight="1" x14ac:dyDescent="0.25">
      <c r="A234" s="144" t="s">
        <v>314</v>
      </c>
      <c r="B234" s="367" t="s">
        <v>329</v>
      </c>
      <c r="C234" s="128" t="s">
        <v>667</v>
      </c>
      <c r="D234" s="27">
        <f>IF(C234="PREVENIR",15,IF(C234="DETECTAR",10,IF(C234="NO ES UN CONTROL",0)))</f>
        <v>15</v>
      </c>
    </row>
    <row r="235" spans="1:6" ht="78.75" customHeight="1" thickBot="1" x14ac:dyDescent="0.3">
      <c r="A235" s="144" t="s">
        <v>331</v>
      </c>
      <c r="B235" s="367" t="s">
        <v>332</v>
      </c>
      <c r="C235" s="129" t="s">
        <v>947</v>
      </c>
      <c r="D235" s="27">
        <f>IF(C235="CONFIABLE",15,IF(C235="NO CONFIABLE",0))</f>
        <v>15</v>
      </c>
    </row>
    <row r="236" spans="1:6" ht="84.75" customHeight="1" x14ac:dyDescent="0.25">
      <c r="A236" s="164" t="s">
        <v>335</v>
      </c>
      <c r="B236" s="367" t="s">
        <v>336</v>
      </c>
      <c r="C236" s="368" t="s">
        <v>948</v>
      </c>
      <c r="D236" s="27">
        <f>IF(C236="SE INVESTIGAN Y RESUELVEN OPORTUNAMENTE",15,IF(C236="NO SE INVESTIGAN Y RESUELVEN OPORTUNAMENTE",0))</f>
        <v>15</v>
      </c>
      <c r="E236" s="703" t="s">
        <v>369</v>
      </c>
      <c r="F236" s="704"/>
    </row>
    <row r="237" spans="1:6" ht="70.5" customHeight="1" x14ac:dyDescent="0.25">
      <c r="A237" s="144" t="s">
        <v>339</v>
      </c>
      <c r="B237" s="367" t="s">
        <v>340</v>
      </c>
      <c r="C237" s="369" t="s">
        <v>316</v>
      </c>
      <c r="D237" s="27">
        <f>IF(C237="COMPLETA",10,IF(C237="INCOMPLETA",5,IF(C237="NO EXISTE",0)))</f>
        <v>10</v>
      </c>
      <c r="E237" s="705" t="s">
        <v>376</v>
      </c>
      <c r="F237" s="707" t="str">
        <f>IF(D238&gt;=96,"FUERTE",IF(D238&gt;=86,"MODERADO",IF(D238&lt;=85,"DEBIL")))</f>
        <v>FUERTE</v>
      </c>
    </row>
    <row r="238" spans="1:6" ht="21" thickBot="1" x14ac:dyDescent="0.3">
      <c r="A238" s="709" t="s">
        <v>375</v>
      </c>
      <c r="B238" s="710"/>
      <c r="C238" s="710"/>
      <c r="D238" s="385">
        <f>SUM(D231:D237)</f>
        <v>100</v>
      </c>
      <c r="E238" s="706"/>
      <c r="F238" s="708"/>
    </row>
    <row r="239" spans="1:6" x14ac:dyDescent="0.25">
      <c r="E239" s="131"/>
    </row>
    <row r="240" spans="1:6" ht="15.75" thickBot="1" x14ac:dyDescent="0.3">
      <c r="E240" s="131"/>
    </row>
    <row r="241" spans="1:7" ht="45.75" customHeight="1" thickBot="1" x14ac:dyDescent="0.3">
      <c r="A241" s="678" t="s">
        <v>949</v>
      </c>
      <c r="B241" s="679"/>
      <c r="C241" s="679"/>
      <c r="D241" s="679"/>
      <c r="E241" s="680"/>
    </row>
    <row r="242" spans="1:7" ht="45" customHeight="1" thickBot="1" x14ac:dyDescent="0.3">
      <c r="A242" s="386" t="s">
        <v>950</v>
      </c>
      <c r="B242" s="681" t="s">
        <v>951</v>
      </c>
      <c r="C242" s="681"/>
      <c r="D242" s="681"/>
      <c r="E242" s="682"/>
    </row>
    <row r="243" spans="1:7" ht="57" customHeight="1" x14ac:dyDescent="0.25">
      <c r="A243" s="387"/>
      <c r="B243" s="683" t="b">
        <f>IF(A243="FUERTE","EL CONTROL SE EJECUTA DE MANERA CONSISTENTE POR PARTE DEL RESPONSABLE",IF(A243="MODERADO","EL CONTROL SE EJECUTA ALGUNAS VECES POR PARTE DEL RESPONSABLE",IF(A243="DEBIL","EL CONTROL NO SE EJECUTA POR PARTE DEL RESPONSABLE")))</f>
        <v>0</v>
      </c>
      <c r="C243" s="683"/>
      <c r="D243" s="683"/>
      <c r="E243" s="683"/>
      <c r="F243" s="388"/>
      <c r="G243" s="388"/>
    </row>
    <row r="245" spans="1:7" ht="15.75" thickBot="1" x14ac:dyDescent="0.3"/>
    <row r="246" spans="1:7" ht="44.25" customHeight="1" thickBot="1" x14ac:dyDescent="0.3">
      <c r="A246" s="678" t="s">
        <v>952</v>
      </c>
      <c r="B246" s="679"/>
      <c r="C246" s="679"/>
      <c r="D246" s="679"/>
      <c r="E246" s="680"/>
    </row>
    <row r="247" spans="1:7" x14ac:dyDescent="0.25">
      <c r="A247" s="684" t="s">
        <v>953</v>
      </c>
      <c r="B247" s="686" t="s">
        <v>40</v>
      </c>
      <c r="C247" s="686"/>
      <c r="D247" s="687" t="s">
        <v>41</v>
      </c>
      <c r="E247" s="688"/>
    </row>
    <row r="248" spans="1:7" s="32" customFormat="1" ht="47.25" customHeight="1" x14ac:dyDescent="0.25">
      <c r="A248" s="685"/>
      <c r="B248" s="389" t="s">
        <v>954</v>
      </c>
      <c r="C248" s="389" t="s">
        <v>955</v>
      </c>
      <c r="D248" s="390" t="s">
        <v>954</v>
      </c>
      <c r="E248" s="391" t="s">
        <v>955</v>
      </c>
    </row>
    <row r="249" spans="1:7" s="32" customFormat="1" ht="50.25" customHeight="1" thickBot="1" x14ac:dyDescent="0.3">
      <c r="A249" s="392" t="str">
        <f>F237</f>
        <v>FUERTE</v>
      </c>
      <c r="B249" s="393"/>
      <c r="C249" s="394" t="b">
        <f>IF(B249="Directamente",2,IF(B249="Indirectamente",1,IF(B249="No disminuye",0)))</f>
        <v>0</v>
      </c>
      <c r="D249" s="395"/>
      <c r="E249" s="396" t="b">
        <f>IF(D249="Directamente",2,IF(D249="Indirectamente",1,IF(D249="No disminuye",0)))</f>
        <v>0</v>
      </c>
    </row>
    <row r="253" spans="1:7" ht="15.75" thickBot="1" x14ac:dyDescent="0.3"/>
    <row r="254" spans="1:7" ht="44.25" customHeight="1" thickBot="1" x14ac:dyDescent="0.3">
      <c r="A254" s="689" t="s">
        <v>943</v>
      </c>
      <c r="B254" s="690"/>
      <c r="C254" s="690"/>
      <c r="D254" s="691"/>
    </row>
    <row r="255" spans="1:7" x14ac:dyDescent="0.25">
      <c r="A255" s="692" t="s">
        <v>342</v>
      </c>
      <c r="B255" s="693"/>
      <c r="C255" s="693"/>
      <c r="D255" s="694"/>
    </row>
    <row r="256" spans="1:7" ht="15.75" thickBot="1" x14ac:dyDescent="0.3">
      <c r="A256" s="695"/>
      <c r="B256" s="696"/>
      <c r="C256" s="696"/>
      <c r="D256" s="697"/>
    </row>
    <row r="257" spans="1:7" ht="57" customHeight="1" thickBot="1" x14ac:dyDescent="0.3">
      <c r="A257" s="698" t="str">
        <f>+'[2]MAPA DE RIESGOS'!J14</f>
        <v>Verificar y reclasificar saldos negativos y que no correspondan con la dinámica de las cuentas afectadas, por medio de reportes de SIIF Nación.</v>
      </c>
      <c r="B257" s="699"/>
      <c r="C257" s="699"/>
      <c r="D257" s="700"/>
    </row>
    <row r="258" spans="1:7" ht="48" thickBot="1" x14ac:dyDescent="0.3">
      <c r="A258" s="379" t="s">
        <v>326</v>
      </c>
      <c r="B258" s="380" t="s">
        <v>327</v>
      </c>
      <c r="C258" s="380" t="s">
        <v>328</v>
      </c>
      <c r="D258" s="381" t="s">
        <v>366</v>
      </c>
    </row>
    <row r="259" spans="1:7" ht="44.25" customHeight="1" x14ac:dyDescent="0.25">
      <c r="A259" s="701" t="s">
        <v>312</v>
      </c>
      <c r="B259" s="382" t="s">
        <v>317</v>
      </c>
      <c r="C259" s="383" t="s">
        <v>944</v>
      </c>
      <c r="D259" s="384">
        <f>IF(C259="Asignado",15,IF(C259="No ASignado",0))</f>
        <v>15</v>
      </c>
    </row>
    <row r="260" spans="1:7" ht="60.75" customHeight="1" x14ac:dyDescent="0.25">
      <c r="A260" s="702"/>
      <c r="B260" s="367" t="s">
        <v>318</v>
      </c>
      <c r="C260" s="369" t="s">
        <v>945</v>
      </c>
      <c r="D260" s="27">
        <f>IF(C260="Adecuado",15,IF(C260="Inadecuado",0))</f>
        <v>15</v>
      </c>
    </row>
    <row r="261" spans="1:7" ht="72" customHeight="1" x14ac:dyDescent="0.25">
      <c r="A261" s="144" t="s">
        <v>313</v>
      </c>
      <c r="B261" s="367" t="s">
        <v>323</v>
      </c>
      <c r="C261" s="369" t="s">
        <v>946</v>
      </c>
      <c r="D261" s="27">
        <f>IF(C261="OPORTUNA",15,IF(C261="INOPORTUNA",0))</f>
        <v>15</v>
      </c>
    </row>
    <row r="262" spans="1:7" ht="103.5" customHeight="1" x14ac:dyDescent="0.25">
      <c r="A262" s="144" t="s">
        <v>314</v>
      </c>
      <c r="B262" s="367" t="s">
        <v>329</v>
      </c>
      <c r="C262" s="128" t="s">
        <v>667</v>
      </c>
      <c r="D262" s="27">
        <f>IF(C262="PREVENIR",15,IF(C262="DETECTAR",10,IF(C262="NO ES UN CONTROL",0)))</f>
        <v>15</v>
      </c>
    </row>
    <row r="263" spans="1:7" ht="78.75" customHeight="1" thickBot="1" x14ac:dyDescent="0.3">
      <c r="A263" s="144" t="s">
        <v>331</v>
      </c>
      <c r="B263" s="367" t="s">
        <v>332</v>
      </c>
      <c r="C263" s="129" t="s">
        <v>947</v>
      </c>
      <c r="D263" s="27">
        <f>IF(C263="CONFIABLE",15,IF(C263="NO CONFIABLE",0))</f>
        <v>15</v>
      </c>
    </row>
    <row r="264" spans="1:7" ht="84.75" customHeight="1" x14ac:dyDescent="0.25">
      <c r="A264" s="164" t="s">
        <v>335</v>
      </c>
      <c r="B264" s="367" t="s">
        <v>336</v>
      </c>
      <c r="C264" s="368" t="s">
        <v>948</v>
      </c>
      <c r="D264" s="27">
        <f>IF(C264="SE INVESTIGAN Y RESUELVEN OPORTUNAMENTE",15,IF(C264="NO SE INVESTIGAN Y RESUELVEN OPORTUNAMENTE",0))</f>
        <v>15</v>
      </c>
      <c r="E264" s="703" t="s">
        <v>369</v>
      </c>
      <c r="F264" s="704"/>
    </row>
    <row r="265" spans="1:7" ht="70.5" customHeight="1" x14ac:dyDescent="0.25">
      <c r="A265" s="144" t="s">
        <v>339</v>
      </c>
      <c r="B265" s="367" t="s">
        <v>340</v>
      </c>
      <c r="C265" s="369" t="s">
        <v>316</v>
      </c>
      <c r="D265" s="27">
        <f>IF(C265="COMPLETA",10,IF(C265="INCOMPLETA",5,IF(C265="NO EXISTE",0)))</f>
        <v>10</v>
      </c>
      <c r="E265" s="705" t="s">
        <v>376</v>
      </c>
      <c r="F265" s="707" t="str">
        <f>IF(D266&gt;=96,"FUERTE",IF(D266&gt;=86,"MODERADO",IF(D266&lt;=85,"DEBIL")))</f>
        <v>FUERTE</v>
      </c>
    </row>
    <row r="266" spans="1:7" ht="21" thickBot="1" x14ac:dyDescent="0.3">
      <c r="A266" s="709" t="s">
        <v>375</v>
      </c>
      <c r="B266" s="710"/>
      <c r="C266" s="710"/>
      <c r="D266" s="385">
        <f>SUM(D259:D265)</f>
        <v>100</v>
      </c>
      <c r="E266" s="706"/>
      <c r="F266" s="708"/>
    </row>
    <row r="267" spans="1:7" x14ac:dyDescent="0.25">
      <c r="E267" s="131"/>
    </row>
    <row r="268" spans="1:7" ht="15.75" thickBot="1" x14ac:dyDescent="0.3">
      <c r="E268" s="131"/>
    </row>
    <row r="269" spans="1:7" ht="45.75" customHeight="1" thickBot="1" x14ac:dyDescent="0.3">
      <c r="A269" s="678" t="s">
        <v>949</v>
      </c>
      <c r="B269" s="679"/>
      <c r="C269" s="679"/>
      <c r="D269" s="679"/>
      <c r="E269" s="680"/>
    </row>
    <row r="270" spans="1:7" ht="45" customHeight="1" thickBot="1" x14ac:dyDescent="0.3">
      <c r="A270" s="386" t="s">
        <v>950</v>
      </c>
      <c r="B270" s="681" t="s">
        <v>951</v>
      </c>
      <c r="C270" s="681"/>
      <c r="D270" s="681"/>
      <c r="E270" s="682"/>
    </row>
    <row r="271" spans="1:7" ht="57" customHeight="1" x14ac:dyDescent="0.25">
      <c r="A271" s="387"/>
      <c r="B271" s="683" t="b">
        <f>IF(A271="FUERTE","EL CONTROL SE EJECUTA DE MANERA CONSISTENTE POR PARTE DEL RESPONSABLE",IF(A271="MODERADO","EL CONTROL SE EJECUTA ALGUNAS VECES POR PARTE DEL RESPONSABLE",IF(A271="DEBIL","EL CONTROL NO SE EJECUTA POR PARTE DEL RESPONSABLE")))</f>
        <v>0</v>
      </c>
      <c r="C271" s="683"/>
      <c r="D271" s="683"/>
      <c r="E271" s="683"/>
      <c r="F271" s="388"/>
      <c r="G271" s="388"/>
    </row>
    <row r="273" spans="1:5" ht="15.75" thickBot="1" x14ac:dyDescent="0.3"/>
    <row r="274" spans="1:5" ht="44.25" customHeight="1" thickBot="1" x14ac:dyDescent="0.3">
      <c r="A274" s="678" t="s">
        <v>952</v>
      </c>
      <c r="B274" s="679"/>
      <c r="C274" s="679"/>
      <c r="D274" s="679"/>
      <c r="E274" s="680"/>
    </row>
    <row r="275" spans="1:5" x14ac:dyDescent="0.25">
      <c r="A275" s="684" t="s">
        <v>953</v>
      </c>
      <c r="B275" s="686" t="s">
        <v>40</v>
      </c>
      <c r="C275" s="686"/>
      <c r="D275" s="687" t="s">
        <v>41</v>
      </c>
      <c r="E275" s="688"/>
    </row>
    <row r="276" spans="1:5" s="32" customFormat="1" ht="47.25" customHeight="1" x14ac:dyDescent="0.25">
      <c r="A276" s="685"/>
      <c r="B276" s="389" t="s">
        <v>954</v>
      </c>
      <c r="C276" s="389" t="s">
        <v>955</v>
      </c>
      <c r="D276" s="390" t="s">
        <v>954</v>
      </c>
      <c r="E276" s="391" t="s">
        <v>955</v>
      </c>
    </row>
    <row r="277" spans="1:5" s="32" customFormat="1" ht="50.25" customHeight="1" thickBot="1" x14ac:dyDescent="0.3">
      <c r="A277" s="392" t="str">
        <f>F265</f>
        <v>FUERTE</v>
      </c>
      <c r="B277" s="393"/>
      <c r="C277" s="394" t="b">
        <f>IF(B277="Directamente",2,IF(B277="Indirectamente",1,IF(B277="No disminuye",0)))</f>
        <v>0</v>
      </c>
      <c r="D277" s="395"/>
      <c r="E277" s="396" t="b">
        <f>IF(D277="Directamente",2,IF(D277="Indirectamente",1,IF(D277="No disminuye",0)))</f>
        <v>0</v>
      </c>
    </row>
    <row r="281" spans="1:5" ht="15.75" thickBot="1" x14ac:dyDescent="0.3"/>
    <row r="282" spans="1:5" ht="44.25" customHeight="1" thickBot="1" x14ac:dyDescent="0.3">
      <c r="A282" s="689" t="s">
        <v>943</v>
      </c>
      <c r="B282" s="690"/>
      <c r="C282" s="690"/>
      <c r="D282" s="691"/>
    </row>
    <row r="283" spans="1:5" x14ac:dyDescent="0.25">
      <c r="A283" s="692" t="s">
        <v>342</v>
      </c>
      <c r="B283" s="693"/>
      <c r="C283" s="693"/>
      <c r="D283" s="694"/>
    </row>
    <row r="284" spans="1:5" ht="15.75" thickBot="1" x14ac:dyDescent="0.3">
      <c r="A284" s="695"/>
      <c r="B284" s="696"/>
      <c r="C284" s="696"/>
      <c r="D284" s="697"/>
    </row>
    <row r="285" spans="1:5" ht="57" customHeight="1" thickBot="1" x14ac:dyDescent="0.3">
      <c r="A285" s="698" t="str">
        <f>+'[2]MAPA DE RIESGOS'!J15</f>
        <v>Elaboración de conciliaciones y matríz de cumplimiento de acuerdo a las fechas establecidas por la Contaduria General de la Nacion.</v>
      </c>
      <c r="B285" s="699"/>
      <c r="C285" s="699"/>
      <c r="D285" s="700"/>
    </row>
    <row r="286" spans="1:5" ht="48" thickBot="1" x14ac:dyDescent="0.3">
      <c r="A286" s="379" t="s">
        <v>326</v>
      </c>
      <c r="B286" s="380" t="s">
        <v>327</v>
      </c>
      <c r="C286" s="380" t="s">
        <v>328</v>
      </c>
      <c r="D286" s="381" t="s">
        <v>366</v>
      </c>
    </row>
    <row r="287" spans="1:5" ht="44.25" customHeight="1" x14ac:dyDescent="0.25">
      <c r="A287" s="701" t="s">
        <v>312</v>
      </c>
      <c r="B287" s="382" t="s">
        <v>317</v>
      </c>
      <c r="C287" s="383" t="s">
        <v>944</v>
      </c>
      <c r="D287" s="384">
        <f>IF(C287="Asignado",15,IF(C287="No ASignado",0))</f>
        <v>15</v>
      </c>
    </row>
    <row r="288" spans="1:5" ht="60.75" customHeight="1" x14ac:dyDescent="0.25">
      <c r="A288" s="702"/>
      <c r="B288" s="367" t="s">
        <v>318</v>
      </c>
      <c r="C288" s="369" t="s">
        <v>945</v>
      </c>
      <c r="D288" s="27">
        <f>IF(C288="Adecuado",15,IF(C288="Inadecuado",0))</f>
        <v>15</v>
      </c>
    </row>
    <row r="289" spans="1:7" ht="72" customHeight="1" x14ac:dyDescent="0.25">
      <c r="A289" s="144" t="s">
        <v>313</v>
      </c>
      <c r="B289" s="367" t="s">
        <v>323</v>
      </c>
      <c r="C289" s="369" t="s">
        <v>946</v>
      </c>
      <c r="D289" s="27">
        <f>IF(C289="OPORTUNA",15,IF(C289="INOPORTUNA",0))</f>
        <v>15</v>
      </c>
    </row>
    <row r="290" spans="1:7" ht="103.5" customHeight="1" x14ac:dyDescent="0.25">
      <c r="A290" s="144" t="s">
        <v>314</v>
      </c>
      <c r="B290" s="367" t="s">
        <v>329</v>
      </c>
      <c r="C290" s="128" t="s">
        <v>667</v>
      </c>
      <c r="D290" s="27">
        <f>IF(C290="PREVENIR",15,IF(C290="DETECTAR",10,IF(C290="NO ES UN CONTROL",0)))</f>
        <v>15</v>
      </c>
    </row>
    <row r="291" spans="1:7" ht="78.75" customHeight="1" thickBot="1" x14ac:dyDescent="0.3">
      <c r="A291" s="144" t="s">
        <v>331</v>
      </c>
      <c r="B291" s="367" t="s">
        <v>332</v>
      </c>
      <c r="C291" s="129" t="s">
        <v>947</v>
      </c>
      <c r="D291" s="27">
        <f>IF(C291="CONFIABLE",15,IF(C291="NO CONFIABLE",0))</f>
        <v>15</v>
      </c>
    </row>
    <row r="292" spans="1:7" ht="84.75" customHeight="1" x14ac:dyDescent="0.25">
      <c r="A292" s="164" t="s">
        <v>335</v>
      </c>
      <c r="B292" s="367" t="s">
        <v>336</v>
      </c>
      <c r="C292" s="368" t="s">
        <v>948</v>
      </c>
      <c r="D292" s="27">
        <f>IF(C292="SE INVESTIGAN Y RESUELVEN OPORTUNAMENTE",15,IF(C292="NO SE INVESTIGAN Y RESUELVEN OPORTUNAMENTE",0))</f>
        <v>15</v>
      </c>
      <c r="E292" s="703" t="s">
        <v>369</v>
      </c>
      <c r="F292" s="704"/>
    </row>
    <row r="293" spans="1:7" ht="70.5" customHeight="1" x14ac:dyDescent="0.25">
      <c r="A293" s="144" t="s">
        <v>339</v>
      </c>
      <c r="B293" s="367" t="s">
        <v>340</v>
      </c>
      <c r="C293" s="369" t="s">
        <v>316</v>
      </c>
      <c r="D293" s="27">
        <f>IF(C293="COMPLETA",10,IF(C293="INCOMPLETA",5,IF(C293="NO EXISTE",0)))</f>
        <v>10</v>
      </c>
      <c r="E293" s="705" t="s">
        <v>376</v>
      </c>
      <c r="F293" s="707" t="str">
        <f>IF(D294&gt;=96,"FUERTE",IF(D294&gt;=86,"MODERADO",IF(D294&lt;=85,"DEBIL")))</f>
        <v>FUERTE</v>
      </c>
    </row>
    <row r="294" spans="1:7" ht="21" thickBot="1" x14ac:dyDescent="0.3">
      <c r="A294" s="709" t="s">
        <v>375</v>
      </c>
      <c r="B294" s="710"/>
      <c r="C294" s="710"/>
      <c r="D294" s="385">
        <f>SUM(D287:D293)</f>
        <v>100</v>
      </c>
      <c r="E294" s="706"/>
      <c r="F294" s="708"/>
    </row>
    <row r="295" spans="1:7" x14ac:dyDescent="0.25">
      <c r="E295" s="131"/>
    </row>
    <row r="296" spans="1:7" ht="15.75" thickBot="1" x14ac:dyDescent="0.3">
      <c r="E296" s="131"/>
    </row>
    <row r="297" spans="1:7" ht="45.75" customHeight="1" thickBot="1" x14ac:dyDescent="0.3">
      <c r="A297" s="678" t="s">
        <v>949</v>
      </c>
      <c r="B297" s="679"/>
      <c r="C297" s="679"/>
      <c r="D297" s="679"/>
      <c r="E297" s="680"/>
    </row>
    <row r="298" spans="1:7" ht="45" customHeight="1" thickBot="1" x14ac:dyDescent="0.3">
      <c r="A298" s="386" t="s">
        <v>950</v>
      </c>
      <c r="B298" s="681" t="s">
        <v>951</v>
      </c>
      <c r="C298" s="681"/>
      <c r="D298" s="681"/>
      <c r="E298" s="682"/>
    </row>
    <row r="299" spans="1:7" ht="57" customHeight="1" x14ac:dyDescent="0.25">
      <c r="A299" s="387"/>
      <c r="B299" s="683" t="b">
        <f>IF(A299="FUERTE","EL CONTROL SE EJECUTA DE MANERA CONSISTENTE POR PARTE DEL RESPONSABLE",IF(A299="MODERADO","EL CONTROL SE EJECUTA ALGUNAS VECES POR PARTE DEL RESPONSABLE",IF(A299="DEBIL","EL CONTROL NO SE EJECUTA POR PARTE DEL RESPONSABLE")))</f>
        <v>0</v>
      </c>
      <c r="C299" s="683"/>
      <c r="D299" s="683"/>
      <c r="E299" s="683"/>
      <c r="F299" s="388"/>
      <c r="G299" s="388"/>
    </row>
    <row r="301" spans="1:7" ht="15.75" thickBot="1" x14ac:dyDescent="0.3"/>
    <row r="302" spans="1:7" ht="44.25" customHeight="1" thickBot="1" x14ac:dyDescent="0.3">
      <c r="A302" s="678" t="s">
        <v>952</v>
      </c>
      <c r="B302" s="679"/>
      <c r="C302" s="679"/>
      <c r="D302" s="679"/>
      <c r="E302" s="680"/>
    </row>
    <row r="303" spans="1:7" x14ac:dyDescent="0.25">
      <c r="A303" s="684" t="s">
        <v>953</v>
      </c>
      <c r="B303" s="686" t="s">
        <v>40</v>
      </c>
      <c r="C303" s="686"/>
      <c r="D303" s="687" t="s">
        <v>41</v>
      </c>
      <c r="E303" s="688"/>
    </row>
    <row r="304" spans="1:7" s="32" customFormat="1" ht="47.25" customHeight="1" x14ac:dyDescent="0.25">
      <c r="A304" s="685"/>
      <c r="B304" s="389" t="s">
        <v>954</v>
      </c>
      <c r="C304" s="389" t="s">
        <v>955</v>
      </c>
      <c r="D304" s="390" t="s">
        <v>954</v>
      </c>
      <c r="E304" s="391" t="s">
        <v>955</v>
      </c>
    </row>
    <row r="305" spans="1:6" s="32" customFormat="1" ht="50.25" customHeight="1" thickBot="1" x14ac:dyDescent="0.3">
      <c r="A305" s="392" t="str">
        <f>F293</f>
        <v>FUERTE</v>
      </c>
      <c r="B305" s="393"/>
      <c r="C305" s="394" t="b">
        <f>IF(B305="Directamente",2,IF(B305="Indirectamente",1,IF(B305="No disminuye",0)))</f>
        <v>0</v>
      </c>
      <c r="D305" s="395"/>
      <c r="E305" s="396" t="b">
        <f>IF(D305="Directamente",2,IF(D305="Indirectamente",1,IF(D305="No disminuye",0)))</f>
        <v>0</v>
      </c>
    </row>
    <row r="309" spans="1:6" ht="15.75" thickBot="1" x14ac:dyDescent="0.3"/>
    <row r="310" spans="1:6" ht="44.25" customHeight="1" thickBot="1" x14ac:dyDescent="0.3">
      <c r="A310" s="689" t="s">
        <v>943</v>
      </c>
      <c r="B310" s="690"/>
      <c r="C310" s="690"/>
      <c r="D310" s="691"/>
    </row>
    <row r="311" spans="1:6" x14ac:dyDescent="0.25">
      <c r="A311" s="692" t="s">
        <v>342</v>
      </c>
      <c r="B311" s="693"/>
      <c r="C311" s="693"/>
      <c r="D311" s="694"/>
    </row>
    <row r="312" spans="1:6" ht="15.75" thickBot="1" x14ac:dyDescent="0.3">
      <c r="A312" s="695"/>
      <c r="B312" s="696"/>
      <c r="C312" s="696"/>
      <c r="D312" s="697"/>
    </row>
    <row r="313" spans="1:6" ht="57" customHeight="1" thickBot="1" x14ac:dyDescent="0.3">
      <c r="A313" s="698" t="str">
        <f>+'[2]MAPA DE RIESGOS'!J16</f>
        <v>Para reservar PAC sobre compromisos de Rezago Presupuestal, es necesario remitir los documento requeridos según la lista  de chequeo de pagos - código UAEOS-FO-GFI-02.</v>
      </c>
      <c r="B313" s="699"/>
      <c r="C313" s="699"/>
      <c r="D313" s="700"/>
    </row>
    <row r="314" spans="1:6" ht="48" thickBot="1" x14ac:dyDescent="0.3">
      <c r="A314" s="379" t="s">
        <v>326</v>
      </c>
      <c r="B314" s="380" t="s">
        <v>327</v>
      </c>
      <c r="C314" s="380" t="s">
        <v>328</v>
      </c>
      <c r="D314" s="381" t="s">
        <v>366</v>
      </c>
    </row>
    <row r="315" spans="1:6" ht="44.25" customHeight="1" x14ac:dyDescent="0.25">
      <c r="A315" s="701" t="s">
        <v>312</v>
      </c>
      <c r="B315" s="382" t="s">
        <v>317</v>
      </c>
      <c r="C315" s="383" t="s">
        <v>944</v>
      </c>
      <c r="D315" s="384">
        <f>IF(C315="Asignado",15,IF(C315="No ASignado",0))</f>
        <v>15</v>
      </c>
    </row>
    <row r="316" spans="1:6" ht="60.75" customHeight="1" x14ac:dyDescent="0.25">
      <c r="A316" s="702"/>
      <c r="B316" s="367" t="s">
        <v>318</v>
      </c>
      <c r="C316" s="369" t="s">
        <v>945</v>
      </c>
      <c r="D316" s="27">
        <f>IF(C316="Adecuado",15,IF(C316="Inadecuado",0))</f>
        <v>15</v>
      </c>
    </row>
    <row r="317" spans="1:6" ht="72" customHeight="1" x14ac:dyDescent="0.25">
      <c r="A317" s="144" t="s">
        <v>313</v>
      </c>
      <c r="B317" s="367" t="s">
        <v>323</v>
      </c>
      <c r="C317" s="369" t="s">
        <v>946</v>
      </c>
      <c r="D317" s="27">
        <f>IF(C317="OPORTUNA",15,IF(C317="INOPORTUNA",0))</f>
        <v>15</v>
      </c>
    </row>
    <row r="318" spans="1:6" ht="103.5" customHeight="1" x14ac:dyDescent="0.25">
      <c r="A318" s="144" t="s">
        <v>314</v>
      </c>
      <c r="B318" s="367" t="s">
        <v>329</v>
      </c>
      <c r="C318" s="128" t="s">
        <v>667</v>
      </c>
      <c r="D318" s="27">
        <f>IF(C318="PREVENIR",15,IF(C318="DETECTAR",10,IF(C318="NO ES UN CONTROL",0)))</f>
        <v>15</v>
      </c>
    </row>
    <row r="319" spans="1:6" ht="78.75" customHeight="1" thickBot="1" x14ac:dyDescent="0.3">
      <c r="A319" s="144" t="s">
        <v>331</v>
      </c>
      <c r="B319" s="367" t="s">
        <v>332</v>
      </c>
      <c r="C319" s="129" t="s">
        <v>947</v>
      </c>
      <c r="D319" s="27">
        <f>IF(C319="CONFIABLE",15,IF(C319="NO CONFIABLE",0))</f>
        <v>15</v>
      </c>
    </row>
    <row r="320" spans="1:6" ht="84.75" customHeight="1" x14ac:dyDescent="0.25">
      <c r="A320" s="164" t="s">
        <v>335</v>
      </c>
      <c r="B320" s="367" t="s">
        <v>336</v>
      </c>
      <c r="C320" s="368" t="s">
        <v>956</v>
      </c>
      <c r="D320" s="27">
        <f>IF(C320="SE INVESTIGAN Y RESUELVEN OPORTUNAMENTE",15,IF(C320="NO SE INVESTIGAN Y RESUELVEN OPORTUNAMENTE",0))</f>
        <v>0</v>
      </c>
      <c r="E320" s="703" t="s">
        <v>369</v>
      </c>
      <c r="F320" s="704"/>
    </row>
    <row r="321" spans="1:7" ht="70.5" customHeight="1" x14ac:dyDescent="0.25">
      <c r="A321" s="144" t="s">
        <v>339</v>
      </c>
      <c r="B321" s="367" t="s">
        <v>340</v>
      </c>
      <c r="C321" s="369" t="s">
        <v>316</v>
      </c>
      <c r="D321" s="27">
        <f>IF(C321="COMPLETA",10,IF(C321="INCOMPLETA",5,IF(C321="NO EXISTE",0)))</f>
        <v>10</v>
      </c>
      <c r="E321" s="705" t="s">
        <v>376</v>
      </c>
      <c r="F321" s="707" t="str">
        <f>IF(D322&gt;=96,"FUERTE",IF(D322&gt;=86,"MODERADO",IF(D322&lt;=85,"DEBIL")))</f>
        <v>DEBIL</v>
      </c>
    </row>
    <row r="322" spans="1:7" ht="21" thickBot="1" x14ac:dyDescent="0.3">
      <c r="A322" s="709" t="s">
        <v>375</v>
      </c>
      <c r="B322" s="710"/>
      <c r="C322" s="710"/>
      <c r="D322" s="385">
        <f>SUM(D315:D321)</f>
        <v>85</v>
      </c>
      <c r="E322" s="706"/>
      <c r="F322" s="708"/>
    </row>
    <row r="323" spans="1:7" x14ac:dyDescent="0.25">
      <c r="E323" s="131"/>
    </row>
    <row r="324" spans="1:7" ht="15.75" thickBot="1" x14ac:dyDescent="0.3">
      <c r="E324" s="131"/>
    </row>
    <row r="325" spans="1:7" ht="45.75" customHeight="1" thickBot="1" x14ac:dyDescent="0.3">
      <c r="A325" s="678" t="s">
        <v>949</v>
      </c>
      <c r="B325" s="679"/>
      <c r="C325" s="679"/>
      <c r="D325" s="679"/>
      <c r="E325" s="680"/>
    </row>
    <row r="326" spans="1:7" ht="45" customHeight="1" thickBot="1" x14ac:dyDescent="0.3">
      <c r="A326" s="386" t="s">
        <v>950</v>
      </c>
      <c r="B326" s="681" t="s">
        <v>951</v>
      </c>
      <c r="C326" s="681"/>
      <c r="D326" s="681"/>
      <c r="E326" s="682"/>
    </row>
    <row r="327" spans="1:7" ht="57" customHeight="1" x14ac:dyDescent="0.25">
      <c r="A327" s="387"/>
      <c r="B327" s="683" t="b">
        <f>IF(A327="FUERTE","EL CONTROL SE EJECUTA DE MANERA CONSISTENTE POR PARTE DEL RESPONSABLE",IF(A327="MODERADO","EL CONTROL SE EJECUTA ALGUNAS VECES POR PARTE DEL RESPONSABLE",IF(A327="DEBIL","EL CONTROL NO SE EJECUTA POR PARTE DEL RESPONSABLE")))</f>
        <v>0</v>
      </c>
      <c r="C327" s="683"/>
      <c r="D327" s="683"/>
      <c r="E327" s="683"/>
      <c r="F327" s="388"/>
      <c r="G327" s="388"/>
    </row>
    <row r="329" spans="1:7" ht="15.75" thickBot="1" x14ac:dyDescent="0.3"/>
    <row r="330" spans="1:7" ht="44.25" customHeight="1" thickBot="1" x14ac:dyDescent="0.3">
      <c r="A330" s="678" t="s">
        <v>952</v>
      </c>
      <c r="B330" s="679"/>
      <c r="C330" s="679"/>
      <c r="D330" s="679"/>
      <c r="E330" s="680"/>
    </row>
    <row r="331" spans="1:7" x14ac:dyDescent="0.25">
      <c r="A331" s="684" t="s">
        <v>953</v>
      </c>
      <c r="B331" s="686" t="s">
        <v>40</v>
      </c>
      <c r="C331" s="686"/>
      <c r="D331" s="687" t="s">
        <v>41</v>
      </c>
      <c r="E331" s="688"/>
    </row>
    <row r="332" spans="1:7" s="32" customFormat="1" ht="47.25" customHeight="1" x14ac:dyDescent="0.25">
      <c r="A332" s="685"/>
      <c r="B332" s="389" t="s">
        <v>954</v>
      </c>
      <c r="C332" s="389" t="s">
        <v>955</v>
      </c>
      <c r="D332" s="390" t="s">
        <v>954</v>
      </c>
      <c r="E332" s="391" t="s">
        <v>955</v>
      </c>
    </row>
    <row r="333" spans="1:7" s="32" customFormat="1" ht="50.25" customHeight="1" thickBot="1" x14ac:dyDescent="0.3">
      <c r="A333" s="392" t="str">
        <f>F321</f>
        <v>DEBIL</v>
      </c>
      <c r="B333" s="393"/>
      <c r="C333" s="394" t="b">
        <f>IF(B333="Directamente",2,IF(B333="Indirectamente",1,IF(B333="No disminuye",0)))</f>
        <v>0</v>
      </c>
      <c r="D333" s="395"/>
      <c r="E333" s="396" t="b">
        <f>IF(D333="Directamente",2,IF(D333="Indirectamente",1,IF(D333="No disminuye",0)))</f>
        <v>0</v>
      </c>
    </row>
    <row r="337" spans="1:6" ht="15.75" thickBot="1" x14ac:dyDescent="0.3"/>
    <row r="338" spans="1:6" ht="44.25" customHeight="1" thickBot="1" x14ac:dyDescent="0.3">
      <c r="A338" s="689" t="s">
        <v>943</v>
      </c>
      <c r="B338" s="690"/>
      <c r="C338" s="690"/>
      <c r="D338" s="691"/>
    </row>
    <row r="339" spans="1:6" x14ac:dyDescent="0.25">
      <c r="A339" s="692" t="s">
        <v>342</v>
      </c>
      <c r="B339" s="693"/>
      <c r="C339" s="693"/>
      <c r="D339" s="694"/>
    </row>
    <row r="340" spans="1:6" ht="15.75" thickBot="1" x14ac:dyDescent="0.3">
      <c r="A340" s="695"/>
      <c r="B340" s="696"/>
      <c r="C340" s="696"/>
      <c r="D340" s="697"/>
    </row>
    <row r="341" spans="1:6" ht="57" customHeight="1" thickBot="1" x14ac:dyDescent="0.3">
      <c r="A341" s="698" t="str">
        <f>+'[2]MAPA DE RIESGOS'!J17</f>
        <v>Para reservar PAC sobre compromisos de vigencia actual es necesario relacionar en el formato y la fecha  establecida, los datos requeridos, donde se menciona el RP y expedido.</v>
      </c>
      <c r="B341" s="699"/>
      <c r="C341" s="699"/>
      <c r="D341" s="700"/>
    </row>
    <row r="342" spans="1:6" ht="48" thickBot="1" x14ac:dyDescent="0.3">
      <c r="A342" s="379" t="s">
        <v>326</v>
      </c>
      <c r="B342" s="380" t="s">
        <v>327</v>
      </c>
      <c r="C342" s="380" t="s">
        <v>328</v>
      </c>
      <c r="D342" s="381" t="s">
        <v>366</v>
      </c>
    </row>
    <row r="343" spans="1:6" ht="44.25" customHeight="1" x14ac:dyDescent="0.25">
      <c r="A343" s="701" t="s">
        <v>312</v>
      </c>
      <c r="B343" s="382" t="s">
        <v>317</v>
      </c>
      <c r="C343" s="383" t="s">
        <v>944</v>
      </c>
      <c r="D343" s="384">
        <f>IF(C343="Asignado",15,IF(C343="No ASignado",0))</f>
        <v>15</v>
      </c>
    </row>
    <row r="344" spans="1:6" ht="60.75" customHeight="1" x14ac:dyDescent="0.25">
      <c r="A344" s="702"/>
      <c r="B344" s="367" t="s">
        <v>318</v>
      </c>
      <c r="C344" s="369" t="s">
        <v>945</v>
      </c>
      <c r="D344" s="27">
        <f>IF(C344="Adecuado",15,IF(C344="Inadecuado",0))</f>
        <v>15</v>
      </c>
    </row>
    <row r="345" spans="1:6" ht="72" customHeight="1" x14ac:dyDescent="0.25">
      <c r="A345" s="144" t="s">
        <v>313</v>
      </c>
      <c r="B345" s="367" t="s">
        <v>323</v>
      </c>
      <c r="C345" s="369" t="s">
        <v>946</v>
      </c>
      <c r="D345" s="27">
        <f>IF(C345="OPORTUNA",15,IF(C345="INOPORTUNA",0))</f>
        <v>15</v>
      </c>
    </row>
    <row r="346" spans="1:6" ht="103.5" customHeight="1" x14ac:dyDescent="0.25">
      <c r="A346" s="144" t="s">
        <v>314</v>
      </c>
      <c r="B346" s="367" t="s">
        <v>329</v>
      </c>
      <c r="C346" s="128" t="s">
        <v>667</v>
      </c>
      <c r="D346" s="27">
        <f>IF(C346="PREVENIR",15,IF(C346="DETECTAR",10,IF(C346="NO ES UN CONTROL",0)))</f>
        <v>15</v>
      </c>
    </row>
    <row r="347" spans="1:6" ht="78.75" customHeight="1" thickBot="1" x14ac:dyDescent="0.3">
      <c r="A347" s="144" t="s">
        <v>331</v>
      </c>
      <c r="B347" s="367" t="s">
        <v>332</v>
      </c>
      <c r="C347" s="129" t="s">
        <v>947</v>
      </c>
      <c r="D347" s="27">
        <f>IF(C347="CONFIABLE",15,IF(C347="NO CONFIABLE",0))</f>
        <v>15</v>
      </c>
    </row>
    <row r="348" spans="1:6" ht="84.75" customHeight="1" x14ac:dyDescent="0.25">
      <c r="A348" s="164" t="s">
        <v>335</v>
      </c>
      <c r="B348" s="367" t="s">
        <v>336</v>
      </c>
      <c r="C348" s="368" t="s">
        <v>956</v>
      </c>
      <c r="D348" s="27">
        <f>IF(C348="SE INVESTIGAN Y RESUELVEN OPORTUNAMENTE",15,IF(C348="NO SE INVESTIGAN Y RESUELVEN OPORTUNAMENTE",0))</f>
        <v>0</v>
      </c>
      <c r="E348" s="703" t="s">
        <v>369</v>
      </c>
      <c r="F348" s="704"/>
    </row>
    <row r="349" spans="1:6" ht="70.5" customHeight="1" x14ac:dyDescent="0.25">
      <c r="A349" s="144" t="s">
        <v>339</v>
      </c>
      <c r="B349" s="367" t="s">
        <v>340</v>
      </c>
      <c r="C349" s="369" t="s">
        <v>316</v>
      </c>
      <c r="D349" s="27">
        <f>IF(C349="COMPLETA",10,IF(C349="INCOMPLETA",5,IF(C349="NO EXISTE",0)))</f>
        <v>10</v>
      </c>
      <c r="E349" s="705" t="s">
        <v>376</v>
      </c>
      <c r="F349" s="707" t="str">
        <f>IF(D350&gt;=96,"FUERTE",IF(D350&gt;=86,"MODERADO",IF(D350&lt;=85,"DEBIL")))</f>
        <v>DEBIL</v>
      </c>
    </row>
    <row r="350" spans="1:6" ht="21" thickBot="1" x14ac:dyDescent="0.3">
      <c r="A350" s="709" t="s">
        <v>375</v>
      </c>
      <c r="B350" s="710"/>
      <c r="C350" s="710"/>
      <c r="D350" s="385">
        <f>SUM(D343:D349)</f>
        <v>85</v>
      </c>
      <c r="E350" s="706"/>
      <c r="F350" s="708"/>
    </row>
    <row r="351" spans="1:6" x14ac:dyDescent="0.25">
      <c r="E351" s="131"/>
    </row>
    <row r="352" spans="1:6" ht="15.75" thickBot="1" x14ac:dyDescent="0.3">
      <c r="E352" s="131"/>
    </row>
    <row r="353" spans="1:7" ht="45.75" customHeight="1" thickBot="1" x14ac:dyDescent="0.3">
      <c r="A353" s="678" t="s">
        <v>949</v>
      </c>
      <c r="B353" s="679"/>
      <c r="C353" s="679"/>
      <c r="D353" s="679"/>
      <c r="E353" s="680"/>
    </row>
    <row r="354" spans="1:7" ht="45" customHeight="1" thickBot="1" x14ac:dyDescent="0.3">
      <c r="A354" s="386" t="s">
        <v>950</v>
      </c>
      <c r="B354" s="681" t="s">
        <v>951</v>
      </c>
      <c r="C354" s="681"/>
      <c r="D354" s="681"/>
      <c r="E354" s="682"/>
    </row>
    <row r="355" spans="1:7" ht="57" customHeight="1" x14ac:dyDescent="0.25">
      <c r="A355" s="387"/>
      <c r="B355" s="683" t="b">
        <f>IF(A355="FUERTE","EL CONTROL SE EJECUTA DE MANERA CONSISTENTE POR PARTE DEL RESPONSABLE",IF(A355="MODERADO","EL CONTROL SE EJECUTA ALGUNAS VECES POR PARTE DEL RESPONSABLE",IF(A355="DEBIL","EL CONTROL NO SE EJECUTA POR PARTE DEL RESPONSABLE")))</f>
        <v>0</v>
      </c>
      <c r="C355" s="683"/>
      <c r="D355" s="683"/>
      <c r="E355" s="683"/>
      <c r="F355" s="388"/>
      <c r="G355" s="388"/>
    </row>
    <row r="357" spans="1:7" ht="15.75" thickBot="1" x14ac:dyDescent="0.3"/>
    <row r="358" spans="1:7" ht="44.25" customHeight="1" thickBot="1" x14ac:dyDescent="0.3">
      <c r="A358" s="678" t="s">
        <v>952</v>
      </c>
      <c r="B358" s="679"/>
      <c r="C358" s="679"/>
      <c r="D358" s="679"/>
      <c r="E358" s="680"/>
    </row>
    <row r="359" spans="1:7" x14ac:dyDescent="0.25">
      <c r="A359" s="684" t="s">
        <v>953</v>
      </c>
      <c r="B359" s="686" t="s">
        <v>40</v>
      </c>
      <c r="C359" s="686"/>
      <c r="D359" s="687" t="s">
        <v>41</v>
      </c>
      <c r="E359" s="688"/>
    </row>
    <row r="360" spans="1:7" s="32" customFormat="1" ht="47.25" customHeight="1" x14ac:dyDescent="0.25">
      <c r="A360" s="685"/>
      <c r="B360" s="389" t="s">
        <v>954</v>
      </c>
      <c r="C360" s="389" t="s">
        <v>955</v>
      </c>
      <c r="D360" s="390" t="s">
        <v>954</v>
      </c>
      <c r="E360" s="391" t="s">
        <v>955</v>
      </c>
    </row>
    <row r="361" spans="1:7" s="32" customFormat="1" ht="50.25" customHeight="1" thickBot="1" x14ac:dyDescent="0.3">
      <c r="A361" s="392" t="str">
        <f>F349</f>
        <v>DEBIL</v>
      </c>
      <c r="B361" s="393"/>
      <c r="C361" s="394" t="b">
        <f>IF(B361="Directamente",2,IF(B361="Indirectamente",1,IF(B361="No disminuye",0)))</f>
        <v>0</v>
      </c>
      <c r="D361" s="395"/>
      <c r="E361" s="396" t="b">
        <f>IF(D361="Directamente",2,IF(D361="Indirectamente",1,IF(D361="No disminuye",0)))</f>
        <v>0</v>
      </c>
    </row>
    <row r="365" spans="1:7" ht="15.75" thickBot="1" x14ac:dyDescent="0.3"/>
    <row r="366" spans="1:7" ht="44.25" customHeight="1" thickBot="1" x14ac:dyDescent="0.3">
      <c r="A366" s="689" t="s">
        <v>943</v>
      </c>
      <c r="B366" s="690"/>
      <c r="C366" s="690"/>
      <c r="D366" s="691"/>
    </row>
    <row r="367" spans="1:7" x14ac:dyDescent="0.25">
      <c r="A367" s="692" t="s">
        <v>342</v>
      </c>
      <c r="B367" s="693"/>
      <c r="C367" s="693"/>
      <c r="D367" s="694"/>
    </row>
    <row r="368" spans="1:7" ht="15.75" thickBot="1" x14ac:dyDescent="0.3">
      <c r="A368" s="695"/>
      <c r="B368" s="696"/>
      <c r="C368" s="696"/>
      <c r="D368" s="697"/>
    </row>
    <row r="369" spans="1:7" ht="57" customHeight="1" thickBot="1" x14ac:dyDescent="0.3">
      <c r="A369" s="698" t="str">
        <f>+'[2]MAPA DE RIESGOS'!J18</f>
        <v>Recordacion de PAC semanal por parte del funcionario encargado de la Tesoreria de la entidad, para que los supervisores tengan presente los pagos que corresponden al mes.</v>
      </c>
      <c r="B369" s="699"/>
      <c r="C369" s="699"/>
      <c r="D369" s="700"/>
    </row>
    <row r="370" spans="1:7" ht="48" thickBot="1" x14ac:dyDescent="0.3">
      <c r="A370" s="379" t="s">
        <v>326</v>
      </c>
      <c r="B370" s="380" t="s">
        <v>327</v>
      </c>
      <c r="C370" s="380" t="s">
        <v>328</v>
      </c>
      <c r="D370" s="381" t="s">
        <v>366</v>
      </c>
    </row>
    <row r="371" spans="1:7" ht="44.25" customHeight="1" x14ac:dyDescent="0.25">
      <c r="A371" s="701" t="s">
        <v>312</v>
      </c>
      <c r="B371" s="382" t="s">
        <v>317</v>
      </c>
      <c r="C371" s="383" t="s">
        <v>944</v>
      </c>
      <c r="D371" s="384">
        <f>IF(C371="Asignado",15,IF(C371="No ASignado",0))</f>
        <v>15</v>
      </c>
    </row>
    <row r="372" spans="1:7" ht="60.75" customHeight="1" x14ac:dyDescent="0.25">
      <c r="A372" s="702"/>
      <c r="B372" s="367" t="s">
        <v>318</v>
      </c>
      <c r="C372" s="369" t="s">
        <v>945</v>
      </c>
      <c r="D372" s="27">
        <f>IF(C372="Adecuado",15,IF(C372="Inadecuado",0))</f>
        <v>15</v>
      </c>
    </row>
    <row r="373" spans="1:7" ht="72" customHeight="1" x14ac:dyDescent="0.25">
      <c r="A373" s="144" t="s">
        <v>313</v>
      </c>
      <c r="B373" s="367" t="s">
        <v>323</v>
      </c>
      <c r="C373" s="369" t="s">
        <v>946</v>
      </c>
      <c r="D373" s="27">
        <f>IF(C373="OPORTUNA",15,IF(C373="INOPORTUNA",0))</f>
        <v>15</v>
      </c>
    </row>
    <row r="374" spans="1:7" ht="103.5" customHeight="1" x14ac:dyDescent="0.25">
      <c r="A374" s="144" t="s">
        <v>314</v>
      </c>
      <c r="B374" s="367" t="s">
        <v>329</v>
      </c>
      <c r="C374" s="128" t="s">
        <v>667</v>
      </c>
      <c r="D374" s="27">
        <f>IF(C374="PREVENIR",15,IF(C374="DETECTAR",10,IF(C374="NO ES UN CONTROL",0)))</f>
        <v>15</v>
      </c>
    </row>
    <row r="375" spans="1:7" ht="78.75" customHeight="1" thickBot="1" x14ac:dyDescent="0.3">
      <c r="A375" s="144" t="s">
        <v>331</v>
      </c>
      <c r="B375" s="367" t="s">
        <v>332</v>
      </c>
      <c r="C375" s="129" t="s">
        <v>947</v>
      </c>
      <c r="D375" s="27">
        <f>IF(C375="CONFIABLE",15,IF(C375="NO CONFIABLE",0))</f>
        <v>15</v>
      </c>
    </row>
    <row r="376" spans="1:7" ht="84.75" customHeight="1" x14ac:dyDescent="0.25">
      <c r="A376" s="164" t="s">
        <v>335</v>
      </c>
      <c r="B376" s="367" t="s">
        <v>336</v>
      </c>
      <c r="C376" s="368" t="s">
        <v>948</v>
      </c>
      <c r="D376" s="27">
        <f>IF(C376="SE INVESTIGAN Y RESUELVEN OPORTUNAMENTE",15,IF(C376="NO SE INVESTIGAN Y RESUELVEN OPORTUNAMENTE",0))</f>
        <v>15</v>
      </c>
      <c r="E376" s="703" t="s">
        <v>369</v>
      </c>
      <c r="F376" s="704"/>
    </row>
    <row r="377" spans="1:7" ht="70.5" customHeight="1" x14ac:dyDescent="0.25">
      <c r="A377" s="144" t="s">
        <v>339</v>
      </c>
      <c r="B377" s="367" t="s">
        <v>340</v>
      </c>
      <c r="C377" s="369" t="s">
        <v>316</v>
      </c>
      <c r="D377" s="27">
        <f>IF(C377="COMPLETA",10,IF(C377="INCOMPLETA",5,IF(C377="NO EXISTE",0)))</f>
        <v>10</v>
      </c>
      <c r="E377" s="705" t="s">
        <v>376</v>
      </c>
      <c r="F377" s="707" t="str">
        <f>IF(D378&gt;=96,"FUERTE",IF(D378&gt;=86,"MODERADO",IF(D378&lt;=85,"DEBIL")))</f>
        <v>FUERTE</v>
      </c>
    </row>
    <row r="378" spans="1:7" ht="21" thickBot="1" x14ac:dyDescent="0.3">
      <c r="A378" s="709" t="s">
        <v>375</v>
      </c>
      <c r="B378" s="710"/>
      <c r="C378" s="710"/>
      <c r="D378" s="385">
        <f>SUM(D371:D377)</f>
        <v>100</v>
      </c>
      <c r="E378" s="706"/>
      <c r="F378" s="708"/>
    </row>
    <row r="379" spans="1:7" x14ac:dyDescent="0.25">
      <c r="E379" s="131"/>
    </row>
    <row r="380" spans="1:7" ht="15.75" thickBot="1" x14ac:dyDescent="0.3">
      <c r="E380" s="131"/>
    </row>
    <row r="381" spans="1:7" ht="45.75" customHeight="1" thickBot="1" x14ac:dyDescent="0.3">
      <c r="A381" s="678" t="s">
        <v>949</v>
      </c>
      <c r="B381" s="679"/>
      <c r="C381" s="679"/>
      <c r="D381" s="679"/>
      <c r="E381" s="680"/>
    </row>
    <row r="382" spans="1:7" ht="45" customHeight="1" thickBot="1" x14ac:dyDescent="0.3">
      <c r="A382" s="386" t="s">
        <v>950</v>
      </c>
      <c r="B382" s="681" t="s">
        <v>951</v>
      </c>
      <c r="C382" s="681"/>
      <c r="D382" s="681"/>
      <c r="E382" s="682"/>
    </row>
    <row r="383" spans="1:7" ht="57" customHeight="1" x14ac:dyDescent="0.25">
      <c r="A383" s="387"/>
      <c r="B383" s="683" t="b">
        <f>IF(A383="FUERTE","EL CONTROL SE EJECUTA DE MANERA CONSISTENTE POR PARTE DEL RESPONSABLE",IF(A383="MODERADO","EL CONTROL SE EJECUTA ALGUNAS VECES POR PARTE DEL RESPONSABLE",IF(A383="DEBIL","EL CONTROL NO SE EJECUTA POR PARTE DEL RESPONSABLE")))</f>
        <v>0</v>
      </c>
      <c r="C383" s="683"/>
      <c r="D383" s="683"/>
      <c r="E383" s="683"/>
      <c r="F383" s="388"/>
      <c r="G383" s="388"/>
    </row>
    <row r="385" spans="1:5" ht="15.75" thickBot="1" x14ac:dyDescent="0.3"/>
    <row r="386" spans="1:5" ht="44.25" customHeight="1" thickBot="1" x14ac:dyDescent="0.3">
      <c r="A386" s="678" t="s">
        <v>952</v>
      </c>
      <c r="B386" s="679"/>
      <c r="C386" s="679"/>
      <c r="D386" s="679"/>
      <c r="E386" s="680"/>
    </row>
    <row r="387" spans="1:5" x14ac:dyDescent="0.25">
      <c r="A387" s="684" t="s">
        <v>953</v>
      </c>
      <c r="B387" s="686" t="s">
        <v>40</v>
      </c>
      <c r="C387" s="686"/>
      <c r="D387" s="687" t="s">
        <v>41</v>
      </c>
      <c r="E387" s="688"/>
    </row>
    <row r="388" spans="1:5" s="32" customFormat="1" ht="47.25" customHeight="1" x14ac:dyDescent="0.25">
      <c r="A388" s="685"/>
      <c r="B388" s="389" t="s">
        <v>954</v>
      </c>
      <c r="C388" s="389" t="s">
        <v>955</v>
      </c>
      <c r="D388" s="390" t="s">
        <v>954</v>
      </c>
      <c r="E388" s="391" t="s">
        <v>955</v>
      </c>
    </row>
    <row r="389" spans="1:5" s="32" customFormat="1" ht="50.25" customHeight="1" thickBot="1" x14ac:dyDescent="0.3">
      <c r="A389" s="392" t="str">
        <f>F377</f>
        <v>FUERTE</v>
      </c>
      <c r="B389" s="393"/>
      <c r="C389" s="394" t="b">
        <f>IF(B389="Directamente",2,IF(B389="Indirectamente",1,IF(B389="No disminuye",0)))</f>
        <v>0</v>
      </c>
      <c r="D389" s="395"/>
      <c r="E389" s="396" t="b">
        <f>IF(D389="Directamente",2,IF(D389="Indirectamente",1,IF(D389="No disminuye",0)))</f>
        <v>0</v>
      </c>
    </row>
    <row r="393" spans="1:5" ht="15.75" thickBot="1" x14ac:dyDescent="0.3"/>
    <row r="394" spans="1:5" ht="44.25" customHeight="1" thickBot="1" x14ac:dyDescent="0.3">
      <c r="A394" s="689" t="s">
        <v>943</v>
      </c>
      <c r="B394" s="690"/>
      <c r="C394" s="690"/>
      <c r="D394" s="691"/>
    </row>
    <row r="395" spans="1:5" x14ac:dyDescent="0.25">
      <c r="A395" s="692" t="s">
        <v>342</v>
      </c>
      <c r="B395" s="693"/>
      <c r="C395" s="693"/>
      <c r="D395" s="694"/>
    </row>
    <row r="396" spans="1:5" ht="15.75" thickBot="1" x14ac:dyDescent="0.3">
      <c r="A396" s="695"/>
      <c r="B396" s="696"/>
      <c r="C396" s="696"/>
      <c r="D396" s="697"/>
    </row>
    <row r="397" spans="1:5" ht="57" customHeight="1" thickBot="1" x14ac:dyDescent="0.3">
      <c r="A397" s="698" t="str">
        <f>+'[2]MAPA DE RIESGOS'!J19</f>
        <v>Identificar actividades puntos de control en las actividades de reporte de los procedimientos del proceso.</v>
      </c>
      <c r="B397" s="699"/>
      <c r="C397" s="699"/>
      <c r="D397" s="700"/>
    </row>
    <row r="398" spans="1:5" ht="48" thickBot="1" x14ac:dyDescent="0.3">
      <c r="A398" s="379" t="s">
        <v>326</v>
      </c>
      <c r="B398" s="380" t="s">
        <v>327</v>
      </c>
      <c r="C398" s="380" t="s">
        <v>328</v>
      </c>
      <c r="D398" s="381" t="s">
        <v>366</v>
      </c>
    </row>
    <row r="399" spans="1:5" ht="44.25" customHeight="1" x14ac:dyDescent="0.25">
      <c r="A399" s="701" t="s">
        <v>312</v>
      </c>
      <c r="B399" s="382" t="s">
        <v>317</v>
      </c>
      <c r="C399" s="383"/>
      <c r="D399" s="384" t="b">
        <f>IF(C399="Asignado",15,IF(C399="No ASignado",0))</f>
        <v>0</v>
      </c>
    </row>
    <row r="400" spans="1:5" ht="60.75" customHeight="1" x14ac:dyDescent="0.25">
      <c r="A400" s="702"/>
      <c r="B400" s="367" t="s">
        <v>318</v>
      </c>
      <c r="C400" s="369"/>
      <c r="D400" s="27" t="b">
        <f>IF(C400="Adecuado",15,IF(C400="Inadecuado",0))</f>
        <v>0</v>
      </c>
    </row>
    <row r="401" spans="1:7" ht="72" customHeight="1" x14ac:dyDescent="0.25">
      <c r="A401" s="144" t="s">
        <v>313</v>
      </c>
      <c r="B401" s="367" t="s">
        <v>323</v>
      </c>
      <c r="C401" s="369"/>
      <c r="D401" s="27" t="b">
        <f>IF(C401="OPORTUNA",15,IF(C401="INOPORTUNA",0))</f>
        <v>0</v>
      </c>
    </row>
    <row r="402" spans="1:7" ht="103.5" customHeight="1" x14ac:dyDescent="0.25">
      <c r="A402" s="144" t="s">
        <v>314</v>
      </c>
      <c r="B402" s="367" t="s">
        <v>329</v>
      </c>
      <c r="C402" s="128"/>
      <c r="D402" s="27" t="b">
        <f>IF(C402="PREVENIR",15,IF(C402="DETECTAR",10,IF(C402="NO ES UN CONTROL",0)))</f>
        <v>0</v>
      </c>
    </row>
    <row r="403" spans="1:7" ht="78.75" customHeight="1" thickBot="1" x14ac:dyDescent="0.3">
      <c r="A403" s="144" t="s">
        <v>331</v>
      </c>
      <c r="B403" s="367" t="s">
        <v>332</v>
      </c>
      <c r="C403" s="129"/>
      <c r="D403" s="27" t="b">
        <f>IF(C403="CONFIABLE",15,IF(C403="NO CONFIABLE",0))</f>
        <v>0</v>
      </c>
    </row>
    <row r="404" spans="1:7" ht="84.75" customHeight="1" x14ac:dyDescent="0.25">
      <c r="A404" s="164" t="s">
        <v>335</v>
      </c>
      <c r="B404" s="367" t="s">
        <v>336</v>
      </c>
      <c r="C404" s="368"/>
      <c r="D404" s="27" t="b">
        <f>IF(C404="SE INVESTIGAN Y RESUELVEN OPORTUNAMENTE",15,IF(C404="NO SE INVESTIGAN Y RESUELVEN OPORTUNAMENTE",0))</f>
        <v>0</v>
      </c>
      <c r="E404" s="703" t="s">
        <v>369</v>
      </c>
      <c r="F404" s="704"/>
    </row>
    <row r="405" spans="1:7" ht="70.5" customHeight="1" x14ac:dyDescent="0.25">
      <c r="A405" s="144" t="s">
        <v>339</v>
      </c>
      <c r="B405" s="367" t="s">
        <v>340</v>
      </c>
      <c r="C405" s="369"/>
      <c r="D405" s="27" t="b">
        <f>IF(C405="COMPLETA",10,IF(C405="INCOMPLETA",5,IF(C405="NO EXISTE",0)))</f>
        <v>0</v>
      </c>
      <c r="E405" s="705" t="s">
        <v>376</v>
      </c>
      <c r="F405" s="707" t="str">
        <f>IF(D406&gt;=96,"FUERTE",IF(D406&gt;=86,"MODERADO",IF(D406&lt;=85,"DEBIL")))</f>
        <v>DEBIL</v>
      </c>
    </row>
    <row r="406" spans="1:7" ht="21" thickBot="1" x14ac:dyDescent="0.3">
      <c r="A406" s="709" t="s">
        <v>375</v>
      </c>
      <c r="B406" s="710"/>
      <c r="C406" s="710"/>
      <c r="D406" s="385">
        <f>SUM(D399:D405)</f>
        <v>0</v>
      </c>
      <c r="E406" s="706"/>
      <c r="F406" s="708"/>
    </row>
    <row r="407" spans="1:7" x14ac:dyDescent="0.25">
      <c r="E407" s="131"/>
    </row>
    <row r="408" spans="1:7" ht="15.75" thickBot="1" x14ac:dyDescent="0.3">
      <c r="E408" s="131"/>
    </row>
    <row r="409" spans="1:7" ht="45.75" customHeight="1" thickBot="1" x14ac:dyDescent="0.3">
      <c r="A409" s="678" t="s">
        <v>949</v>
      </c>
      <c r="B409" s="679"/>
      <c r="C409" s="679"/>
      <c r="D409" s="679"/>
      <c r="E409" s="680"/>
    </row>
    <row r="410" spans="1:7" ht="45" customHeight="1" thickBot="1" x14ac:dyDescent="0.3">
      <c r="A410" s="386" t="s">
        <v>950</v>
      </c>
      <c r="B410" s="681" t="s">
        <v>951</v>
      </c>
      <c r="C410" s="681"/>
      <c r="D410" s="681"/>
      <c r="E410" s="682"/>
    </row>
    <row r="411" spans="1:7" ht="57" customHeight="1" x14ac:dyDescent="0.25">
      <c r="A411" s="387"/>
      <c r="B411" s="683" t="b">
        <f>IF(A411="FUERTE","EL CONTROL SE EJECUTA DE MANERA CONSISTENTE POR PARTE DEL RESPONSABLE",IF(A411="MODERADO","EL CONTROL SE EJECUTA ALGUNAS VECES POR PARTE DEL RESPONSABLE",IF(A411="DEBIL","EL CONTROL NO SE EJECUTA POR PARTE DEL RESPONSABLE")))</f>
        <v>0</v>
      </c>
      <c r="C411" s="683"/>
      <c r="D411" s="683"/>
      <c r="E411" s="683"/>
      <c r="F411" s="388"/>
      <c r="G411" s="388"/>
    </row>
    <row r="413" spans="1:7" ht="15.75" thickBot="1" x14ac:dyDescent="0.3"/>
    <row r="414" spans="1:7" ht="44.25" customHeight="1" thickBot="1" x14ac:dyDescent="0.3">
      <c r="A414" s="678" t="s">
        <v>952</v>
      </c>
      <c r="B414" s="679"/>
      <c r="C414" s="679"/>
      <c r="D414" s="679"/>
      <c r="E414" s="680"/>
    </row>
    <row r="415" spans="1:7" x14ac:dyDescent="0.25">
      <c r="A415" s="684" t="s">
        <v>953</v>
      </c>
      <c r="B415" s="686" t="s">
        <v>40</v>
      </c>
      <c r="C415" s="686"/>
      <c r="D415" s="687" t="s">
        <v>41</v>
      </c>
      <c r="E415" s="688"/>
    </row>
    <row r="416" spans="1:7" s="32" customFormat="1" ht="47.25" customHeight="1" x14ac:dyDescent="0.25">
      <c r="A416" s="685"/>
      <c r="B416" s="389" t="s">
        <v>954</v>
      </c>
      <c r="C416" s="389" t="s">
        <v>955</v>
      </c>
      <c r="D416" s="390" t="s">
        <v>954</v>
      </c>
      <c r="E416" s="391" t="s">
        <v>955</v>
      </c>
    </row>
    <row r="417" spans="1:6" s="32" customFormat="1" ht="50.25" customHeight="1" thickBot="1" x14ac:dyDescent="0.3">
      <c r="A417" s="392" t="str">
        <f>F405</f>
        <v>DEBIL</v>
      </c>
      <c r="B417" s="393"/>
      <c r="C417" s="394" t="b">
        <f>IF(B417="Directamente",2,IF(B417="Indirectamente",1,IF(B417="No disminuye",0)))</f>
        <v>0</v>
      </c>
      <c r="D417" s="395"/>
      <c r="E417" s="396" t="b">
        <f>IF(D417="Directamente",2,IF(D417="Indirectamente",1,IF(D417="No disminuye",0)))</f>
        <v>0</v>
      </c>
    </row>
    <row r="421" spans="1:6" ht="15.75" thickBot="1" x14ac:dyDescent="0.3"/>
    <row r="422" spans="1:6" ht="44.25" customHeight="1" thickBot="1" x14ac:dyDescent="0.3">
      <c r="A422" s="689" t="s">
        <v>943</v>
      </c>
      <c r="B422" s="690"/>
      <c r="C422" s="690"/>
      <c r="D422" s="691"/>
    </row>
    <row r="423" spans="1:6" x14ac:dyDescent="0.25">
      <c r="A423" s="692" t="s">
        <v>342</v>
      </c>
      <c r="B423" s="693"/>
      <c r="C423" s="693"/>
      <c r="D423" s="694"/>
    </row>
    <row r="424" spans="1:6" ht="15.75" thickBot="1" x14ac:dyDescent="0.3">
      <c r="A424" s="695"/>
      <c r="B424" s="696"/>
      <c r="C424" s="696"/>
      <c r="D424" s="697"/>
    </row>
    <row r="425" spans="1:6" ht="57" customHeight="1" thickBot="1" x14ac:dyDescent="0.3">
      <c r="A425" s="698" t="str">
        <f>+'[2]MAPA DE RIESGOS'!J20</f>
        <v>Capacitación constante en los lineamientos y cambios por parte de los organismos competentes, Ministerio de Hacienda, Contaduría General de la Nación, DIAN, Secretaria de Hacienda Distrital.</v>
      </c>
      <c r="B425" s="699"/>
      <c r="C425" s="699"/>
      <c r="D425" s="700"/>
    </row>
    <row r="426" spans="1:6" ht="48" thickBot="1" x14ac:dyDescent="0.3">
      <c r="A426" s="379" t="s">
        <v>326</v>
      </c>
      <c r="B426" s="380" t="s">
        <v>327</v>
      </c>
      <c r="C426" s="380" t="s">
        <v>328</v>
      </c>
      <c r="D426" s="381" t="s">
        <v>366</v>
      </c>
    </row>
    <row r="427" spans="1:6" ht="44.25" customHeight="1" x14ac:dyDescent="0.25">
      <c r="A427" s="701" t="s">
        <v>312</v>
      </c>
      <c r="B427" s="382" t="s">
        <v>317</v>
      </c>
      <c r="C427" s="383"/>
      <c r="D427" s="384" t="b">
        <f>IF(C427="Asignado",15,IF(C427="No ASignado",0))</f>
        <v>0</v>
      </c>
    </row>
    <row r="428" spans="1:6" ht="60.75" customHeight="1" x14ac:dyDescent="0.25">
      <c r="A428" s="702"/>
      <c r="B428" s="367" t="s">
        <v>318</v>
      </c>
      <c r="C428" s="369"/>
      <c r="D428" s="27" t="b">
        <f>IF(C428="Adecuado",15,IF(C428="Inadecuado",0))</f>
        <v>0</v>
      </c>
    </row>
    <row r="429" spans="1:6" ht="72" customHeight="1" x14ac:dyDescent="0.25">
      <c r="A429" s="144" t="s">
        <v>313</v>
      </c>
      <c r="B429" s="367" t="s">
        <v>323</v>
      </c>
      <c r="C429" s="369"/>
      <c r="D429" s="27" t="b">
        <f>IF(C429="OPORTUNA",15,IF(C429="INOPORTUNA",0))</f>
        <v>0</v>
      </c>
    </row>
    <row r="430" spans="1:6" ht="103.5" customHeight="1" x14ac:dyDescent="0.25">
      <c r="A430" s="144" t="s">
        <v>314</v>
      </c>
      <c r="B430" s="367" t="s">
        <v>329</v>
      </c>
      <c r="C430" s="128"/>
      <c r="D430" s="27" t="b">
        <f>IF(C430="PREVENIR",15,IF(C430="DETECTAR",10,IF(C430="NO ES UN CONTROL",0)))</f>
        <v>0</v>
      </c>
    </row>
    <row r="431" spans="1:6" ht="78.75" customHeight="1" thickBot="1" x14ac:dyDescent="0.3">
      <c r="A431" s="144" t="s">
        <v>331</v>
      </c>
      <c r="B431" s="367" t="s">
        <v>332</v>
      </c>
      <c r="C431" s="129"/>
      <c r="D431" s="27" t="b">
        <f>IF(C431="CONFIABLE",15,IF(C431="NO CONFIABLE",0))</f>
        <v>0</v>
      </c>
    </row>
    <row r="432" spans="1:6" ht="84.75" customHeight="1" x14ac:dyDescent="0.25">
      <c r="A432" s="164" t="s">
        <v>335</v>
      </c>
      <c r="B432" s="367" t="s">
        <v>336</v>
      </c>
      <c r="C432" s="368"/>
      <c r="D432" s="27" t="b">
        <f>IF(C432="SE INVESTIGAN Y RESUELVEN OPORTUNAMENTE",15,IF(C432="NO SE INVESTIGAN Y RESUELVEN OPORTUNAMENTE",0))</f>
        <v>0</v>
      </c>
      <c r="E432" s="703" t="s">
        <v>369</v>
      </c>
      <c r="F432" s="704"/>
    </row>
    <row r="433" spans="1:7" ht="70.5" customHeight="1" x14ac:dyDescent="0.25">
      <c r="A433" s="144" t="s">
        <v>339</v>
      </c>
      <c r="B433" s="367" t="s">
        <v>340</v>
      </c>
      <c r="C433" s="369"/>
      <c r="D433" s="27" t="b">
        <f>IF(C433="COMPLETA",10,IF(C433="INCOMPLETA",5,IF(C433="NO EXISTE",0)))</f>
        <v>0</v>
      </c>
      <c r="E433" s="705" t="s">
        <v>376</v>
      </c>
      <c r="F433" s="707" t="str">
        <f>IF(D434&gt;=96,"FUERTE",IF(D434&gt;=86,"MODERADO",IF(D434&lt;=85,"DEBIL")))</f>
        <v>DEBIL</v>
      </c>
    </row>
    <row r="434" spans="1:7" ht="21" thickBot="1" x14ac:dyDescent="0.3">
      <c r="A434" s="709" t="s">
        <v>375</v>
      </c>
      <c r="B434" s="710"/>
      <c r="C434" s="710"/>
      <c r="D434" s="385">
        <f>SUM(D427:D433)</f>
        <v>0</v>
      </c>
      <c r="E434" s="706"/>
      <c r="F434" s="708"/>
    </row>
    <row r="435" spans="1:7" x14ac:dyDescent="0.25">
      <c r="E435" s="131"/>
    </row>
    <row r="436" spans="1:7" ht="15.75" thickBot="1" x14ac:dyDescent="0.3">
      <c r="E436" s="131"/>
    </row>
    <row r="437" spans="1:7" ht="45.75" customHeight="1" thickBot="1" x14ac:dyDescent="0.3">
      <c r="A437" s="678" t="s">
        <v>949</v>
      </c>
      <c r="B437" s="679"/>
      <c r="C437" s="679"/>
      <c r="D437" s="679"/>
      <c r="E437" s="680"/>
    </row>
    <row r="438" spans="1:7" ht="45" customHeight="1" thickBot="1" x14ac:dyDescent="0.3">
      <c r="A438" s="386" t="s">
        <v>950</v>
      </c>
      <c r="B438" s="681" t="s">
        <v>951</v>
      </c>
      <c r="C438" s="681"/>
      <c r="D438" s="681"/>
      <c r="E438" s="682"/>
    </row>
    <row r="439" spans="1:7" ht="57" customHeight="1" x14ac:dyDescent="0.25">
      <c r="A439" s="387"/>
      <c r="B439" s="683" t="b">
        <f>IF(A439="FUERTE","EL CONTROL SE EJECUTA DE MANERA CONSISTENTE POR PARTE DEL RESPONSABLE",IF(A439="MODERADO","EL CONTROL SE EJECUTA ALGUNAS VECES POR PARTE DEL RESPONSABLE",IF(A439="DEBIL","EL CONTROL NO SE EJECUTA POR PARTE DEL RESPONSABLE")))</f>
        <v>0</v>
      </c>
      <c r="C439" s="683"/>
      <c r="D439" s="683"/>
      <c r="E439" s="683"/>
      <c r="F439" s="388"/>
      <c r="G439" s="388"/>
    </row>
    <row r="441" spans="1:7" ht="15.75" thickBot="1" x14ac:dyDescent="0.3"/>
    <row r="442" spans="1:7" ht="44.25" customHeight="1" thickBot="1" x14ac:dyDescent="0.3">
      <c r="A442" s="678" t="s">
        <v>952</v>
      </c>
      <c r="B442" s="679"/>
      <c r="C442" s="679"/>
      <c r="D442" s="679"/>
      <c r="E442" s="680"/>
    </row>
    <row r="443" spans="1:7" x14ac:dyDescent="0.25">
      <c r="A443" s="684" t="s">
        <v>953</v>
      </c>
      <c r="B443" s="686" t="s">
        <v>40</v>
      </c>
      <c r="C443" s="686"/>
      <c r="D443" s="687" t="s">
        <v>41</v>
      </c>
      <c r="E443" s="688"/>
    </row>
    <row r="444" spans="1:7" s="32" customFormat="1" ht="47.25" customHeight="1" x14ac:dyDescent="0.25">
      <c r="A444" s="685"/>
      <c r="B444" s="389" t="s">
        <v>954</v>
      </c>
      <c r="C444" s="389" t="s">
        <v>955</v>
      </c>
      <c r="D444" s="390" t="s">
        <v>954</v>
      </c>
      <c r="E444" s="391" t="s">
        <v>955</v>
      </c>
    </row>
    <row r="445" spans="1:7" s="32" customFormat="1" ht="50.25" customHeight="1" thickBot="1" x14ac:dyDescent="0.3">
      <c r="A445" s="392" t="str">
        <f>F433</f>
        <v>DEBIL</v>
      </c>
      <c r="B445" s="393"/>
      <c r="C445" s="394" t="b">
        <f>IF(B445="Directamente",2,IF(B445="Indirectamente",1,IF(B445="No disminuye",0)))</f>
        <v>0</v>
      </c>
      <c r="D445" s="395"/>
      <c r="E445" s="396" t="b">
        <f>IF(D445="Directamente",2,IF(D445="Indirectamente",1,IF(D445="No disminuye",0)))</f>
        <v>0</v>
      </c>
    </row>
    <row r="449" spans="1:6" ht="15.75" thickBot="1" x14ac:dyDescent="0.3"/>
    <row r="450" spans="1:6" ht="44.25" customHeight="1" thickBot="1" x14ac:dyDescent="0.3">
      <c r="A450" s="689" t="s">
        <v>943</v>
      </c>
      <c r="B450" s="690"/>
      <c r="C450" s="690"/>
      <c r="D450" s="691"/>
    </row>
    <row r="451" spans="1:6" x14ac:dyDescent="0.25">
      <c r="A451" s="692" t="s">
        <v>342</v>
      </c>
      <c r="B451" s="693"/>
      <c r="C451" s="693"/>
      <c r="D451" s="694"/>
    </row>
    <row r="452" spans="1:6" ht="15.75" thickBot="1" x14ac:dyDescent="0.3">
      <c r="A452" s="695"/>
      <c r="B452" s="696"/>
      <c r="C452" s="696"/>
      <c r="D452" s="697"/>
    </row>
    <row r="453" spans="1:6" ht="57" customHeight="1" thickBot="1" x14ac:dyDescent="0.3">
      <c r="A453" s="698"/>
      <c r="B453" s="699"/>
      <c r="C453" s="699"/>
      <c r="D453" s="700"/>
    </row>
    <row r="454" spans="1:6" ht="48" thickBot="1" x14ac:dyDescent="0.3">
      <c r="A454" s="379" t="s">
        <v>326</v>
      </c>
      <c r="B454" s="380" t="s">
        <v>327</v>
      </c>
      <c r="C454" s="380" t="s">
        <v>328</v>
      </c>
      <c r="D454" s="381" t="s">
        <v>366</v>
      </c>
    </row>
    <row r="455" spans="1:6" ht="44.25" customHeight="1" x14ac:dyDescent="0.25">
      <c r="A455" s="701" t="s">
        <v>312</v>
      </c>
      <c r="B455" s="382" t="s">
        <v>317</v>
      </c>
      <c r="C455" s="383"/>
      <c r="D455" s="384" t="b">
        <f>IF(C455="Asignado",15,IF(C455="No ASignado",0))</f>
        <v>0</v>
      </c>
    </row>
    <row r="456" spans="1:6" ht="60.75" customHeight="1" x14ac:dyDescent="0.25">
      <c r="A456" s="702"/>
      <c r="B456" s="367" t="s">
        <v>318</v>
      </c>
      <c r="C456" s="369"/>
      <c r="D456" s="27" t="b">
        <f>IF(C456="Adecuado",15,IF(C456="Inadecuado",0))</f>
        <v>0</v>
      </c>
    </row>
    <row r="457" spans="1:6" ht="72" customHeight="1" x14ac:dyDescent="0.25">
      <c r="A457" s="144" t="s">
        <v>313</v>
      </c>
      <c r="B457" s="367" t="s">
        <v>323</v>
      </c>
      <c r="C457" s="369"/>
      <c r="D457" s="27" t="b">
        <f>IF(C457="OPORTUNA",15,IF(C457="INOPORTUNA",0))</f>
        <v>0</v>
      </c>
    </row>
    <row r="458" spans="1:6" ht="103.5" customHeight="1" x14ac:dyDescent="0.25">
      <c r="A458" s="144" t="s">
        <v>314</v>
      </c>
      <c r="B458" s="367" t="s">
        <v>329</v>
      </c>
      <c r="C458" s="128"/>
      <c r="D458" s="27" t="b">
        <f>IF(C458="PREVENIR",15,IF(C458="DETECTAR",10,IF(C458="NO ES UN CONTROL",0)))</f>
        <v>0</v>
      </c>
    </row>
    <row r="459" spans="1:6" ht="78.75" customHeight="1" thickBot="1" x14ac:dyDescent="0.3">
      <c r="A459" s="144" t="s">
        <v>331</v>
      </c>
      <c r="B459" s="367" t="s">
        <v>332</v>
      </c>
      <c r="C459" s="129"/>
      <c r="D459" s="27" t="b">
        <f>IF(C459="CONFIABLE",15,IF(C459="NO CONFIABLE",0))</f>
        <v>0</v>
      </c>
    </row>
    <row r="460" spans="1:6" ht="84.75" customHeight="1" x14ac:dyDescent="0.25">
      <c r="A460" s="164" t="s">
        <v>335</v>
      </c>
      <c r="B460" s="367" t="s">
        <v>336</v>
      </c>
      <c r="C460" s="368"/>
      <c r="D460" s="27" t="b">
        <f>IF(C460="SE INVESTIGAN Y RESUELVEN OPORTUNAMENTE",15,IF(C460="NO SE INVESTIGAN Y RESUELVEN OPORTUNAMENTE",0))</f>
        <v>0</v>
      </c>
      <c r="E460" s="703" t="s">
        <v>369</v>
      </c>
      <c r="F460" s="704"/>
    </row>
    <row r="461" spans="1:6" ht="70.5" customHeight="1" x14ac:dyDescent="0.25">
      <c r="A461" s="144" t="s">
        <v>339</v>
      </c>
      <c r="B461" s="367" t="s">
        <v>340</v>
      </c>
      <c r="C461" s="369"/>
      <c r="D461" s="27" t="b">
        <f>IF(C461="COMPLETA",10,IF(C461="INCOMPLETA",5,IF(C461="NO EXISTE",0)))</f>
        <v>0</v>
      </c>
      <c r="E461" s="705" t="s">
        <v>376</v>
      </c>
      <c r="F461" s="707" t="str">
        <f>IF(D462&gt;=96,"FUERTE",IF(D462&gt;=86,"MODERADO",IF(D462&lt;=85,"DEBIL")))</f>
        <v>DEBIL</v>
      </c>
    </row>
    <row r="462" spans="1:6" ht="21" thickBot="1" x14ac:dyDescent="0.3">
      <c r="A462" s="709" t="s">
        <v>375</v>
      </c>
      <c r="B462" s="710"/>
      <c r="C462" s="710"/>
      <c r="D462" s="385">
        <f>SUM(D455:D461)</f>
        <v>0</v>
      </c>
      <c r="E462" s="706"/>
      <c r="F462" s="708"/>
    </row>
    <row r="463" spans="1:6" x14ac:dyDescent="0.25">
      <c r="E463" s="131"/>
    </row>
    <row r="464" spans="1:6" ht="15.75" thickBot="1" x14ac:dyDescent="0.3">
      <c r="E464" s="131"/>
    </row>
    <row r="465" spans="1:7" ht="45.75" customHeight="1" thickBot="1" x14ac:dyDescent="0.3">
      <c r="A465" s="678" t="s">
        <v>949</v>
      </c>
      <c r="B465" s="679"/>
      <c r="C465" s="679"/>
      <c r="D465" s="679"/>
      <c r="E465" s="680"/>
    </row>
    <row r="466" spans="1:7" ht="45" customHeight="1" thickBot="1" x14ac:dyDescent="0.3">
      <c r="A466" s="386" t="s">
        <v>950</v>
      </c>
      <c r="B466" s="681" t="s">
        <v>951</v>
      </c>
      <c r="C466" s="681"/>
      <c r="D466" s="681"/>
      <c r="E466" s="682"/>
    </row>
    <row r="467" spans="1:7" ht="57" customHeight="1" x14ac:dyDescent="0.25">
      <c r="A467" s="387"/>
      <c r="B467" s="683" t="b">
        <f>IF(A467="FUERTE","EL CONTROL SE EJECUTA DE MANERA CONSISTENTE POR PARTE DEL RESPONSABLE",IF(A467="MODERADO","EL CONTROL SE EJECUTA ALGUNAS VECES POR PARTE DEL RESPONSABLE",IF(A467="DEBIL","EL CONTROL NO SE EJECUTA POR PARTE DEL RESPONSABLE")))</f>
        <v>0</v>
      </c>
      <c r="C467" s="683"/>
      <c r="D467" s="683"/>
      <c r="E467" s="683"/>
      <c r="F467" s="388"/>
      <c r="G467" s="388"/>
    </row>
    <row r="469" spans="1:7" ht="15.75" thickBot="1" x14ac:dyDescent="0.3"/>
    <row r="470" spans="1:7" ht="44.25" customHeight="1" thickBot="1" x14ac:dyDescent="0.3">
      <c r="A470" s="678" t="s">
        <v>952</v>
      </c>
      <c r="B470" s="679"/>
      <c r="C470" s="679"/>
      <c r="D470" s="679"/>
      <c r="E470" s="680"/>
    </row>
    <row r="471" spans="1:7" x14ac:dyDescent="0.25">
      <c r="A471" s="684" t="s">
        <v>953</v>
      </c>
      <c r="B471" s="686" t="s">
        <v>40</v>
      </c>
      <c r="C471" s="686"/>
      <c r="D471" s="687" t="s">
        <v>41</v>
      </c>
      <c r="E471" s="688"/>
    </row>
    <row r="472" spans="1:7" s="32" customFormat="1" ht="47.25" customHeight="1" x14ac:dyDescent="0.25">
      <c r="A472" s="685"/>
      <c r="B472" s="389" t="s">
        <v>954</v>
      </c>
      <c r="C472" s="389" t="s">
        <v>955</v>
      </c>
      <c r="D472" s="390" t="s">
        <v>954</v>
      </c>
      <c r="E472" s="391" t="s">
        <v>955</v>
      </c>
    </row>
    <row r="473" spans="1:7" s="32" customFormat="1" ht="50.25" customHeight="1" thickBot="1" x14ac:dyDescent="0.3">
      <c r="A473" s="392" t="str">
        <f>F461</f>
        <v>DEBIL</v>
      </c>
      <c r="B473" s="393"/>
      <c r="C473" s="394" t="b">
        <f>IF(B473="Directamente",2,IF(B473="Indirectamente",1,IF(B473="No disminuye",0)))</f>
        <v>0</v>
      </c>
      <c r="D473" s="395"/>
      <c r="E473" s="396" t="b">
        <f>IF(D473="Directamente",2,IF(D473="Indirectamente",1,IF(D473="No disminuye",0)))</f>
        <v>0</v>
      </c>
    </row>
    <row r="1224" spans="1:15" ht="15.75" customHeight="1" x14ac:dyDescent="0.25">
      <c r="A1224" s="398"/>
      <c r="B1224" s="398"/>
      <c r="C1224" s="398"/>
      <c r="D1224" s="398"/>
      <c r="E1224" s="398"/>
      <c r="F1224" s="398"/>
      <c r="G1224" s="398"/>
      <c r="H1224" s="398"/>
      <c r="I1224" s="398"/>
      <c r="J1224" s="398"/>
      <c r="K1224" s="398"/>
      <c r="L1224" s="398"/>
      <c r="M1224" s="398"/>
      <c r="N1224" s="398"/>
      <c r="O1224" s="398"/>
    </row>
    <row r="1227" spans="1:15" hidden="1" x14ac:dyDescent="0.25">
      <c r="B1227" t="s">
        <v>465</v>
      </c>
      <c r="C1227" t="s">
        <v>944</v>
      </c>
      <c r="F1227" t="s">
        <v>371</v>
      </c>
      <c r="G1227" t="s">
        <v>957</v>
      </c>
    </row>
    <row r="1228" spans="1:15" hidden="1" x14ac:dyDescent="0.25">
      <c r="C1228" t="s">
        <v>958</v>
      </c>
      <c r="F1228" t="s">
        <v>223</v>
      </c>
      <c r="G1228" t="s">
        <v>959</v>
      </c>
    </row>
    <row r="1229" spans="1:15" hidden="1" x14ac:dyDescent="0.25">
      <c r="F1229" t="s">
        <v>370</v>
      </c>
      <c r="G1229" t="s">
        <v>960</v>
      </c>
    </row>
    <row r="1230" spans="1:15" hidden="1" x14ac:dyDescent="0.25">
      <c r="B1230" t="s">
        <v>466</v>
      </c>
      <c r="C1230" t="s">
        <v>945</v>
      </c>
    </row>
    <row r="1231" spans="1:15" hidden="1" x14ac:dyDescent="0.25">
      <c r="C1231" t="s">
        <v>322</v>
      </c>
    </row>
    <row r="1232" spans="1:15" hidden="1" x14ac:dyDescent="0.25"/>
    <row r="1233" spans="2:3" hidden="1" x14ac:dyDescent="0.25">
      <c r="B1233">
        <v>2</v>
      </c>
      <c r="C1233" t="s">
        <v>946</v>
      </c>
    </row>
    <row r="1234" spans="2:3" hidden="1" x14ac:dyDescent="0.25">
      <c r="C1234" t="s">
        <v>325</v>
      </c>
    </row>
    <row r="1235" spans="2:3" hidden="1" x14ac:dyDescent="0.25"/>
    <row r="1236" spans="2:3" hidden="1" x14ac:dyDescent="0.25">
      <c r="B1236">
        <v>3</v>
      </c>
      <c r="C1236" t="s">
        <v>667</v>
      </c>
    </row>
    <row r="1237" spans="2:3" hidden="1" x14ac:dyDescent="0.25">
      <c r="C1237" t="s">
        <v>961</v>
      </c>
    </row>
    <row r="1238" spans="2:3" hidden="1" x14ac:dyDescent="0.25">
      <c r="C1238" t="s">
        <v>315</v>
      </c>
    </row>
    <row r="1239" spans="2:3" hidden="1" x14ac:dyDescent="0.25"/>
    <row r="1240" spans="2:3" hidden="1" x14ac:dyDescent="0.25">
      <c r="B1240">
        <v>4</v>
      </c>
      <c r="C1240" t="s">
        <v>947</v>
      </c>
    </row>
    <row r="1241" spans="2:3" hidden="1" x14ac:dyDescent="0.25">
      <c r="C1241" t="s">
        <v>334</v>
      </c>
    </row>
    <row r="1242" spans="2:3" hidden="1" x14ac:dyDescent="0.25"/>
    <row r="1243" spans="2:3" hidden="1" x14ac:dyDescent="0.25">
      <c r="B1243">
        <v>5</v>
      </c>
      <c r="C1243" t="s">
        <v>948</v>
      </c>
    </row>
    <row r="1244" spans="2:3" hidden="1" x14ac:dyDescent="0.25">
      <c r="C1244" t="s">
        <v>956</v>
      </c>
    </row>
    <row r="1245" spans="2:3" hidden="1" x14ac:dyDescent="0.25"/>
    <row r="1246" spans="2:3" hidden="1" x14ac:dyDescent="0.25">
      <c r="B1246">
        <v>6</v>
      </c>
      <c r="C1246" t="s">
        <v>316</v>
      </c>
    </row>
    <row r="1247" spans="2:3" hidden="1" x14ac:dyDescent="0.25">
      <c r="C1247" t="s">
        <v>962</v>
      </c>
    </row>
    <row r="1248" spans="2:3" hidden="1" x14ac:dyDescent="0.25">
      <c r="C1248" t="s">
        <v>963</v>
      </c>
    </row>
    <row r="1249" spans="1:3" hidden="1" x14ac:dyDescent="0.25"/>
    <row r="1250" spans="1:3" hidden="1" x14ac:dyDescent="0.25"/>
    <row r="1251" spans="1:3" hidden="1" x14ac:dyDescent="0.25"/>
    <row r="1252" spans="1:3" hidden="1" x14ac:dyDescent="0.25">
      <c r="B1252" t="s">
        <v>40</v>
      </c>
      <c r="C1252" t="s">
        <v>964</v>
      </c>
    </row>
    <row r="1253" spans="1:3" hidden="1" x14ac:dyDescent="0.25">
      <c r="C1253" t="s">
        <v>965</v>
      </c>
    </row>
    <row r="1254" spans="1:3" hidden="1" x14ac:dyDescent="0.25"/>
    <row r="1255" spans="1:3" hidden="1" x14ac:dyDescent="0.25">
      <c r="B1255" t="s">
        <v>41</v>
      </c>
      <c r="C1255" t="s">
        <v>964</v>
      </c>
    </row>
    <row r="1256" spans="1:3" hidden="1" x14ac:dyDescent="0.25">
      <c r="C1256" t="s">
        <v>966</v>
      </c>
    </row>
    <row r="1257" spans="1:3" hidden="1" x14ac:dyDescent="0.25">
      <c r="C1257" t="s">
        <v>965</v>
      </c>
    </row>
    <row r="1258" spans="1:3" hidden="1" x14ac:dyDescent="0.25">
      <c r="A1258" t="s">
        <v>370</v>
      </c>
    </row>
    <row r="1259" spans="1:3" hidden="1" x14ac:dyDescent="0.25">
      <c r="A1259" t="s">
        <v>223</v>
      </c>
    </row>
    <row r="1260" spans="1:3" hidden="1" x14ac:dyDescent="0.25">
      <c r="A1260" t="s">
        <v>371</v>
      </c>
    </row>
    <row r="1261" spans="1:3" hidden="1" x14ac:dyDescent="0.25"/>
  </sheetData>
  <mergeCells count="255">
    <mergeCell ref="A465:E465"/>
    <mergeCell ref="B466:E466"/>
    <mergeCell ref="B467:E467"/>
    <mergeCell ref="A470:E470"/>
    <mergeCell ref="A471:A472"/>
    <mergeCell ref="B471:C471"/>
    <mergeCell ref="D471:E471"/>
    <mergeCell ref="A450:D450"/>
    <mergeCell ref="A451:D452"/>
    <mergeCell ref="A453:D453"/>
    <mergeCell ref="A455:A456"/>
    <mergeCell ref="E460:F460"/>
    <mergeCell ref="E461:E462"/>
    <mergeCell ref="F461:F462"/>
    <mergeCell ref="A462:C462"/>
    <mergeCell ref="A437:E437"/>
    <mergeCell ref="B438:E438"/>
    <mergeCell ref="B439:E439"/>
    <mergeCell ref="A442:E442"/>
    <mergeCell ref="A443:A444"/>
    <mergeCell ref="B443:C443"/>
    <mergeCell ref="D443:E443"/>
    <mergeCell ref="A422:D422"/>
    <mergeCell ref="A423:D424"/>
    <mergeCell ref="A425:D425"/>
    <mergeCell ref="A427:A428"/>
    <mergeCell ref="E432:F432"/>
    <mergeCell ref="E433:E434"/>
    <mergeCell ref="F433:F434"/>
    <mergeCell ref="A434:C434"/>
    <mergeCell ref="A409:E409"/>
    <mergeCell ref="B410:E410"/>
    <mergeCell ref="B411:E411"/>
    <mergeCell ref="A414:E414"/>
    <mergeCell ref="A415:A416"/>
    <mergeCell ref="B415:C415"/>
    <mergeCell ref="D415:E415"/>
    <mergeCell ref="A394:D394"/>
    <mergeCell ref="A395:D396"/>
    <mergeCell ref="A397:D397"/>
    <mergeCell ref="A399:A400"/>
    <mergeCell ref="E404:F404"/>
    <mergeCell ref="E405:E406"/>
    <mergeCell ref="F405:F406"/>
    <mergeCell ref="A406:C406"/>
    <mergeCell ref="A381:E381"/>
    <mergeCell ref="B382:E382"/>
    <mergeCell ref="B383:E383"/>
    <mergeCell ref="A386:E386"/>
    <mergeCell ref="A387:A388"/>
    <mergeCell ref="B387:C387"/>
    <mergeCell ref="D387:E387"/>
    <mergeCell ref="A366:D366"/>
    <mergeCell ref="A367:D368"/>
    <mergeCell ref="A369:D369"/>
    <mergeCell ref="A371:A372"/>
    <mergeCell ref="E376:F376"/>
    <mergeCell ref="E377:E378"/>
    <mergeCell ref="F377:F378"/>
    <mergeCell ref="A378:C378"/>
    <mergeCell ref="A353:E353"/>
    <mergeCell ref="B354:E354"/>
    <mergeCell ref="B355:E355"/>
    <mergeCell ref="A358:E358"/>
    <mergeCell ref="A359:A360"/>
    <mergeCell ref="B359:C359"/>
    <mergeCell ref="D359:E359"/>
    <mergeCell ref="A338:D338"/>
    <mergeCell ref="A339:D340"/>
    <mergeCell ref="A341:D341"/>
    <mergeCell ref="A343:A344"/>
    <mergeCell ref="E348:F348"/>
    <mergeCell ref="E349:E350"/>
    <mergeCell ref="F349:F350"/>
    <mergeCell ref="A350:C350"/>
    <mergeCell ref="A325:E325"/>
    <mergeCell ref="B326:E326"/>
    <mergeCell ref="B327:E327"/>
    <mergeCell ref="A330:E330"/>
    <mergeCell ref="A331:A332"/>
    <mergeCell ref="B331:C331"/>
    <mergeCell ref="D331:E331"/>
    <mergeCell ref="A310:D310"/>
    <mergeCell ref="A311:D312"/>
    <mergeCell ref="A313:D313"/>
    <mergeCell ref="A315:A316"/>
    <mergeCell ref="E320:F320"/>
    <mergeCell ref="E321:E322"/>
    <mergeCell ref="F321:F322"/>
    <mergeCell ref="A322:C322"/>
    <mergeCell ref="A297:E297"/>
    <mergeCell ref="B298:E298"/>
    <mergeCell ref="B299:E299"/>
    <mergeCell ref="A302:E302"/>
    <mergeCell ref="A303:A304"/>
    <mergeCell ref="B303:C303"/>
    <mergeCell ref="D303:E303"/>
    <mergeCell ref="A282:D282"/>
    <mergeCell ref="A283:D284"/>
    <mergeCell ref="A285:D285"/>
    <mergeCell ref="A287:A288"/>
    <mergeCell ref="E292:F292"/>
    <mergeCell ref="E293:E294"/>
    <mergeCell ref="F293:F294"/>
    <mergeCell ref="A294:C294"/>
    <mergeCell ref="A269:E269"/>
    <mergeCell ref="B270:E270"/>
    <mergeCell ref="B271:E271"/>
    <mergeCell ref="A274:E274"/>
    <mergeCell ref="A275:A276"/>
    <mergeCell ref="B275:C275"/>
    <mergeCell ref="D275:E275"/>
    <mergeCell ref="A254:D254"/>
    <mergeCell ref="A255:D256"/>
    <mergeCell ref="A257:D257"/>
    <mergeCell ref="A259:A260"/>
    <mergeCell ref="E264:F264"/>
    <mergeCell ref="E265:E266"/>
    <mergeCell ref="F265:F266"/>
    <mergeCell ref="A266:C266"/>
    <mergeCell ref="A241:E241"/>
    <mergeCell ref="B242:E242"/>
    <mergeCell ref="B243:E243"/>
    <mergeCell ref="A246:E246"/>
    <mergeCell ref="A247:A248"/>
    <mergeCell ref="B247:C247"/>
    <mergeCell ref="D247:E247"/>
    <mergeCell ref="A226:D226"/>
    <mergeCell ref="A227:D228"/>
    <mergeCell ref="A229:D229"/>
    <mergeCell ref="A231:A232"/>
    <mergeCell ref="E236:F236"/>
    <mergeCell ref="E237:E238"/>
    <mergeCell ref="F237:F238"/>
    <mergeCell ref="A238:C238"/>
    <mergeCell ref="A213:E213"/>
    <mergeCell ref="B214:E214"/>
    <mergeCell ref="B215:E215"/>
    <mergeCell ref="A218:E218"/>
    <mergeCell ref="A219:A220"/>
    <mergeCell ref="B219:C219"/>
    <mergeCell ref="D219:E219"/>
    <mergeCell ref="A198:D198"/>
    <mergeCell ref="A199:D200"/>
    <mergeCell ref="A201:D201"/>
    <mergeCell ref="A203:A204"/>
    <mergeCell ref="E208:F208"/>
    <mergeCell ref="E209:E210"/>
    <mergeCell ref="F209:F210"/>
    <mergeCell ref="A210:C210"/>
    <mergeCell ref="A185:E185"/>
    <mergeCell ref="B186:E186"/>
    <mergeCell ref="B187:E187"/>
    <mergeCell ref="A190:E190"/>
    <mergeCell ref="A191:A192"/>
    <mergeCell ref="B191:C191"/>
    <mergeCell ref="D191:E191"/>
    <mergeCell ref="A170:D170"/>
    <mergeCell ref="A171:D172"/>
    <mergeCell ref="A173:D173"/>
    <mergeCell ref="A175:A176"/>
    <mergeCell ref="E180:F180"/>
    <mergeCell ref="E181:E182"/>
    <mergeCell ref="F181:F182"/>
    <mergeCell ref="A182:C182"/>
    <mergeCell ref="A157:E157"/>
    <mergeCell ref="B158:E158"/>
    <mergeCell ref="B159:E159"/>
    <mergeCell ref="A162:E162"/>
    <mergeCell ref="A163:A164"/>
    <mergeCell ref="B163:C163"/>
    <mergeCell ref="D163:E163"/>
    <mergeCell ref="A142:D142"/>
    <mergeCell ref="A143:D144"/>
    <mergeCell ref="A145:D145"/>
    <mergeCell ref="A147:A148"/>
    <mergeCell ref="E152:F152"/>
    <mergeCell ref="E153:E154"/>
    <mergeCell ref="F153:F154"/>
    <mergeCell ref="A154:C154"/>
    <mergeCell ref="A129:E129"/>
    <mergeCell ref="B130:E130"/>
    <mergeCell ref="B131:E131"/>
    <mergeCell ref="A134:E134"/>
    <mergeCell ref="A135:A136"/>
    <mergeCell ref="B135:C135"/>
    <mergeCell ref="D135:E135"/>
    <mergeCell ref="A114:D114"/>
    <mergeCell ref="A115:D116"/>
    <mergeCell ref="A117:D117"/>
    <mergeCell ref="A119:A120"/>
    <mergeCell ref="E124:F124"/>
    <mergeCell ref="E125:E126"/>
    <mergeCell ref="F125:F126"/>
    <mergeCell ref="A126:C126"/>
    <mergeCell ref="A101:E101"/>
    <mergeCell ref="B102:E102"/>
    <mergeCell ref="B103:E103"/>
    <mergeCell ref="A106:E106"/>
    <mergeCell ref="A107:A108"/>
    <mergeCell ref="B107:C107"/>
    <mergeCell ref="D107:E107"/>
    <mergeCell ref="A86:D86"/>
    <mergeCell ref="A87:D88"/>
    <mergeCell ref="A89:D89"/>
    <mergeCell ref="A91:A92"/>
    <mergeCell ref="E96:F96"/>
    <mergeCell ref="E97:E98"/>
    <mergeCell ref="F97:F98"/>
    <mergeCell ref="A98:C98"/>
    <mergeCell ref="A73:E73"/>
    <mergeCell ref="B74:E74"/>
    <mergeCell ref="B75:E75"/>
    <mergeCell ref="A78:E78"/>
    <mergeCell ref="A79:A80"/>
    <mergeCell ref="B79:C79"/>
    <mergeCell ref="D79:E79"/>
    <mergeCell ref="A58:D58"/>
    <mergeCell ref="A59:D60"/>
    <mergeCell ref="A61:D61"/>
    <mergeCell ref="A63:A64"/>
    <mergeCell ref="E68:F68"/>
    <mergeCell ref="E69:E70"/>
    <mergeCell ref="F69:F70"/>
    <mergeCell ref="A70:C70"/>
    <mergeCell ref="A45:E45"/>
    <mergeCell ref="B46:E46"/>
    <mergeCell ref="B47:E47"/>
    <mergeCell ref="A50:E50"/>
    <mergeCell ref="A51:A52"/>
    <mergeCell ref="B51:C51"/>
    <mergeCell ref="D51:E51"/>
    <mergeCell ref="A30:D30"/>
    <mergeCell ref="A31:D32"/>
    <mergeCell ref="A33:D33"/>
    <mergeCell ref="A35:A36"/>
    <mergeCell ref="E40:F40"/>
    <mergeCell ref="E41:E42"/>
    <mergeCell ref="F41:F42"/>
    <mergeCell ref="A42:C42"/>
    <mergeCell ref="A16:E16"/>
    <mergeCell ref="B17:E17"/>
    <mergeCell ref="B18:E18"/>
    <mergeCell ref="A21:E21"/>
    <mergeCell ref="A22:A23"/>
    <mergeCell ref="B22:C22"/>
    <mergeCell ref="D22:E22"/>
    <mergeCell ref="A1:D1"/>
    <mergeCell ref="A2:D3"/>
    <mergeCell ref="A4:D4"/>
    <mergeCell ref="A6:A7"/>
    <mergeCell ref="E11:F11"/>
    <mergeCell ref="E12:E13"/>
    <mergeCell ref="F12:F13"/>
    <mergeCell ref="A13:C13"/>
  </mergeCells>
  <conditionalFormatting sqref="D13">
    <cfRule type="cellIs" dxfId="1468" priority="113" operator="between">
      <formula>96</formula>
      <formula>100</formula>
    </cfRule>
    <cfRule type="cellIs" dxfId="1467" priority="114" operator="between">
      <formula>86</formula>
      <formula>95</formula>
    </cfRule>
    <cfRule type="cellIs" dxfId="1466" priority="115" operator="between">
      <formula>0</formula>
      <formula>85</formula>
    </cfRule>
  </conditionalFormatting>
  <conditionalFormatting sqref="F12:F13">
    <cfRule type="colorScale" priority="116">
      <colorScale>
        <cfvo type="num" val="$F$1227"/>
        <cfvo type="num" val="$F$1228"/>
        <cfvo type="num" val="$F$1229"/>
        <color rgb="FFF8696B"/>
        <color rgb="FFFFEB84"/>
        <color rgb="FF63BE7B"/>
      </colorScale>
    </cfRule>
    <cfRule type="colorScale" priority="117">
      <colorScale>
        <cfvo type="formula" val="$F$1227"/>
        <cfvo type="formula" val="$F$1228"/>
        <cfvo type="formula" val="$F$1229"/>
        <color rgb="FFF8696B"/>
        <color rgb="FFFFEB84"/>
        <color rgb="FF63BE7B"/>
      </colorScale>
    </cfRule>
    <cfRule type="colorScale" priority="118">
      <colorScale>
        <cfvo type="min"/>
        <cfvo type="percentile" val="50"/>
        <cfvo type="max"/>
        <color rgb="FFF8696B"/>
        <color rgb="FFFFEB84"/>
        <color rgb="FF63BE7B"/>
      </colorScale>
    </cfRule>
    <cfRule type="colorScale" priority="119">
      <colorScale>
        <cfvo type="num" val="$F$1227"/>
        <cfvo type="percentile" val="50"/>
        <cfvo type="max"/>
        <color rgb="FFF8696B"/>
        <color rgb="FFFFEB84"/>
        <color rgb="FF63BE7B"/>
      </colorScale>
    </cfRule>
  </conditionalFormatting>
  <conditionalFormatting sqref="D42">
    <cfRule type="cellIs" dxfId="1465" priority="106" operator="between">
      <formula>96</formula>
      <formula>100</formula>
    </cfRule>
    <cfRule type="cellIs" dxfId="1464" priority="107" operator="between">
      <formula>86</formula>
      <formula>95</formula>
    </cfRule>
    <cfRule type="cellIs" dxfId="1463" priority="108" operator="between">
      <formula>0</formula>
      <formula>85</formula>
    </cfRule>
  </conditionalFormatting>
  <conditionalFormatting sqref="F41:F42">
    <cfRule type="colorScale" priority="109">
      <colorScale>
        <cfvo type="num" val="$F$1227"/>
        <cfvo type="num" val="$F$1228"/>
        <cfvo type="num" val="$F$1229"/>
        <color rgb="FFF8696B"/>
        <color rgb="FFFFEB84"/>
        <color rgb="FF63BE7B"/>
      </colorScale>
    </cfRule>
    <cfRule type="colorScale" priority="110">
      <colorScale>
        <cfvo type="formula" val="$F$1227"/>
        <cfvo type="formula" val="$F$1228"/>
        <cfvo type="formula" val="$F$1229"/>
        <color rgb="FFF8696B"/>
        <color rgb="FFFFEB84"/>
        <color rgb="FF63BE7B"/>
      </colorScale>
    </cfRule>
    <cfRule type="colorScale" priority="111">
      <colorScale>
        <cfvo type="min"/>
        <cfvo type="percentile" val="50"/>
        <cfvo type="max"/>
        <color rgb="FFF8696B"/>
        <color rgb="FFFFEB84"/>
        <color rgb="FF63BE7B"/>
      </colorScale>
    </cfRule>
    <cfRule type="colorScale" priority="112">
      <colorScale>
        <cfvo type="num" val="$F$1227"/>
        <cfvo type="percentile" val="50"/>
        <cfvo type="max"/>
        <color rgb="FFF8696B"/>
        <color rgb="FFFFEB84"/>
        <color rgb="FF63BE7B"/>
      </colorScale>
    </cfRule>
  </conditionalFormatting>
  <conditionalFormatting sqref="D70">
    <cfRule type="cellIs" dxfId="1462" priority="99" operator="between">
      <formula>96</formula>
      <formula>100</formula>
    </cfRule>
    <cfRule type="cellIs" dxfId="1461" priority="100" operator="between">
      <formula>86</formula>
      <formula>95</formula>
    </cfRule>
    <cfRule type="cellIs" dxfId="1460" priority="101" operator="between">
      <formula>0</formula>
      <formula>85</formula>
    </cfRule>
  </conditionalFormatting>
  <conditionalFormatting sqref="F69:F70">
    <cfRule type="colorScale" priority="102">
      <colorScale>
        <cfvo type="num" val="$F$1227"/>
        <cfvo type="num" val="$F$1228"/>
        <cfvo type="num" val="$F$1229"/>
        <color rgb="FFF8696B"/>
        <color rgb="FFFFEB84"/>
        <color rgb="FF63BE7B"/>
      </colorScale>
    </cfRule>
    <cfRule type="colorScale" priority="103">
      <colorScale>
        <cfvo type="formula" val="$F$1227"/>
        <cfvo type="formula" val="$F$1228"/>
        <cfvo type="formula" val="$F$1229"/>
        <color rgb="FFF8696B"/>
        <color rgb="FFFFEB84"/>
        <color rgb="FF63BE7B"/>
      </colorScale>
    </cfRule>
    <cfRule type="colorScale" priority="104">
      <colorScale>
        <cfvo type="min"/>
        <cfvo type="percentile" val="50"/>
        <cfvo type="max"/>
        <color rgb="FFF8696B"/>
        <color rgb="FFFFEB84"/>
        <color rgb="FF63BE7B"/>
      </colorScale>
    </cfRule>
    <cfRule type="colorScale" priority="105">
      <colorScale>
        <cfvo type="num" val="$F$1227"/>
        <cfvo type="percentile" val="50"/>
        <cfvo type="max"/>
        <color rgb="FFF8696B"/>
        <color rgb="FFFFEB84"/>
        <color rgb="FF63BE7B"/>
      </colorScale>
    </cfRule>
  </conditionalFormatting>
  <conditionalFormatting sqref="D98">
    <cfRule type="cellIs" dxfId="1459" priority="92" operator="between">
      <formula>96</formula>
      <formula>100</formula>
    </cfRule>
    <cfRule type="cellIs" dxfId="1458" priority="93" operator="between">
      <formula>86</formula>
      <formula>95</formula>
    </cfRule>
    <cfRule type="cellIs" dxfId="1457" priority="94" operator="between">
      <formula>0</formula>
      <formula>85</formula>
    </cfRule>
  </conditionalFormatting>
  <conditionalFormatting sqref="F97:F98">
    <cfRule type="colorScale" priority="95">
      <colorScale>
        <cfvo type="num" val="$F$1227"/>
        <cfvo type="num" val="$F$1228"/>
        <cfvo type="num" val="$F$1229"/>
        <color rgb="FFF8696B"/>
        <color rgb="FFFFEB84"/>
        <color rgb="FF63BE7B"/>
      </colorScale>
    </cfRule>
    <cfRule type="colorScale" priority="96">
      <colorScale>
        <cfvo type="formula" val="$F$1227"/>
        <cfvo type="formula" val="$F$1228"/>
        <cfvo type="formula" val="$F$1229"/>
        <color rgb="FFF8696B"/>
        <color rgb="FFFFEB84"/>
        <color rgb="FF63BE7B"/>
      </colorScale>
    </cfRule>
    <cfRule type="colorScale" priority="97">
      <colorScale>
        <cfvo type="min"/>
        <cfvo type="percentile" val="50"/>
        <cfvo type="max"/>
        <color rgb="FFF8696B"/>
        <color rgb="FFFFEB84"/>
        <color rgb="FF63BE7B"/>
      </colorScale>
    </cfRule>
    <cfRule type="colorScale" priority="98">
      <colorScale>
        <cfvo type="num" val="$F$1227"/>
        <cfvo type="percentile" val="50"/>
        <cfvo type="max"/>
        <color rgb="FFF8696B"/>
        <color rgb="FFFFEB84"/>
        <color rgb="FF63BE7B"/>
      </colorScale>
    </cfRule>
  </conditionalFormatting>
  <conditionalFormatting sqref="D126">
    <cfRule type="cellIs" dxfId="1456" priority="85" operator="between">
      <formula>96</formula>
      <formula>100</formula>
    </cfRule>
    <cfRule type="cellIs" dxfId="1455" priority="86" operator="between">
      <formula>86</formula>
      <formula>95</formula>
    </cfRule>
    <cfRule type="cellIs" dxfId="1454" priority="87" operator="between">
      <formula>0</formula>
      <formula>85</formula>
    </cfRule>
  </conditionalFormatting>
  <conditionalFormatting sqref="F125:F126">
    <cfRule type="colorScale" priority="88">
      <colorScale>
        <cfvo type="num" val="$F$1227"/>
        <cfvo type="num" val="$F$1228"/>
        <cfvo type="num" val="$F$1229"/>
        <color rgb="FFF8696B"/>
        <color rgb="FFFFEB84"/>
        <color rgb="FF63BE7B"/>
      </colorScale>
    </cfRule>
    <cfRule type="colorScale" priority="89">
      <colorScale>
        <cfvo type="formula" val="$F$1227"/>
        <cfvo type="formula" val="$F$1228"/>
        <cfvo type="formula" val="$F$1229"/>
        <color rgb="FFF8696B"/>
        <color rgb="FFFFEB84"/>
        <color rgb="FF63BE7B"/>
      </colorScale>
    </cfRule>
    <cfRule type="colorScale" priority="90">
      <colorScale>
        <cfvo type="min"/>
        <cfvo type="percentile" val="50"/>
        <cfvo type="max"/>
        <color rgb="FFF8696B"/>
        <color rgb="FFFFEB84"/>
        <color rgb="FF63BE7B"/>
      </colorScale>
    </cfRule>
    <cfRule type="colorScale" priority="91">
      <colorScale>
        <cfvo type="num" val="$F$1227"/>
        <cfvo type="percentile" val="50"/>
        <cfvo type="max"/>
        <color rgb="FFF8696B"/>
        <color rgb="FFFFEB84"/>
        <color rgb="FF63BE7B"/>
      </colorScale>
    </cfRule>
  </conditionalFormatting>
  <conditionalFormatting sqref="D154">
    <cfRule type="cellIs" dxfId="1453" priority="78" operator="between">
      <formula>96</formula>
      <formula>100</formula>
    </cfRule>
    <cfRule type="cellIs" dxfId="1452" priority="79" operator="between">
      <formula>86</formula>
      <formula>95</formula>
    </cfRule>
    <cfRule type="cellIs" dxfId="1451" priority="80" operator="between">
      <formula>0</formula>
      <formula>85</formula>
    </cfRule>
  </conditionalFormatting>
  <conditionalFormatting sqref="F153:F154">
    <cfRule type="colorScale" priority="81">
      <colorScale>
        <cfvo type="num" val="$F$1227"/>
        <cfvo type="num" val="$F$1228"/>
        <cfvo type="num" val="$F$1229"/>
        <color rgb="FFF8696B"/>
        <color rgb="FFFFEB84"/>
        <color rgb="FF63BE7B"/>
      </colorScale>
    </cfRule>
    <cfRule type="colorScale" priority="82">
      <colorScale>
        <cfvo type="formula" val="$F$1227"/>
        <cfvo type="formula" val="$F$1228"/>
        <cfvo type="formula" val="$F$1229"/>
        <color rgb="FFF8696B"/>
        <color rgb="FFFFEB84"/>
        <color rgb="FF63BE7B"/>
      </colorScale>
    </cfRule>
    <cfRule type="colorScale" priority="83">
      <colorScale>
        <cfvo type="min"/>
        <cfvo type="percentile" val="50"/>
        <cfvo type="max"/>
        <color rgb="FFF8696B"/>
        <color rgb="FFFFEB84"/>
        <color rgb="FF63BE7B"/>
      </colorScale>
    </cfRule>
    <cfRule type="colorScale" priority="84">
      <colorScale>
        <cfvo type="num" val="$F$1227"/>
        <cfvo type="percentile" val="50"/>
        <cfvo type="max"/>
        <color rgb="FFF8696B"/>
        <color rgb="FFFFEB84"/>
        <color rgb="FF63BE7B"/>
      </colorScale>
    </cfRule>
  </conditionalFormatting>
  <conditionalFormatting sqref="D182">
    <cfRule type="cellIs" dxfId="1450" priority="71" operator="between">
      <formula>96</formula>
      <formula>100</formula>
    </cfRule>
    <cfRule type="cellIs" dxfId="1449" priority="72" operator="between">
      <formula>86</formula>
      <formula>95</formula>
    </cfRule>
    <cfRule type="cellIs" dxfId="1448" priority="73" operator="between">
      <formula>0</formula>
      <formula>85</formula>
    </cfRule>
  </conditionalFormatting>
  <conditionalFormatting sqref="F181:F182">
    <cfRule type="colorScale" priority="74">
      <colorScale>
        <cfvo type="num" val="$F$1227"/>
        <cfvo type="num" val="$F$1228"/>
        <cfvo type="num" val="$F$1229"/>
        <color rgb="FFF8696B"/>
        <color rgb="FFFFEB84"/>
        <color rgb="FF63BE7B"/>
      </colorScale>
    </cfRule>
    <cfRule type="colorScale" priority="75">
      <colorScale>
        <cfvo type="formula" val="$F$1227"/>
        <cfvo type="formula" val="$F$1228"/>
        <cfvo type="formula" val="$F$1229"/>
        <color rgb="FFF8696B"/>
        <color rgb="FFFFEB84"/>
        <color rgb="FF63BE7B"/>
      </colorScale>
    </cfRule>
    <cfRule type="colorScale" priority="76">
      <colorScale>
        <cfvo type="min"/>
        <cfvo type="percentile" val="50"/>
        <cfvo type="max"/>
        <color rgb="FFF8696B"/>
        <color rgb="FFFFEB84"/>
        <color rgb="FF63BE7B"/>
      </colorScale>
    </cfRule>
    <cfRule type="colorScale" priority="77">
      <colorScale>
        <cfvo type="num" val="$F$1227"/>
        <cfvo type="percentile" val="50"/>
        <cfvo type="max"/>
        <color rgb="FFF8696B"/>
        <color rgb="FFFFEB84"/>
        <color rgb="FF63BE7B"/>
      </colorScale>
    </cfRule>
  </conditionalFormatting>
  <conditionalFormatting sqref="D210">
    <cfRule type="cellIs" dxfId="1447" priority="64" operator="between">
      <formula>96</formula>
      <formula>100</formula>
    </cfRule>
    <cfRule type="cellIs" dxfId="1446" priority="65" operator="between">
      <formula>86</formula>
      <formula>95</formula>
    </cfRule>
    <cfRule type="cellIs" dxfId="1445" priority="66" operator="between">
      <formula>0</formula>
      <formula>85</formula>
    </cfRule>
  </conditionalFormatting>
  <conditionalFormatting sqref="F209:F210">
    <cfRule type="colorScale" priority="67">
      <colorScale>
        <cfvo type="num" val="$F$1227"/>
        <cfvo type="num" val="$F$1228"/>
        <cfvo type="num" val="$F$1229"/>
        <color rgb="FFF8696B"/>
        <color rgb="FFFFEB84"/>
        <color rgb="FF63BE7B"/>
      </colorScale>
    </cfRule>
    <cfRule type="colorScale" priority="68">
      <colorScale>
        <cfvo type="formula" val="$F$1227"/>
        <cfvo type="formula" val="$F$1228"/>
        <cfvo type="formula" val="$F$1229"/>
        <color rgb="FFF8696B"/>
        <color rgb="FFFFEB84"/>
        <color rgb="FF63BE7B"/>
      </colorScale>
    </cfRule>
    <cfRule type="colorScale" priority="69">
      <colorScale>
        <cfvo type="min"/>
        <cfvo type="percentile" val="50"/>
        <cfvo type="max"/>
        <color rgb="FFF8696B"/>
        <color rgb="FFFFEB84"/>
        <color rgb="FF63BE7B"/>
      </colorScale>
    </cfRule>
    <cfRule type="colorScale" priority="70">
      <colorScale>
        <cfvo type="num" val="$F$1227"/>
        <cfvo type="percentile" val="50"/>
        <cfvo type="max"/>
        <color rgb="FFF8696B"/>
        <color rgb="FFFFEB84"/>
        <color rgb="FF63BE7B"/>
      </colorScale>
    </cfRule>
  </conditionalFormatting>
  <conditionalFormatting sqref="D238">
    <cfRule type="cellIs" dxfId="1444" priority="57" operator="between">
      <formula>96</formula>
      <formula>100</formula>
    </cfRule>
    <cfRule type="cellIs" dxfId="1443" priority="58" operator="between">
      <formula>86</formula>
      <formula>95</formula>
    </cfRule>
    <cfRule type="cellIs" dxfId="1442" priority="59" operator="between">
      <formula>0</formula>
      <formula>85</formula>
    </cfRule>
  </conditionalFormatting>
  <conditionalFormatting sqref="F237:F238">
    <cfRule type="colorScale" priority="60">
      <colorScale>
        <cfvo type="num" val="$F$1227"/>
        <cfvo type="num" val="$F$1228"/>
        <cfvo type="num" val="$F$1229"/>
        <color rgb="FFF8696B"/>
        <color rgb="FFFFEB84"/>
        <color rgb="FF63BE7B"/>
      </colorScale>
    </cfRule>
    <cfRule type="colorScale" priority="61">
      <colorScale>
        <cfvo type="formula" val="$F$1227"/>
        <cfvo type="formula" val="$F$1228"/>
        <cfvo type="formula" val="$F$1229"/>
        <color rgb="FFF8696B"/>
        <color rgb="FFFFEB84"/>
        <color rgb="FF63BE7B"/>
      </colorScale>
    </cfRule>
    <cfRule type="colorScale" priority="62">
      <colorScale>
        <cfvo type="min"/>
        <cfvo type="percentile" val="50"/>
        <cfvo type="max"/>
        <color rgb="FFF8696B"/>
        <color rgb="FFFFEB84"/>
        <color rgb="FF63BE7B"/>
      </colorScale>
    </cfRule>
    <cfRule type="colorScale" priority="63">
      <colorScale>
        <cfvo type="num" val="$F$1227"/>
        <cfvo type="percentile" val="50"/>
        <cfvo type="max"/>
        <color rgb="FFF8696B"/>
        <color rgb="FFFFEB84"/>
        <color rgb="FF63BE7B"/>
      </colorScale>
    </cfRule>
  </conditionalFormatting>
  <conditionalFormatting sqref="D266">
    <cfRule type="cellIs" dxfId="1441" priority="50" operator="between">
      <formula>96</formula>
      <formula>100</formula>
    </cfRule>
    <cfRule type="cellIs" dxfId="1440" priority="51" operator="between">
      <formula>86</formula>
      <formula>95</formula>
    </cfRule>
    <cfRule type="cellIs" dxfId="1439" priority="52" operator="between">
      <formula>0</formula>
      <formula>85</formula>
    </cfRule>
  </conditionalFormatting>
  <conditionalFormatting sqref="F265:F266">
    <cfRule type="colorScale" priority="53">
      <colorScale>
        <cfvo type="num" val="$F$1227"/>
        <cfvo type="num" val="$F$1228"/>
        <cfvo type="num" val="$F$1229"/>
        <color rgb="FFF8696B"/>
        <color rgb="FFFFEB84"/>
        <color rgb="FF63BE7B"/>
      </colorScale>
    </cfRule>
    <cfRule type="colorScale" priority="54">
      <colorScale>
        <cfvo type="formula" val="$F$1227"/>
        <cfvo type="formula" val="$F$1228"/>
        <cfvo type="formula" val="$F$1229"/>
        <color rgb="FFF8696B"/>
        <color rgb="FFFFEB84"/>
        <color rgb="FF63BE7B"/>
      </colorScale>
    </cfRule>
    <cfRule type="colorScale" priority="55">
      <colorScale>
        <cfvo type="min"/>
        <cfvo type="percentile" val="50"/>
        <cfvo type="max"/>
        <color rgb="FFF8696B"/>
        <color rgb="FFFFEB84"/>
        <color rgb="FF63BE7B"/>
      </colorScale>
    </cfRule>
    <cfRule type="colorScale" priority="56">
      <colorScale>
        <cfvo type="num" val="$F$1227"/>
        <cfvo type="percentile" val="50"/>
        <cfvo type="max"/>
        <color rgb="FFF8696B"/>
        <color rgb="FFFFEB84"/>
        <color rgb="FF63BE7B"/>
      </colorScale>
    </cfRule>
  </conditionalFormatting>
  <conditionalFormatting sqref="D294">
    <cfRule type="cellIs" dxfId="1438" priority="43" operator="between">
      <formula>96</formula>
      <formula>100</formula>
    </cfRule>
    <cfRule type="cellIs" dxfId="1437" priority="44" operator="between">
      <formula>86</formula>
      <formula>95</formula>
    </cfRule>
    <cfRule type="cellIs" dxfId="1436" priority="45" operator="between">
      <formula>0</formula>
      <formula>85</formula>
    </cfRule>
  </conditionalFormatting>
  <conditionalFormatting sqref="F293:F294">
    <cfRule type="colorScale" priority="46">
      <colorScale>
        <cfvo type="num" val="$F$1227"/>
        <cfvo type="num" val="$F$1228"/>
        <cfvo type="num" val="$F$1229"/>
        <color rgb="FFF8696B"/>
        <color rgb="FFFFEB84"/>
        <color rgb="FF63BE7B"/>
      </colorScale>
    </cfRule>
    <cfRule type="colorScale" priority="47">
      <colorScale>
        <cfvo type="formula" val="$F$1227"/>
        <cfvo type="formula" val="$F$1228"/>
        <cfvo type="formula" val="$F$1229"/>
        <color rgb="FFF8696B"/>
        <color rgb="FFFFEB84"/>
        <color rgb="FF63BE7B"/>
      </colorScale>
    </cfRule>
    <cfRule type="colorScale" priority="48">
      <colorScale>
        <cfvo type="min"/>
        <cfvo type="percentile" val="50"/>
        <cfvo type="max"/>
        <color rgb="FFF8696B"/>
        <color rgb="FFFFEB84"/>
        <color rgb="FF63BE7B"/>
      </colorScale>
    </cfRule>
    <cfRule type="colorScale" priority="49">
      <colorScale>
        <cfvo type="num" val="$F$1227"/>
        <cfvo type="percentile" val="50"/>
        <cfvo type="max"/>
        <color rgb="FFF8696B"/>
        <color rgb="FFFFEB84"/>
        <color rgb="FF63BE7B"/>
      </colorScale>
    </cfRule>
  </conditionalFormatting>
  <conditionalFormatting sqref="D322">
    <cfRule type="cellIs" dxfId="1435" priority="36" operator="between">
      <formula>96</formula>
      <formula>100</formula>
    </cfRule>
    <cfRule type="cellIs" dxfId="1434" priority="37" operator="between">
      <formula>86</formula>
      <formula>95</formula>
    </cfRule>
    <cfRule type="cellIs" dxfId="1433" priority="38" operator="between">
      <formula>0</formula>
      <formula>85</formula>
    </cfRule>
  </conditionalFormatting>
  <conditionalFormatting sqref="F321:F322">
    <cfRule type="colorScale" priority="39">
      <colorScale>
        <cfvo type="num" val="$F$1227"/>
        <cfvo type="num" val="$F$1228"/>
        <cfvo type="num" val="$F$1229"/>
        <color rgb="FFF8696B"/>
        <color rgb="FFFFEB84"/>
        <color rgb="FF63BE7B"/>
      </colorScale>
    </cfRule>
    <cfRule type="colorScale" priority="40">
      <colorScale>
        <cfvo type="formula" val="$F$1227"/>
        <cfvo type="formula" val="$F$1228"/>
        <cfvo type="formula" val="$F$1229"/>
        <color rgb="FFF8696B"/>
        <color rgb="FFFFEB84"/>
        <color rgb="FF63BE7B"/>
      </colorScale>
    </cfRule>
    <cfRule type="colorScale" priority="41">
      <colorScale>
        <cfvo type="min"/>
        <cfvo type="percentile" val="50"/>
        <cfvo type="max"/>
        <color rgb="FFF8696B"/>
        <color rgb="FFFFEB84"/>
        <color rgb="FF63BE7B"/>
      </colorScale>
    </cfRule>
    <cfRule type="colorScale" priority="42">
      <colorScale>
        <cfvo type="num" val="$F$1227"/>
        <cfvo type="percentile" val="50"/>
        <cfvo type="max"/>
        <color rgb="FFF8696B"/>
        <color rgb="FFFFEB84"/>
        <color rgb="FF63BE7B"/>
      </colorScale>
    </cfRule>
  </conditionalFormatting>
  <conditionalFormatting sqref="D350">
    <cfRule type="cellIs" dxfId="1432" priority="29" operator="between">
      <formula>96</formula>
      <formula>100</formula>
    </cfRule>
    <cfRule type="cellIs" dxfId="1431" priority="30" operator="between">
      <formula>86</formula>
      <formula>95</formula>
    </cfRule>
    <cfRule type="cellIs" dxfId="1430" priority="31" operator="between">
      <formula>0</formula>
      <formula>85</formula>
    </cfRule>
  </conditionalFormatting>
  <conditionalFormatting sqref="F349:F350">
    <cfRule type="colorScale" priority="32">
      <colorScale>
        <cfvo type="num" val="$F$1227"/>
        <cfvo type="num" val="$F$1228"/>
        <cfvo type="num" val="$F$1229"/>
        <color rgb="FFF8696B"/>
        <color rgb="FFFFEB84"/>
        <color rgb="FF63BE7B"/>
      </colorScale>
    </cfRule>
    <cfRule type="colorScale" priority="33">
      <colorScale>
        <cfvo type="formula" val="$F$1227"/>
        <cfvo type="formula" val="$F$1228"/>
        <cfvo type="formula" val="$F$1229"/>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num" val="$F$1227"/>
        <cfvo type="percentile" val="50"/>
        <cfvo type="max"/>
        <color rgb="FFF8696B"/>
        <color rgb="FFFFEB84"/>
        <color rgb="FF63BE7B"/>
      </colorScale>
    </cfRule>
  </conditionalFormatting>
  <conditionalFormatting sqref="D378">
    <cfRule type="cellIs" dxfId="1429" priority="22" operator="between">
      <formula>96</formula>
      <formula>100</formula>
    </cfRule>
    <cfRule type="cellIs" dxfId="1428" priority="23" operator="between">
      <formula>86</formula>
      <formula>95</formula>
    </cfRule>
    <cfRule type="cellIs" dxfId="1427" priority="24" operator="between">
      <formula>0</formula>
      <formula>85</formula>
    </cfRule>
  </conditionalFormatting>
  <conditionalFormatting sqref="F377:F378">
    <cfRule type="colorScale" priority="25">
      <colorScale>
        <cfvo type="num" val="$F$1227"/>
        <cfvo type="num" val="$F$1228"/>
        <cfvo type="num" val="$F$1229"/>
        <color rgb="FFF8696B"/>
        <color rgb="FFFFEB84"/>
        <color rgb="FF63BE7B"/>
      </colorScale>
    </cfRule>
    <cfRule type="colorScale" priority="26">
      <colorScale>
        <cfvo type="formula" val="$F$1227"/>
        <cfvo type="formula" val="$F$1228"/>
        <cfvo type="formula" val="$F$1229"/>
        <color rgb="FFF8696B"/>
        <color rgb="FFFFEB84"/>
        <color rgb="FF63BE7B"/>
      </colorScale>
    </cfRule>
    <cfRule type="colorScale" priority="27">
      <colorScale>
        <cfvo type="min"/>
        <cfvo type="percentile" val="50"/>
        <cfvo type="max"/>
        <color rgb="FFF8696B"/>
        <color rgb="FFFFEB84"/>
        <color rgb="FF63BE7B"/>
      </colorScale>
    </cfRule>
    <cfRule type="colorScale" priority="28">
      <colorScale>
        <cfvo type="num" val="$F$1227"/>
        <cfvo type="percentile" val="50"/>
        <cfvo type="max"/>
        <color rgb="FFF8696B"/>
        <color rgb="FFFFEB84"/>
        <color rgb="FF63BE7B"/>
      </colorScale>
    </cfRule>
  </conditionalFormatting>
  <conditionalFormatting sqref="D406">
    <cfRule type="cellIs" dxfId="1426" priority="15" operator="between">
      <formula>96</formula>
      <formula>100</formula>
    </cfRule>
    <cfRule type="cellIs" dxfId="1425" priority="16" operator="between">
      <formula>86</formula>
      <formula>95</formula>
    </cfRule>
    <cfRule type="cellIs" dxfId="1424" priority="17" operator="between">
      <formula>0</formula>
      <formula>85</formula>
    </cfRule>
  </conditionalFormatting>
  <conditionalFormatting sqref="F405:F406">
    <cfRule type="colorScale" priority="18">
      <colorScale>
        <cfvo type="num" val="$F$1227"/>
        <cfvo type="num" val="$F$1228"/>
        <cfvo type="num" val="$F$1229"/>
        <color rgb="FFF8696B"/>
        <color rgb="FFFFEB84"/>
        <color rgb="FF63BE7B"/>
      </colorScale>
    </cfRule>
    <cfRule type="colorScale" priority="19">
      <colorScale>
        <cfvo type="formula" val="$F$1227"/>
        <cfvo type="formula" val="$F$1228"/>
        <cfvo type="formula" val="$F$1229"/>
        <color rgb="FFF8696B"/>
        <color rgb="FFFFEB84"/>
        <color rgb="FF63BE7B"/>
      </colorScale>
    </cfRule>
    <cfRule type="colorScale" priority="20">
      <colorScale>
        <cfvo type="min"/>
        <cfvo type="percentile" val="50"/>
        <cfvo type="max"/>
        <color rgb="FFF8696B"/>
        <color rgb="FFFFEB84"/>
        <color rgb="FF63BE7B"/>
      </colorScale>
    </cfRule>
    <cfRule type="colorScale" priority="21">
      <colorScale>
        <cfvo type="num" val="$F$1227"/>
        <cfvo type="percentile" val="50"/>
        <cfvo type="max"/>
        <color rgb="FFF8696B"/>
        <color rgb="FFFFEB84"/>
        <color rgb="FF63BE7B"/>
      </colorScale>
    </cfRule>
  </conditionalFormatting>
  <conditionalFormatting sqref="D434">
    <cfRule type="cellIs" dxfId="1423" priority="8" operator="between">
      <formula>96</formula>
      <formula>100</formula>
    </cfRule>
    <cfRule type="cellIs" dxfId="1422" priority="9" operator="between">
      <formula>86</formula>
      <formula>95</formula>
    </cfRule>
    <cfRule type="cellIs" dxfId="1421" priority="10" operator="between">
      <formula>0</formula>
      <formula>85</formula>
    </cfRule>
  </conditionalFormatting>
  <conditionalFormatting sqref="F433:F434">
    <cfRule type="colorScale" priority="11">
      <colorScale>
        <cfvo type="num" val="$F$1227"/>
        <cfvo type="num" val="$F$1228"/>
        <cfvo type="num" val="$F$1229"/>
        <color rgb="FFF8696B"/>
        <color rgb="FFFFEB84"/>
        <color rgb="FF63BE7B"/>
      </colorScale>
    </cfRule>
    <cfRule type="colorScale" priority="12">
      <colorScale>
        <cfvo type="formula" val="$F$1227"/>
        <cfvo type="formula" val="$F$1228"/>
        <cfvo type="formula" val="$F$1229"/>
        <color rgb="FFF8696B"/>
        <color rgb="FFFFEB84"/>
        <color rgb="FF63BE7B"/>
      </colorScale>
    </cfRule>
    <cfRule type="colorScale" priority="13">
      <colorScale>
        <cfvo type="min"/>
        <cfvo type="percentile" val="50"/>
        <cfvo type="max"/>
        <color rgb="FFF8696B"/>
        <color rgb="FFFFEB84"/>
        <color rgb="FF63BE7B"/>
      </colorScale>
    </cfRule>
    <cfRule type="colorScale" priority="14">
      <colorScale>
        <cfvo type="num" val="$F$1227"/>
        <cfvo type="percentile" val="50"/>
        <cfvo type="max"/>
        <color rgb="FFF8696B"/>
        <color rgb="FFFFEB84"/>
        <color rgb="FF63BE7B"/>
      </colorScale>
    </cfRule>
  </conditionalFormatting>
  <conditionalFormatting sqref="D462">
    <cfRule type="cellIs" dxfId="1420" priority="1" operator="between">
      <formula>96</formula>
      <formula>100</formula>
    </cfRule>
    <cfRule type="cellIs" dxfId="1419" priority="2" operator="between">
      <formula>86</formula>
      <formula>95</formula>
    </cfRule>
    <cfRule type="cellIs" dxfId="1418" priority="3" operator="between">
      <formula>0</formula>
      <formula>85</formula>
    </cfRule>
  </conditionalFormatting>
  <conditionalFormatting sqref="F461:F462">
    <cfRule type="colorScale" priority="4">
      <colorScale>
        <cfvo type="num" val="$F$1227"/>
        <cfvo type="num" val="$F$1228"/>
        <cfvo type="num" val="$F$1229"/>
        <color rgb="FFF8696B"/>
        <color rgb="FFFFEB84"/>
        <color rgb="FF63BE7B"/>
      </colorScale>
    </cfRule>
    <cfRule type="colorScale" priority="5">
      <colorScale>
        <cfvo type="formula" val="$F$1227"/>
        <cfvo type="formula" val="$F$1228"/>
        <cfvo type="formula" val="$F$1229"/>
        <color rgb="FFF8696B"/>
        <color rgb="FFFFEB84"/>
        <color rgb="FF63BE7B"/>
      </colorScale>
    </cfRule>
    <cfRule type="colorScale" priority="6">
      <colorScale>
        <cfvo type="min"/>
        <cfvo type="percentile" val="50"/>
        <cfvo type="max"/>
        <color rgb="FFF8696B"/>
        <color rgb="FFFFEB84"/>
        <color rgb="FF63BE7B"/>
      </colorScale>
    </cfRule>
    <cfRule type="colorScale" priority="7">
      <colorScale>
        <cfvo type="num" val="$F$1227"/>
        <cfvo type="percentile" val="50"/>
        <cfvo type="max"/>
        <color rgb="FFF8696B"/>
        <color rgb="FFFFEB84"/>
        <color rgb="FF63BE7B"/>
      </colorScale>
    </cfRule>
  </conditionalFormatting>
  <dataValidations count="10">
    <dataValidation type="list" allowBlank="1" showInputMessage="1" showErrorMessage="1" sqref="C6 C35 C63 C91 C119 C147 C175 C203 C231 C259 C287 C315 C343 C371 C399 C427 C455" xr:uid="{A453AEA9-342A-4E26-8868-815040E26418}">
      <formula1>$C$1227:$C$1228</formula1>
    </dataValidation>
    <dataValidation type="list" allowBlank="1" showInputMessage="1" showErrorMessage="1" sqref="C7 C36 C64 C92 C120 C148 C176 C204 C232 C260 C288 C316 C344 C372 C400 C428 C456" xr:uid="{8A23C8C4-45A3-4F8B-914E-5EAD667E9073}">
      <formula1>$C$1230:$C$1231</formula1>
    </dataValidation>
    <dataValidation type="list" allowBlank="1" showInputMessage="1" showErrorMessage="1" sqref="C8 C37 C65 C93 C121 C149 C177 C205 C233 C261 C289 C317 C345 C373 C401 C429 C457" xr:uid="{96B34FDC-EA60-48DF-9F37-6C4745E489C2}">
      <formula1>$C$1233:$C$1234</formula1>
    </dataValidation>
    <dataValidation type="list" allowBlank="1" showInputMessage="1" showErrorMessage="1" sqref="C9 C38 C66 C94 C122 C150 C178 C206 C234 C262 C290 C318 C346 C374 C402 C430 C458" xr:uid="{F4CA2B64-F43E-4D4B-A18E-1BA8F6335F86}">
      <formula1>$C$1236:$C$1238</formula1>
    </dataValidation>
    <dataValidation type="list" allowBlank="1" showInputMessage="1" showErrorMessage="1" sqref="C10 C39 C67 C95 C123 C151 C179 C207 C235 C263 C291 C319 C347 C375 C403 C431 C459" xr:uid="{CFE8BED1-59BE-44F8-A9A3-18AB9C63AD16}">
      <formula1>$C$1240:$C$1241</formula1>
    </dataValidation>
    <dataValidation type="list" allowBlank="1" showInputMessage="1" showErrorMessage="1" sqref="C11 C40 C68 C96 C124 C152 C180 C208 C236 C264 C292 C320 C348 C376 C404 C432 C460" xr:uid="{EADD5876-093A-4335-9A6A-89E5A5A70458}">
      <formula1>$C$1243:$C$1244</formula1>
    </dataValidation>
    <dataValidation type="list" allowBlank="1" showInputMessage="1" showErrorMessage="1" sqref="C12 C41 C69 C97 C125 C153 C181 C209 C237 C265 C293 C321 C349 C377 C405 C433 C461" xr:uid="{6B55E2FA-F00F-464D-BA68-7AC58FEEC942}">
      <formula1>$C$1246:$C$1248</formula1>
    </dataValidation>
    <dataValidation type="list" allowBlank="1" showInputMessage="1" showErrorMessage="1" sqref="B24 B53 B81 B109 B137 B165 B193 B221 B249 B277 B305 B333 B361 B389 B417 B445 B473" xr:uid="{A435AF84-82BE-4BDD-8274-D2644AB9554C}">
      <formula1>$C$1252:$C$1253</formula1>
    </dataValidation>
    <dataValidation type="list" allowBlank="1" showInputMessage="1" showErrorMessage="1" sqref="D24 D53 D81 D109 D137 D165 D193 D221 D249 D277 D305 D333 D361 D389 D417 D445 D473" xr:uid="{69096233-264A-4817-B8E2-D50FF9163082}">
      <formula1>$C$1255:$C$1257</formula1>
    </dataValidation>
    <dataValidation type="list" allowBlank="1" showInputMessage="1" showErrorMessage="1" sqref="A18 A47 A75 A103 A131 A159 A187 A215 A243 A271 A299 A327 A355 A383 A411 A439 A467" xr:uid="{06A226DB-3931-4F57-BF88-73DEF2597438}">
      <formula1>$A$1258:$A$1260</formula1>
    </dataValidation>
  </dataValidations>
  <pageMargins left="0.7" right="0.7" top="0.75" bottom="0.75" header="0.3" footer="0.3"/>
  <pageSetup paperSize="151"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1"/>
  <sheetViews>
    <sheetView topLeftCell="A4" workbookViewId="0">
      <selection activeCell="N9" sqref="N9"/>
    </sheetView>
  </sheetViews>
  <sheetFormatPr baseColWidth="10" defaultRowHeight="15" x14ac:dyDescent="0.25"/>
  <cols>
    <col min="1" max="1" width="8" customWidth="1"/>
    <col min="2" max="2" width="11.140625" customWidth="1"/>
    <col min="3" max="3" width="14.28515625" customWidth="1"/>
    <col min="4" max="4" width="12.28515625" customWidth="1"/>
    <col min="5" max="5" width="31.7109375" customWidth="1"/>
    <col min="6" max="6" width="22.42578125" customWidth="1"/>
    <col min="7" max="7" width="15" customWidth="1"/>
  </cols>
  <sheetData>
    <row r="1" spans="1:7" ht="30.75" customHeight="1" thickBot="1" x14ac:dyDescent="0.3">
      <c r="A1" s="714" t="s">
        <v>191</v>
      </c>
      <c r="B1" s="715"/>
      <c r="C1" s="715"/>
      <c r="D1" s="715"/>
      <c r="E1" s="715"/>
      <c r="F1" s="715"/>
      <c r="G1" s="716"/>
    </row>
    <row r="2" spans="1:7" x14ac:dyDescent="0.25">
      <c r="A2" s="717" t="s">
        <v>40</v>
      </c>
      <c r="B2" s="718"/>
      <c r="C2" s="718" t="s">
        <v>41</v>
      </c>
      <c r="D2" s="718"/>
      <c r="E2" s="718"/>
      <c r="F2" s="718"/>
      <c r="G2" s="720"/>
    </row>
    <row r="3" spans="1:7" x14ac:dyDescent="0.25">
      <c r="A3" s="719"/>
      <c r="B3" s="548"/>
      <c r="C3" s="548"/>
      <c r="D3" s="548"/>
      <c r="E3" s="548"/>
      <c r="F3" s="548"/>
      <c r="G3" s="721"/>
    </row>
    <row r="4" spans="1:7" x14ac:dyDescent="0.25">
      <c r="A4" s="719"/>
      <c r="B4" s="548"/>
      <c r="C4" s="280">
        <v>1</v>
      </c>
      <c r="D4" s="3">
        <v>2</v>
      </c>
      <c r="E4" s="3">
        <v>3</v>
      </c>
      <c r="F4" s="3">
        <v>4</v>
      </c>
      <c r="G4" s="24">
        <v>5</v>
      </c>
    </row>
    <row r="5" spans="1:7" x14ac:dyDescent="0.25">
      <c r="A5" s="719"/>
      <c r="B5" s="548"/>
      <c r="C5" s="279" t="s">
        <v>30</v>
      </c>
      <c r="D5" s="278" t="s">
        <v>32</v>
      </c>
      <c r="E5" s="278" t="s">
        <v>34</v>
      </c>
      <c r="F5" s="278" t="s">
        <v>36</v>
      </c>
      <c r="G5" s="25" t="s">
        <v>38</v>
      </c>
    </row>
    <row r="6" spans="1:7" ht="96.75" customHeight="1" x14ac:dyDescent="0.25">
      <c r="A6" s="26">
        <v>1</v>
      </c>
      <c r="B6" s="278" t="s">
        <v>188</v>
      </c>
      <c r="C6" s="277" t="s">
        <v>42</v>
      </c>
      <c r="D6" s="277" t="s">
        <v>42</v>
      </c>
      <c r="E6" s="277" t="s">
        <v>43</v>
      </c>
      <c r="F6" s="277" t="s">
        <v>44</v>
      </c>
      <c r="G6" s="27" t="s">
        <v>44</v>
      </c>
    </row>
    <row r="7" spans="1:7" ht="84" customHeight="1" x14ac:dyDescent="0.25">
      <c r="A7" s="26">
        <v>2</v>
      </c>
      <c r="B7" s="278" t="s">
        <v>16</v>
      </c>
      <c r="C7" s="277" t="s">
        <v>42</v>
      </c>
      <c r="D7" s="277" t="s">
        <v>42</v>
      </c>
      <c r="E7" s="277" t="s">
        <v>43</v>
      </c>
      <c r="F7" s="277" t="s">
        <v>44</v>
      </c>
      <c r="G7" s="27" t="s">
        <v>45</v>
      </c>
    </row>
    <row r="8" spans="1:7" ht="84" customHeight="1" x14ac:dyDescent="0.25">
      <c r="A8" s="3">
        <v>3</v>
      </c>
      <c r="B8" s="278" t="s">
        <v>20</v>
      </c>
      <c r="C8" s="277" t="s">
        <v>42</v>
      </c>
      <c r="D8" s="277" t="s">
        <v>43</v>
      </c>
      <c r="E8" s="277" t="s">
        <v>44</v>
      </c>
      <c r="F8" s="277" t="s">
        <v>45</v>
      </c>
      <c r="G8" s="81" t="s">
        <v>45</v>
      </c>
    </row>
    <row r="9" spans="1:7" ht="84" customHeight="1" x14ac:dyDescent="0.25">
      <c r="A9" s="3">
        <v>4</v>
      </c>
      <c r="B9" s="278" t="s">
        <v>23</v>
      </c>
      <c r="C9" s="277" t="s">
        <v>43</v>
      </c>
      <c r="D9" s="277" t="s">
        <v>44</v>
      </c>
      <c r="E9" s="277" t="s">
        <v>44</v>
      </c>
      <c r="F9" s="277" t="s">
        <v>45</v>
      </c>
      <c r="G9" s="277" t="s">
        <v>45</v>
      </c>
    </row>
    <row r="10" spans="1:7" ht="84" customHeight="1" x14ac:dyDescent="0.25">
      <c r="A10" s="3">
        <v>5</v>
      </c>
      <c r="B10" s="278" t="s">
        <v>26</v>
      </c>
      <c r="C10" s="277" t="s">
        <v>44</v>
      </c>
      <c r="D10" s="277" t="s">
        <v>44</v>
      </c>
      <c r="E10" s="277" t="s">
        <v>45</v>
      </c>
      <c r="F10" s="277" t="s">
        <v>45</v>
      </c>
      <c r="G10" s="277" t="s">
        <v>45</v>
      </c>
    </row>
    <row r="11" spans="1:7" ht="100.5" customHeight="1" x14ac:dyDescent="0.25">
      <c r="A11" s="722" t="s">
        <v>127</v>
      </c>
      <c r="B11" s="722"/>
      <c r="C11" s="722"/>
      <c r="D11" s="722" t="s">
        <v>127</v>
      </c>
      <c r="E11" s="722"/>
      <c r="F11" s="80"/>
      <c r="G11" s="48"/>
    </row>
  </sheetData>
  <mergeCells count="5">
    <mergeCell ref="A1:G1"/>
    <mergeCell ref="A2:B5"/>
    <mergeCell ref="C2:G3"/>
    <mergeCell ref="A11:C11"/>
    <mergeCell ref="D11:E11"/>
  </mergeCells>
  <conditionalFormatting sqref="A6:A10 C4:G4">
    <cfRule type="colorScale" priority="13">
      <colorScale>
        <cfvo type="num" val="1"/>
        <cfvo type="num" val="3"/>
        <cfvo type="num" val="5"/>
        <color rgb="FF00B050"/>
        <color rgb="FFFFC000"/>
        <color rgb="FFFF0000"/>
      </colorScale>
    </cfRule>
  </conditionalFormatting>
  <conditionalFormatting sqref="C6:G10">
    <cfRule type="cellIs" dxfId="1417" priority="9" operator="equal">
      <formula>"E"</formula>
    </cfRule>
    <cfRule type="cellIs" dxfId="1416" priority="10" operator="equal">
      <formula>"A"</formula>
    </cfRule>
    <cfRule type="cellIs" dxfId="1415" priority="11" operator="equal">
      <formula>"M"</formula>
    </cfRule>
    <cfRule type="cellIs" dxfId="1414" priority="12" operator="equal">
      <formula>"B"</formula>
    </cfRule>
  </conditionalFormatting>
  <conditionalFormatting sqref="D11">
    <cfRule type="cellIs" dxfId="1413" priority="5" operator="equal">
      <formula>"E"</formula>
    </cfRule>
    <cfRule type="cellIs" dxfId="1412" priority="6" operator="equal">
      <formula>"A"</formula>
    </cfRule>
    <cfRule type="cellIs" dxfId="1411" priority="7" operator="equal">
      <formula>"M"</formula>
    </cfRule>
    <cfRule type="cellIs" dxfId="1410" priority="8" operator="equal">
      <formula>"B"</formula>
    </cfRule>
  </conditionalFormatting>
  <conditionalFormatting sqref="A11">
    <cfRule type="cellIs" dxfId="1409" priority="1" operator="equal">
      <formula>"E"</formula>
    </cfRule>
    <cfRule type="cellIs" dxfId="1408" priority="2" operator="equal">
      <formula>"A"</formula>
    </cfRule>
    <cfRule type="cellIs" dxfId="1407" priority="3" operator="equal">
      <formula>"M"</formula>
    </cfRule>
    <cfRule type="cellIs" dxfId="1406"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5</vt:i4>
      </vt:variant>
    </vt:vector>
  </HeadingPairs>
  <TitlesOfParts>
    <vt:vector size="21" baseType="lpstr">
      <vt:lpstr>CHECK LIST</vt:lpstr>
      <vt:lpstr>OCI</vt:lpstr>
      <vt:lpstr>DESCRIPCIÓN RIESGOS</vt:lpstr>
      <vt:lpstr>CRITERIOS CALIFIC. PROBABILIDAD</vt:lpstr>
      <vt:lpstr>CRITERIOS PARA CALIFIC. IMPACTO</vt:lpstr>
      <vt:lpstr>DESPLAZAMIENTO RIESGO INHERENTE</vt:lpstr>
      <vt:lpstr>MAPA DE RIESGOS</vt:lpstr>
      <vt:lpstr>EVALUACIÓN CONTROLES</vt:lpstr>
      <vt:lpstr>MAPA DE CALOR RIESGOS UAEOS</vt:lpstr>
      <vt:lpstr>PESO CONTROLES</vt:lpstr>
      <vt:lpstr>CONTROLES</vt:lpstr>
      <vt:lpstr>SEGUIMIENTO</vt:lpstr>
      <vt:lpstr>RESUMEN</vt:lpstr>
      <vt:lpstr>CAUSA RAIZ</vt:lpstr>
      <vt:lpstr>NIVEL CALIFICAR IMPACTO RESUMEN</vt:lpstr>
      <vt:lpstr>NIVELES CALIFICAR IMPACTO</vt:lpstr>
      <vt:lpstr>'CHECK LIST'!Área_de_impresión</vt:lpstr>
      <vt:lpstr>'MAPA DE RIESGOS'!Área_de_impresión</vt:lpstr>
      <vt:lpstr>OCI!Área_de_impresión</vt:lpstr>
      <vt:lpstr>'CHECK LIST'!Títulos_a_imprimir</vt:lpstr>
      <vt:lpstr>'MAPA DE RIESGOS'!Títulos_a_imprimir</vt:lpstr>
    </vt:vector>
  </TitlesOfParts>
  <Company>Organizaciones Solidarias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Ismael Muñoz Rodriguez</dc:creator>
  <cp:lastModifiedBy>Jorge Ismael Muñoz Rodriguez</cp:lastModifiedBy>
  <cp:lastPrinted>2020-01-20T20:05:45Z</cp:lastPrinted>
  <dcterms:created xsi:type="dcterms:W3CDTF">2013-04-16T15:36:12Z</dcterms:created>
  <dcterms:modified xsi:type="dcterms:W3CDTF">2020-01-20T20:26:48Z</dcterms:modified>
</cp:coreProperties>
</file>