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53"/>
  <workbookPr defaultThemeVersion="124226"/>
  <mc:AlternateContent xmlns:mc="http://schemas.openxmlformats.org/markup-compatibility/2006">
    <mc:Choice Requires="x15">
      <x15ac:absPath xmlns:x15ac="http://schemas.microsoft.com/office/spreadsheetml/2010/11/ac" url="I:\MIS DOCUMENTOS EQUIPO\PLANEACION\RIESGOS\MAPA DE RIESGOS 2020\MAPA RIESGOS PROCESOS 2020\"/>
    </mc:Choice>
  </mc:AlternateContent>
  <xr:revisionPtr revIDLastSave="0" documentId="13_ncr:1_{006D730C-3440-4AEF-9C97-C6FA2751A002}" xr6:coauthVersionLast="36" xr6:coauthVersionMax="36" xr10:uidLastSave="{00000000-0000-0000-0000-000000000000}"/>
  <bookViews>
    <workbookView xWindow="0" yWindow="0" windowWidth="28800" windowHeight="11835" tabRatio="972" firstSheet="6" activeTab="6" xr2:uid="{00000000-000D-0000-FFFF-FFFF00000000}"/>
  </bookViews>
  <sheets>
    <sheet name="CHECK LIST" sheetId="19" state="hidden" r:id="rId1"/>
    <sheet name="OCI" sheetId="20" state="hidden" r:id="rId2"/>
    <sheet name="DESCRIPCIÓN RIESGOS" sheetId="14" state="hidden" r:id="rId3"/>
    <sheet name="CRITERIOS CALIFIC. PROBABILIDAD" sheetId="4" state="hidden" r:id="rId4"/>
    <sheet name="CRITERIOS PARA CALIFIC. IMPACTO" sheetId="15" state="hidden" r:id="rId5"/>
    <sheet name="DESPLAZAMIENTO RIESGO INHERENTE" sheetId="21" state="hidden" r:id="rId6"/>
    <sheet name="MAPA DE RIESGOS" sheetId="1" r:id="rId7"/>
    <sheet name="EVALUACIÓN CONTROLES" sheetId="24" state="hidden" r:id="rId8"/>
    <sheet name="MAPA DE CALOR RIESGOS UAEOS" sheetId="22" state="hidden" r:id="rId9"/>
    <sheet name="PESO CONTROLES" sheetId="18" state="hidden" r:id="rId10"/>
    <sheet name="CONTROLES" sheetId="16" state="hidden" r:id="rId11"/>
    <sheet name="SEGUIMIENTO" sheetId="23" state="hidden" r:id="rId12"/>
    <sheet name="RESUMEN" sheetId="6" state="hidden" r:id="rId13"/>
    <sheet name="CAUSA RAIZ" sheetId="11" state="hidden" r:id="rId14"/>
    <sheet name="NIVEL CALIFICAR IMPACTO RESUMEN" sheetId="9" state="hidden" r:id="rId15"/>
    <sheet name="NIVELES CALIFICAR IMPACTO" sheetId="13" state="hidden" r:id="rId16"/>
  </sheets>
  <externalReferences>
    <externalReference r:id="rId17"/>
    <externalReference r:id="rId18"/>
  </externalReferences>
  <definedNames>
    <definedName name="_xlnm._FilterDatabase" localSheetId="6" hidden="1">'MAPA DE RIESGOS'!$A$1:$X$155</definedName>
    <definedName name="_xlnm._FilterDatabase" localSheetId="12" hidden="1">RESUMEN!$D$3:$F$61</definedName>
    <definedName name="_xlnm.Print_Area" localSheetId="0">'CHECK LIST'!$B$3:$M$71</definedName>
    <definedName name="_xlnm.Print_Area" localSheetId="6">'MAPA DE RIESGOS'!$A$5:$T$155</definedName>
    <definedName name="_xlnm.Print_Area" localSheetId="1">OCI!$U$20:$W$29</definedName>
    <definedName name="_xlnm.Print_Titles" localSheetId="0">'CHECK LIST'!$3:$6</definedName>
    <definedName name="_xlnm.Print_Titles" localSheetId="6">'MAPA DE RIESGOS'!$1:$4</definedName>
  </definedNames>
  <calcPr calcId="191029"/>
</workbook>
</file>

<file path=xl/calcChain.xml><?xml version="1.0" encoding="utf-8"?>
<calcChain xmlns="http://schemas.openxmlformats.org/spreadsheetml/2006/main">
  <c r="F13" i="1" l="1"/>
  <c r="E13" i="1"/>
  <c r="F10" i="1"/>
  <c r="E10" i="1"/>
  <c r="D455" i="24" l="1"/>
  <c r="D427" i="24"/>
  <c r="D434" i="24" s="1"/>
  <c r="F433" i="24" s="1"/>
  <c r="A445" i="24" s="1"/>
  <c r="D399" i="24"/>
  <c r="D371" i="24"/>
  <c r="D378" i="24" s="1"/>
  <c r="F377" i="24" s="1"/>
  <c r="A389" i="24" s="1"/>
  <c r="D343" i="24"/>
  <c r="D315" i="24"/>
  <c r="D322" i="24" s="1"/>
  <c r="F321" i="24" s="1"/>
  <c r="A333" i="24" s="1"/>
  <c r="D287" i="24"/>
  <c r="D294" i="24" s="1"/>
  <c r="F293" i="24" s="1"/>
  <c r="A305" i="24" s="1"/>
  <c r="D259" i="24"/>
  <c r="D266" i="24" s="1"/>
  <c r="F265" i="24" s="1"/>
  <c r="A277" i="24" s="1"/>
  <c r="D231" i="24"/>
  <c r="D203" i="24"/>
  <c r="D210" i="24" s="1"/>
  <c r="F209" i="24" s="1"/>
  <c r="A221" i="24" s="1"/>
  <c r="D175" i="24"/>
  <c r="D147" i="24"/>
  <c r="D154" i="24" s="1"/>
  <c r="F153" i="24" s="1"/>
  <c r="A165" i="24" s="1"/>
  <c r="D119" i="24"/>
  <c r="D126" i="24" s="1"/>
  <c r="F125" i="24" s="1"/>
  <c r="A137" i="24" s="1"/>
  <c r="D91" i="24"/>
  <c r="D98" i="24" s="1"/>
  <c r="F97" i="24" s="1"/>
  <c r="A109" i="24" s="1"/>
  <c r="D63" i="24"/>
  <c r="D35" i="24"/>
  <c r="D42" i="24" s="1"/>
  <c r="F41" i="24" s="1"/>
  <c r="A53" i="24" s="1"/>
  <c r="E473" i="24"/>
  <c r="C473" i="24"/>
  <c r="B467" i="24"/>
  <c r="D461" i="24"/>
  <c r="D460" i="24"/>
  <c r="D459" i="24"/>
  <c r="D458" i="24"/>
  <c r="D457" i="24"/>
  <c r="D456" i="24"/>
  <c r="E445" i="24"/>
  <c r="C445" i="24"/>
  <c r="B439" i="24"/>
  <c r="D433" i="24"/>
  <c r="D432" i="24"/>
  <c r="D431" i="24"/>
  <c r="D430" i="24"/>
  <c r="D429" i="24"/>
  <c r="D428" i="24"/>
  <c r="A425" i="24"/>
  <c r="E417" i="24"/>
  <c r="C417" i="24"/>
  <c r="B411" i="24"/>
  <c r="D405" i="24"/>
  <c r="D404" i="24"/>
  <c r="D403" i="24"/>
  <c r="D402" i="24"/>
  <c r="D401" i="24"/>
  <c r="D400" i="24"/>
  <c r="A397" i="24"/>
  <c r="E389" i="24"/>
  <c r="C389" i="24"/>
  <c r="B383" i="24"/>
  <c r="D377" i="24"/>
  <c r="D376" i="24"/>
  <c r="D375" i="24"/>
  <c r="D374" i="24"/>
  <c r="D373" i="24"/>
  <c r="D372" i="24"/>
  <c r="A369" i="24"/>
  <c r="E361" i="24"/>
  <c r="C361" i="24"/>
  <c r="B355" i="24"/>
  <c r="D349" i="24"/>
  <c r="D348" i="24"/>
  <c r="D347" i="24"/>
  <c r="D346" i="24"/>
  <c r="D345" i="24"/>
  <c r="D344" i="24"/>
  <c r="A341" i="24"/>
  <c r="E333" i="24"/>
  <c r="C333" i="24"/>
  <c r="B327" i="24"/>
  <c r="D321" i="24"/>
  <c r="D320" i="24"/>
  <c r="D319" i="24"/>
  <c r="D318" i="24"/>
  <c r="D317" i="24"/>
  <c r="D316" i="24"/>
  <c r="A313" i="24"/>
  <c r="E305" i="24"/>
  <c r="C305" i="24"/>
  <c r="B299" i="24"/>
  <c r="D293" i="24"/>
  <c r="D292" i="24"/>
  <c r="D291" i="24"/>
  <c r="D290" i="24"/>
  <c r="D289" i="24"/>
  <c r="D288" i="24"/>
  <c r="A285" i="24"/>
  <c r="E277" i="24"/>
  <c r="C277" i="24"/>
  <c r="B271" i="24"/>
  <c r="D265" i="24"/>
  <c r="D264" i="24"/>
  <c r="D263" i="24"/>
  <c r="D262" i="24"/>
  <c r="D261" i="24"/>
  <c r="D260" i="24"/>
  <c r="A257" i="24"/>
  <c r="E249" i="24"/>
  <c r="C249" i="24"/>
  <c r="B243" i="24"/>
  <c r="D237" i="24"/>
  <c r="D236" i="24"/>
  <c r="D235" i="24"/>
  <c r="D234" i="24"/>
  <c r="D233" i="24"/>
  <c r="D232" i="24"/>
  <c r="A229" i="24"/>
  <c r="E221" i="24"/>
  <c r="C221" i="24"/>
  <c r="B215" i="24"/>
  <c r="D209" i="24"/>
  <c r="D208" i="24"/>
  <c r="D207" i="24"/>
  <c r="D206" i="24"/>
  <c r="D205" i="24"/>
  <c r="D204" i="24"/>
  <c r="A201" i="24"/>
  <c r="E193" i="24"/>
  <c r="C193" i="24"/>
  <c r="B187" i="24"/>
  <c r="D181" i="24"/>
  <c r="D180" i="24"/>
  <c r="D179" i="24"/>
  <c r="D178" i="24"/>
  <c r="D177" i="24"/>
  <c r="D176" i="24"/>
  <c r="A173" i="24"/>
  <c r="E165" i="24"/>
  <c r="C165" i="24"/>
  <c r="B159" i="24"/>
  <c r="D153" i="24"/>
  <c r="D152" i="24"/>
  <c r="D151" i="24"/>
  <c r="D150" i="24"/>
  <c r="D149" i="24"/>
  <c r="D148" i="24"/>
  <c r="A145" i="24"/>
  <c r="E137" i="24"/>
  <c r="C137" i="24"/>
  <c r="B131" i="24"/>
  <c r="D125" i="24"/>
  <c r="D124" i="24"/>
  <c r="D123" i="24"/>
  <c r="D122" i="24"/>
  <c r="D121" i="24"/>
  <c r="D120" i="24"/>
  <c r="A117" i="24"/>
  <c r="E109" i="24"/>
  <c r="C109" i="24"/>
  <c r="B103" i="24"/>
  <c r="D97" i="24"/>
  <c r="D96" i="24"/>
  <c r="D95" i="24"/>
  <c r="D94" i="24"/>
  <c r="D93" i="24"/>
  <c r="D92" i="24"/>
  <c r="A89" i="24"/>
  <c r="E81" i="24"/>
  <c r="C81" i="24"/>
  <c r="B75" i="24"/>
  <c r="D69" i="24"/>
  <c r="D68" i="24"/>
  <c r="D67" i="24"/>
  <c r="D66" i="24"/>
  <c r="D65" i="24"/>
  <c r="D64" i="24"/>
  <c r="A61" i="24"/>
  <c r="E53" i="24"/>
  <c r="C53" i="24"/>
  <c r="B47" i="24"/>
  <c r="D41" i="24"/>
  <c r="D40" i="24"/>
  <c r="D39" i="24"/>
  <c r="D38" i="24"/>
  <c r="D37" i="24"/>
  <c r="D36" i="24"/>
  <c r="A33" i="24"/>
  <c r="E24" i="24"/>
  <c r="C24" i="24"/>
  <c r="B18" i="24"/>
  <c r="D12" i="24"/>
  <c r="D11" i="24"/>
  <c r="D10" i="24"/>
  <c r="D9" i="24"/>
  <c r="D8" i="24"/>
  <c r="D7" i="24"/>
  <c r="D6" i="24"/>
  <c r="A4" i="24"/>
  <c r="D462" i="24" l="1"/>
  <c r="F461" i="24" s="1"/>
  <c r="A473" i="24" s="1"/>
  <c r="D406" i="24"/>
  <c r="F405" i="24" s="1"/>
  <c r="A417" i="24" s="1"/>
  <c r="D350" i="24"/>
  <c r="F349" i="24" s="1"/>
  <c r="A361" i="24" s="1"/>
  <c r="D238" i="24"/>
  <c r="F237" i="24" s="1"/>
  <c r="A249" i="24" s="1"/>
  <c r="D182" i="24"/>
  <c r="F181" i="24" s="1"/>
  <c r="A193" i="24" s="1"/>
  <c r="D70" i="24"/>
  <c r="F69" i="24" s="1"/>
  <c r="A81" i="24" s="1"/>
  <c r="D13" i="24"/>
  <c r="F12" i="24" s="1"/>
  <c r="A24" i="24" s="1"/>
  <c r="L5" i="6"/>
  <c r="K5" i="6"/>
  <c r="K6" i="6" s="1"/>
  <c r="J5" i="6"/>
  <c r="J6" i="6" s="1"/>
  <c r="I5" i="6"/>
  <c r="I6" i="6" s="1"/>
  <c r="H5" i="6"/>
  <c r="H6" i="6" s="1"/>
  <c r="L6" i="6" l="1"/>
  <c r="P5" i="6"/>
  <c r="O5" i="6"/>
  <c r="I22" i="23" l="1"/>
  <c r="I23" i="23" s="1"/>
  <c r="H22" i="23"/>
  <c r="H23" i="23" s="1"/>
  <c r="N5" i="6" l="1"/>
  <c r="R5" i="6" s="1"/>
  <c r="C61" i="6" l="1"/>
  <c r="R6" i="6" l="1"/>
  <c r="Q6" i="6"/>
  <c r="X5" i="6" s="1"/>
  <c r="O6" i="6"/>
  <c r="V5" i="6" s="1"/>
  <c r="N6" i="6"/>
  <c r="U5" i="6" s="1"/>
  <c r="Y5" i="6" s="1"/>
  <c r="P6" i="6"/>
  <c r="W5" i="6" s="1"/>
  <c r="M13" i="11" l="1"/>
  <c r="L13" i="11"/>
  <c r="M12" i="11"/>
  <c r="L12" i="11"/>
  <c r="M11" i="11"/>
  <c r="L11" i="11"/>
  <c r="M10" i="11"/>
  <c r="L10" i="11"/>
  <c r="M9" i="11"/>
  <c r="L9" i="11"/>
  <c r="M8" i="11"/>
  <c r="L8" i="11"/>
  <c r="M7" i="11"/>
  <c r="L7" i="11"/>
  <c r="M6" i="11"/>
  <c r="L6" i="11"/>
  <c r="M5" i="11"/>
  <c r="L5" i="11"/>
  <c r="M4" i="11"/>
  <c r="L4" i="11"/>
  <c r="Q95" i="6"/>
  <c r="P95" i="6"/>
  <c r="O95" i="6"/>
  <c r="N95" i="6"/>
  <c r="G21" i="18"/>
  <c r="H21" i="18" s="1"/>
  <c r="K8" i="18"/>
  <c r="L8" i="18" s="1"/>
  <c r="M16" i="4"/>
  <c r="N16" i="4" s="1"/>
  <c r="L16" i="4"/>
  <c r="B16" i="4"/>
  <c r="M15" i="4"/>
  <c r="N15" i="4" s="1"/>
  <c r="L15" i="4"/>
  <c r="B15" i="4"/>
  <c r="M14" i="4"/>
  <c r="N14" i="4" s="1"/>
  <c r="L14" i="4"/>
  <c r="B14" i="4"/>
  <c r="M13" i="4"/>
  <c r="N13" i="4" s="1"/>
  <c r="L13" i="4"/>
  <c r="B13" i="4"/>
  <c r="M12" i="4"/>
  <c r="N12" i="4" s="1"/>
  <c r="L12" i="4"/>
  <c r="B12" i="4"/>
  <c r="M11" i="4"/>
  <c r="N11" i="4" s="1"/>
  <c r="L11" i="4"/>
  <c r="B11" i="4"/>
  <c r="M10" i="4"/>
  <c r="N10" i="4" s="1"/>
  <c r="L10" i="4"/>
  <c r="B10" i="4"/>
  <c r="M9" i="4"/>
  <c r="N9" i="4" s="1"/>
  <c r="L9" i="4"/>
  <c r="B9" i="4"/>
  <c r="M8" i="4"/>
  <c r="N8" i="4" s="1"/>
  <c r="L8" i="4"/>
  <c r="B8" i="4"/>
  <c r="M7" i="4"/>
  <c r="N7" i="4" s="1"/>
  <c r="L7" i="4"/>
  <c r="B7" i="4"/>
  <c r="M6" i="4"/>
  <c r="N6" i="4" s="1"/>
  <c r="L6" i="4"/>
  <c r="B6" i="4"/>
  <c r="M5" i="4"/>
  <c r="N5" i="4" s="1"/>
  <c r="L5" i="4"/>
  <c r="B5" i="4"/>
  <c r="Q100" i="6" l="1"/>
  <c r="Q101" i="6" s="1"/>
  <c r="P96" i="6"/>
  <c r="O100" i="6"/>
  <c r="O101" i="6" s="1"/>
  <c r="N96" i="6"/>
  <c r="R100" i="6"/>
  <c r="R101" i="6" s="1"/>
  <c r="Q96" i="6"/>
  <c r="P100" i="6"/>
  <c r="P101" i="6" s="1"/>
  <c r="O96"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Jorge Ismael Muñoz Rodriguez</author>
  </authors>
  <commentList>
    <comment ref="B6" authorId="0" shapeId="0" xr:uid="{00000000-0006-0000-0200-000001000000}">
      <text>
        <r>
          <rPr>
            <b/>
            <sz val="9"/>
            <color indexed="81"/>
            <rFont val="Tahoma"/>
            <family val="2"/>
          </rPr>
          <t>Jorge Ismael Muñoz Rodriguez:</t>
        </r>
        <r>
          <rPr>
            <sz val="9"/>
            <color indexed="81"/>
            <rFont val="Tahoma"/>
            <family val="2"/>
          </rPr>
          <t xml:space="preserve">
Posibilidad que suceda un evento que tendra un impacto sobre el cumplimiento de los objetivos. Se expresa en terminos de probabilidad y objetivos.</t>
        </r>
      </text>
    </comment>
    <comment ref="D6" authorId="0" shapeId="0" xr:uid="{00000000-0006-0000-0200-000002000000}">
      <text>
        <r>
          <rPr>
            <b/>
            <sz val="9"/>
            <color indexed="81"/>
            <rFont val="Tahoma"/>
            <family val="2"/>
          </rPr>
          <t>Jorge Ismael Muñoz Rodriguez:</t>
        </r>
        <r>
          <rPr>
            <sz val="9"/>
            <color indexed="81"/>
            <rFont val="Tahoma"/>
            <family val="2"/>
          </rPr>
          <t xml:space="preserve">
TIPO: OPERATIVO O DE CORRUPCIÓN </t>
        </r>
      </text>
    </comment>
    <comment ref="B7" authorId="0" shapeId="0" xr:uid="{00000000-0006-0000-0200-000003000000}">
      <text>
        <r>
          <rPr>
            <b/>
            <sz val="9"/>
            <color indexed="81"/>
            <rFont val="Tahoma"/>
            <family val="2"/>
          </rPr>
          <t>Jorge Ismael Muñoz Rodriguez:</t>
        </r>
        <r>
          <rPr>
            <sz val="9"/>
            <color indexed="81"/>
            <rFont val="Tahoma"/>
            <family val="2"/>
          </rPr>
          <t xml:space="preserve">
Evitar iniciar con palabras negativas como: “No…”, “Que no…”, o con palabras que denoten un factor de riesgo (causa) tales como:
“ausencia de”, “falta de”, “poco(a)”, “escaso(a)”, “insuficiente”, “deficiente”, “debilidades en…”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Jorge Ismael Muñoz Rodriguez</author>
  </authors>
  <commentList>
    <comment ref="C3" authorId="0" shapeId="0" xr:uid="{00000000-0006-0000-0600-000001000000}">
      <text>
        <r>
          <rPr>
            <b/>
            <sz val="9"/>
            <color indexed="81"/>
            <rFont val="Tahoma"/>
            <family val="2"/>
          </rPr>
          <t>Jorge Ismael Mu</t>
        </r>
        <r>
          <rPr>
            <b/>
            <sz val="12"/>
            <color indexed="81"/>
            <rFont val="Tahoma"/>
            <family val="2"/>
          </rPr>
          <t xml:space="preserve">ñoz Rodriguez:
</t>
        </r>
        <r>
          <rPr>
            <sz val="12"/>
            <color indexed="81"/>
            <rFont val="Tahoma"/>
            <family val="2"/>
          </rPr>
          <t xml:space="preserve">
El análisis se realiza a partir del conocimiento de situaciones del entorno o contexto estratégico de la Unidad, tanto de carácter social, económico, cultural, de orden público, político, legal y/o cambios tecnológicos, así mismo las particularidades internas de la entidad como la asignación presupuestal, las competencias del personal, los procesos internos, entre otros.
Evitar iniciar con palabras negativas como: “No…”, “Que no…”, o con palabras que denoten un factor de riesgo (causa) tales como:
“ausencia de”, “falta de”, “poco(a)”,
“escaso(a)”, “insuficiente”, “deficiente”,
“debilidades en…”</t>
        </r>
      </text>
    </comment>
    <comment ref="E3" authorId="0" shapeId="0" xr:uid="{00000000-0006-0000-0600-000002000000}">
      <text>
        <r>
          <rPr>
            <b/>
            <sz val="9"/>
            <color indexed="81"/>
            <rFont val="Tahoma"/>
            <family val="2"/>
          </rPr>
          <t xml:space="preserve">Jorge Ismael Muñoz Rodriguez:
</t>
        </r>
        <r>
          <rPr>
            <sz val="9"/>
            <color indexed="81"/>
            <rFont val="Tahoma"/>
            <family val="2"/>
          </rPr>
          <t xml:space="preserve">
Los objetivos estratégicos y de proceso se desarrollan a través
de actividades, pero no todas tienen la misma importancia, por lo
tanto se debe establecer cuáles de ellas contribuyen Mayormente
al logro de los objetivos y estas son las actividades críticas o
factores claves de éxito; estos factores se deben tener en cuenta
al identificar las causas que originan la materialización de los
riesgos (ver anexo 5. Análisis y priorización de causas).  </t>
        </r>
      </text>
    </comment>
    <comment ref="F3" authorId="0" shapeId="0" xr:uid="{00000000-0006-0000-0600-000003000000}">
      <text>
        <r>
          <rPr>
            <b/>
            <sz val="9"/>
            <color indexed="81"/>
            <rFont val="Tahoma"/>
            <family val="2"/>
          </rPr>
          <t xml:space="preserve">Jorge Ismael Muñoz Rodriguez:
</t>
        </r>
        <r>
          <rPr>
            <sz val="9"/>
            <color indexed="81"/>
            <rFont val="Tahoma"/>
            <family val="2"/>
          </rPr>
          <t>Los efectos o situaciones resultantes de la materialización del riesgo que impactan en el proceso, la entidad, sus grupos de valor y demás partes interesadas.</t>
        </r>
      </text>
    </comment>
    <comment ref="K3" authorId="0" shapeId="0" xr:uid="{00000000-0006-0000-0600-000004000000}">
      <text>
        <r>
          <rPr>
            <b/>
            <sz val="9"/>
            <color indexed="81"/>
            <rFont val="Tahoma"/>
            <family val="2"/>
          </rPr>
          <t>Jorge Ismael Muñoz Rodriguez:</t>
        </r>
        <r>
          <rPr>
            <sz val="9"/>
            <color indexed="81"/>
            <rFont val="Tahoma"/>
            <family val="2"/>
          </rPr>
          <t xml:space="preserve">
El control debe contener un proposito que indique para que se realiza, si es PREVENIR o DETECTAR la materialización del riesgo.</t>
        </r>
      </text>
    </comment>
    <comment ref="G4" authorId="0" shapeId="0" xr:uid="{00000000-0006-0000-0600-000005000000}">
      <text>
        <r>
          <rPr>
            <b/>
            <sz val="9"/>
            <color indexed="81"/>
            <rFont val="Tahoma"/>
            <family val="2"/>
          </rPr>
          <t>Jorge Ismael Muñoz Rodriguez:</t>
        </r>
        <r>
          <rPr>
            <sz val="9"/>
            <color indexed="81"/>
            <rFont val="Tahoma"/>
            <family val="2"/>
          </rPr>
          <t xml:space="preserve">
Por PROBABILIDAD se entiende la posibilidad de ocurrencia del riesgo, esta puede ser medida con criterios de frecuencia o factibilidad.</t>
        </r>
      </text>
    </comment>
    <comment ref="H4" authorId="0" shapeId="0" xr:uid="{00000000-0006-0000-0600-000006000000}">
      <text>
        <r>
          <rPr>
            <b/>
            <sz val="9"/>
            <color indexed="81"/>
            <rFont val="Tahoma"/>
            <family val="2"/>
          </rPr>
          <t>Jorge Ismael Muñoz Rodriguez:</t>
        </r>
        <r>
          <rPr>
            <sz val="9"/>
            <color indexed="81"/>
            <rFont val="Tahoma"/>
            <family val="2"/>
          </rPr>
          <t xml:space="preserve">
Por IMPACTO se entienden las consecuencias que puede ocasionar a la organización la materialización del riesgo.</t>
        </r>
      </text>
    </comment>
    <comment ref="J148" authorId="0" shapeId="0" xr:uid="{CF13CE5F-06AE-4DCA-A713-E599A7A01917}">
      <text>
        <r>
          <rPr>
            <b/>
            <sz val="9"/>
            <color indexed="81"/>
            <rFont val="Tahoma"/>
            <family val="2"/>
          </rPr>
          <t xml:space="preserve">Jorge Ismael Muñoz Rodriguez:
</t>
        </r>
        <r>
          <rPr>
            <sz val="9"/>
            <color indexed="81"/>
            <rFont val="Tahoma"/>
            <family val="2"/>
          </rPr>
          <t xml:space="preserve">
Control "MODERADO"</t>
        </r>
      </text>
    </comment>
    <comment ref="K162" authorId="0" shapeId="0" xr:uid="{FED9EC2C-0142-4D8E-AEB3-716174E2DE06}">
      <text>
        <r>
          <rPr>
            <b/>
            <sz val="9"/>
            <color indexed="81"/>
            <rFont val="Tahoma"/>
            <family val="2"/>
          </rPr>
          <t>Jorge Ismael Muñoz Rodriguez:</t>
        </r>
        <r>
          <rPr>
            <sz val="9"/>
            <color indexed="81"/>
            <rFont val="Tahoma"/>
            <family val="2"/>
          </rPr>
          <t xml:space="preserve">
PREVENIR las causas que generan el riesgo: VERIFICAR, VALIDAR, CONCILIAR, COMPARAR, REVISAR, COTEJAR</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Jorge Ismael Muñoz Rodriguez</author>
  </authors>
  <commentList>
    <comment ref="E11" authorId="0" shapeId="0" xr:uid="{8EAFA5FE-1C4A-40ED-BAAA-A8A7D41B9C8C}">
      <text>
        <r>
          <rPr>
            <b/>
            <sz val="9"/>
            <color indexed="81"/>
            <rFont val="Tahoma"/>
            <family val="2"/>
          </rPr>
          <t>Jorge Ismael Muñoz Rodriguez:</t>
        </r>
        <r>
          <rPr>
            <sz val="9"/>
            <color indexed="81"/>
            <rFont val="Tahoma"/>
            <family val="2"/>
          </rPr>
          <t xml:space="preserve">
Si el resultado de las calificaciones del control o el promedio en el diseño de los controles, está por debajo de 96%, se debe establecer un plan de acción que permita tener un control o controles bien diseñados.</t>
        </r>
      </text>
    </comment>
    <comment ref="E40" authorId="0" shapeId="0" xr:uid="{C9DD3328-F82A-4E1E-B342-966FF13AAC91}">
      <text>
        <r>
          <rPr>
            <b/>
            <sz val="9"/>
            <color indexed="81"/>
            <rFont val="Tahoma"/>
            <family val="2"/>
          </rPr>
          <t>Jorge Ismael Muñoz Rodriguez:</t>
        </r>
        <r>
          <rPr>
            <sz val="9"/>
            <color indexed="81"/>
            <rFont val="Tahoma"/>
            <family val="2"/>
          </rPr>
          <t xml:space="preserve">
Si el resultado de las calificaciones del control o el promedio en el diseño de los controles, está por debajo de 96%, se debe establecer un plan de acción que permita tener un control o controles bien diseñados.</t>
        </r>
      </text>
    </comment>
    <comment ref="E68" authorId="0" shapeId="0" xr:uid="{D975A7CF-2D23-451D-832A-0BA20D64F8CB}">
      <text>
        <r>
          <rPr>
            <b/>
            <sz val="9"/>
            <color indexed="81"/>
            <rFont val="Tahoma"/>
            <family val="2"/>
          </rPr>
          <t>Jorge Ismael Muñoz Rodriguez:</t>
        </r>
        <r>
          <rPr>
            <sz val="9"/>
            <color indexed="81"/>
            <rFont val="Tahoma"/>
            <family val="2"/>
          </rPr>
          <t xml:space="preserve">
Si el resultado de las calificaciones del control o el promedio en el diseño de los controles, está por debajo de 96%, se debe establecer un plan de acción que permita tener un control o controles bien diseñados.</t>
        </r>
      </text>
    </comment>
    <comment ref="E96" authorId="0" shapeId="0" xr:uid="{5D31701E-6599-470E-A60D-069FC3A5EFA6}">
      <text>
        <r>
          <rPr>
            <b/>
            <sz val="9"/>
            <color indexed="81"/>
            <rFont val="Tahoma"/>
            <family val="2"/>
          </rPr>
          <t>Jorge Ismael Muñoz Rodriguez:</t>
        </r>
        <r>
          <rPr>
            <sz val="9"/>
            <color indexed="81"/>
            <rFont val="Tahoma"/>
            <family val="2"/>
          </rPr>
          <t xml:space="preserve">
Si el resultado de las calificaciones del control o el promedio en el diseño de los controles, está por debajo de 96%, se debe establecer un plan de acción que permita tener un control o controles bien diseñados.</t>
        </r>
      </text>
    </comment>
    <comment ref="E124" authorId="0" shapeId="0" xr:uid="{07110E1E-B6DF-4836-866A-E554C52F9922}">
      <text>
        <r>
          <rPr>
            <b/>
            <sz val="9"/>
            <color indexed="81"/>
            <rFont val="Tahoma"/>
            <family val="2"/>
          </rPr>
          <t>Jorge Ismael Muñoz Rodriguez:</t>
        </r>
        <r>
          <rPr>
            <sz val="9"/>
            <color indexed="81"/>
            <rFont val="Tahoma"/>
            <family val="2"/>
          </rPr>
          <t xml:space="preserve">
Si el resultado de las calificaciones del control o el promedio en el diseño de los controles, está por debajo de 96%, se debe establecer un plan de acción que permita tener un control o controles bien diseñados.</t>
        </r>
      </text>
    </comment>
    <comment ref="E152" authorId="0" shapeId="0" xr:uid="{B9A208A5-C6EC-43BA-BA2B-832347E9E1BF}">
      <text>
        <r>
          <rPr>
            <b/>
            <sz val="9"/>
            <color indexed="81"/>
            <rFont val="Tahoma"/>
            <family val="2"/>
          </rPr>
          <t>Jorge Ismael Muñoz Rodriguez:</t>
        </r>
        <r>
          <rPr>
            <sz val="9"/>
            <color indexed="81"/>
            <rFont val="Tahoma"/>
            <family val="2"/>
          </rPr>
          <t xml:space="preserve">
Si el resultado de las calificaciones del control o el promedio en el diseño de los controles, está por debajo de 96%, se debe establecer un plan de acción que permita tener un control o controles bien diseñados.</t>
        </r>
      </text>
    </comment>
    <comment ref="E180" authorId="0" shapeId="0" xr:uid="{B8B14B34-8ABD-45EC-ADF3-8978BD5ACDBC}">
      <text>
        <r>
          <rPr>
            <b/>
            <sz val="9"/>
            <color indexed="81"/>
            <rFont val="Tahoma"/>
            <family val="2"/>
          </rPr>
          <t>Jorge Ismael Muñoz Rodriguez:</t>
        </r>
        <r>
          <rPr>
            <sz val="9"/>
            <color indexed="81"/>
            <rFont val="Tahoma"/>
            <family val="2"/>
          </rPr>
          <t xml:space="preserve">
Si el resultado de las calificaciones del control o el promedio en el diseño de los controles, está por debajo de 96%, se debe establecer un plan de acción que permita tener un control o controles bien diseñados.</t>
        </r>
      </text>
    </comment>
    <comment ref="E208" authorId="0" shapeId="0" xr:uid="{A94B654E-B754-432D-8BA9-540DF497EAC7}">
      <text>
        <r>
          <rPr>
            <b/>
            <sz val="9"/>
            <color indexed="81"/>
            <rFont val="Tahoma"/>
            <family val="2"/>
          </rPr>
          <t>Jorge Ismael Muñoz Rodriguez:</t>
        </r>
        <r>
          <rPr>
            <sz val="9"/>
            <color indexed="81"/>
            <rFont val="Tahoma"/>
            <family val="2"/>
          </rPr>
          <t xml:space="preserve">
Si el resultado de las calificaciones del control o el promedio en el diseño de los controles, está por debajo de 96%, se debe establecer un plan de acción que permita tener un control o controles bien diseñados.</t>
        </r>
      </text>
    </comment>
    <comment ref="E236" authorId="0" shapeId="0" xr:uid="{393072C4-19B0-48A9-98DF-DB6F44599C3A}">
      <text>
        <r>
          <rPr>
            <b/>
            <sz val="9"/>
            <color indexed="81"/>
            <rFont val="Tahoma"/>
            <family val="2"/>
          </rPr>
          <t>Jorge Ismael Muñoz Rodriguez:</t>
        </r>
        <r>
          <rPr>
            <sz val="9"/>
            <color indexed="81"/>
            <rFont val="Tahoma"/>
            <family val="2"/>
          </rPr>
          <t xml:space="preserve">
Si el resultado de las calificaciones del control o el promedio en el diseño de los controles, está por debajo de 96%, se debe establecer un plan de acción que permita tener un control o controles bien diseñados.</t>
        </r>
      </text>
    </comment>
    <comment ref="E264" authorId="0" shapeId="0" xr:uid="{A2E24970-CE9F-4140-A920-3A0DC61D6EDE}">
      <text>
        <r>
          <rPr>
            <b/>
            <sz val="9"/>
            <color indexed="81"/>
            <rFont val="Tahoma"/>
            <family val="2"/>
          </rPr>
          <t>Jorge Ismael Muñoz Rodriguez:</t>
        </r>
        <r>
          <rPr>
            <sz val="9"/>
            <color indexed="81"/>
            <rFont val="Tahoma"/>
            <family val="2"/>
          </rPr>
          <t xml:space="preserve">
Si el resultado de las calificaciones del control o el promedio en el diseño de los controles, está por debajo de 96%, se debe establecer un plan de acción que permita tener un control o controles bien diseñados.</t>
        </r>
      </text>
    </comment>
    <comment ref="E292" authorId="0" shapeId="0" xr:uid="{9A6D6728-9C23-4872-8113-F2AC5DEF0A39}">
      <text>
        <r>
          <rPr>
            <b/>
            <sz val="9"/>
            <color indexed="81"/>
            <rFont val="Tahoma"/>
            <family val="2"/>
          </rPr>
          <t>Jorge Ismael Muñoz Rodriguez:</t>
        </r>
        <r>
          <rPr>
            <sz val="9"/>
            <color indexed="81"/>
            <rFont val="Tahoma"/>
            <family val="2"/>
          </rPr>
          <t xml:space="preserve">
Si el resultado de las calificaciones del control o el promedio en el diseño de los controles, está por debajo de 96%, se debe establecer un plan de acción que permita tener un control o controles bien diseñados.</t>
        </r>
      </text>
    </comment>
    <comment ref="E320" authorId="0" shapeId="0" xr:uid="{383FB173-F883-4CAD-9856-754ADF9D84B4}">
      <text>
        <r>
          <rPr>
            <b/>
            <sz val="9"/>
            <color indexed="81"/>
            <rFont val="Tahoma"/>
            <family val="2"/>
          </rPr>
          <t>Jorge Ismael Muñoz Rodriguez:</t>
        </r>
        <r>
          <rPr>
            <sz val="9"/>
            <color indexed="81"/>
            <rFont val="Tahoma"/>
            <family val="2"/>
          </rPr>
          <t xml:space="preserve">
Si el resultado de las calificaciones del control o el promedio en el diseño de los controles, está por debajo de 96%, se debe establecer un plan de acción que permita tener un control o controles bien diseñados.</t>
        </r>
      </text>
    </comment>
    <comment ref="E348" authorId="0" shapeId="0" xr:uid="{B24DAE62-48C9-4CA3-9E3D-82D09D2F4451}">
      <text>
        <r>
          <rPr>
            <b/>
            <sz val="9"/>
            <color indexed="81"/>
            <rFont val="Tahoma"/>
            <family val="2"/>
          </rPr>
          <t>Jorge Ismael Muñoz Rodriguez:</t>
        </r>
        <r>
          <rPr>
            <sz val="9"/>
            <color indexed="81"/>
            <rFont val="Tahoma"/>
            <family val="2"/>
          </rPr>
          <t xml:space="preserve">
Si el resultado de las calificaciones del control o el promedio en el diseño de los controles, está por debajo de 96%, se debe establecer un plan de acción que permita tener un control o controles bien diseñados.</t>
        </r>
      </text>
    </comment>
    <comment ref="E376" authorId="0" shapeId="0" xr:uid="{CD94A837-1446-4565-827F-A41867314285}">
      <text>
        <r>
          <rPr>
            <b/>
            <sz val="9"/>
            <color indexed="81"/>
            <rFont val="Tahoma"/>
            <family val="2"/>
          </rPr>
          <t>Jorge Ismael Muñoz Rodriguez:</t>
        </r>
        <r>
          <rPr>
            <sz val="9"/>
            <color indexed="81"/>
            <rFont val="Tahoma"/>
            <family val="2"/>
          </rPr>
          <t xml:space="preserve">
Si el resultado de las calificaciones del control o el promedio en el diseño de los controles, está por debajo de 96%, se debe establecer un plan de acción que permita tener un control o controles bien diseñados.</t>
        </r>
      </text>
    </comment>
    <comment ref="E404" authorId="0" shapeId="0" xr:uid="{59767263-916E-428C-9C64-1E409189144C}">
      <text>
        <r>
          <rPr>
            <b/>
            <sz val="9"/>
            <color indexed="81"/>
            <rFont val="Tahoma"/>
            <family val="2"/>
          </rPr>
          <t>Jorge Ismael Muñoz Rodriguez:</t>
        </r>
        <r>
          <rPr>
            <sz val="9"/>
            <color indexed="81"/>
            <rFont val="Tahoma"/>
            <family val="2"/>
          </rPr>
          <t xml:space="preserve">
Si el resultado de las calificaciones del control o el promedio en el diseño de los controles, está por debajo de 96%, se debe establecer un plan de acción que permita tener un control o controles bien diseñados.</t>
        </r>
      </text>
    </comment>
    <comment ref="E432" authorId="0" shapeId="0" xr:uid="{7B03401C-9B04-4B38-8074-40C74630DC81}">
      <text>
        <r>
          <rPr>
            <b/>
            <sz val="9"/>
            <color indexed="81"/>
            <rFont val="Tahoma"/>
            <family val="2"/>
          </rPr>
          <t>Jorge Ismael Muñoz Rodriguez:</t>
        </r>
        <r>
          <rPr>
            <sz val="9"/>
            <color indexed="81"/>
            <rFont val="Tahoma"/>
            <family val="2"/>
          </rPr>
          <t xml:space="preserve">
Si el resultado de las calificaciones del control o el promedio en el diseño de los controles, está por debajo de 96%, se debe establecer un plan de acción que permita tener un control o controles bien diseñados.</t>
        </r>
      </text>
    </comment>
    <comment ref="E460" authorId="0" shapeId="0" xr:uid="{22CF999F-8CC5-48C9-B7E7-5874F0AF0A3A}">
      <text>
        <r>
          <rPr>
            <b/>
            <sz val="9"/>
            <color indexed="81"/>
            <rFont val="Tahoma"/>
            <family val="2"/>
          </rPr>
          <t>Jorge Ismael Muñoz Rodriguez:</t>
        </r>
        <r>
          <rPr>
            <sz val="9"/>
            <color indexed="81"/>
            <rFont val="Tahoma"/>
            <family val="2"/>
          </rPr>
          <t xml:space="preserve">
Si el resultado de las calificaciones del control o el promedio en el diseño de los controles, está por debajo de 96%, se debe establecer un plan de acción que permita tener un control o controles bien diseñados.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Jorge Ismael Muñoz Rodriguez</author>
  </authors>
  <commentList>
    <comment ref="J2" authorId="0" shapeId="0" xr:uid="{00000000-0006-0000-0800-000001000000}">
      <text>
        <r>
          <rPr>
            <b/>
            <sz val="9"/>
            <color indexed="81"/>
            <rFont val="Tahoma"/>
            <family val="2"/>
          </rPr>
          <t>Jorge Ismael Muñoz Rodriguez:</t>
        </r>
        <r>
          <rPr>
            <sz val="9"/>
            <color indexed="81"/>
            <rFont val="Tahoma"/>
            <family val="2"/>
          </rPr>
          <t xml:space="preserve">
Si el resultado de las calificaciones del control o el promedio en el diseño de los controles, está por debajo de 96%, se debe establecer un plan de acción que permita tener un control o controles bien diseñados.</t>
        </r>
      </text>
    </comment>
    <comment ref="K5" authorId="0" shapeId="0" xr:uid="{00000000-0006-0000-0800-000002000000}">
      <text>
        <r>
          <rPr>
            <b/>
            <sz val="9"/>
            <color indexed="81"/>
            <rFont val="Tahoma"/>
            <family val="2"/>
          </rPr>
          <t>Jorge Ismael Muñoz Rodriguez:</t>
        </r>
        <r>
          <rPr>
            <sz val="9"/>
            <color indexed="81"/>
            <rFont val="Tahoma"/>
            <family val="2"/>
          </rPr>
          <t xml:space="preserve">
Calificación entre 96 y 100
</t>
        </r>
      </text>
    </comment>
    <comment ref="K6" authorId="0" shapeId="0" xr:uid="{00000000-0006-0000-0800-000003000000}">
      <text>
        <r>
          <rPr>
            <b/>
            <sz val="9"/>
            <color indexed="81"/>
            <rFont val="Tahoma"/>
            <family val="2"/>
          </rPr>
          <t>Jorge Ismael Muñoz Rodriguez:</t>
        </r>
        <r>
          <rPr>
            <sz val="9"/>
            <color indexed="81"/>
            <rFont val="Tahoma"/>
            <family val="2"/>
          </rPr>
          <t xml:space="preserve">
Calificación entre 86 y 95</t>
        </r>
      </text>
    </comment>
    <comment ref="K7" authorId="0" shapeId="0" xr:uid="{00000000-0006-0000-0800-000004000000}">
      <text>
        <r>
          <rPr>
            <b/>
            <sz val="9"/>
            <color indexed="81"/>
            <rFont val="Tahoma"/>
            <family val="2"/>
          </rPr>
          <t>Jorge Ismael Muñoz Rodriguez:</t>
        </r>
        <r>
          <rPr>
            <sz val="9"/>
            <color indexed="81"/>
            <rFont val="Tahoma"/>
            <family val="2"/>
          </rPr>
          <t xml:space="preserve">
Calificación entre 0 y 85</t>
        </r>
      </text>
    </comment>
    <comment ref="F11" authorId="0" shapeId="0" xr:uid="{00000000-0006-0000-0800-000005000000}">
      <text>
        <r>
          <rPr>
            <b/>
            <sz val="9"/>
            <color indexed="81"/>
            <rFont val="Tahoma"/>
            <family val="2"/>
          </rPr>
          <t>Jorge Ismael Muñoz Rodriguez:</t>
        </r>
        <r>
          <rPr>
            <sz val="9"/>
            <color indexed="81"/>
            <rFont val="Tahoma"/>
            <family val="2"/>
          </rPr>
          <t xml:space="preserve">
Controles que están diseñados para evitar un evento no deseado en el momento en que se produce. Este tipo de controles intentan evitar la ocurrencia de los riesgos que puedan afectar el cumplimiento de los objetivos.</t>
        </r>
      </text>
    </comment>
    <comment ref="F12" authorId="0" shapeId="0" xr:uid="{00000000-0006-0000-0800-000006000000}">
      <text>
        <r>
          <rPr>
            <b/>
            <sz val="9"/>
            <color indexed="81"/>
            <rFont val="Tahoma"/>
            <family val="2"/>
          </rPr>
          <t>Jorge Ismael Muñoz Rodriguez:</t>
        </r>
        <r>
          <rPr>
            <sz val="9"/>
            <color indexed="81"/>
            <rFont val="Tahoma"/>
            <family val="2"/>
          </rPr>
          <t xml:space="preserve">
Controles que están diseñados para identificar un evento o resultado no previsto después de que se haya producido. Buscan detectar la situación no deseada para que se corrija y se tomen las acciones correspondientes.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Jorge Ismael Muñoz Rodriguez</author>
  </authors>
  <commentList>
    <comment ref="B3" authorId="0" shapeId="0" xr:uid="{00000000-0006-0000-0C00-000001000000}">
      <text>
        <r>
          <rPr>
            <b/>
            <sz val="9"/>
            <color indexed="81"/>
            <rFont val="Tahoma"/>
            <family val="2"/>
          </rPr>
          <t xml:space="preserve">Jorge Ismael Muñoz Rodriguez: </t>
        </r>
        <r>
          <rPr>
            <sz val="9"/>
            <color indexed="81"/>
            <rFont val="Tahoma"/>
            <family val="2"/>
          </rPr>
          <t xml:space="preserve">En esta matriz se deben incluir todas las debilidades y amenazas identificadas en el establecimiento del contexto.
</t>
        </r>
      </text>
    </comment>
  </commentList>
</comments>
</file>

<file path=xl/sharedStrings.xml><?xml version="1.0" encoding="utf-8"?>
<sst xmlns="http://schemas.openxmlformats.org/spreadsheetml/2006/main" count="3329" uniqueCount="1203">
  <si>
    <t>RIESGO</t>
  </si>
  <si>
    <t>CALIFICACION</t>
  </si>
  <si>
    <t>Probabilidad</t>
  </si>
  <si>
    <t>Impacto</t>
  </si>
  <si>
    <t>CONTROLES</t>
  </si>
  <si>
    <t>NUEVA CALIFICACION</t>
  </si>
  <si>
    <t>OPCIONES MANEJO</t>
  </si>
  <si>
    <t>INDICADOR</t>
  </si>
  <si>
    <t>EVALUACIÓN RIESGO (Inherente)</t>
  </si>
  <si>
    <t xml:space="preserve">NIVEL </t>
  </si>
  <si>
    <t xml:space="preserve">DESCRIPTOR </t>
  </si>
  <si>
    <t xml:space="preserve">DESCRIPCIÓN </t>
  </si>
  <si>
    <t>Raro</t>
  </si>
  <si>
    <t>El evento puede ocurrir solo en circunstancias excepcionales.</t>
  </si>
  <si>
    <t>PRIORIDAD</t>
  </si>
  <si>
    <t>TRATAMIENTO</t>
  </si>
  <si>
    <t>Improbable</t>
  </si>
  <si>
    <t>El evento puede ocurrir en algún momento</t>
  </si>
  <si>
    <t>B: 
Zona de Riesgo Baja</t>
  </si>
  <si>
    <t>Asumir el Riesgo</t>
  </si>
  <si>
    <t>Posible</t>
  </si>
  <si>
    <t>M: 
Zona de Riesgo Moderada</t>
  </si>
  <si>
    <t>Asumir el riesgo, reducir el riesgo</t>
  </si>
  <si>
    <t>Probable</t>
  </si>
  <si>
    <t>A: 
Zona de Riesgo Alta</t>
  </si>
  <si>
    <t>Reducir el riesgo, evitar, compartir o transferir</t>
  </si>
  <si>
    <t>Casi Seguro</t>
  </si>
  <si>
    <t>Se espera que el evento ocurra en la mayoría de las circunstancias</t>
  </si>
  <si>
    <t>E: 
Zona de Riesgo Extrema</t>
  </si>
  <si>
    <t>TABLA 2 - IMPACTO</t>
  </si>
  <si>
    <t>Insignificante</t>
  </si>
  <si>
    <t>Si el hecho llegara a presentarse, tendría consecuencias o
efectos mínimos sobre la entidad.</t>
  </si>
  <si>
    <t>Menor</t>
  </si>
  <si>
    <t>Si el hecho llegara a presentarse, tendría bajo impacto o
efecto sobre la entidad.</t>
  </si>
  <si>
    <t>Moderado</t>
  </si>
  <si>
    <t>Si el hecho llegara a presentarse, tendría medianas
consecuencias o efectos sobre la entidad.</t>
  </si>
  <si>
    <t>Mayor</t>
  </si>
  <si>
    <t>Si el hecho llegara a presentarse, tendría altas
consecuencias o efectos sobre la entidad</t>
  </si>
  <si>
    <t>Catastrófico</t>
  </si>
  <si>
    <t>Si el hecho llegara a presentarse, tendría desastrosas
consecuencias o efectos sobre la entidad.</t>
  </si>
  <si>
    <t>PROBABILIDAD</t>
  </si>
  <si>
    <t>IMPACTO</t>
  </si>
  <si>
    <t>B</t>
  </si>
  <si>
    <t>M</t>
  </si>
  <si>
    <t>A</t>
  </si>
  <si>
    <t>E</t>
  </si>
  <si>
    <t>TABLA 4 - HERRAMIENTAS Y SEGUIMIENTO</t>
  </si>
  <si>
    <t>PARAMETROS</t>
  </si>
  <si>
    <t>CRITERIOS</t>
  </si>
  <si>
    <t>TIPO DE CONTROL</t>
  </si>
  <si>
    <t>PUNTAJE</t>
  </si>
  <si>
    <t xml:space="preserve">Herramientas para ejercer el control
</t>
  </si>
  <si>
    <r>
      <t>Posee una herramienta para ejercer el control.</t>
    </r>
    <r>
      <rPr>
        <sz val="13"/>
        <color rgb="FF000000"/>
        <rFont val="Calibri"/>
        <family val="2"/>
      </rPr>
      <t xml:space="preserve"> </t>
    </r>
  </si>
  <si>
    <r>
      <t>Existen manuales, instructivos o procedimientos para el manejo de la herramienta</t>
    </r>
    <r>
      <rPr>
        <sz val="13"/>
        <color rgb="FF000000"/>
        <rFont val="Calibri"/>
        <family val="2"/>
      </rPr>
      <t xml:space="preserve"> </t>
    </r>
  </si>
  <si>
    <r>
      <t>En el tiempo que lleva la herramienta ha demostrado ser efectiva.</t>
    </r>
    <r>
      <rPr>
        <sz val="13"/>
        <color rgb="FF000000"/>
        <rFont val="Calibri"/>
        <family val="2"/>
      </rPr>
      <t xml:space="preserve"> </t>
    </r>
  </si>
  <si>
    <t>Seguimiento al control</t>
  </si>
  <si>
    <t>Están definidos los responsables de la ejecución del control y del seguimiento.</t>
  </si>
  <si>
    <t>La frecuencia de ejecución del control y seguimiento es adecuada.</t>
  </si>
  <si>
    <t>TABLA 5 - RANGOS DE CALIFICACIÓN DE LOS CONTROLES</t>
  </si>
  <si>
    <t>RANGOS DE CALIFICACIÓN DE LOS CONTROLES</t>
  </si>
  <si>
    <t>DEPENDIENDO SI EL CONTROL AFECTA PROBABILIDAD O IMPACTO DESPLAZA EN LA MATRIZ DE CALIFICACIÓN, EVALUACIÓN Y RESPUESTA A LOS RIESGOS</t>
  </si>
  <si>
    <t>CUADRANTES A DISMINUIR EN LA PROBABILIDAD</t>
  </si>
  <si>
    <t>CUADRANTES A DISMINUIR EN EL IMPACTO</t>
  </si>
  <si>
    <r>
      <t>Entre 0-50</t>
    </r>
    <r>
      <rPr>
        <sz val="12"/>
        <color rgb="FF000000"/>
        <rFont val="Calibri"/>
        <family val="2"/>
      </rPr>
      <t xml:space="preserve"> </t>
    </r>
  </si>
  <si>
    <r>
      <t>Entre 51-75</t>
    </r>
    <r>
      <rPr>
        <sz val="12"/>
        <color rgb="FF000000"/>
        <rFont val="Calibri"/>
        <family val="2"/>
      </rPr>
      <t xml:space="preserve"> </t>
    </r>
  </si>
  <si>
    <r>
      <t>Entre 76-100</t>
    </r>
    <r>
      <rPr>
        <sz val="12"/>
        <color rgb="FF000000"/>
        <rFont val="Calibri"/>
        <family val="2"/>
      </rPr>
      <t xml:space="preserve"> </t>
    </r>
  </si>
  <si>
    <t>TABLA 3 - EVALUACIÓN</t>
  </si>
  <si>
    <t>2 - Improbable</t>
  </si>
  <si>
    <t>3 - Posible</t>
  </si>
  <si>
    <t>4 - Probable</t>
  </si>
  <si>
    <t>5 - Casi Seguro</t>
  </si>
  <si>
    <t>1 -Insignificante</t>
  </si>
  <si>
    <t>2 - Menor</t>
  </si>
  <si>
    <t>3 - Moderado</t>
  </si>
  <si>
    <t>4 - Mayor</t>
  </si>
  <si>
    <t>5 - Catastrófico</t>
  </si>
  <si>
    <t>Reducir el Riesgo</t>
  </si>
  <si>
    <t>Asumir el riesgo</t>
  </si>
  <si>
    <t>B: Zona de Riesgo Baja</t>
  </si>
  <si>
    <t>M: Zona de Riesgo Moderada</t>
  </si>
  <si>
    <t>A: Zona de Riesgo Alta</t>
  </si>
  <si>
    <t>E: Zona de Riesgo Extrema</t>
  </si>
  <si>
    <t>RESPUESTA</t>
  </si>
  <si>
    <t>Que no se ejecute PAC mensualmente  conforme a lo solicitado</t>
  </si>
  <si>
    <t>NA</t>
  </si>
  <si>
    <t>N/A</t>
  </si>
  <si>
    <t>Daños en la Base de Datos.</t>
  </si>
  <si>
    <t>Recomendaciones de la OCI con un nivel bajo de implementación por parte de los procesos</t>
  </si>
  <si>
    <t>No cumplir con la entrega oportuna de un informe solicitado normativamente a la Oficina de Control Interno</t>
  </si>
  <si>
    <t>GCE 01</t>
  </si>
  <si>
    <t>GCE 02</t>
  </si>
  <si>
    <t>GCE 03</t>
  </si>
  <si>
    <t>PDE 01</t>
  </si>
  <si>
    <t>PDE 02</t>
  </si>
  <si>
    <t>CFO 02</t>
  </si>
  <si>
    <t>CFO 03</t>
  </si>
  <si>
    <t>GME 01</t>
  </si>
  <si>
    <t>GME 02</t>
  </si>
  <si>
    <t>GDO 01</t>
  </si>
  <si>
    <t>GAD 01</t>
  </si>
  <si>
    <t>GAD 02</t>
  </si>
  <si>
    <t>GFI 01</t>
  </si>
  <si>
    <t>GFI 02</t>
  </si>
  <si>
    <t>GFI 03</t>
  </si>
  <si>
    <t>GFI 04</t>
  </si>
  <si>
    <t>GFI 05</t>
  </si>
  <si>
    <t>GHU 01</t>
  </si>
  <si>
    <t>GHU 02</t>
  </si>
  <si>
    <t>GJU 01</t>
  </si>
  <si>
    <t>GJU 02</t>
  </si>
  <si>
    <t>GCO 01</t>
  </si>
  <si>
    <t>GCO 02</t>
  </si>
  <si>
    <t>GCO 03</t>
  </si>
  <si>
    <t>GEO 01</t>
  </si>
  <si>
    <t>GEO 02</t>
  </si>
  <si>
    <t>GEO 03</t>
  </si>
  <si>
    <t>GIN 01</t>
  </si>
  <si>
    <t>GIN 02</t>
  </si>
  <si>
    <t>GIN 03</t>
  </si>
  <si>
    <t>GIN 04</t>
  </si>
  <si>
    <t>GIN 05</t>
  </si>
  <si>
    <t>CPR 01</t>
  </si>
  <si>
    <t>CPR 02</t>
  </si>
  <si>
    <t>CPR 03</t>
  </si>
  <si>
    <t>Jefe Oficina Asesora Jurídica</t>
  </si>
  <si>
    <t>Se asume el riesgo debido a que la valoración del riesgo residual es de zona de riesgo baja</t>
  </si>
  <si>
    <t>Coordinador de Planeación y Estadística</t>
  </si>
  <si>
    <t>CPR = COMUNICACIÓN Y PRENSA
GIN = GESTIÓN INFORMATICA
GEO = GESTIÓN DEL CONOCIMIENTO
GCO = GESTIÓN CONTRACTUAL
GJU = GESTIÓN JURIDICA
GHU = GESTIÓN HUMANA
GFI = GESTIÓN FINANCIERA
GAD = GESTIÓN ADMINISTRATIVA</t>
  </si>
  <si>
    <t>PROCESO</t>
  </si>
  <si>
    <t>SEGUIMIENTO</t>
  </si>
  <si>
    <t>Coordinadora Grupo de Gestión Humana</t>
  </si>
  <si>
    <t>CÓDIGO DEL RIESGO</t>
  </si>
  <si>
    <t>COMUNICACIÓN Y PRENSA</t>
  </si>
  <si>
    <t>GESTIÓN INFORMÁTICA</t>
  </si>
  <si>
    <t>GESTIÓN DEL CONOCIMIENTO</t>
  </si>
  <si>
    <t>GESTIÓN CONTRACTUAL</t>
  </si>
  <si>
    <t>GESTIÓN JURÍDICA</t>
  </si>
  <si>
    <t>GESTIÓN HUMANA</t>
  </si>
  <si>
    <t>GESTIÓN FINANCIERA</t>
  </si>
  <si>
    <t>GESTIÓN ADMINISTRATIVA</t>
  </si>
  <si>
    <t>GESTIÓN DOCUMENTAL</t>
  </si>
  <si>
    <t>GESTIÓN DE PROGRAMAS Y PROYECTOS</t>
  </si>
  <si>
    <t>GESTIÓN DEL MEJORAMIENTO</t>
  </si>
  <si>
    <t>CONTROL Y EVALUACIÓN</t>
  </si>
  <si>
    <t>(Número de entidades formalizadas / Números de grupos atendidos)</t>
  </si>
  <si>
    <t>PENSAMIENTO Y DIRECCIONAMIENTO ESTRATÉGICO</t>
  </si>
  <si>
    <t>GESTIÓN DEL SEGUIMIENTO Y LA MEDICIÓN</t>
  </si>
  <si>
    <t>CUMPLE?</t>
  </si>
  <si>
    <t>FECHA
DD/MM/AAAA</t>
  </si>
  <si>
    <t>CÓDIGO UAEOS-FO-PDE-04</t>
  </si>
  <si>
    <t>Coordinador Grupo de Gestión Administrativa</t>
  </si>
  <si>
    <t>SEGUIMIENTO PLANEACIÓN</t>
  </si>
  <si>
    <t>GPP01</t>
  </si>
  <si>
    <t>Emitir documento conjunto entre la Unidad y RUES en el que se definan requisitos de calidad y oportunidad de entrega de información (30 junio 2017)</t>
  </si>
  <si>
    <t>Perdida o manipulación indebida de la información consolidada en las operaciones estadísticas.</t>
  </si>
  <si>
    <t>Información disponible y organizada.</t>
  </si>
  <si>
    <t>Coordinador Grupo de Comunicación y Prensa</t>
  </si>
  <si>
    <t>Coordinador Grupo de Tecnologías de la Información</t>
  </si>
  <si>
    <t>VERSIÓN 04</t>
  </si>
  <si>
    <t>FECHA EDICIÓN 20/02/2018</t>
  </si>
  <si>
    <t>GME 03</t>
  </si>
  <si>
    <t>1 - Rara vez</t>
  </si>
  <si>
    <t>Reducir el riesgo</t>
  </si>
  <si>
    <t>Evitar</t>
  </si>
  <si>
    <t>Compartir o transferir</t>
  </si>
  <si>
    <t>GAD 03</t>
  </si>
  <si>
    <t>GAD 04</t>
  </si>
  <si>
    <t>GAD 05</t>
  </si>
  <si>
    <t>No contar con la información disponible y organizada para la gestión y  conservación documental.</t>
  </si>
  <si>
    <t>Incumplimiento en el reporte de información y de Estados Financieros, información y declaraciones tributarias.</t>
  </si>
  <si>
    <t>Violación a la seguridad informatica de la Entidad.</t>
  </si>
  <si>
    <t>Restringir el acceso a paginas que consuman alto nivel de ancho de banda.
Priorizar segun las necesidades de operaci[on de la entidad el consumo de Ancho de banda.</t>
  </si>
  <si>
    <t>Coordinador Grupo TICS</t>
  </si>
  <si>
    <t xml:space="preserve">Generar información estadística sin la pertinencia, relevancia, calidad y oportunidad necesaria. </t>
  </si>
  <si>
    <t>Compartir o Transferir el riesgo</t>
  </si>
  <si>
    <t>Director Nacional
Director de Investigación y Planeación</t>
  </si>
  <si>
    <t>PROCESOS</t>
  </si>
  <si>
    <t>No. RIESGOS</t>
  </si>
  <si>
    <t>PROBAILIDAD</t>
  </si>
  <si>
    <t>ZONA DE RIESGO</t>
  </si>
  <si>
    <t>GESTIÓN DEL CONTROL Y EVALUACIÓN</t>
  </si>
  <si>
    <t>TOTAL RIESGOS</t>
  </si>
  <si>
    <t>CALIFICACIÓN RIESGO RESIDUAL</t>
  </si>
  <si>
    <t>B: BAJA</t>
  </si>
  <si>
    <t>M: MODERADA</t>
  </si>
  <si>
    <t>A: ALTA</t>
  </si>
  <si>
    <t>E: EXTREMA</t>
  </si>
  <si>
    <t>TOTAL % RIESGOS</t>
  </si>
  <si>
    <t>Rara vez</t>
  </si>
  <si>
    <t>GSM 02</t>
  </si>
  <si>
    <t>GSM 03</t>
  </si>
  <si>
    <t>MAPA DE RIESGOS 
UNIDAD ADMINISTRATIVA ESPECIAL DE ORGANIZACIONES SOLIDARIAS 2018</t>
  </si>
  <si>
    <t>RIESGOS</t>
  </si>
  <si>
    <t>SI</t>
  </si>
  <si>
    <t>NO</t>
  </si>
  <si>
    <t>Gestión Financiera</t>
  </si>
  <si>
    <t>Inadecuado manejo o administración de la caja menor de gastos generales</t>
  </si>
  <si>
    <t>Más de 1 vez al año.</t>
  </si>
  <si>
    <t>Es viable que el evento ocurra en la mayoría de las circunstancias</t>
  </si>
  <si>
    <t>TABLA 1 - CRITERIOS PARA CALIFICAR LA PROBABILIDAD</t>
  </si>
  <si>
    <t>FRECUENCIA</t>
  </si>
  <si>
    <t>Al menos 1 vez en los
últimos 5 años.</t>
  </si>
  <si>
    <t>Al menos 1 vez en los
últimos 2 años.</t>
  </si>
  <si>
    <t xml:space="preserve">No se ha presentado en
los últimos 5 años. </t>
  </si>
  <si>
    <t>No.</t>
  </si>
  <si>
    <t>P1</t>
  </si>
  <si>
    <t>P2</t>
  </si>
  <si>
    <t>P3</t>
  </si>
  <si>
    <t>P4</t>
  </si>
  <si>
    <t>P5</t>
  </si>
  <si>
    <t>Al menos 1 vez en el
último año.</t>
  </si>
  <si>
    <t>P6</t>
  </si>
  <si>
    <r>
      <t xml:space="preserve">PROMEDIO </t>
    </r>
    <r>
      <rPr>
        <b/>
        <sz val="12"/>
        <color theme="1"/>
        <rFont val="Calibri"/>
        <family val="2"/>
        <scheme val="minor"/>
      </rPr>
      <t xml:space="preserve">( </t>
    </r>
    <r>
      <rPr>
        <b/>
        <sz val="12"/>
        <color theme="1"/>
        <rFont val="Arial"/>
        <family val="2"/>
      </rPr>
      <t>ˉ</t>
    </r>
    <r>
      <rPr>
        <b/>
        <sz val="12"/>
        <color theme="1"/>
        <rFont val="Calibri"/>
        <family val="2"/>
        <scheme val="minor"/>
      </rPr>
      <t>X</t>
    </r>
    <r>
      <rPr>
        <b/>
        <sz val="12"/>
        <color theme="1"/>
        <rFont val="Arial"/>
        <family val="2"/>
      </rPr>
      <t xml:space="preserve">ˉ </t>
    </r>
    <r>
      <rPr>
        <b/>
        <sz val="12"/>
        <color theme="1"/>
        <rFont val="Calibri"/>
        <family val="2"/>
        <scheme val="minor"/>
      </rPr>
      <t>)</t>
    </r>
    <r>
      <rPr>
        <b/>
        <sz val="11"/>
        <color theme="1"/>
        <rFont val="Calibri"/>
        <family val="2"/>
        <scheme val="minor"/>
      </rPr>
      <t xml:space="preserve"> </t>
    </r>
  </si>
  <si>
    <r>
      <rPr>
        <sz val="14"/>
        <color theme="1"/>
        <rFont val="Calibri"/>
        <family val="2"/>
        <scheme val="minor"/>
      </rPr>
      <t>•</t>
    </r>
    <r>
      <rPr>
        <sz val="11"/>
        <color theme="1"/>
        <rFont val="Calibri"/>
        <family val="2"/>
        <scheme val="minor"/>
      </rPr>
      <t xml:space="preserve"> En esta matriz se deben incluir todas las debilidades y amenazas identificadas en el establecimiento del contexto</t>
    </r>
  </si>
  <si>
    <r>
      <rPr>
        <b/>
        <sz val="14"/>
        <color theme="1"/>
        <rFont val="Calibri"/>
        <family val="2"/>
        <scheme val="minor"/>
      </rPr>
      <t>*</t>
    </r>
    <r>
      <rPr>
        <sz val="11"/>
        <color theme="1"/>
        <rFont val="Calibri"/>
        <family val="2"/>
        <scheme val="minor"/>
      </rPr>
      <t xml:space="preserve"> Cada integrante priorizará en orden de importancia de menor a mayor las causas utilizando una escala donde 1 es la de menor importancia y «N» la de mayor importancia dependiendo del número de causas.</t>
    </r>
  </si>
  <si>
    <r>
      <t xml:space="preserve">TOTAL </t>
    </r>
    <r>
      <rPr>
        <b/>
        <sz val="14"/>
        <color theme="1"/>
        <rFont val="Calibri"/>
        <family val="2"/>
        <scheme val="minor"/>
      </rPr>
      <t>*</t>
    </r>
  </si>
  <si>
    <t>MATRIZ DE PRIORIZACIÓN DE PROBABILIDAD</t>
  </si>
  <si>
    <r>
      <rPr>
        <b/>
        <sz val="14"/>
        <color theme="1"/>
        <rFont val="Calibri"/>
        <family val="2"/>
        <scheme val="minor"/>
      </rPr>
      <t>N.°</t>
    </r>
    <r>
      <rPr>
        <sz val="14"/>
        <color theme="1"/>
        <rFont val="Calibri"/>
        <family val="2"/>
        <scheme val="minor"/>
      </rPr>
      <t xml:space="preserve">: número consecutivo del riesgo - </t>
    </r>
    <r>
      <rPr>
        <b/>
        <sz val="14"/>
        <color theme="1"/>
        <rFont val="Calibri"/>
        <family val="2"/>
        <scheme val="minor"/>
      </rPr>
      <t>P1</t>
    </r>
    <r>
      <rPr>
        <sz val="14"/>
        <color theme="1"/>
        <rFont val="Calibri"/>
        <family val="2"/>
        <scheme val="minor"/>
      </rPr>
      <t>: participante 1</t>
    </r>
    <r>
      <rPr>
        <b/>
        <sz val="14"/>
        <color theme="1"/>
        <rFont val="Calibri"/>
        <family val="2"/>
        <scheme val="minor"/>
      </rPr>
      <t xml:space="preserve"> Pn</t>
    </r>
    <r>
      <rPr>
        <sz val="14"/>
        <color theme="1"/>
        <rFont val="Calibri"/>
        <family val="2"/>
        <scheme val="minor"/>
      </rPr>
      <t xml:space="preserve">… - </t>
    </r>
    <r>
      <rPr>
        <b/>
        <sz val="14"/>
        <color theme="1"/>
        <rFont val="Calibri"/>
        <family val="2"/>
        <scheme val="minor"/>
      </rPr>
      <t xml:space="preserve">Total: </t>
    </r>
    <r>
      <rPr>
        <sz val="14"/>
        <color theme="1"/>
        <rFont val="Calibri"/>
        <family val="2"/>
        <scheme val="minor"/>
      </rPr>
      <t xml:space="preserve">total puntaje - </t>
    </r>
    <r>
      <rPr>
        <b/>
        <sz val="14"/>
        <color theme="1"/>
        <rFont val="Calibri"/>
        <family val="2"/>
        <scheme val="minor"/>
      </rPr>
      <t>Promedio</t>
    </r>
    <r>
      <rPr>
        <sz val="14"/>
        <color theme="1"/>
        <rFont val="Calibri"/>
        <family val="2"/>
        <scheme val="minor"/>
      </rPr>
      <t>: promedio aritmetico.</t>
    </r>
  </si>
  <si>
    <t>NIVEL DE IMPÁCTO</t>
  </si>
  <si>
    <t>IMPACTO ( CONSECUENCIAS )
CUANTITATIVO</t>
  </si>
  <si>
    <t>IMPACTO ( CONSECUENCIAS )
CUALITATIVO</t>
  </si>
  <si>
    <t>CATASTRÓFICO</t>
  </si>
  <si>
    <t>MAYOR</t>
  </si>
  <si>
    <t>MODERADO</t>
  </si>
  <si>
    <t>MENOR</t>
  </si>
  <si>
    <t>INSIGNIFICANTE</t>
  </si>
  <si>
    <t>Pérdida de cobertura en la prestación de los servicios de la entidad ≥50%.</t>
  </si>
  <si>
    <t>Pago de indemnizaciones a terceros por acciones legales que pueden afectar el presupuesto total de la entidad en un valor ≥50%.</t>
  </si>
  <si>
    <t>Pago de sanciones económicas por incumplimiento en la normatividad aplicable ante un ente regulador, las cuales afectan en un valor ≥50% del presupuesto general de la entidad.</t>
  </si>
  <si>
    <t>Interrupción de las operaciones de la entidad por más de cinco (5) días.</t>
  </si>
  <si>
    <t>Pérdida de información crítica para la entidad que no se puede recuperar.</t>
  </si>
  <si>
    <t>Incumplimiento en las metas y objetivos institucionales afectando de forma grave la ejecución presupuestal.</t>
  </si>
  <si>
    <t>Intervención por parte de un ente de control u otro ente regulador.</t>
  </si>
  <si>
    <t>Pago de sanciones económicas por incumplimiento en la normatividad aplicable ante un ente regulador, las cuales afectan en un valor ≥20% del presupuesto general de la entidad.</t>
  </si>
  <si>
    <t>Pérdida de cobertura en la prestación de los servicios de la entidad ≥20%.</t>
  </si>
  <si>
    <t>Pérdida de información crítica que puede ser recuperada de forma parcial o incompleta.</t>
  </si>
  <si>
    <t>Sanción por parte del ente de control u otro ente regulador.</t>
  </si>
  <si>
    <t>Incumplimiento en las metas y objetivos institucionales afectando el cumplimiento en las metas de gobierno.</t>
  </si>
  <si>
    <t>Pérdida de cobertura en la prestación de los servicios de la entidad ≥10%.</t>
  </si>
  <si>
    <t>Pago de indemnizaciones a terceros por acciones legales que pueden afectar el presupuesto total de la entidad en un valor ≥5%.</t>
  </si>
  <si>
    <t>Impacto que afecte la ejecución presupuestal en un valor ≥5%.</t>
  </si>
  <si>
    <t>Pago de sanciones económicas por incumplimiento en la normatividad aplicable ante un ente regulador, las cuales afectan en un valor ≥5% del presupuesto general de la entidad.</t>
  </si>
  <si>
    <t>Reclamaciones o quejas de los usuarios que podrían implicar una denuncia ante los entes reguladores o una demanda de largo alcance para la entidad.</t>
  </si>
  <si>
    <t>Inoportunidad en la información, ocasionando retrasos en la atención a los usuarios.</t>
  </si>
  <si>
    <t>Reproceso de actividades y aumento de carga operativa.</t>
  </si>
  <si>
    <t>Imagen institucional afectada en el orden nacional o regional por retrasos en la prestación del servicio a los usuarios o ciudadanos.</t>
  </si>
  <si>
    <t xml:space="preserve">Interrupción de las operaciones de la entidad por un (1) día. </t>
  </si>
  <si>
    <t>Impacto que afecte la ejecución presupuestal en un valor ≥50%.</t>
  </si>
  <si>
    <t>No se generan sanciones económicas o administrativas.</t>
  </si>
  <si>
    <t>No hay interrupción de las operaciones de la entidad.</t>
  </si>
  <si>
    <t>No se afecta la imagen institucional de forma significativa.</t>
  </si>
  <si>
    <t>Pérdida de cobertura en la prestación de los servicios de la entidad ≥1%.</t>
  </si>
  <si>
    <t>Pago de indemnizaciones a terceros por acciones legales que pueden afectar el presupuesto
total de la entidad en un valor ≥0,5%.</t>
  </si>
  <si>
    <t>Impacto que afecte la ejecución presupuestal en un valor ≥0,5%.</t>
  </si>
  <si>
    <t>Pago de sanciones económicas por incumplimiento en la normatividad aplicable ante un ente regulador, las cuales afectan en un valor ≥0,5% del presupuesto general de la entidad.</t>
  </si>
  <si>
    <t>Reclamaciones o quejas de los usuarios, que implican Investigaciones internas disciplinarias.</t>
  </si>
  <si>
    <t>Interrupción de las operaciones de la entidad por algunas horas.</t>
  </si>
  <si>
    <t>Pérdida de cobertura en la prestación de los servicios de la entidad ≥5%.</t>
  </si>
  <si>
    <t>Pago de indemnizaciones a terceros por acciones legales que pueden afectar el presupuesto
total de la entidad en un valor ≥1%.</t>
  </si>
  <si>
    <t>Impacto que afecte la ejecución presupuestal en un valor ≥1%.</t>
  </si>
  <si>
    <t>Pago de sanciones económicas por incumplimiento en la normatividad aplicable ante un ente regulador, las cuales afectan en un valor ≥1% del presupuesto general de la entidad.</t>
  </si>
  <si>
    <t>Imagen institucional afectada localmente por retrasos en la prestación del servicio a los usuarios o ciudadanos.</t>
  </si>
  <si>
    <t>Imagen institucional afectada en el orden nacional o regional por actos o hechos de corrupción comprobados.</t>
  </si>
  <si>
    <t>Interrupción de las operaciones de la entidad por más de dos (2) días.</t>
  </si>
  <si>
    <t>Impacto que afecte la ejecución presupuestal en un valor ≥20%.</t>
  </si>
  <si>
    <t xml:space="preserve">Pago de indemnizaciones a terceros por acciones legales que pueden afectar el presupuesto total de la entidad en un valor ≥20%. </t>
  </si>
  <si>
    <t>Imagen institucional afectada en el orden nacional o regional por incumplimientos en la prestación del servicio a los usuarios o ciudadanos.</t>
  </si>
  <si>
    <t xml:space="preserve">Investigaciones penales, fiscales o disciplinarias. </t>
  </si>
  <si>
    <t>1- Impacto que afecte la ejecución presupuestal en un valor ≥50%
2- Pérdida de cobertura en la prestación de los servicios de la entidad ≥50%.
3- Pago de indemnizaciones a terceros por acciones legales que pueden afectar el presupuesto total de la entidad en un valor ≥50%
4- Pago de sanciones económicas por incumplimiento en la normatividad aplicable ante un ente regulador, las cuales afectan en un valor ≥50% del presupuesto general de la entidad.</t>
  </si>
  <si>
    <t>1- Interrupción de las operaciones de la Entidad por más de cinco (5) días.
2- Intervención por parte de un ente de control u otro ente regulador.
3- Pérdida de Información crítica para la entidad que no se puede recuperar.
4- Incumplimiento en las metas y objetivos institucionales afectando de forma grave la ejecución presupuestal.
5- Imagen institucional afectada en el orden nacional o regional por actos o hechos de corrupción comprobados.</t>
  </si>
  <si>
    <t>1- Interrupción de las operaciones de la Entidad por más de dos (2) días.
2- Pérdida de información crítica que puede ser recuperada de forma parcial o incompleta.
3- Sanción por parte del ente de control u otro ente regulador.
4- Incumplimiento en las metas y objetivos institucionales afectando el cumplimiento en las metas de gobierno.
5- Imagen institucional afectada en el orden nacional o regional por incumplimientos en la prestación del servicio a los usuarios o ciudadanos.</t>
  </si>
  <si>
    <t>1- Interrupción de las operaciones de la Entidad por un (1) día.
2- Reclamaciones o quejas de los usuarios que podrían implicar una denuncia ante los entes reguladores o una demanda de largo alcance para la entidad.
3- Inoportunidad en la información ocasionando retrasos en la atención a los usuarios.
4- Reproceso de actividades y aumento de carga operativa.
5- Imagen institucional afectada en el orden nacional o regional por retrasos en la prestación del servicio a los usuarios o ciudadanos.
6- Investigaciones penales, fiscales o disciplinarias.</t>
  </si>
  <si>
    <t>1- Interrupción de las operaciones de la Entidad por algunas horas.
2- Reclamaciones o quejas de los usuarios que implican investigaciones internas disciplinarias.
3- Imagen institucional afectada localmente por retrasos en la prestación del servicio a los usuarios o ciudadanos.</t>
  </si>
  <si>
    <t>1- No hay interrupción de las operaciones de la entidad.
2- No se generan sanciones económicas o administrativas.
3- No se afecta la imagen institucional de forma significativa.</t>
  </si>
  <si>
    <t>CRITERIOS PARA CALIFICAR IMPACTO  - RIESGOS DE GESTIÓN</t>
  </si>
  <si>
    <t>1- Impacto que afecte la ejecución presupuestal en un valor ≥20%.
2- Pérdida de cobertura en la prestación de los servicios de la entidad ≥20%.
3- Pago de indemnizaciones a terceros por acciones legales que pueden afectar el presupuesto total de la entidad en un valor ≥20%.
4- Pago de sanciones económicas por incumplimiento en la normatividad aplicable ante un ente regulador, las cuales afectan en un valor ≥20% del presupuesto general de la entidad.</t>
  </si>
  <si>
    <t>1- Impacto que afecte la ejecución presupuestal en un valor ≥5%.
2- Pérdida de cobertura en la prestación de los servicios de la entidad ≥10%.
3- Pago de indemnizaciones a terceros por acciones legales que pueden afectar el presupuesto total de la entidad en un valor ≥5%.
4- Pago de sanciones económicas por incumplimiento en la normatividad aplicable ante un ente regulador, las cuales afectan en un valor ≥5% del presupuesto general de la entidad.</t>
  </si>
  <si>
    <t>1- Impacto que afecte la ejecución presupuestal en un valor ≥1%.
2- Pérdida de cobertura en la prestación de los servicios de la entidad ≥5%.
3- Pago de indemnizaciones a terceros por acciones legales que pueden afectar el presupuesto total de la entidad en un valor ≥1%.
4- Pago de sanciones económicas por incumplimiento en la normatividad aplicable ante un ente regulador, las cuales afectan en un valor ≥1%del presupuesto general de la entidad.</t>
  </si>
  <si>
    <t>1- Impacto que afecte la ejecución presupuestal en un valor ≥0,5%.
2- Pérdida de cobertura en la prestación de los servicios de la entidad ≥1%.
3- Pago de indemnizaciones a terceros por acciones legales que pueden afectar el presupuesto total de la entidad en un valor ≥0,5%.
4- Pago de sanciones económicas por incumplimiento en la normatividad aplicable ante un ente regulador, las cuales afectan en un valor ≥0,5%del presupuesto general de la entidad.</t>
  </si>
  <si>
    <t xml:space="preserve">CAUSAS (amenazas y debilidades) </t>
  </si>
  <si>
    <t>CLASE DE RIESGO</t>
  </si>
  <si>
    <t>CORRUPCIÓN</t>
  </si>
  <si>
    <t>CAUSAS</t>
  </si>
  <si>
    <t xml:space="preserve">D E S C R I P C I Ó N </t>
  </si>
  <si>
    <t xml:space="preserve"> T I P O</t>
  </si>
  <si>
    <t>C A U S A S</t>
  </si>
  <si>
    <t>R I E S G O</t>
  </si>
  <si>
    <t>TIPO DE  RIESGO</t>
  </si>
  <si>
    <t>CONSECUENCIAS</t>
  </si>
  <si>
    <t>EVALUACIÓN RIESGO
(Residual)</t>
  </si>
  <si>
    <t>ACTIVIDADES DE CONTROL</t>
  </si>
  <si>
    <t>RESPONSABLE ACTIVIDAD</t>
  </si>
  <si>
    <t>PERIODO DE SEGUIMIENTO</t>
  </si>
  <si>
    <t>MENSUAL</t>
  </si>
  <si>
    <t>BIMESTRAL</t>
  </si>
  <si>
    <t>TRIMESTRAL</t>
  </si>
  <si>
    <t>SEMESTRAL</t>
  </si>
  <si>
    <t>ANUAL</t>
  </si>
  <si>
    <t>C ON S E C U E N C I  A S</t>
  </si>
  <si>
    <t xml:space="preserve">DESCRIPCIÓN RIESGOS DE GESTIÓN </t>
  </si>
  <si>
    <t>UNIDAD ADMINISTRATIVA ESPECIAL DE ORGANIZACIONES SOLIDARIAS</t>
  </si>
  <si>
    <t>1. Impacto que afecte la ejecución presupuestal en un valor ≥50%.
2. Pérdida de cobertura en la prestación de los servicios de la entidad ≥50%.
3.Pago de indemnizaciones a terceros por acciones legales que pueden afectar el presupuesto total de la entidad en un valor ≥50%.
4. Pago de sanciones económicas por incumplimiento en la normatividad aplicable ante un ente regulador, las cuales afectan en un valor ≥50% del presupuesto general de la entidad.</t>
  </si>
  <si>
    <t>1. Impacto que afecte la ejecución presupuestal
en un valor ≥20%.
2. Pérdida de cobertura en la prestación de los servicios de la entidad ≥20%.
3.Pago de indemnizaciones a terceros por acciones legales que pueden afectar el presupuesto total de la entidad en un valor ≥20%.
4. Pago de sanciones económicas por incumplimiento en la normatividad aplicable ante un ente regulador, las cuales afectan en un valor ≥20% del presupuesto general de la entidad.</t>
  </si>
  <si>
    <t>1. Impacto que afecte la ejecución presupuestal en un valor ≥5%.
2. Pérdida de cobertura en la prestación de los servicios de la entidad ≥10%.
3. Pago de indemnizaciones a terceros por acciones legales que pueden afectar el presupuesto total de la entidad en un valor ≥5%.
4. Pago de sanciones económicas por incumplimiento en la normatividad aplicable ante un ente regulador, las cuales afectan en un valor ≥5% del presupuesto general de la entidad.</t>
  </si>
  <si>
    <t>1. Interrupción de las operaciones de la entidad por más de dos (2) días.
2. Pérdida de información crítica que puede ser recuperada de forma parcial o incompleta.
3. Sanción por parte del ente de control u otro ente regulador.
4. Incumplimiento en las metas y objetivos institucionales afectando el cumplimiento en las
metas de gobierno.
5. Imagen institucional afectada en el orden nacional o regional por incumplimientos en la prestación del servicio a los usuarios o ciudadanos.</t>
  </si>
  <si>
    <t>1. Interrupción de las operaciones de la entidad por un (1) día.
2. Reclamaciones o quejas de los usuarios que podrían implicar una denuncia ante los entes reguladores o una demanda de largo alcance para la entidad.
3. Inoportunidad en la información, ocasionando
retrasos en la atención a los usuarios.
4. Reproceso de actividades y aumento de carga
operativa.
5. Imagen institucional afectada en el orden nacional o regional por retrasos en la prestación
del servicio a los usuarios o ciudadanos.
6. Investigaciones penales, fiscales o disciplinarias.</t>
  </si>
  <si>
    <t>Impacto que afecte la ejecución presupuestal en un valor ≥1%.
2. Pérdida de cobertura en la prestación de los servicios de la entidad ≥5%.
3. Pago de indemnizaciones a terceros por acciones legales que pueden afectar el presupuesto total de la entidad en un valor ≥1%.
4. Pago de sanciones económicas por incumplimiento en la normatividad aplicable ante un ente regulador, las cuales afectan en un valor ≥1% del presupuesto general de la entidad.</t>
  </si>
  <si>
    <t>1. Interrupción de las operaciones de la entidad por algunas horas.
2. Reclamaciones o quejas de los usuarios, que implican investigaciones internas disciplinarias.
3. Imagen institucional afectada localmente por
retrasos en la prestación del servicio a los
usuarios o ciudadanos.</t>
  </si>
  <si>
    <t>1. Impacto que afecte la ejecución presupuestal en un valor ≥0,5%.
2. Pérdida de cobertura en la prestación de los servicios de la entidad ≥1%.
3. Pago de indemnizaciones a terceros por acciones
legales que pueden afectar el presupuesto total de la entidad en un valor ≥0,5%.
4. Pago de sanciones económicas por  incumplimiento en la normatividad aplicable ante un ente regulador, las cuales afectan en un valor ≥0,5% del presupuesto general de la entidad.</t>
  </si>
  <si>
    <t>1. No hay interrupción de las operaciones de la entidad.
2. No se generan sanciones económicas o administrativas.
3, No se afecta la imagen institucional de forma
significativa.</t>
  </si>
  <si>
    <t>NIVEL DE PROBABILIDAD</t>
  </si>
  <si>
    <t>1. Interrupción de las operaciones de la entidad por más de cinco (5) días.
2. Intervención por parte de un ente de control u otro ente regulador.
3. Pérdida de información crítica para la entidad que no se puede recuperar.
4. Incumplimiento en las metas y objetivos institucionales afectando de forma grave la ejecución presupuestal.
5. Imagen institucional afectada en el orden nacional o regional por actos o hechos de corrupción comprobados.</t>
  </si>
  <si>
    <t>1. Responsable</t>
  </si>
  <si>
    <t>2. Periodicidad</t>
  </si>
  <si>
    <t>3. Propósito</t>
  </si>
  <si>
    <t>No es un control</t>
  </si>
  <si>
    <t>Completa</t>
  </si>
  <si>
    <t>¿Existe un responsable asignado a la ejecución del control?</t>
  </si>
  <si>
    <t>¿El responsable tiene la autoridad y adecuada segregación de funciones en la ejecución del control?</t>
  </si>
  <si>
    <t xml:space="preserve">Asignado </t>
  </si>
  <si>
    <t>No asignado</t>
  </si>
  <si>
    <t xml:space="preserve">Adecuado </t>
  </si>
  <si>
    <t>Inadecuado</t>
  </si>
  <si>
    <t>¿La oportunidad en que se ejecuta el control ayuda a prevenir la mitigación del riesgo o a detectar la materialización del riesgo de manera oportuna?</t>
  </si>
  <si>
    <t xml:space="preserve">Oportuna </t>
  </si>
  <si>
    <t>Inoportuna</t>
  </si>
  <si>
    <t>CRITERIO DE EVALUACIÓN</t>
  </si>
  <si>
    <t>ASPECTO A EVALUAR EN EL DISEÑO DEL CONTROL</t>
  </si>
  <si>
    <t>OPCIONES DE RESPUESTA</t>
  </si>
  <si>
    <t>¿Las actividades que se desarrollan en el control realmente buscan por si sola prevenir o detectar las causas que pueden dar origen al riesgo, ejemplo Verificar, Validar Cotejar, Comparar, Revisar, etc.?</t>
  </si>
  <si>
    <t>Prevenir o detectar</t>
  </si>
  <si>
    <t>4. Cómo se realiza la actividad de control</t>
  </si>
  <si>
    <t>¿La fuente de información que se utiliza en el desarrollo del control es información confiable que permita mitigar el riesgo?.</t>
  </si>
  <si>
    <t xml:space="preserve">Confiable </t>
  </si>
  <si>
    <t>No confiable</t>
  </si>
  <si>
    <t>5. Qué pasa con las observaciones o
desviaciones</t>
  </si>
  <si>
    <t>¿Las observaciones, desviaciones o diferencias identificadas como resultados de la ejecución del control son investigadas y resueltas de manera oportuna?</t>
  </si>
  <si>
    <t>Se investigan y
resuelven
oportunamente</t>
  </si>
  <si>
    <t>No se investigan
y resuelven
oportunamente.</t>
  </si>
  <si>
    <t>6. Evidencia de la ejecución del control</t>
  </si>
  <si>
    <t>¿Se deja evidencia o rastro de la ejecución del control, que permita a cualquier tercero con la evidencia, llegar a la misma conclusión?.</t>
  </si>
  <si>
    <t>Incompleta / no
existe</t>
  </si>
  <si>
    <t>ANÁLISIS Y EVALUACIÓN DE LOS CONTROLES PARA LA MITIGACIÓN DE LOS RIESGOS.</t>
  </si>
  <si>
    <t>2, PERIODICIDAD</t>
  </si>
  <si>
    <t>3, PROPOSITO</t>
  </si>
  <si>
    <t>1.2 SEGREGACIÓN Y AUTORIDAD DEL RESPONSABLE</t>
  </si>
  <si>
    <t>4, COMO SE REALIZA LA ACTIVIDAD DE CONTROL</t>
  </si>
  <si>
    <t>1,1 ASIGNACIÓN DEL RESPONSABLE</t>
  </si>
  <si>
    <t xml:space="preserve">5, QUÉ PASA CON LAS OBSERVACIONES O DESVIACIONES </t>
  </si>
  <si>
    <t xml:space="preserve">6, EVIDENCIA DE LA EJECUCIÓN DEL CONTROL. </t>
  </si>
  <si>
    <t>ADECUADO</t>
  </si>
  <si>
    <t>INADECUADO</t>
  </si>
  <si>
    <t>ASIGNADO</t>
  </si>
  <si>
    <t>NO ASIGNADO</t>
  </si>
  <si>
    <t>INOPORTUNA</t>
  </si>
  <si>
    <t>PREVENIR</t>
  </si>
  <si>
    <t>DETECTAR</t>
  </si>
  <si>
    <t>NO ES UN CONTROL</t>
  </si>
  <si>
    <t>CONFIABLE</t>
  </si>
  <si>
    <t>NO CONFIABLE</t>
  </si>
  <si>
    <t>NO SE INVESTIGAN Y RESUELVEN OPORTUNAMENTE</t>
  </si>
  <si>
    <t>SE INVESTIGAN Y RESUELVEN OPORTUNAMENTE</t>
  </si>
  <si>
    <t>COMPLETA</t>
  </si>
  <si>
    <t>INCOMPLETA</t>
  </si>
  <si>
    <t>NO EXISTE</t>
  </si>
  <si>
    <t>PESO O PARTICIPACIÓN DE CADA VARIABLE EN EL DISEÑO DEL CONTROL PARA LA MITIGACIÓN DEL RIESGO</t>
  </si>
  <si>
    <t>PESO EN LA EVALUACIÓN DEL DISEÑO DEL CONTROL</t>
  </si>
  <si>
    <t>RANGO DE CALIFICACIÓN
DEL DISEÑO</t>
  </si>
  <si>
    <t>RESULTADO - PESO EN LA EVALUACIÓN DEL DISEÑO DEL CONTROL</t>
  </si>
  <si>
    <t>RESULTADOS DE LA EVALUACIÓN DEL DISEÑO DEL CONTROL</t>
  </si>
  <si>
    <t>FUERTE</t>
  </si>
  <si>
    <t>DEBIL</t>
  </si>
  <si>
    <t>96 - 100</t>
  </si>
  <si>
    <t>86 - 95</t>
  </si>
  <si>
    <t>0 - 85</t>
  </si>
  <si>
    <t>TOTAL</t>
  </si>
  <si>
    <t>EVALUACIÓN RESULTADOS DISEÑO CONTROL</t>
  </si>
  <si>
    <t>OPCIÓN DE RESPUESTA AL CRITERIO DE EVALUACIÓN</t>
  </si>
  <si>
    <t>OPORTUNA</t>
  </si>
  <si>
    <t>RANGO CALIFICACIÓN DEL CONTROL</t>
  </si>
  <si>
    <t>Imposibilidad de realizar las mediciones y/o evaluaciones</t>
  </si>
  <si>
    <t>Que por factores externos a la Oficina de Control Interno, no sea posible dar cumplimiento al programa de auditoría que contempla las auditorías de evaluación independiente, los informes y seguimientos</t>
  </si>
  <si>
    <t>Proceso</t>
  </si>
  <si>
    <t>No otorgamiento de recursos para las actividades a desarrollar por parte de la OCI.
No entrega de información solicitada (oportunamente) por parte de los diferentes procesos para adelantar auditorías.
No contar con personal multidisciplinario para desarrollar las auditorías especializadas</t>
  </si>
  <si>
    <t>No poder advertir a la administración acerca de riesgos identificados por OCI
Incumplimiento en reporte de informes y/o seguimientos</t>
  </si>
  <si>
    <t>Posibilidad de incumplir con las mediciones y/o evaluaciones establecidas en el programa de auditoría</t>
  </si>
  <si>
    <t>PERIODICIDAD DEL CONTROL</t>
  </si>
  <si>
    <t xml:space="preserve">Oficina de Control Interno </t>
  </si>
  <si>
    <t>Bajo nivel de implementación por parte de la Administración, de las recomendaciones emitidas por la OCI</t>
  </si>
  <si>
    <t>Desconocimiento de las entradas de información para el análisis y desarrollo de acciones correctivas por parte de los líderes de proceso</t>
  </si>
  <si>
    <t>Materialización de riesgos
Incumplimiento de los objetivos del proceso determinado</t>
  </si>
  <si>
    <t>Cada vez que se emita un informe que contenga recomendaciones por parte de la OCI</t>
  </si>
  <si>
    <t>Entrega inoportuna de informe(s) y/o seguimiento(s) solicitado normativamente a la Oficina de Control Interno</t>
  </si>
  <si>
    <t xml:space="preserve">Los informes solicitados a la oficina de conbtrol interno no son emitidos o remitidos oportunamente </t>
  </si>
  <si>
    <t>Desconocimiento de fechas de emisión de informes por parte de los funcionarios de la Oficina de control interno
No entrega de información solicitada (oportunamente) por parte de los diferentes procesos para adelantar auditorías.</t>
  </si>
  <si>
    <t>Sanciones (art 101 LEY 42 DE 1993)</t>
  </si>
  <si>
    <t>SERVICIO AL CIUDADANO</t>
  </si>
  <si>
    <t>SC 01</t>
  </si>
  <si>
    <t>SC 02</t>
  </si>
  <si>
    <t>Objetivo alineado con el plan estratégico de la entidad</t>
  </si>
  <si>
    <t>Alcance</t>
  </si>
  <si>
    <t>Tratamiento de los riesgos</t>
  </si>
  <si>
    <t>Responsable del seguimiento</t>
  </si>
  <si>
    <t>Periodicidad del seguimiento</t>
  </si>
  <si>
    <t>Nivel de aceptación de riesgos</t>
  </si>
  <si>
    <t>Nivel para calificar el impacto</t>
  </si>
  <si>
    <t>Análisis del contexto interno y externo de la entidad</t>
  </si>
  <si>
    <t>Analiza las diferentes formas de fraude y corrupción que pueden presentarse</t>
  </si>
  <si>
    <t>Analiza factores como presiones internas o externas que puedan derivar en actos de corrupción</t>
  </si>
  <si>
    <t>Analiza situaciones internas que puedan ser indicios de actos de corrupción</t>
  </si>
  <si>
    <t>Evalúa información proveniente de quejas y denuncias de los usuarios</t>
  </si>
  <si>
    <t>Evalúa información proveniente de quejas y denuncias de los servidores de la entidad</t>
  </si>
  <si>
    <t>No tiene identificados riesgos de fraude y corrupción</t>
  </si>
  <si>
    <t>los cambios en el entorno (interno y externo) que pueden afectar la efectividad del Sistema de Control Interno</t>
  </si>
  <si>
    <t>El estado de los riesgos aceptados (apetito por el riesgo) con el fin de identificar cambios que afecten el funcionamiento de la entidad</t>
  </si>
  <si>
    <t>El cumplimiento de la política de administración del riesgo</t>
  </si>
  <si>
    <t>No hace monitoreo a la evaluación de riesgos</t>
  </si>
  <si>
    <t>Analiza cambios significativos del entorno (interno o externo) informados por parte de la línea estratégica</t>
  </si>
  <si>
    <t>Determina las causas del riesgo teniendo en cuenta el análisis del contexto interno y externo de la entidad</t>
  </si>
  <si>
    <t>Identifica riesgos para los proceso, proyecto o programa a su cargo</t>
  </si>
  <si>
    <t>Evalúa el riesgo en los procesos, proyectos y programas a su cargo</t>
  </si>
  <si>
    <t>Califica la probabilidad y el impacto de acuerdo con las tablas establecidas</t>
  </si>
  <si>
    <t>Define el plan de tratamiento a los riesgos identificados</t>
  </si>
  <si>
    <t>Define el responsable del seguimiento a los riesgos para cada proceso, proyecto o programa a su cargo</t>
  </si>
  <si>
    <t>Realiza el seguimiento a los riesgos y lo documenta</t>
  </si>
  <si>
    <t>Gestiona los riesgos teniendo en cuenta la política de administración del riesgo definida para la entidad</t>
  </si>
  <si>
    <t>Ingrese la URL, documento o evidencia de las respuestas seleccionadas:</t>
  </si>
  <si>
    <t>No efectúa ninguna de las anteriores actividades</t>
  </si>
  <si>
    <t>Si, y cuenta con las evidencias:</t>
  </si>
  <si>
    <t>Parcialmente, y cuenta con las evidencias:</t>
  </si>
  <si>
    <t>No</t>
  </si>
  <si>
    <t>Evidenciar que los riesgos identificados afecten realmente lo previsto en la planeación institucional</t>
  </si>
  <si>
    <t>El monitoreo y evaluación de la exposición al riesgo relacionado con tecnología nueva y emergente</t>
  </si>
  <si>
    <t>El monitoreo y evaluación del plan de tratamiento a los riesgos identificados</t>
  </si>
  <si>
    <t>La identificación de los cambios significativos en el entorno que pueden afectar la efectividad del sistema de control interno</t>
  </si>
  <si>
    <t>No hace verificación a la gestión del riesgo</t>
  </si>
  <si>
    <t>Económico</t>
  </si>
  <si>
    <t>Político</t>
  </si>
  <si>
    <t>Social</t>
  </si>
  <si>
    <t>Contable y financiero</t>
  </si>
  <si>
    <t>Tecnológico</t>
  </si>
  <si>
    <t>Legal</t>
  </si>
  <si>
    <t>Infraestructura</t>
  </si>
  <si>
    <t>Ambiental</t>
  </si>
  <si>
    <t>Talento humano</t>
  </si>
  <si>
    <t>Procesos</t>
  </si>
  <si>
    <t>Comunicación interna y externa</t>
  </si>
  <si>
    <t>Atención al ciudadano</t>
  </si>
  <si>
    <t>Posibles actos de corrupción</t>
  </si>
  <si>
    <t>Otro. ¿Cuál?</t>
  </si>
  <si>
    <t>No ha identificado factores</t>
  </si>
  <si>
    <t>¿LOS SUPERVISORES E INTERVENTORES REALIZAN SEGUIMIENTO A LOS RIESGOS DE LOS CONTRATOS E INFORMAN LAS ALERTAS A QUE HAYA LUGAR?</t>
  </si>
  <si>
    <t>PARA CUÁLES DE LOS SIGUIENTES ASPECTOS, LA ENTIDAD HA IDENTIFICADO FACTORES QUE PUEDEN AFECTAR NEGATIVAMENTE EL CUMPLIMIENTO DE SUS OBJETIVOS</t>
  </si>
  <si>
    <t>EN LA ENTIDAD, LAS ACTIVIDADES DE VERIFICACIÓN DE LA GESTIÓN DEL RIESGO HAN PERMITIDO:</t>
  </si>
  <si>
    <t>¿EN LA ENTIDAD, LOS JEFES DE PLANEACIÓN, LÍDERES DE OTROS SISTEMAS DE GESTIÓN O COMITÉS DE RIESGOS REALIZAN ACTIVIDADES DE VERIFICACIÓN A LA GESTIÓN DEL RIESGO?</t>
  </si>
  <si>
    <t>LOS LÍDERES DE PROCESOS, PROGRAMAS O PROYECTOS EFECTÚAN LAS SIGUIENTES ACTIVIDADES:</t>
  </si>
  <si>
    <t>LA ALTA DIRECCIÓN Y EL COMITÉ INSTITUCIONAL DE COORDINACIÓN DE CONTROL INTERNO MONITOREAN:</t>
  </si>
  <si>
    <t>PARA LA IDENTIFICACIÓN DE RIESGOS RELACIONADOS CON FRAUDE Y CORRUPCIÓN, LA ENTIDAD:</t>
  </si>
  <si>
    <t>LA POLÍTICA DE ADMINISTRACIÓN DE RIESGOS ESTABLECIDA POR LA ALTA DIRECCIÓN Y EL COMITÉ INSTITUCIONAL DE COORDINACIÓN DE CONTROL INTERNO CONTEMPLA:</t>
  </si>
  <si>
    <t>2.1</t>
  </si>
  <si>
    <t>2.2</t>
  </si>
  <si>
    <t>2.3</t>
  </si>
  <si>
    <t>2.4</t>
  </si>
  <si>
    <t>2.5</t>
  </si>
  <si>
    <t>2.6</t>
  </si>
  <si>
    <t>1.1</t>
  </si>
  <si>
    <t>1.2</t>
  </si>
  <si>
    <t>1.3</t>
  </si>
  <si>
    <t>1.4</t>
  </si>
  <si>
    <t>1.5</t>
  </si>
  <si>
    <t>1.6</t>
  </si>
  <si>
    <t>1.7</t>
  </si>
  <si>
    <t>1.8</t>
  </si>
  <si>
    <t>3.1</t>
  </si>
  <si>
    <t>3.2</t>
  </si>
  <si>
    <t>3.3</t>
  </si>
  <si>
    <t>3.4</t>
  </si>
  <si>
    <t>4.1</t>
  </si>
  <si>
    <t>4.2</t>
  </si>
  <si>
    <t>4.3</t>
  </si>
  <si>
    <t>4.4</t>
  </si>
  <si>
    <t>4.5</t>
  </si>
  <si>
    <t>4.6</t>
  </si>
  <si>
    <t>4.7</t>
  </si>
  <si>
    <t>4.8</t>
  </si>
  <si>
    <t>4.9</t>
  </si>
  <si>
    <t>4.10</t>
  </si>
  <si>
    <t>4.11</t>
  </si>
  <si>
    <t>5.1</t>
  </si>
  <si>
    <t>5.2</t>
  </si>
  <si>
    <t>5.3</t>
  </si>
  <si>
    <t>6.1</t>
  </si>
  <si>
    <t>6.2</t>
  </si>
  <si>
    <t>6.3</t>
  </si>
  <si>
    <t>6.4</t>
  </si>
  <si>
    <t>6.5</t>
  </si>
  <si>
    <t>7.1</t>
  </si>
  <si>
    <t>7.2</t>
  </si>
  <si>
    <t>7.3</t>
  </si>
  <si>
    <t>EL JEFE DE CONTROL INTERNO O QUIEN HAGA SUS VECES, EFECTÚA LAS SIGUIENTES ACTIVIDADES:</t>
  </si>
  <si>
    <t>Evalúa el cumplimiento de la política de administración del riesgo en todos los niveles de la entidad Identifica y alerta al comité de coordinación de control interno de posibles cambios que pueden afectar la evaluación y tratamiento del riesgo.</t>
  </si>
  <si>
    <t>Evalúa y alerta oportunamente sobre cambios que afecten la exposición de la entidad a los riesgos de corrupción y fraude.</t>
  </si>
  <si>
    <t>Evalúa las actividades adelantadas por la segunda línea de defensa frente a la gestión del riesgo específicamente frente al análisis de contexto y de identificación del riesgo.</t>
  </si>
  <si>
    <t>Asesora de ser necesario a la segunda y primera línea de defensa frente a la identificación y gestión del riesgo y control.</t>
  </si>
  <si>
    <t>No realiza ninguna actividad.</t>
  </si>
  <si>
    <t>5.4</t>
  </si>
  <si>
    <t>5.5</t>
  </si>
  <si>
    <t>6.6</t>
  </si>
  <si>
    <t>6.7</t>
  </si>
  <si>
    <t>6.8</t>
  </si>
  <si>
    <t>6.9</t>
  </si>
  <si>
    <t>6.10</t>
  </si>
  <si>
    <t>6.11</t>
  </si>
  <si>
    <t>6.12</t>
  </si>
  <si>
    <t>6.13</t>
  </si>
  <si>
    <t>6.14</t>
  </si>
  <si>
    <t>6.15</t>
  </si>
  <si>
    <t>LISTA DE CHEQUEO VERIFICACIÓN DE ACTIVIDADES OCI</t>
  </si>
  <si>
    <t>UNIDAD ADMINISTRATIVA ESPECIAL DE ORGANIZACIONES SOLIDARIAS
DIRECCIÓN DE INVESTIGACIÓN Y PLANEACIÓN
GRUPO DE PLANEACIÓN Y ESTADISTICA
LISTA DE CHEQUEO VERIFICACIÓN DE ACTIVIDADES</t>
  </si>
  <si>
    <t>PROCESO:</t>
  </si>
  <si>
    <t>Fecha:</t>
  </si>
  <si>
    <t>PROPOSITO DEL CONTROL</t>
  </si>
  <si>
    <t>SEMANAL</t>
  </si>
  <si>
    <t>DIARIO</t>
  </si>
  <si>
    <t>FOMENTO DE LAS ORGANIZACIONES SOLIDARIAS</t>
  </si>
  <si>
    <t>Adopcion y publicacion del plan estrategico institucional</t>
  </si>
  <si>
    <t>Comite Institucional de Gestion y Desempeño, en el cual se  realiza seguimiento al cumplimiento de las políticas del modelo integrado de planeación y gestión.</t>
  </si>
  <si>
    <t>Realizacion de los comites institucionales de gestion y desempeño</t>
  </si>
  <si>
    <t xml:space="preserve">Seguimiento al Tablero Presidencial 
</t>
  </si>
  <si>
    <t xml:space="preserve">Seguimiento al Tablero Presidencial </t>
  </si>
  <si>
    <t>Seguimiento de los Indicadores de planes de acción y plan estratégico.</t>
  </si>
  <si>
    <t>Planes de Accion= (numero de seguimientos realizados/numero de seguimientos programados *100)</t>
  </si>
  <si>
    <t xml:space="preserve">Implementación del MIPG
</t>
  </si>
  <si>
    <t>Politica de Riesgo= (numero de politicas actiualizadas)</t>
  </si>
  <si>
    <t>Manual= (numero de manuales actualizados)</t>
  </si>
  <si>
    <t>Establecimiento de mapa de riesgos por procesos y mapa de riesgos Institucional</t>
  </si>
  <si>
    <t>Mapas de riesgo= (Numero de mapas de riesgo construidos)</t>
  </si>
  <si>
    <t>Auditoría de seguimiento a administración de riesgos</t>
  </si>
  <si>
    <t>Auditorias= (numero de auditorias realizadas/numero de auditorias programados *100)</t>
  </si>
  <si>
    <t>Seguimiento a los Indicadores para acciones a implementar según opción de manejo de los riesgos</t>
  </si>
  <si>
    <t>Indicadoress= (numero de seguimientos realizadas/numero de seguimientos programados *100)</t>
  </si>
  <si>
    <t xml:space="preserve">Actualización del Plan Estadístico Institucional y herramientas para garantizar la recolección de datos estadísticos internos y externos.
</t>
  </si>
  <si>
    <t xml:space="preserve">Diseñar nuevas herramientas de recolección de datos.
</t>
  </si>
  <si>
    <t xml:space="preserve">Plan estadístico Institucional y herramientas para garantizar la recolección de datos estadísticos internos y externos.
</t>
  </si>
  <si>
    <t xml:space="preserve">Revisión de información a reportar por parte de los responsables de la operación estadística y líderes de proceso.
</t>
  </si>
  <si>
    <t>Funcionario del grupo de planeación encargado de revisar la información recibida</t>
  </si>
  <si>
    <t>Documento metodológico de la operación registro ESALES</t>
  </si>
  <si>
    <t xml:space="preserve">
Formato de supervisión y control a la cobertura y calidad de la información registro "Esales"</t>
  </si>
  <si>
    <t>Generar boletines informativos  a organizaciones solidarias de conceptos básicos de gestión y análisis de información. De igual manera a los funcionarios de la UAEOS y operadores.</t>
  </si>
  <si>
    <t>Realizar Backups  de conformidad con la política de Seguridad de la información.</t>
  </si>
  <si>
    <t xml:space="preserve">Revisar la información a publicar por parte del Coordinador del Grupo de Planeación
</t>
  </si>
  <si>
    <t>Fortalecer la cultura de reporte de información y hacer énfasis en el manejo ético de la información estadística que genera la Entidad.</t>
  </si>
  <si>
    <t>Información de entrada no es pertinente, oportuna y de calidad</t>
  </si>
  <si>
    <t>Diseño de herramientas que sirvan para optimizar la recoleccion de datos</t>
  </si>
  <si>
    <t>Actualizar y ejecutar el plan estadistico institucional</t>
  </si>
  <si>
    <t>Incidentes de seguridad informatica</t>
  </si>
  <si>
    <t>Sanciones
Hallazgos de entes de Control
Perdida de certificación de operación estadistica registro ESALES</t>
  </si>
  <si>
    <t xml:space="preserve">La demanda de cursos y otros procesos de capacitación es permanente y requiere prontitud en la respuesta, lo que no permite hacer un proceso de planeación curricular
</t>
  </si>
  <si>
    <t xml:space="preserve">Las herramientas pedagógicas que son diseñan por el grupo de educación e investigación no son implementadas y evaluadas por los misionales, operadores o comunidad </t>
  </si>
  <si>
    <t xml:space="preserve">Coordinadora Grupo de Educación e Investigación  y funcionaria acompañante  de proceso de  gestión de conocimiento 
</t>
  </si>
  <si>
    <t>Se implementen procesos de formación descontextualizados y sin cumplir los líneamientos dados por el grupo de educación e investigación</t>
  </si>
  <si>
    <t>Hay desconocimiento y desaprovechamiento de la producción académica de la UAEOS y de otros actores del sector solidario</t>
  </si>
  <si>
    <t>Los procesos de formación que brinda la UAEOS no mantienen su nivel de calidad en la facilitación para los diferentes tipos de población que los demanda</t>
  </si>
  <si>
    <t>Desinformación a los ciudadanos y organizaciones del sector solidario por herramientas no retroalimentadas</t>
  </si>
  <si>
    <t>Poca valoración del patrimonio documental  acumulado por la Unidad en la promoción de la cultura asociativa solidaria</t>
  </si>
  <si>
    <t xml:space="preserve">Se dificulta cumplir con el objetivo misional de promover la cultura asociativa solidaria  y desarrollar los ámbitos de la educación solidaria; funciones designadas a la UAEOS a través del decreto 4122 de 2011
</t>
  </si>
  <si>
    <t xml:space="preserve">
El personal de la UAEOS actualmente no está capacitado para desarrollar las funciones propias de bibliotecología para la administración del Centro Documental.
</t>
  </si>
  <si>
    <t>La asignación presupuestal para los temas de educación solidaria y gestión del concocimiento es insuficiente para responder a la demanda de productos</t>
  </si>
  <si>
    <t>QUINCENAL</t>
  </si>
  <si>
    <t xml:space="preserve">Seguimiento de avance a los compromisos del PND, Planes Estratégicos Institucionales, Planes de acción e indicadores. 
</t>
  </si>
  <si>
    <t>Mecanismos de administración de riesgos que no permitan generar alertas tempranas a la Alta Dirección</t>
  </si>
  <si>
    <t>Consolidar la información consignada en el plan de adquisiiones por cada uno de los formuladores y enviarla al grupo de Gestión Administrativa para su publicación en el SECOOP II.</t>
  </si>
  <si>
    <t>Director de Investigación y Planeación.
Coordinador Grupo de Planeación y Estadística.</t>
  </si>
  <si>
    <t>Hacer seguimiento all cumplimientos de los tiempos establecios en el Plan de Adquisiciones.</t>
  </si>
  <si>
    <t>Revisión de estudios técnicos, teniendo en cuenta las necesidades identificadas,  para el cumplimiento de las  actividades, costos y metas de la  cadena de valor de cada proyecto.</t>
  </si>
  <si>
    <t>Director de Investigación y Planeación.
Coordinador Grupo de Planeación y Estadística.
Formulador del Proyecto</t>
  </si>
  <si>
    <t>Realizar seguimiento en la herramienta SPI, a la ejecución y evolución de avance de cada uno de los proyectos, generando alertas,  tanto del cumplimiento de  las fechas estipulada por el DNP como el registro de información de los mismos.</t>
  </si>
  <si>
    <t>Devolución de recursos asignados a la entidad por no compremeterlos dentro de la vigencia.</t>
  </si>
  <si>
    <t>Bajo impacto de ejecución de los proyectos de inversión</t>
  </si>
  <si>
    <t xml:space="preserve">Incumplimiento de los tiempos establecdos en el el plan de adquisición </t>
  </si>
  <si>
    <t>Incumplimiento  de las metas institucionales</t>
  </si>
  <si>
    <t xml:space="preserve">Inadecuada planeación en los procesos contractuales </t>
  </si>
  <si>
    <t>Incumplimiento de los tiempos proyectados para ejecutar debidamente los recursos</t>
  </si>
  <si>
    <t>Consolidar Plan de Adquicisiones de las diferentes areas que intervengan.</t>
  </si>
  <si>
    <t>Revisión de Estudios Técnicoa</t>
  </si>
  <si>
    <t xml:space="preserve">Realizar seguimiento de avance de los proyectos </t>
  </si>
  <si>
    <t>Seguimiento Plan de Adqiuicisiones</t>
  </si>
  <si>
    <t xml:space="preserve">Realizar backups y tener registro </t>
  </si>
  <si>
    <t>Revision de la informacion  a publicar</t>
  </si>
  <si>
    <t>Actividades de capacitaciones y sensibilizaciones</t>
  </si>
  <si>
    <t>SC 03</t>
  </si>
  <si>
    <t>Dar a conocer a usuarios y evaluadores, el instructivo para el adecuado manejo del aplicativo en el SIIA.</t>
  </si>
  <si>
    <t xml:space="preserve">Realizar acciones de mejora en el manual de usuario del SIIA, tanto para evaluadores como para usuarios </t>
  </si>
  <si>
    <t xml:space="preserve">Coordinadora grupo de educación e investigación y Profesional(es) a cargo del manejo del trámite de acreditación </t>
  </si>
  <si>
    <t xml:space="preserve">1 manual e instructivo actualizado </t>
  </si>
  <si>
    <t>Reportar cualquier anomalía en el funcionamiento del SIIA al grupo de TICS</t>
  </si>
  <si>
    <t>Número de reportes de anomalías identificadas, informadas al grupo TICs</t>
  </si>
  <si>
    <t>Coordinadora grupo de educación e investigación y Profesional(es) a cargo del manejo de gestión de peticiones</t>
  </si>
  <si>
    <t>2 recordatorios remitidos a los jefes de cada dependencia la necesidad de fortalecer puntos de control sobre las respuestas proyectadas, así como quienes pueden firmar las respuestas, acorde al manual y protocolo de atención al ciudadano</t>
  </si>
  <si>
    <t>Inadecuado funcionamiento del aplicativo para el trámite de acreditación - SIIA  Sistema  Integrado de Información de Acreditación.</t>
  </si>
  <si>
    <t>Vencimiento de términos para dar respuesta a las peticiones</t>
  </si>
  <si>
    <t>Baja calidad en las respuestas a peticiones formuladas por los ciudadanos y resueltas por funcionarios de la Entidad</t>
  </si>
  <si>
    <t xml:space="preserve">Desconocimiento del manejo operativo del aplicativo por parte de usuarios y evaluadores </t>
  </si>
  <si>
    <t>Poca calidad y confiabilidad de la informacion que registren los usuarios en el SIIA</t>
  </si>
  <si>
    <t>Pérdida de la información registrada en el SIIA</t>
  </si>
  <si>
    <t xml:space="preserve">La petición requiere para su respuesta de realizar otros procesos que se encuentran fuera de los terminos que establece la legislación y no se informa al peticionario sobre la necesidad de la ampliación del tiempo de respuesta por complicaciones para la consecusión de la información necesaria. </t>
  </si>
  <si>
    <t xml:space="preserve">Incumplimiento normativo por respuestas extemporaneas y no oportunas.
</t>
  </si>
  <si>
    <t>Desconocimiento del tema por el cual está preguntando el ciudadano en su petición y ausencia de puntos de control en la revisión de las respuestas por parte de jefes de dependencias</t>
  </si>
  <si>
    <t xml:space="preserve">Posibles demandas y  acciones jurídicas contra la entidad y detrimento de la imagen de la
entidad ante sus grupos de valor. </t>
  </si>
  <si>
    <t>Estricta aplicación y cumplimiento al procedimiento de gestión de peticiones, y al manual y protocolo de servicio al ciudadano.</t>
  </si>
  <si>
    <t>CFO 01</t>
  </si>
  <si>
    <t>Un plan de negocios inoperante que no permite la dinamziación del emprendimiento</t>
  </si>
  <si>
    <t>Implementación de taller de ideas de negocios para mirar la viabilidad técnica, económica, financiera  y su implemntación al  Plan de negocios en cada una de las organizaciones atendidas para creación .</t>
  </si>
  <si>
    <t xml:space="preserve">
Dirección de Desarrollo de las Organizaciones Solidarias</t>
  </si>
  <si>
    <t xml:space="preserve">Empresas que no comercializan sus productos  de manera efectiva  y tienen perdidas económicas </t>
  </si>
  <si>
    <t>Identificación de la estrategia de sostenibilidad a aplicar según la necesidad de proveeduria, mercadeo y comercialización en cada una de las organizaciones atendidas para creación.</t>
  </si>
  <si>
    <t>Revisión de la documentación y anlisis de la estrategia de sostenibilidad a implementar en la sorganziaciones atendidaas para creación.</t>
  </si>
  <si>
    <t>Dirección de Desarrollo de las Organizaciones Solidarias</t>
  </si>
  <si>
    <t>Se presenta falta de gobernabilidad y gobernanza por desconfianza, desunión, falta de cooperación, no hay liderazgo colegiado, desinformación, bajo sentido de pertenencia.</t>
  </si>
  <si>
    <t xml:space="preserve">Procesos de formación en temas de cultura solidaria,  acordes a las necesidades identificades en cada organización, para el empoderamiento comunitario  individual y colectivo </t>
  </si>
  <si>
    <t xml:space="preserve">Reviisón de la documentación de  los procesos de formación, capacitación en las dimensiomnes social, cultural política , ambiental para generar cultura y empoderamiento comunitario </t>
  </si>
  <si>
    <t>Organizaciones que se distribuyen los ingresos producidos   y no consolidan el patrimonio de la empresa ni realizan inversión en bienestar social a sus asociados.</t>
  </si>
  <si>
    <t>Identificar las necesidades a atender en las cinco dimensiones y brindar formación ,  capacitación asistencia técnica según la fase economia solidaria 1, 2 y 3 en los temas pertinentes, viabilizando  el Proyecto Integral de Intervención a la medida de la sorganzaiciones a atender.</t>
  </si>
  <si>
    <t>Reviisón del diganostico socioempresarial y la carcaterización poblacional para que el Proiyecto Integral a la medida contenga el enfoque diferencial  atienda las neecsidades de cada organización a atender.</t>
  </si>
  <si>
    <t xml:space="preserve">
Dirección de Desarrollo de las Organizaciones Solidarias</t>
  </si>
  <si>
    <t>Implementación  de planes de negocio que permitan identificar la proyecciónempresrial , productiva y de comercialización  a corto, mediano y largo plazo  en las organizaciones atendidas.</t>
  </si>
  <si>
    <t xml:space="preserve">Revisión de las fases de construcción del plan de negocio, el estudio tecnico, mercadeo, financiero y de comercialización que permitan verificar con la estrategia sostenibilidad la sostenbilidad del plan de negocios a corto, mediano y largo plazo. </t>
  </si>
  <si>
    <t>Desarrollar  en el proyecto de vida colectivo, en el plan estartegico de la organización los servicios que se van a brindar a los asociados de conformidad a la reinversión social según los excedentes del ejercicio económico.</t>
  </si>
  <si>
    <t>Revisión del proyecto de vida colectivo, del plan estrategico,  de los reglamentos internos d ela organziación.</t>
  </si>
  <si>
    <t>Acompañamiento, seguimiento y supervisión deficiente que no garantiza la calidad de los procesos de intervención de la Unidad.</t>
  </si>
  <si>
    <t xml:space="preserve">Formación, capacitación y asistencia técnica in situ a los profesionales de la Unidad y operadores sobre el desarrollo de la linea estrategica de intervención y de la Implementación de Programa Integral de Intervención.
</t>
  </si>
  <si>
    <t>Jornadas de capacitación , formación en PII antes de su implementación.</t>
  </si>
  <si>
    <t>Organizaciones que no son atendidas de conformidad a las necesidades de intervención  para ser autosostenibles; generando reprocesos e inconformidad por parte de las empresas beneficiadas y sus asociados.</t>
  </si>
  <si>
    <t>Implementación de las herramientas de diganostico y caracterización  socioempresarial aplicadas a numero de asociados representativos de la organziación atendida que revele infromación  del estdo de la misma en las dimensiones social, cultural , economica, politica y ambiental  de manera  confiable y pertinente , para la proyección del Proyetco Integral a la medida de cada organización.</t>
  </si>
  <si>
    <t xml:space="preserve"> No se evidencia el estado real del impacto de la intervención </t>
  </si>
  <si>
    <t xml:space="preserve">Diseño de acompañamiento y seguimiento a las organizaciones de acuerdo a las necesidades reales de forma presencial y virtual . </t>
  </si>
  <si>
    <t>Crear organizaciones solidarias que no son perdurables en el tiempo (mínimo 2 años)</t>
  </si>
  <si>
    <t>Crear o fortalecer organizaciones que no desarrollen su función socioempresarial y no generan  ingresos para  mejorar el bienestar de los asociados</t>
  </si>
  <si>
    <t>Falta de seguimiento y acompañamiento efectivo  a las organizaciones Solidarias en Territorio</t>
  </si>
  <si>
    <t xml:space="preserve">Desconociminto en la implementación del PÍI  </t>
  </si>
  <si>
    <t>Información insuficiente o irrelevante   de los diagnósticos socioempresariales de las organizaciones</t>
  </si>
  <si>
    <t>Tiempo limitado de acompamiento,  seguimiento e implementación en visitas in situ a las organizaciones</t>
  </si>
  <si>
    <t>Verificación de los instrumentos implementados para  la recolección de la información sociempresarial de las organizaciones contrastado con el Proyecto Integral de Intervención a implementar que corrobore que cumpla con las neecsidades de la organzaición.</t>
  </si>
  <si>
    <t>Uso  del Rubro de Funcionamiento (Gastos de Funcionamiento - Gastos Generales - Viaticos y Gastos de Viaje)
Uso del Rubro  de Inversión (Bienes y Servicos - Gastos de Viaje Contratistas)</t>
  </si>
  <si>
    <t xml:space="preserve">Error de digitación </t>
  </si>
  <si>
    <t>Perdida de recursos presupuestales</t>
  </si>
  <si>
    <t xml:space="preserve">Registro de solicitud de comisión de viáticos y gastos de viaje a contratistas en el Portal SIIF - Nación.
</t>
  </si>
  <si>
    <t>Verificar cada solicitante, teniendo encuenta planta y contratistas.</t>
  </si>
  <si>
    <t>No, de solicitudes veriricadas</t>
  </si>
  <si>
    <t xml:space="preserve">Desconocimiento de los rubros y usos presupuestales
</t>
  </si>
  <si>
    <t>Procesos disciplinarios</t>
  </si>
  <si>
    <t>Verificación de la solicitud por parte de la Coordinadora de Gestión Humana en el Portal SIIF - Nación.</t>
  </si>
  <si>
    <t>Autorización de la solicitud y firma del Acto Administrativo por parte del Subdirector Nacional - Ordenador del Gasto, en el Portal SIIF Nación.</t>
  </si>
  <si>
    <t>Subdirector Nacional</t>
  </si>
  <si>
    <t>No, de solicitudess tramitadas</t>
  </si>
  <si>
    <t>Supervisión Contrato Suministro Tíquetes de la vigencia 2019.</t>
  </si>
  <si>
    <t>No, de solicitudes tramitadas</t>
  </si>
  <si>
    <t>Liquidación de la nómina de personal de la Unidad Administrativa Especial de Organizaciones Solidarias en hoja electrónica.</t>
  </si>
  <si>
    <t xml:space="preserve">Liquidación de nómina con error 
</t>
  </si>
  <si>
    <t xml:space="preserve">Revisión novedades en prenomina por parte de la Coordinación de Gestión Humana.
</t>
  </si>
  <si>
    <t>Verificación de las novedades de personal mensualmente</t>
  </si>
  <si>
    <t>Los pagos a los servidores públicos pueden exceder por mayor o menos  valor a pagar .</t>
  </si>
  <si>
    <t>Revisión nomina Planta de Personal a cargo de la Subdirección.</t>
  </si>
  <si>
    <t>Revisión beneficiarios finales pago nomina y cargue en el SIIF por parte del Grupo de Gestión Financiera.</t>
  </si>
  <si>
    <t xml:space="preserve">1. Información reportada en los formatos de Solicitud de Viaticos y en el formato de legalización Viaticos.
</t>
  </si>
  <si>
    <t xml:space="preserve">2, Visitas por parte del grupo de comunicaciones a los grupos Misionales para recolección de información
</t>
  </si>
  <si>
    <t>3. Comunicación con los funcionarios que se encuentren en  territorio .</t>
  </si>
  <si>
    <t>Prevenir</t>
  </si>
  <si>
    <t>No cumplir las directrices de Gobierno en Línea y la Ley 1712 de 2,014 Ley de transparencia y acceso a la información pública.</t>
  </si>
  <si>
    <t>Entrega de la información  de manera extemporanea e incompleta  para ser publicada por el Grupo de comunicación y Prensa, por parte de los diferentes procesos de la Entidad .</t>
  </si>
  <si>
    <t>Los canales de comunicación interna presenten fallas parciales o intermitencia en el servicio para mantener informados a funcionarios y contratistas de la entidad sobre temas de interés institucional.</t>
  </si>
  <si>
    <t>Incumplimiento de estándares de imagen corporativa y/o contenido inadecuado</t>
  </si>
  <si>
    <t>Baja cultura de visibilización   de la información de la gestión por parte de los servidores de la Unidad, hacia el Proceso de Comunicación y Prensa.</t>
  </si>
  <si>
    <t>Baja estimación de la actividad que se desarrolla en territorio con miras a su divulgación.</t>
  </si>
  <si>
    <t>Poca información de gestión proveniente de los grupos misionales.</t>
  </si>
  <si>
    <t>Recursos económicos limitados para el cubrimiento de eventos  en territorio</t>
  </si>
  <si>
    <t>Publicación de la información en la página web o redes sociales, por persona no autorizada.</t>
  </si>
  <si>
    <t>Impresión de material con imagen institucional no acorde con el Manual de Imagen Institucional.</t>
  </si>
  <si>
    <t>No se publique la información que contribuya a la promoción y fortalecimiento de la imagen institucional.</t>
  </si>
  <si>
    <t xml:space="preserve">Falta de visibilización de la gestión institucional en el Sector Solidario y la comunidad en general. </t>
  </si>
  <si>
    <t xml:space="preserve">Perdida de la imagen institucional </t>
  </si>
  <si>
    <t>Presentar información erronea a los ciudadanos en general.</t>
  </si>
  <si>
    <t>Aumento de costos en servicios públicos</t>
  </si>
  <si>
    <t>Que los bienes recibidos en el Almacén no cumplan con las especificaciones técnicas contratadas.</t>
  </si>
  <si>
    <t>Inventarios individuales desactualizados.</t>
  </si>
  <si>
    <t>Valor del saldo de inventarios incorrecto</t>
  </si>
  <si>
    <t>El valor del saldo de la caja menor de gastos generales no registra su saldo real (descuadre).</t>
  </si>
  <si>
    <t>Legalización incorrecta de los recursos.</t>
  </si>
  <si>
    <t>Presencia de personas dedicadas a la venta de objetos y bienes de dudosa procedencia.</t>
  </si>
  <si>
    <t>Consumo de sustancias psicoactivas.</t>
  </si>
  <si>
    <t>Procesos disciplinarios y/o fiscales</t>
  </si>
  <si>
    <t>Perdida de recursos.</t>
  </si>
  <si>
    <t>No contar con recursos suficientes para atender las necesidades y situaciones que se presenten en el día a día.</t>
  </si>
  <si>
    <t>Robos y atracos</t>
  </si>
  <si>
    <t xml:space="preserve">Aplicar lo establecido en los procedimientos: levantamiento físico de inventarios, gestión de almacén y baja de bienes. </t>
  </si>
  <si>
    <t>Revisión minuciosa de las solicitud de recursos de caja menor de gastos generales, conforme a lo establecido en la normatividad vigente.</t>
  </si>
  <si>
    <t>Hacer conciliaciones auto arqueos y arqueos.</t>
  </si>
  <si>
    <t>Capacitación en el uso racional de los servicios públicos.</t>
  </si>
  <si>
    <t>Campañas de concientización para el uso adecuado de los servicios públicos.</t>
  </si>
  <si>
    <t>Aviso oportuno y constante a las autoridades de Policia.</t>
  </si>
  <si>
    <t>Derechos de petición y Qujas ante las autoridades competentes.</t>
  </si>
  <si>
    <t>Solicitudes telefonicas y escritas de presencia de la fuerza pública.</t>
  </si>
  <si>
    <t>Inadecuado proceso de recepción de transferencias primarias</t>
  </si>
  <si>
    <t xml:space="preserve">Sanciones por incumplimiento a la Ley 594 de 2000.                                              
</t>
  </si>
  <si>
    <t xml:space="preserve">Capacitación y sensibilización previo al inicio del proceso de transferencias primarias. </t>
  </si>
  <si>
    <t>Acceso al área de archivo de personal no autorizado</t>
  </si>
  <si>
    <t>Pérdida de información por deterioro de los soportes documentales</t>
  </si>
  <si>
    <t>Capacitar al personal en gestión documental</t>
  </si>
  <si>
    <t>Coordinador Grupo de Gestión Administrativa.
Contratista Gestión Documental</t>
  </si>
  <si>
    <t xml:space="preserve">Hallazgos por parte de los entes de control.
</t>
  </si>
  <si>
    <t>Verificar los saldos registrados en SIIF de la vigencia anterior con corte a 31 de diciembre.</t>
  </si>
  <si>
    <t>Coordinador, Tecnico y Auxiliar administrativo del Grupo de Gestión Financiera</t>
  </si>
  <si>
    <t>Información reportada en el SIIF Nación.</t>
  </si>
  <si>
    <t>Control de la ejecución presupuestal de la vigencia.</t>
  </si>
  <si>
    <t>Mensualmente se remite a la Dirección y Subdirección informe sobre el estado de cada saldos constituidos como rezago, identificando datos como: proyección de pago, gestión, fecha de liquidación, entre otros. De igual forma se hacen las recomendaciones pertinentes en los Comites Directivos y se remiten correos informativos a los respectivos supervisores.</t>
  </si>
  <si>
    <t>Verificar que la solicitud se realice por el rubro correspondiente y que se soporte con los documentos que viabilicen el posible gasto.</t>
  </si>
  <si>
    <t>Actualización de la circular interna de Trámites Internos Financiera, conforme a las necesidades, reglamentación vigente y posibles mejoras detectadas.</t>
  </si>
  <si>
    <t>Revisión de los soportes necesarios para la expedición de un Certificado de Registro Presupuestal, conforme a la circular interna de trámites internos financiera vigente y a la lista de chequeo solicitud registro presupuestal - código UAEOS-FO-GFI-03.</t>
  </si>
  <si>
    <t xml:space="preserve">Analizar la consistencia de los saldos del balance teniendo en cuenta la naturaleza de las cuentas y los soportes correspondientes. </t>
  </si>
  <si>
    <t>Revisar saldos de auxiliares contables para identificar objetos que su naturaleza no tiene que ver con cuenta contable.</t>
  </si>
  <si>
    <t>Existe un contratista profesional especializado, quien es el encargo de verificar los auxiliares del balance para realizar los ajutes pertinentes dentro del mes que se esta cerrando.</t>
  </si>
  <si>
    <t>El contratista asignado desarrolla una matriz donde tiene identificado el paso a paso  a desarrollar para el cierre contable.</t>
  </si>
  <si>
    <t>Verificar y reclasificar saldos negativos y que no correspondan con la dinámica de las cuentas afectadas, por medio de reportes de SIIF Nación.</t>
  </si>
  <si>
    <t>Para reservar PAC sobre compromisos de Rezago Presupuestal, es necesario remitir los documento requeridos según la lista  de chequeo de pagos - código UAEOS-FO-GFI-02.</t>
  </si>
  <si>
    <t>Revision y verificacion de lista de chequeo con los documentos soportes para solicitar PAC rezago año anterior.</t>
  </si>
  <si>
    <t>Coordinador y Profesional especializado del Grupo de Gestión Financiera</t>
  </si>
  <si>
    <t>Indicador de Impanut</t>
  </si>
  <si>
    <t>Para reservar PAC sobre compromisos de vigencia actual es necesario relacionar en el formato y la fecha  establecida, los datos requeridos, donde se menciona el RP y expedido.</t>
  </si>
  <si>
    <t>Revision de expedicion de RP y periodos de facturacion o prestacion del servicio que se encuentre dentro del mes de pago.</t>
  </si>
  <si>
    <t>Recordacion de PAC semanal por parte del funcionario encargado de la Tesoreria de la entidad, para que los supervisores tengan presente los pagos que corresponden al mes.</t>
  </si>
  <si>
    <t>Enviar correos a los supervisores, para que se tengan presente los pagos pendientes por cada uno.</t>
  </si>
  <si>
    <t>Identificar actividades puntos de control en las actividades de reporte de los procedimientos del proceso.</t>
  </si>
  <si>
    <t>Coordinador,Profesional especializado, Tecnico y contratistas del area contable del Grupo de Gestión Financiera</t>
  </si>
  <si>
    <t>Capacitación constante en los lineamientos y cambios por parte de los organismos competentes, Ministerio de Hacienda, Contaduría General de la Nación, DIAN, Secretaria de Hacienda Distrital.</t>
  </si>
  <si>
    <t>Estar pendiente de los cambios generados por los entes de control, y establecer alarmas de recordacion.</t>
  </si>
  <si>
    <t>Certificar erróneamente la disponibilidad de un rubro presupuestal</t>
  </si>
  <si>
    <t>Registrar compromisos presupuestales sin el lleno de requisitos</t>
  </si>
  <si>
    <t>Saldos de cuentas contables inconsistentes</t>
  </si>
  <si>
    <t>Personal no competente para el manejo de rubros y usos presupuestales.</t>
  </si>
  <si>
    <t>Quien solicita el CDP , lo haga de forma erronea.</t>
  </si>
  <si>
    <t>Comprometer recursos que no tienen que ver con su uso presupuestal.</t>
  </si>
  <si>
    <t>Que el funcionario encargado no maneje los conceptos del Nuevo Catalogo de Clasificacion Presupuestal.</t>
  </si>
  <si>
    <t>No este firmado el contrato por las dos partes.</t>
  </si>
  <si>
    <t>La Cuenta Bancaria  no se encuentre activa en SIIF Nacion.</t>
  </si>
  <si>
    <t>Que se realicen los procesos incompletos en el tema de deducciones.</t>
  </si>
  <si>
    <t>Que no se tengan actualizadas las cifras de cuantias procesales, y depreciaciones.</t>
  </si>
  <si>
    <t>El contratista no cumple con los entregables durante el plazo de ejecucion.</t>
  </si>
  <si>
    <t>Que el contratista no presenta la cuenta de cobro durante los plazos estipulados por la entidad.</t>
  </si>
  <si>
    <t>Que los documentos que hacen parte de la lista de chequeo de pagos no vengan con el lleno de los requisitos.</t>
  </si>
  <si>
    <t>No tener claras las fechas de vencimientos de acuerdo al NIT de la entidad.</t>
  </si>
  <si>
    <t>No tener conocimiento de las fechas estipuladas por las entidades de control ( Contaduria General de la Nacion, Contraloria y MHYCP)</t>
  </si>
  <si>
    <t>Investigacion Disciplinario.</t>
  </si>
  <si>
    <t>Que no se pueda adelantar un proceso contractual.</t>
  </si>
  <si>
    <t>Comprometer el recurso que no se va a ejecutar.</t>
  </si>
  <si>
    <t>Perder apropiacion.</t>
  </si>
  <si>
    <t>Investigacion Disciplinario</t>
  </si>
  <si>
    <t>Informacion que no refleja la realidad de la entidad.</t>
  </si>
  <si>
    <t>Sancion por parte de la Contaduria General de la Nacion.</t>
  </si>
  <si>
    <t>Incumplimiento de INPANUT ante Ministerio de Hacienda y Credito Publico.</t>
  </si>
  <si>
    <t>Recorte de recursos en PAC para los meses futuros.</t>
  </si>
  <si>
    <t>Que no se pueda cancelar a los convenios dentro de los plazos estipulados.</t>
  </si>
  <si>
    <t>Sancion por extemporaneidad de la DIAN pecuniaria.</t>
  </si>
  <si>
    <t xml:space="preserve">
Posibilidad que las tareas diarias no se ejecuten</t>
  </si>
  <si>
    <t>Inadecuado manejo de los equipos</t>
  </si>
  <si>
    <t>Afectación de los objetivos institucionales y misión de la entidad.</t>
  </si>
  <si>
    <t>1. Mantenimiento a solicitud de usuarios, efectuados por el recurso humano del área.</t>
  </si>
  <si>
    <t>Solicitudes y requerimientos por medio de la mesa de servicio</t>
  </si>
  <si>
    <t>No se realiza mantenimiento preventivo</t>
  </si>
  <si>
    <t>Retraso en la ejecución de las actividades</t>
  </si>
  <si>
    <t xml:space="preserve">2. Mantenimiento periódico preventivo del Hardware de la Entidad.
</t>
  </si>
  <si>
    <t>Adelantar proceso de contrato de mantenimientos.</t>
  </si>
  <si>
    <t>Sobre carga de energía</t>
  </si>
  <si>
    <t>Reproceso</t>
  </si>
  <si>
    <t>3. Seguimiento permanente al aplicativo de Mesa de Ayuda.</t>
  </si>
  <si>
    <t>Revisión informe de gestión mesa de servicio</t>
  </si>
  <si>
    <t>Desastre natural</t>
  </si>
  <si>
    <t>Afectación de recursos</t>
  </si>
  <si>
    <t>4. Gestionar plan de sustitución y renovación de hardware.</t>
  </si>
  <si>
    <t>Adelantar proceso de contrato para sustitución y renovación tecnológica</t>
  </si>
  <si>
    <t>Equipos obsoletos</t>
  </si>
  <si>
    <t>5. Planificar actividades para controlar contingencias.</t>
  </si>
  <si>
    <t>Realización planes y procedimientos de contingencia</t>
  </si>
  <si>
    <t>6. Capacitación a los funcionarios del buen manejo de los dispositivos.</t>
  </si>
  <si>
    <t>Publicaciones, capacitaciones a los funcionarios.</t>
  </si>
  <si>
    <t>Uso de software sin licencia</t>
  </si>
  <si>
    <t>Falta de recursos para compra de software</t>
  </si>
  <si>
    <t>Sanción a la entidad por el uso de software sin licencia</t>
  </si>
  <si>
    <t xml:space="preserve">1, Actualización de software y licencias de antivirus. </t>
  </si>
  <si>
    <t>Adquisición e instalación de licencias</t>
  </si>
  <si>
    <t>Falta de planeación y seguimiento en la instalación de software</t>
  </si>
  <si>
    <t>Daño en el software y archivos por intrusión de software malicioso.</t>
  </si>
  <si>
    <t>2. Definir en los contratos de suministro de software que contemplen las actualizaciones</t>
  </si>
  <si>
    <t>Asegurar en el proceso contractual la actualización del software</t>
  </si>
  <si>
    <t>Instalación de software sin autorización.</t>
  </si>
  <si>
    <t>Alteración de las funcionalidades del software</t>
  </si>
  <si>
    <t xml:space="preserve">3. Plan de monitoreo para el software, hardware y para los servidores de la Unidad. </t>
  </si>
  <si>
    <t>Evidenciar el reporte de monitoreo con  pantallazos y scripts de ejecución.</t>
  </si>
  <si>
    <t>4. Suscribir Póliza de cumplimiento de los contratos de adquisición de software.</t>
  </si>
  <si>
    <t>Incluir en el proceso contracutual Póliza de cumplimiento de los contratos de adquisición de software.</t>
  </si>
  <si>
    <t>5. Monitoreo para la realización de las copias de seguridad y Backups de servidores y equipos de cómputo.</t>
  </si>
  <si>
    <t>Evidenciar el reporte de backups, asegurar las restauraciones en caso de requerirse.</t>
  </si>
  <si>
    <t>Aseguramiento de la documentación con las pruebas de testing</t>
  </si>
  <si>
    <t>Interrupción del servicio de internet</t>
  </si>
  <si>
    <t>Inadecuado manejo de los equipos.</t>
  </si>
  <si>
    <t>1. Comunicación directa con el proveedor del servicio de Internet.</t>
  </si>
  <si>
    <t xml:space="preserve">2. Monitoreo de la red de cableado.
</t>
  </si>
  <si>
    <t>Evidenciar el monitoreo del cableado fisico mediante inspecciones.</t>
  </si>
  <si>
    <t>Falta de recursos para la adquisición del servicio de internet.</t>
  </si>
  <si>
    <t>Retraso en la ejecución de las actividades.</t>
  </si>
  <si>
    <t>3. Servicio contratado para mantenimiento de la UPS.</t>
  </si>
  <si>
    <t>Demoras en el proceso de contratación para la adquisición del servicio de internet.</t>
  </si>
  <si>
    <t>4. Póliza de cumplimiento del contrato de servicio de sumistro de internet con la Empresa contratista.</t>
  </si>
  <si>
    <t>Incluir en el proceso contracutual Póliza de cumplimiento de los contratos del servicio de Internet</t>
  </si>
  <si>
    <t>Falta de sistemas de control</t>
  </si>
  <si>
    <t>Modificaciones más allá de las autorizadas.</t>
  </si>
  <si>
    <t>1. Monitoreo permanente y mantenimiento  de los aplicativos de la Unidad.</t>
  </si>
  <si>
    <t>Evidenciar reporte de monitoreo de aplicaciones/servicios.</t>
  </si>
  <si>
    <t>Privilegios de usuarios</t>
  </si>
  <si>
    <t>Ataques (robo de informacion)</t>
  </si>
  <si>
    <t xml:space="preserve">2. Copias de seguridad y backup de las bases de datos.
</t>
  </si>
  <si>
    <t>Evidenciar el reporte de backups, asegurar las restauraciones en caso de requerirse..</t>
  </si>
  <si>
    <t>Bases de datos sin actualizar</t>
  </si>
  <si>
    <t>Se recibe mucha más información de lo que la aplicación espera</t>
  </si>
  <si>
    <t>3. Restringir el acceso remoto de los funcionarios a los servidores.</t>
  </si>
  <si>
    <t>Datos Sencibles sin Cifrar</t>
  </si>
  <si>
    <t>Desbordamiento de Bufer</t>
  </si>
  <si>
    <t>introduccion malware</t>
  </si>
  <si>
    <t>Desconocimiento de la política de seguridad de la información interna.</t>
  </si>
  <si>
    <t>Perdida parcial o total de información.</t>
  </si>
  <si>
    <t>1. Monitoreo permanente de la red, revisión de log, administración y configuración del firewall .</t>
  </si>
  <si>
    <t xml:space="preserve">Verificar la instalacion de antivirus en los servidores.
</t>
  </si>
  <si>
    <t>intrusión de software malicioso (documentos, software).</t>
  </si>
  <si>
    <t>2. Copias de seguridad y backup de servidores y equipos de cómputo.</t>
  </si>
  <si>
    <t>Evidenciar el reporte de backups, Documentar las restauraciones realizadas en el periodo</t>
  </si>
  <si>
    <t>No contar con las herramientas y aplicaciones de seguridad perimetral.</t>
  </si>
  <si>
    <t>3. Administración y gestión de software de protección Antivirus, Identificación y eliminación de malware.</t>
  </si>
  <si>
    <t>Informe de gestión con análisis de malware en la plataforma tecnológica</t>
  </si>
  <si>
    <t>Configuración incorrecta de protocolos, reglas, entre otros.</t>
  </si>
  <si>
    <t>Sanciones a las personas involucradas.</t>
  </si>
  <si>
    <t>4. Realizar pruebas periódicas de seguridad y vulnerabilidad.</t>
  </si>
  <si>
    <t>Informe y anális de las pruebas de seguridad y vulnerabilidad</t>
  </si>
  <si>
    <t>Ingreso de personal no autorizado.</t>
  </si>
  <si>
    <t>5. Actualización y aplicación de lineamientos de acceso a la información.</t>
  </si>
  <si>
    <t>Publicacion y evaluación de las politicas de seguridad a los empleados de la entidad.</t>
  </si>
  <si>
    <t>Jefe Oficina Asesora Juridica</t>
  </si>
  <si>
    <t xml:space="preserve">Matriz de seguimiento </t>
  </si>
  <si>
    <t>Matriz de seguimiento</t>
  </si>
  <si>
    <t xml:space="preserve">Bajo nivel de compromiso de los funcionarios  con el SIGOS para adelantar planes de mejoramiento que redunden en creación de acciones de mejora continua que dinamicen los procesos.
</t>
  </si>
  <si>
    <t>La metodología para la identificación y control del producto o servicio no conforme, no se aplica durante el desarrollo de los procesos misionales y de apoyo que integran el Sistema Integrado de Gestión de Organizaciones Solidarias.</t>
  </si>
  <si>
    <t>Cambios normativos en el Sistema de Gestión de calidad (ISO 9001:2015) y en el "Modelo Integrado de Planeación y Gestión - MIPG.</t>
  </si>
  <si>
    <t>Preparar Informe de Revisión por la Dirección</t>
  </si>
  <si>
    <t>Un (1) Acta de Informe de Revisión por la Dirección</t>
  </si>
  <si>
    <t>Bajo cumplimiento con los objetivos del proceso.</t>
  </si>
  <si>
    <t>Actualizar Guía</t>
  </si>
  <si>
    <t>Una (1) Guía actualizada</t>
  </si>
  <si>
    <t>Perdida de información a tener en cuenta para evitar la presencia de hallazgos</t>
  </si>
  <si>
    <t>Desconocimiento de la importancia de mantener actualizada la información documental de los procesos.</t>
  </si>
  <si>
    <t>No hay revisiones de los documentos de los procesos de la entidad.</t>
  </si>
  <si>
    <t>Desconocimiento de la importancia de contar con herramientas actualizadas para el cumplimiento de los objetivos de procesos.</t>
  </si>
  <si>
    <t>Productos o servicios defectuosos</t>
  </si>
  <si>
    <t>No evaluar y verificar de las caracteristicas otorgadas o dadas a un producto o servicio, si estas se cumplen o no.</t>
  </si>
  <si>
    <t>Que no se detecten las no conformidades que se  presenten o llegaran a producirse.</t>
  </si>
  <si>
    <t>Cuando se presente incumplimiento por parte de un líder de proceso en entregar la información a OCI, se deberá informar a su jefe director y en caso de no recinbir respuesta Informar por medio escrito (correo lectrónico) a los miembros del Comité instucional de control interno.</t>
  </si>
  <si>
    <t>(# de auditorías, informes y/o seguimientos emitidos oportunamente / # de auditorías, informes y/o seguimientos programados) *100</t>
  </si>
  <si>
    <t>Suscribir carta de compromiso por parte de los líderes de proceso, en la cual se comprometen suministrar a la Oficina de Control Interno de la UAEOS información veraz, de calidad y de manera oportuna</t>
  </si>
  <si>
    <t>(Número de hallazgos identificados por la OCI con plan de mejora /  Número de hallazgos identificados por la OCI )*100</t>
  </si>
  <si>
    <t>Revisión por parte del Jefe de la OCI de los informes y seguimientos a emitir en el mes y asignación de responsable dentro de la OCI de proyectarlos</t>
  </si>
  <si>
    <t>Establecer un sistema de alertas en outlook que avise sobre la cercania de fechas de reporte de informes y seguimientos</t>
  </si>
  <si>
    <t>Número de sanciones a la Unidad por inoportunidad en el reporte de informes de la OCI</t>
  </si>
  <si>
    <t xml:space="preserve">No otorgamiento de recursos para las actividades a desarrollar por parte de la OCI.
</t>
  </si>
  <si>
    <t xml:space="preserve">No poder advertir a la administración acerca de riesgos identificados por OCI
</t>
  </si>
  <si>
    <t>No entrega de información solicitada (oportunamente) por parte de los diferentes procesos para adelantar auditorías.</t>
  </si>
  <si>
    <t>Incumplimiento en reporte de informes y/o seguimientos</t>
  </si>
  <si>
    <t>Desconocimiento de fechas de emisión de informes por parte de los funcionarios de la Oficina de control interno</t>
  </si>
  <si>
    <t>Planificación institucional que no responda a las necesidades y expectativas del sector solidario.</t>
  </si>
  <si>
    <t xml:space="preserve">Revisión por la Alta dirección </t>
  </si>
  <si>
    <t>GPP 02</t>
  </si>
  <si>
    <t>GSM 01</t>
  </si>
  <si>
    <t>Ausencia de información que permita realizar el análisis de las operaciones estadísticas</t>
  </si>
  <si>
    <t>Que los grupos o entidades no envien la informacion a pesar de haber enviado la respéctiva solicitud</t>
  </si>
  <si>
    <t>No se realiza el analisis de las operaciones estadisticas internas o externas</t>
  </si>
  <si>
    <t xml:space="preserve">Se cuenta con el convenio firmado que define requisitos de claidad y manejo de información </t>
  </si>
  <si>
    <t xml:space="preserve">Actividad programada para junio </t>
  </si>
  <si>
    <t>Aumento de la presencia de hallazgos en los procesos.</t>
  </si>
  <si>
    <t>Realizar acompañamiento y asesoría a los líderes de proceso en la revisión de documentos del proceso y la actualización de los mismos con base en las necesidades detectadas y mejoras propuestas.</t>
  </si>
  <si>
    <t xml:space="preserve">Falta de implementación de Taller de idea de negocios y canvas que permita ver la viabilidad del plan de negocios </t>
  </si>
  <si>
    <t xml:space="preserve">Falta de Estrategia de sostenibilidad que permita garantizar los procesos de proveeduria, mercadeo y comercialziación </t>
  </si>
  <si>
    <t>Debilidad en los procesos de generar cultura solidaria, empoderamiento comunitario y el proyecto de vida colectivo no responde al proyecto de vida individual de los asociados.</t>
  </si>
  <si>
    <t>Coordinador, Profesional especializado y contratistas del area contable del Grupo de Gestión Financiera</t>
  </si>
  <si>
    <t>Nivel de riesgo (riesgo residual)</t>
  </si>
  <si>
    <t>Desplazamiento del riesgo inherente para calcular el riesgo RESIDUAL</t>
  </si>
  <si>
    <t>Dado que ningún riesgo con una medida de tratamiento se evita o elimina, el desplazamiento de un riesgo inherente en su probabilidad</t>
  </si>
  <si>
    <t>o impacto para el cálculo del riesgo residual, se realizará de acuerdo con la siguiente tabla:</t>
  </si>
  <si>
    <t xml:space="preserve">SOLIDEZ DEL CONJUNTO DE LOS CONTROLES </t>
  </si>
  <si>
    <t xml:space="preserve">CONTROLES AYUDAN A DISMINUIR LA PROBABILIDAD 
 </t>
  </si>
  <si>
    <t>CONTROLES AYUDAN  A DISMINUIR EL IMPACTO</t>
  </si>
  <si>
    <t xml:space="preserve"># COLUMNAS </t>
  </si>
  <si>
    <t xml:space="preserve"># COLUMNAS EN LA MATRIZ DE RIESGO QUE SE DESPLAZA EN EL EJE DE IMPACTO </t>
  </si>
  <si>
    <t xml:space="preserve">fuerte </t>
  </si>
  <si>
    <t xml:space="preserve">directamente </t>
  </si>
  <si>
    <t xml:space="preserve">indirectamente </t>
  </si>
  <si>
    <t xml:space="preserve">no disminuye </t>
  </si>
  <si>
    <t xml:space="preserve">moderado </t>
  </si>
  <si>
    <t xml:space="preserve">Indirectamente </t>
  </si>
  <si>
    <t>Oficina Asesora Juridica</t>
  </si>
  <si>
    <t>Realizar autoarqueos mensulamente y en cada uno de los reeembolsos</t>
  </si>
  <si>
    <t xml:space="preserve">Implementación del PIGA.
Aplicación procedimiento RESPEL.
Realizar capacitación para el manejo adecuado de residuos.
Realizar capacitación en el uso racional de los servicios públicos.
</t>
  </si>
  <si>
    <t>Coordinador Grupo de Gestión Administrativa.</t>
  </si>
  <si>
    <t>Coordinadora Grupo de Gestión Administrativa</t>
  </si>
  <si>
    <t xml:space="preserve">Informar acerca de la inseguridad del sector a las autoridades competenetes
</t>
  </si>
  <si>
    <t>Un contrato</t>
  </si>
  <si>
    <t>Informe</t>
  </si>
  <si>
    <t>Informe de inicio o apertura proceso contractual.</t>
  </si>
  <si>
    <t>Informe de capacitaciones a funcionarios.</t>
  </si>
  <si>
    <t>6. Plan de Calidad (Testing) de sistemas de información desarrollados por la Entidad.</t>
  </si>
  <si>
    <t xml:space="preserve">Ausencia de una dinamica en los procesos que faciliten el mejoramiento continuo.
</t>
  </si>
  <si>
    <t>Aumento  de la presencia de un mayor número de hallazgos en los procesos.</t>
  </si>
  <si>
    <t>Bajo</t>
  </si>
  <si>
    <t>Alto</t>
  </si>
  <si>
    <t>Extremo</t>
  </si>
  <si>
    <t>ALTO</t>
  </si>
  <si>
    <t>BAJO</t>
  </si>
  <si>
    <t>EXTREMO</t>
  </si>
  <si>
    <t>MODERADA</t>
  </si>
  <si>
    <t>BAJA</t>
  </si>
  <si>
    <t>ALTA</t>
  </si>
  <si>
    <t>EXTREMA</t>
  </si>
  <si>
    <t>SEGUIMIENTO DE RIESGOS DE PROCESO</t>
  </si>
  <si>
    <t>TOTAL SEGUIMIENTOS RIESGOS</t>
  </si>
  <si>
    <t>X</t>
  </si>
  <si>
    <t>2do. SEGUIMIENTO CORTE DICIEMBRE 31</t>
  </si>
  <si>
    <t>1er. SEGUIMIENTO CORTE JUNIO 30</t>
  </si>
  <si>
    <t xml:space="preserve">Verificación del acompañamiento y seguimiento documentado  de los profesionales  de la UAESOS encargados de los procesos.  </t>
  </si>
  <si>
    <t>x</t>
  </si>
  <si>
    <t xml:space="preserve">La Información no es publicada oportunamente. </t>
  </si>
  <si>
    <t>Adopcion del PEI = (Numero de planes estrategicos adoptados)</t>
  </si>
  <si>
    <t xml:space="preserve">PA publicados = numero de planes de accion publicados </t>
  </si>
  <si>
    <t>Comité s = numero de comites de gestion y dempeño realizados</t>
  </si>
  <si>
    <t>Tablero Presidencial = (numero de seguimientos realizados/numero de seguimientos programados *100)</t>
  </si>
  <si>
    <t>No.  De novedades de nómina</t>
  </si>
  <si>
    <t>Revisión de las facturas v/s solicitudes de comisión y abono de Viáticos o Gastos de Viaje.</t>
  </si>
  <si>
    <t>Restricción de usuarios a los servidores mediante politicas de firewall e informe de accesos.</t>
  </si>
  <si>
    <t>CATASTROFICO</t>
  </si>
  <si>
    <t>I. EVALUACIÓN DEL DISEÑO DEL CONTROL POR PARTE DE LIDER PROCESO</t>
  </si>
  <si>
    <t>Asignado</t>
  </si>
  <si>
    <t>Adecuado</t>
  </si>
  <si>
    <t>Oportuna</t>
  </si>
  <si>
    <t>Confiable</t>
  </si>
  <si>
    <t>Se investigan y resuelven oportunamente</t>
  </si>
  <si>
    <t>2. EVALUACIÓN DE LA EJECUCIÓN DEL CONTROL POR PARTE DE CONTROL INTERNO</t>
  </si>
  <si>
    <t>RANGO CALIFICACIÓN DE LA EJECUCIÓN DEL CONTROL</t>
  </si>
  <si>
    <t>RESULTADO PESO DE LA EJECUCIÓNDEL CONTROL</t>
  </si>
  <si>
    <t>3. EVALUACIÓN DE LA SOLIDEZ INDIVIDUAL DEL CONTROL</t>
  </si>
  <si>
    <t xml:space="preserve">SOLIDEZ DEL CONJUNTO DE LOS CONTROLES . </t>
  </si>
  <si>
    <t>Controles ayudan a disminuir</t>
  </si>
  <si>
    <t># de culumnas a desplazar</t>
  </si>
  <si>
    <t>No se investigan y resuelven oportunamente</t>
  </si>
  <si>
    <t>ENTRE 0 Y 85</t>
  </si>
  <si>
    <t>No Asignado</t>
  </si>
  <si>
    <t>ENTRE 86 Y 95</t>
  </si>
  <si>
    <t>ENTRE 96 Y 100</t>
  </si>
  <si>
    <t>Detectar</t>
  </si>
  <si>
    <t>Incompleta</t>
  </si>
  <si>
    <t>No Existe</t>
  </si>
  <si>
    <t>Directamente</t>
  </si>
  <si>
    <t>No Disminuye</t>
  </si>
  <si>
    <t>Indirectamente</t>
  </si>
  <si>
    <t xml:space="preserve">Deficiente planificacion institucional.
</t>
  </si>
  <si>
    <t xml:space="preserve">No se cumplen las metas del tablero presidencial
</t>
  </si>
  <si>
    <t>Deficiente direccionamiento estrategico de los directivos de la entidad.</t>
  </si>
  <si>
    <t>No se cumplirian las metas del Sector</t>
  </si>
  <si>
    <t>Desconocimiento del PND y los lineamientos del gobierno nacional en el Sector Solidario.</t>
  </si>
  <si>
    <t>Planificacion será obsoleta y la entidad no cumpliria con su mision y vision</t>
  </si>
  <si>
    <t xml:space="preserve">Seguimiento al cumplimiento a las metas de plan estratégico (2018-2022) alineado al PND,PES y  lineamientos del Gobierno Nacional.
</t>
  </si>
  <si>
    <t>Actualización de la política de administración de riesgos</t>
  </si>
  <si>
    <t>Revisión del manual de administración de riesgos - actualizacion</t>
  </si>
  <si>
    <t>Asesoria, aprobacion y publicacion de los planes de accion de la entidad</t>
  </si>
  <si>
    <t>Seguimiento de la politica del control del riesgo</t>
  </si>
  <si>
    <t>Revisión, ajustes y modificaciones al manual de administración de riesgos - actualizacion</t>
  </si>
  <si>
    <t>Construccion de los mapas de riesgos de la entidad vigencia 2020.</t>
  </si>
  <si>
    <t>Informe de Revisión por la Alta Dirección.</t>
  </si>
  <si>
    <t>Un (1) informe de revisión por la Alta Doirección.</t>
  </si>
  <si>
    <t>30/06/201920</t>
  </si>
  <si>
    <t xml:space="preserve">Revisión de la documentación construida en los talleres de emprendimeinto para desarrollar la idea de enegocio y su implementación al plan de negocios. </t>
  </si>
  <si>
    <t xml:space="preserve">Debilidad en la implementación del Programa Integral de intervención a la medida de las necesidades de la organización  en la parte social, cultural, económica, ambiental y politica que debe realizar la empresa </t>
  </si>
  <si>
    <t>Planes de Negocios de Susbsistencia</t>
  </si>
  <si>
    <t>Desconocimiento o falta de implementación del balance social que debe realizar la organización solidaria en reinversión de servicios para sus asociados</t>
  </si>
  <si>
    <t>No enviar la solicitud  de la informacion o bases de datos requeridos para el analisis de las operaciones estadisticas</t>
  </si>
  <si>
    <t xml:space="preserve">Funcionario generando informes y estadisticas inapropiadas y de poca calidad </t>
  </si>
  <si>
    <t>No contar con sistemas de información que permitan la captura, procesamiento y validación de la información</t>
  </si>
  <si>
    <t>Seguimiento de las operaciones estadisticas</t>
  </si>
  <si>
    <t>Seguimiento mensual de los analisis estadisticos</t>
  </si>
  <si>
    <t>Actualizar y ejecutar documento PE</t>
  </si>
  <si>
    <t>Generar boletines informativos</t>
  </si>
  <si>
    <t xml:space="preserve">Herramientas  e instrumentos para optimizar la recoleccion de información de acuerdo a la certificación obtenida </t>
  </si>
  <si>
    <t>PE actualizado</t>
  </si>
  <si>
    <t>Diligenciamiento formato de supervision y control</t>
  </si>
  <si>
    <t>Seguimiento mensual</t>
  </si>
  <si>
    <t>12 seguimientos</t>
  </si>
  <si>
    <t>Un formato de supervisión y control</t>
  </si>
  <si>
    <t>Dos boletines</t>
  </si>
  <si>
    <t>No poder tomar desiciones oprtunas y/o adecuadas por parte de la Alta Dirección</t>
  </si>
  <si>
    <t>El grupo TIC realiza backups permanente  de forma periodica</t>
  </si>
  <si>
    <t>Dos revisiones</t>
  </si>
  <si>
    <t xml:space="preserve">Priorizar mecanismos diferentes al de investigación, consultorias, seguimiento y formación para desarrollar los ámbitos del fomento de organziaciones solidarias </t>
  </si>
  <si>
    <t xml:space="preserve">Diseñar planes, programas, proyectos  o propuestas que permitan hacer gestión de la educación solidaria 
</t>
  </si>
  <si>
    <t xml:space="preserve">Socializar el procedimiento de programas de formación
</t>
  </si>
  <si>
    <t>Hacer análisis de causas con el área misional para detectar mejoras al diseño de herramientas y generar estrategia para usar las que ya están elaboradas</t>
  </si>
  <si>
    <t xml:space="preserve">Solicitar personal de apoyo  con el perfil adecuado para la administración del Centro Documental. 
</t>
  </si>
  <si>
    <t>Presentar a la Alta Dirección de la Entidad, al menos una (a)  propuesta de planes, programas o proyectos orientados a generar productos para gestionar la educación solidaria</t>
  </si>
  <si>
    <t xml:space="preserve">Coordinadora Grupo de Educación e Investigación y profesionales del grupo de educación e investigación 
</t>
  </si>
  <si>
    <t xml:space="preserve">Realizar, al menos dos ( 2),  socializaciones internas del procedimiento de programas de formación </t>
  </si>
  <si>
    <t xml:space="preserve">Diseñar con  el área de la Dirección de Desarrollo, al menos una  (1)  estrategia  para mejorar el proceso de diseño y uso de las herramientas </t>
  </si>
  <si>
    <t xml:space="preserve">No aplica 
Se asume el riesgo ya que depende de priorización de recursos </t>
  </si>
  <si>
    <t xml:space="preserve">Número de planes, programas, proyectos o propuestas presentados </t>
  </si>
  <si>
    <t xml:space="preserve">Número de actividades de scialización interna del procedimiento </t>
  </si>
  <si>
    <t xml:space="preserve">Número de estrategia de diseño y uso de herramientas </t>
  </si>
  <si>
    <t>No aplica</t>
  </si>
  <si>
    <t>Debilidad del SIIA en su programación y desarrollo de los diferentes módulos que lo integran</t>
  </si>
  <si>
    <t>Verificar la respuesta o la opción de manejo que el grupo TICs plantea a los requerimientos o solicitudes de programación que se hacen al grupo TICs</t>
  </si>
  <si>
    <t>Registrar cualquier anomalía en el funcionamiento del SIIA al grupo de TICS, en el aplicativo mesa de ayuda o sí este no estuviera disponible mediante correo electrónico</t>
  </si>
  <si>
    <t>Mantener un histórico de los requerimientos hechos al grupo TICs y la respuesta o procedimiento adopatado para mitigar cada hallazgo</t>
  </si>
  <si>
    <t>Presentar informe mensual a comité directivo sobre estado de trámite de las peticiones</t>
  </si>
  <si>
    <t>Recordar a los jefes de cada dependencia la necesidad de fortalecer puntos de control sobre las respuestas proyectadas, así como quienes pueden firmar las respuestas, acorde al  protocolo y reglamento de atención al ciudadano</t>
  </si>
  <si>
    <t>Registro de hallazgos/observaciones/ajustes detectados como necesarios y opción de manejo actualizado</t>
  </si>
  <si>
    <t>11 informes de estado de peticiones presentado a la Dirección Técnica para Comtés Directivos</t>
  </si>
  <si>
    <t>Ingreso de novedades de nómina.</t>
  </si>
  <si>
    <t>Uso de hoja electrónica para liquidar nómina.</t>
  </si>
  <si>
    <t xml:space="preserve">De acuerdo a la información reportada mediante los formatos de solicitud de viaticos, y  legalización de viaticos, se realizan piezas divulgativas para ser públicadas en los diferentes canales de comunicación.  </t>
  </si>
  <si>
    <t xml:space="preserve">De acuerdo a la información reportada  por la Dirección de Desarrollo de las Organizaciones Solidarias y por los funcionarios en territorio;  se realizan piezas divulgativas para ser públicadas en los diferentes canales de comunicación.  </t>
  </si>
  <si>
    <t>Fallas tecnológicas en la prestación del servicio (internet)</t>
  </si>
  <si>
    <t>Perdida de informavción y de comunicación interna y externa a la Entidad.</t>
  </si>
  <si>
    <t>Información desactualizada en la Intranet y carteleras digitales.</t>
  </si>
  <si>
    <t xml:space="preserve">Deficiente mantenimiento en redes y servidores de la entidad. </t>
  </si>
  <si>
    <t>Perdida de la imagen institucional.</t>
  </si>
  <si>
    <t xml:space="preserve">4, Implementación de los controles establecidos en el Sistema de Seguridad de la Información. (Backup) 
</t>
  </si>
  <si>
    <t xml:space="preserve">5, Verificar que la Intranet y las carteleras digitales de la Entidad esten permanentemente actualizadas
</t>
  </si>
  <si>
    <t>6, Plan de mantenimiento preventivo y de servicios tecnologicos.</t>
  </si>
  <si>
    <t>7, Revisión por parte del coordinador del grupo de comunicaciones o el jefe imediato  las notas periodisticas e información para la imagen institucional.y la impresión del material de imagen institucional.</t>
  </si>
  <si>
    <t>Se realiza copias de seguridad (Backup) periodicamente a los sitios,  aplicaciones y a las bases de datos.</t>
  </si>
  <si>
    <t>Verificación diaria de las publicaciones en la intranet de la Unidad, y en las carteleras digitales.</t>
  </si>
  <si>
    <t>Ejecutar las actividades programadas y consignadas dentro del Plan de Mantenimiento anual.
Revisión y verificación de los mantenimientos ejecutados.</t>
  </si>
  <si>
    <t>Verificación de las piezas o notas periodisticas que van a ser públicadas en los diferentes canales (pagia web y redes sociales).</t>
  </si>
  <si>
    <t>Verificación de las piezas graficas que esten conforme con el Manual de Imagen Institucional.</t>
  </si>
  <si>
    <t>Perdida  de los activos propiedad de la Unidad Administrativa Especial de Organizaciones Solidarias</t>
  </si>
  <si>
    <t>Detrimento patrimonial</t>
  </si>
  <si>
    <t xml:space="preserve">Disminución de los activos de la Entidad. 
</t>
  </si>
  <si>
    <t>Exigencia de Polizas de calidad de los bienes suministrados y de cumplimiento por parte de la Unidad a los contratistas.</t>
  </si>
  <si>
    <t>Solicitar antes de dar inicio de la ejecución de los contratos, exigir  las polizas de calidad de los bienes o servicios y de cumplimiento contractual.</t>
  </si>
  <si>
    <t>Realizar los inventarios acorde a lo establecido en los procedimientos de Gestión de Almacen y Levantamiento Fisico de Inventarios.</t>
  </si>
  <si>
    <t>Actualizar inventarios dentro de los tiempos establecidos y en desarrollo de los procedimientos de inventarios.</t>
  </si>
  <si>
    <t xml:space="preserve">Socializar Decreto No.2768 de 2012  expedido por Minhacienda, de manejo de cajas menores, y con respecto a la resolución de creación y manejo de cajas menores de gastos generales de funcionamiento de la entidad; a los funcionarios que hacen uso de los recursos. </t>
  </si>
  <si>
    <t>Contaminación del medio ambiente.</t>
  </si>
  <si>
    <t>Incumplimiento del marco normativo</t>
  </si>
  <si>
    <t>Falta de conciencia de la comunidad de la UAEOS para hacer una correcta clasificación y disposición de residuos en los puntos de reciclaje.</t>
  </si>
  <si>
    <t>No disponer de un sitio adecuado para el almacenamiento transitorio residuos aprovechables.</t>
  </si>
  <si>
    <t>No realizar seguimientos periodicos al Programa Institucional de Gestión ambiental de la UAEOS o en su defecto dejar largos periodos de tiempo sin actualizar dicho documento.</t>
  </si>
  <si>
    <t>No contar con recursos economicos suficientes para cumplir en la totalidad con el marco nomativo (adecuaciones de infraestructura, luminarias, dispocisión final de residuos, etc)</t>
  </si>
  <si>
    <t xml:space="preserve">Sanciones de las entidades competentes
</t>
  </si>
  <si>
    <t xml:space="preserve">Contaminación del medio ambiente
 </t>
  </si>
  <si>
    <t>Afectación en la salud humana</t>
  </si>
  <si>
    <t>Aumento contaminación ambiental</t>
  </si>
  <si>
    <t>Perdida en participar en la estrategia PREAD -  Programa de Excelencia Ambiental Distrital de la Secretaria de Medio Ambiente del Distrito Capital</t>
  </si>
  <si>
    <t>Implementación del PROGRAMA INSTITUCIONAL DE GESTION AMBIENTAL -PIGA</t>
  </si>
  <si>
    <t>Recoleccion adecuada de RESPEL y RAEE</t>
  </si>
  <si>
    <t>Realizar seguimientos al programa institucional de Gestión Ambiental</t>
  </si>
  <si>
    <t>Se cuenta con un espacio en una bodega del 4 piso, para el almacenamiento o dispocisión de RAEE y RESPEL. (residuos de aparatos electricos y electronicos) y (Residuos peligrosos)</t>
  </si>
  <si>
    <t xml:space="preserve">Se adelantaran seguimientos trimestrales al PIGA. </t>
  </si>
  <si>
    <t>Realizar dos capacitaciones con respecto al uso racional de los servicios públicos.</t>
  </si>
  <si>
    <t>Aumento de la Inseguridad para los funcionarios de la Entidad por presencia de vendedores informales.</t>
  </si>
  <si>
    <t xml:space="preserve">Uso inadecuado de los servicios publicos de de agua y energia </t>
  </si>
  <si>
    <t>No tener cuidado en el uso eficiente de los servicios publicos como: No apagar las luces,no cerrar  de llaves de suministro de agua, no colocar los computadores en reposo cuando no se estan usando, No desconectar los equipos electricos y electronicos y cables de los tomcorrientes.</t>
  </si>
  <si>
    <t>Presencia de bandas delincuenciales y microtrafico</t>
  </si>
  <si>
    <t xml:space="preserve">
Agotamiento de recursos no renovables</t>
  </si>
  <si>
    <t>Aumento de los gastos de servicios generales por concepto de servicios públicos. Se presente corto circuitos y generen incendios.</t>
  </si>
  <si>
    <t>Aumento en el flujo de personas que adquieren estos objetos de dudosa procedencia</t>
  </si>
  <si>
    <t xml:space="preserve">Daño a la integridad fisica y emocional de los funcionarios. </t>
  </si>
  <si>
    <t>Se realizaran 10 campaña de concientización del uso adecuado de los servicios públicos.</t>
  </si>
  <si>
    <t>No dar respuesta oportuna a las PQRDE  solicitadas por la ciudadanía en general.</t>
  </si>
  <si>
    <t xml:space="preserve">Documentación desorganizada en archivo central </t>
  </si>
  <si>
    <t>No disponer de la informacion documental de forma oportuna.</t>
  </si>
  <si>
    <t>Falta de control en prestamos de la  documentación y devolución de la misma.</t>
  </si>
  <si>
    <t>No disponer de la información documantal por desorganizacion o  perdida de de información e los diferntes soportes (fisico - electronico)</t>
  </si>
  <si>
    <t>Acceso a personal autorizado</t>
  </si>
  <si>
    <t>Disponer de personal capacitado.</t>
  </si>
  <si>
    <t>Organizar documentación conforme a las TVD</t>
  </si>
  <si>
    <t>Realizar solicitud de prestamo mediante el aplicativo de Gestión Documental</t>
  </si>
  <si>
    <t>Se adelantará acompañamiento a los diferentes procesos  y acorde con la programación de transferencia  primarias  al funcionario desinado.</t>
  </si>
  <si>
    <t>Acceso perimetral mediante identificación biometrica a los funcionarios autorizados.</t>
  </si>
  <si>
    <t>Dar aplicación a las Tablas de valoración Documental - TVD</t>
  </si>
  <si>
    <t>Diligenciamiento del formato de Registro y seguimiento Prestamo y Consulta.</t>
  </si>
  <si>
    <t>Elaborar conciliaciones y matríz de cumplimiento de acuerdo a las fechas establecidas por la Contaduria General de la Nacion.</t>
  </si>
  <si>
    <t>Coordinador, Profesional Especializado, Tecnico y contratistas del area contable del Grupo de Gestión Financiera</t>
  </si>
  <si>
    <t>Cumplimiento parcial de las obligaciones por parte del contratista o cooperante.</t>
  </si>
  <si>
    <t>Proceso administrativo de declaratoria de incumplimiento</t>
  </si>
  <si>
    <t>Los resultados y productos del contrato o convenio no cumplen al 100%</t>
  </si>
  <si>
    <t xml:space="preserve">Afectación de las necesidade y metas institucionales </t>
  </si>
  <si>
    <t>Supervisión deficiente a la ejecución del contrato o convenio.</t>
  </si>
  <si>
    <t>Posible detrimento patrimonial</t>
  </si>
  <si>
    <t>Adquirir bienes y/o servicios que no se encuentren enmarcados dentro de las necesidades reales</t>
  </si>
  <si>
    <t xml:space="preserve">Estudios previos que no satisfecen las necesidades reales  </t>
  </si>
  <si>
    <t>Plan Anual de Adquisiciones desactualizado</t>
  </si>
  <si>
    <t>Afectación de la ejecución de recursos presupuestales para la vigencia.</t>
  </si>
  <si>
    <t>Revisón previa de informes de ejecución contractual acordes con las obligaciones para el trámite del pago o desembolso.</t>
  </si>
  <si>
    <t>Supervisón al avance de ejecución del contrato o convenio</t>
  </si>
  <si>
    <t>Adecuada y oportuna supervisón del contrato o convenio.</t>
  </si>
  <si>
    <t>Revisión de estudios previos por parte de la Oficina de Planeación, Oficina asesora jurídica y  Coordinación Financiera y Aprobación de inicio del proceso contractual por parte del Ordenador del Gasto, evidenciado en el documento de estudios previos.</t>
  </si>
  <si>
    <t>Revisión de documentos de solicitud de contratación por parte de la Oficina asesora jurídica, para definir la modalidad de selección aplicable.</t>
  </si>
  <si>
    <t xml:space="preserve">Revisar  el Plan Anual de Adquisiciones previo al inicio de cualquier proceso y en caso de requierirse actualizarlo. </t>
  </si>
  <si>
    <t>CADA VEZ QUE INICIE UN PROCESO</t>
  </si>
  <si>
    <t>Ejecutar parcialmente el objeto del contrato o convenio.</t>
  </si>
  <si>
    <t>DE ACUERDO A LA FORMA DE PAGO</t>
  </si>
  <si>
    <t xml:space="preserve">Revisar los informes de supervisión y de ejecución contractual, previo al trámite de pago o desembolso. </t>
  </si>
  <si>
    <t>Ordenador del Gasto
Supervisores
Oficina Asesora Jurídica 
Grupo de Gestión Financiera</t>
  </si>
  <si>
    <t>Reporte de avance de actividades ejecutadas por el cooperante o contratista.</t>
  </si>
  <si>
    <t>Supervisor</t>
  </si>
  <si>
    <t>Informe de supervisión y actividades ejecutadas por el cooperante o contratista.</t>
  </si>
  <si>
    <t>Informes de supervisión revisados por el ordenador del gasto.</t>
  </si>
  <si>
    <t>Infome mensual de supervisión</t>
  </si>
  <si>
    <t xml:space="preserve">Número de polizas exigidas </t>
  </si>
  <si>
    <t>Revisar de los estudios previo a la firma del ordenadro del gasto por las árwas intervinientes.</t>
  </si>
  <si>
    <t>Director de Investigación y Planeación.
Jefe Oficina Asesora Jurídica
Coordinador de Gestión Financiera y Ordenador del Gasto</t>
  </si>
  <si>
    <t>Revisar el Plan anual de adquisiciones con el fin de confirmar que la contratación se encuentre incluida y en caso de no encontrarse solicitar la actualización</t>
  </si>
  <si>
    <t>Profesional responsable del solicitar el proceso contractual.</t>
  </si>
  <si>
    <t>Plan Anual de Adquisiciones - PAA actualizado</t>
  </si>
  <si>
    <t>Desarrollar procesos contractuales desconociendo las normas aplicables.</t>
  </si>
  <si>
    <t>Inaplicabilidad de la norma correcta de acuerdo a la modalidad de selección.</t>
  </si>
  <si>
    <t>Ineficiencia del proceso contractual y reprocesos</t>
  </si>
  <si>
    <t xml:space="preserve">Verificar el contenido de los estudios previos respecto de cunatía y objeto del proceso solicitado, previo a la  expedición del concepto de modalidad de selección del contratista. </t>
  </si>
  <si>
    <t>Oficina Asesora Jurídica</t>
  </si>
  <si>
    <t>Listas de chequeo incorporadas en los expedientes</t>
  </si>
  <si>
    <t>Procesos judiciales sin defensa técnica, en favor de los intereses de la Entidad.</t>
  </si>
  <si>
    <t>Apoderado o representante judicial de la entidad sin idoneidad y experiencia.</t>
  </si>
  <si>
    <t>Condenas para la entidad</t>
  </si>
  <si>
    <t xml:space="preserve">Evaluar la experiencia e idoneidad de los apoderados, previo a otorgar el poder. </t>
  </si>
  <si>
    <t>Revisar la hoja de vida de los profesionales para otorgar poder de representación judicial</t>
  </si>
  <si>
    <t>Número de capacitaciones realizadas/ numero de cpacitaciones programadas</t>
  </si>
  <si>
    <t xml:space="preserve">Procesos sin defensa judicial oportuna.                                             </t>
  </si>
  <si>
    <t>Procesos sin asignación de apoderado judicial.</t>
  </si>
  <si>
    <t>Procesos judiciales sin oportuno seguimiento</t>
  </si>
  <si>
    <t>Procesos judiciales sin intervención oportuna</t>
  </si>
  <si>
    <t>Asignar los apoderados en la plataforma Ekogui</t>
  </si>
  <si>
    <t>Informes de los aobogados que van de comisión a visitar  despachos judiciales.</t>
  </si>
  <si>
    <t xml:space="preserve">Informe de las diligencias judiciales por parte del apoderado </t>
  </si>
  <si>
    <t>Asignar apoderado en el plataforma e kogui, a todos los procesos judiciales activos</t>
  </si>
  <si>
    <t>Administrador de la platafroma e kogui</t>
  </si>
  <si>
    <t xml:space="preserve">Presentar informes de comisión de visita de seguimiento a los procesos en los despachos judiciales. </t>
  </si>
  <si>
    <t>Actualizar la plataforma e kogui cada proceso judicial</t>
  </si>
  <si>
    <t>Apoderados</t>
  </si>
  <si>
    <t>GJU 03</t>
  </si>
  <si>
    <t>Repsuesta a PQRDS sin el lleno de los requisitos legales</t>
  </si>
  <si>
    <t>Respuestas a las PQRDS fuera de los términos establecidos</t>
  </si>
  <si>
    <t>Acciones de tutela en contra de la entidad</t>
  </si>
  <si>
    <t>Respuestas a las PQRDS no congruentes con lo solicitado.</t>
  </si>
  <si>
    <t>Reprocesos en la atención a PQRDS</t>
  </si>
  <si>
    <t xml:space="preserve"> PQRDS sin traslado oportuno.</t>
  </si>
  <si>
    <t>Afectación de la imagen y credibilidad de la entidad</t>
  </si>
  <si>
    <t>CADA VEZ QUE SE REQUIERA DE APODERADO JUDICIAL</t>
  </si>
  <si>
    <t>CADA VEZ QUE SE REALICE VISITA A DESPACHO JUDICIAL</t>
  </si>
  <si>
    <t>CADA VEZ QUE SE REALICE DILIGENCIA JUDICIAL</t>
  </si>
  <si>
    <t>Registro de entrada y asignación a todas la PQRDS</t>
  </si>
  <si>
    <t>Revisión previa del proyecto de respuesta</t>
  </si>
  <si>
    <t>Determinar la competencia antes de dar respuesta</t>
  </si>
  <si>
    <t>Llevar el registro en formato excel de la entrada y salida de PQRDS</t>
  </si>
  <si>
    <t>Secretaria de la OAJ</t>
  </si>
  <si>
    <t>Recibir y revisar el contenido de la respuesta proyectada a las PQRDS, previo a su firma.</t>
  </si>
  <si>
    <t xml:space="preserve">Evaluar y establecer la cometencia para proyectar respuesta a PQRDS </t>
  </si>
  <si>
    <t xml:space="preserve"> Oficina Asesora Juridica</t>
  </si>
  <si>
    <t xml:space="preserve">No programar dentro de las actividades, y en desarrollo de los procesos, disponer del tiempo necesario para adelantar las acciones de mejora respectivas.
</t>
  </si>
  <si>
    <t>Perdida de competitividad.</t>
  </si>
  <si>
    <t>No cumplimiento en un 100% con el objetivo del proceso.</t>
  </si>
  <si>
    <t>Atención inoportuna para desarrollar acciones de mejora.</t>
  </si>
  <si>
    <t xml:space="preserve">Uso de documentos obsoletos y desactualizados (procedimientos, formatos, manuales, guías y demás documentación) de los diferentes procesos de la Entidad . </t>
  </si>
  <si>
    <t xml:space="preserve">Programar acompañamiento y asesoria a los diferentes procesos de la Unidad
</t>
  </si>
  <si>
    <t xml:space="preserve">Acompañamiento y asesoria a los diferentes procesos de la Unidad
</t>
  </si>
  <si>
    <t>Capacitación área misional de la Unidad, sobre procedimiento "Control producto o Servicio No Conforme".</t>
  </si>
  <si>
    <t>Monitoreo y seguimiento sobre actualizaciones y cambios en la norma NTC - ISO 9001:2015</t>
  </si>
  <si>
    <t>Realizar acompañamientos y asesoría a lideres de proceso y funcionarios sobre los documentos que hacen parte del SISTEMA DE GESTIÓN DOCUMENTAL .</t>
  </si>
  <si>
    <t>Director de Investigación y Planeación.
Coordinador de Planeación y Estadística</t>
  </si>
  <si>
    <t>No. De acompañamientos y asesorias realizadas.</t>
  </si>
  <si>
    <t>Desarrollar capacitación sobre el procedimiento del "PRODUCTO O SERVICIO NO CONFORME"</t>
  </si>
  <si>
    <t>Una capacitación sobre el procedimiento del "PRODUCTO O SERVICIO NO CONFORME".</t>
  </si>
  <si>
    <t>Realizar monitoreo a la Norma NTC - ISO:9001: 20015</t>
  </si>
  <si>
    <t>N / A</t>
  </si>
  <si>
    <r>
      <t xml:space="preserve">(Número de acompañamiento adelantados/ No. De acompañamientos  programados) </t>
    </r>
    <r>
      <rPr>
        <sz val="12"/>
        <rFont val="Arial"/>
        <family val="2"/>
      </rPr>
      <t>*</t>
    </r>
    <r>
      <rPr>
        <sz val="8"/>
        <rFont val="Arial"/>
        <family val="2"/>
      </rPr>
      <t>100</t>
    </r>
  </si>
  <si>
    <t>Presencia de un producto o servicio no conforme.</t>
  </si>
  <si>
    <t>Inaplicar los criterios que definen y determinan el producto o servicio no conforme, en concordancia con el Procedimiento de "Control del Producto o Servicio No Conforme".</t>
  </si>
  <si>
    <t>Capacitar al área misional de la Unidad - Dirección de Fomento de las Organizaciones Solidarias, sobre el procedimiento de  "Control del producto o Servicio No Conforme".</t>
  </si>
  <si>
    <t>Dar a conocer mediante capacitación las caracteristicas definidas del producto o servicio no conforme</t>
  </si>
  <si>
    <t xml:space="preserve">Materialización de riesgos
</t>
  </si>
  <si>
    <t>Incumplimiento de los objetivos del proceso determinado</t>
  </si>
  <si>
    <t xml:space="preserve">Presentar por parte del Jefe de la oficina de Control Interno las necesidades de recursos (personal, financieros, tecnológicos, logísticos etc) al Comité Coordinador de Control Interno para su aprobación </t>
  </si>
  <si>
    <t>Suscribir registro de reunión de apertura de auditoría por parte de los líderes de proceso, en la cual se comprometen suministrar a la Oficina de Control Interno de la UAEOS información veraz, de calidad y de manera oportuna</t>
  </si>
  <si>
    <t>Realizar acompañamiento por parte del Grupo de planeación y estadística,  en análisis de causas a los líderes de proceso al momento de recibir informe de auditoría por parte de la Oficina de Control Interno</t>
  </si>
  <si>
    <t>Realizar capacitación a los líderes de proceso sobre el procedimiento de acciones de mejora</t>
  </si>
  <si>
    <t>Oficina de Control Interno 
Grupo de planeación y estadistica</t>
  </si>
  <si>
    <t xml:space="preserve">Enviar copia de los informes de auditpría de evaluación independiente al funcionario del grupo de Planeación y estadística encargado del proceso Gestión del Mejoramiento </t>
  </si>
  <si>
    <t>Oficina de Control Interno</t>
  </si>
  <si>
    <t>MAPA DE RIESGOS VIGENCIA 2020</t>
  </si>
  <si>
    <t>COMPARAR</t>
  </si>
  <si>
    <t>CONCILIAR</t>
  </si>
  <si>
    <t>REVISAR</t>
  </si>
  <si>
    <t>VALIDAR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</si>
</sst>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0_-;\-* #,##0_-;_-* &quot;-&quot;_-;_-@_-"/>
    <numFmt numFmtId="164" formatCode="0.0%"/>
  </numFmts>
  <fonts count="59" x14ac:knownFonts="1">
    <font>
      <sz val="11"/>
      <color theme="1"/>
      <name val="Calibri"/>
      <family val="2"/>
      <scheme val="minor"/>
    </font>
    <font>
      <b/>
      <sz val="8"/>
      <color theme="1"/>
      <name val="Arial"/>
      <family val="2"/>
    </font>
    <font>
      <sz val="8"/>
      <color theme="1"/>
      <name val="Arial"/>
      <family val="2"/>
    </font>
    <font>
      <b/>
      <sz val="11"/>
      <color theme="1"/>
      <name val="Calibri"/>
      <family val="2"/>
      <scheme val="minor"/>
    </font>
    <font>
      <b/>
      <sz val="12"/>
      <color theme="1"/>
      <name val="Arial"/>
      <family val="2"/>
    </font>
    <font>
      <b/>
      <sz val="11"/>
      <name val="Calibri"/>
      <family val="2"/>
      <scheme val="minor"/>
    </font>
    <font>
      <b/>
      <u/>
      <sz val="11"/>
      <color theme="1"/>
      <name val="Calibri"/>
      <family val="2"/>
      <scheme val="minor"/>
    </font>
    <font>
      <sz val="13"/>
      <color rgb="FF000000"/>
      <name val="Lucida Sans"/>
      <family val="2"/>
    </font>
    <font>
      <sz val="13"/>
      <color rgb="FF000000"/>
      <name val="Calibri"/>
      <family val="2"/>
    </font>
    <font>
      <sz val="12"/>
      <color rgb="FF000000"/>
      <name val="Lucida Sans"/>
      <family val="2"/>
    </font>
    <font>
      <sz val="12"/>
      <color rgb="FF000000"/>
      <name val="Calibri"/>
      <family val="2"/>
    </font>
    <font>
      <sz val="10"/>
      <name val="Arial"/>
      <family val="2"/>
    </font>
    <font>
      <sz val="8"/>
      <name val="Arial"/>
      <family val="2"/>
    </font>
    <font>
      <sz val="8"/>
      <color indexed="8"/>
      <name val="Arial"/>
      <family val="2"/>
    </font>
    <font>
      <sz val="8"/>
      <color rgb="FFFF0000"/>
      <name val="Arial"/>
      <family val="2"/>
    </font>
    <font>
      <sz val="8"/>
      <color theme="1"/>
      <name val="Calibri"/>
      <family val="2"/>
      <scheme val="minor"/>
    </font>
    <font>
      <sz val="11"/>
      <name val="Calibri"/>
      <family val="2"/>
      <scheme val="minor"/>
    </font>
    <font>
      <b/>
      <sz val="8"/>
      <name val="Arial"/>
      <family val="2"/>
    </font>
    <font>
      <b/>
      <sz val="12"/>
      <name val="Calibri"/>
      <family val="2"/>
      <scheme val="minor"/>
    </font>
    <font>
      <sz val="11"/>
      <color theme="1"/>
      <name val="Calibri"/>
      <family val="2"/>
      <scheme val="minor"/>
    </font>
    <font>
      <b/>
      <sz val="12"/>
      <color theme="1"/>
      <name val="Calibri"/>
      <family val="2"/>
      <scheme val="minor"/>
    </font>
    <font>
      <sz val="11"/>
      <name val="Arial Narrow"/>
      <family val="2"/>
    </font>
    <font>
      <b/>
      <sz val="12"/>
      <name val="Arial Narrow"/>
      <family val="2"/>
    </font>
    <font>
      <sz val="11"/>
      <color theme="1"/>
      <name val="Arial Narrow"/>
      <family val="2"/>
    </font>
    <font>
      <b/>
      <sz val="12"/>
      <color theme="1"/>
      <name val="Arial Narrow"/>
      <family val="2"/>
    </font>
    <font>
      <b/>
      <sz val="11"/>
      <name val="Arial Narrow"/>
      <family val="2"/>
    </font>
    <font>
      <b/>
      <sz val="11"/>
      <color theme="1"/>
      <name val="Arial Narrow"/>
      <family val="2"/>
    </font>
    <font>
      <b/>
      <sz val="14"/>
      <color theme="1"/>
      <name val="Calibri"/>
      <family val="2"/>
      <scheme val="minor"/>
    </font>
    <font>
      <sz val="14"/>
      <color theme="1"/>
      <name val="Calibri"/>
      <family val="2"/>
      <scheme val="minor"/>
    </font>
    <font>
      <b/>
      <sz val="18"/>
      <color rgb="FF000000"/>
      <name val="Arial"/>
      <family val="2"/>
    </font>
    <font>
      <b/>
      <sz val="16"/>
      <color theme="1"/>
      <name val="Calibri"/>
      <family val="2"/>
      <scheme val="minor"/>
    </font>
    <font>
      <sz val="9"/>
      <color indexed="81"/>
      <name val="Tahoma"/>
      <family val="2"/>
    </font>
    <font>
      <b/>
      <sz val="9"/>
      <color indexed="81"/>
      <name val="Tahoma"/>
      <family val="2"/>
    </font>
    <font>
      <b/>
      <sz val="14"/>
      <color theme="1"/>
      <name val="Arial Narrow"/>
      <family val="2"/>
    </font>
    <font>
      <sz val="12"/>
      <color theme="1"/>
      <name val="Arial"/>
      <family val="2"/>
    </font>
    <font>
      <b/>
      <sz val="14"/>
      <color rgb="FF000000"/>
      <name val="Arial"/>
      <family val="2"/>
    </font>
    <font>
      <b/>
      <sz val="14"/>
      <color theme="1"/>
      <name val="Arial"/>
      <family val="2"/>
    </font>
    <font>
      <sz val="11"/>
      <color theme="1"/>
      <name val="Arial"/>
      <family val="2"/>
    </font>
    <font>
      <b/>
      <sz val="12"/>
      <color indexed="81"/>
      <name val="Tahoma"/>
      <family val="2"/>
    </font>
    <font>
      <sz val="12"/>
      <color indexed="81"/>
      <name val="Tahoma"/>
      <family val="2"/>
    </font>
    <font>
      <sz val="12"/>
      <color theme="1"/>
      <name val="Calibri"/>
      <family val="2"/>
      <scheme val="minor"/>
    </font>
    <font>
      <b/>
      <sz val="12"/>
      <color rgb="FF000000"/>
      <name val="Calibri"/>
      <family val="2"/>
      <scheme val="minor"/>
    </font>
    <font>
      <b/>
      <sz val="12"/>
      <color rgb="FF000000"/>
      <name val="Arial"/>
      <family val="2"/>
    </font>
    <font>
      <sz val="8"/>
      <color theme="0"/>
      <name val="Arial"/>
      <family val="2"/>
    </font>
    <font>
      <b/>
      <sz val="8"/>
      <color theme="0"/>
      <name val="Arial"/>
      <family val="2"/>
    </font>
    <font>
      <b/>
      <sz val="11"/>
      <color rgb="FF000000"/>
      <name val="Arial Narrow"/>
      <family val="2"/>
    </font>
    <font>
      <b/>
      <sz val="11.5"/>
      <color rgb="FF000000"/>
      <name val="Arial"/>
      <family val="2"/>
    </font>
    <font>
      <sz val="11"/>
      <color rgb="FF000000"/>
      <name val="Arial"/>
      <family val="2"/>
    </font>
    <font>
      <sz val="9"/>
      <color theme="1"/>
      <name val="Calibri"/>
      <family val="2"/>
      <scheme val="minor"/>
    </font>
    <font>
      <u/>
      <sz val="11"/>
      <color theme="10"/>
      <name val="Calibri"/>
      <family val="2"/>
      <scheme val="minor"/>
    </font>
    <font>
      <u/>
      <sz val="8"/>
      <color theme="10"/>
      <name val="Calibri"/>
      <family val="2"/>
      <scheme val="minor"/>
    </font>
    <font>
      <b/>
      <sz val="11"/>
      <color theme="1"/>
      <name val="Arial"/>
      <family val="2"/>
    </font>
    <font>
      <b/>
      <sz val="16"/>
      <color theme="1"/>
      <name val="Arial"/>
      <family val="2"/>
    </font>
    <font>
      <b/>
      <sz val="10"/>
      <color rgb="FF000000"/>
      <name val="Arial"/>
      <family val="2"/>
    </font>
    <font>
      <sz val="8"/>
      <name val="Calibri"/>
      <family val="2"/>
      <scheme val="minor"/>
    </font>
    <font>
      <sz val="10"/>
      <color theme="1"/>
      <name val="Calibri"/>
      <family val="2"/>
      <scheme val="minor"/>
    </font>
    <font>
      <sz val="12"/>
      <name val="Arial"/>
      <family val="2"/>
    </font>
    <font>
      <b/>
      <sz val="8"/>
      <color theme="1"/>
      <name val="Arial Narrow"/>
      <family val="2"/>
    </font>
    <font>
      <b/>
      <u/>
      <sz val="8"/>
      <color theme="1"/>
      <name val="Arial Narrow"/>
      <family val="2"/>
    </font>
  </fonts>
  <fills count="23">
    <fill>
      <patternFill patternType="none"/>
    </fill>
    <fill>
      <patternFill patternType="gray125"/>
    </fill>
    <fill>
      <patternFill patternType="solid">
        <fgColor theme="3" tint="0.79998168889431442"/>
        <bgColor indexed="64"/>
      </patternFill>
    </fill>
    <fill>
      <patternFill patternType="solid">
        <fgColor theme="3" tint="0.59999389629810485"/>
        <bgColor indexed="64"/>
      </patternFill>
    </fill>
    <fill>
      <patternFill patternType="solid">
        <fgColor rgb="FF00B050"/>
        <bgColor indexed="64"/>
      </patternFill>
    </fill>
    <fill>
      <patternFill patternType="solid">
        <fgColor rgb="FFFFC000"/>
        <bgColor indexed="64"/>
      </patternFill>
    </fill>
    <fill>
      <patternFill patternType="solid">
        <fgColor theme="9" tint="-0.249977111117893"/>
        <bgColor indexed="64"/>
      </patternFill>
    </fill>
    <fill>
      <patternFill patternType="solid">
        <fgColor rgb="FFFF0000"/>
        <bgColor indexed="64"/>
      </patternFill>
    </fill>
    <fill>
      <patternFill patternType="solid">
        <fgColor theme="0"/>
        <bgColor indexed="64"/>
      </patternFill>
    </fill>
    <fill>
      <patternFill patternType="solid">
        <fgColor rgb="FFFFFF00"/>
        <bgColor indexed="64"/>
      </patternFill>
    </fill>
    <fill>
      <patternFill patternType="solid">
        <fgColor theme="6" tint="0.39997558519241921"/>
        <bgColor indexed="64"/>
      </patternFill>
    </fill>
    <fill>
      <patternFill patternType="solid">
        <fgColor rgb="FF92D050"/>
        <bgColor indexed="64"/>
      </patternFill>
    </fill>
    <fill>
      <patternFill patternType="solid">
        <fgColor theme="4" tint="-0.249977111117893"/>
        <bgColor indexed="64"/>
      </patternFill>
    </fill>
    <fill>
      <patternFill patternType="solid">
        <fgColor theme="4" tint="0.79998168889431442"/>
        <bgColor indexed="64"/>
      </patternFill>
    </fill>
    <fill>
      <patternFill patternType="solid">
        <fgColor rgb="FF00B0F0"/>
        <bgColor indexed="64"/>
      </patternFill>
    </fill>
    <fill>
      <patternFill patternType="solid">
        <fgColor rgb="FFFFDD71"/>
        <bgColor indexed="64"/>
      </patternFill>
    </fill>
    <fill>
      <patternFill patternType="solid">
        <fgColor theme="9" tint="0.79998168889431442"/>
        <bgColor indexed="64"/>
      </patternFill>
    </fill>
    <fill>
      <patternFill patternType="solid">
        <fgColor rgb="FFDD6909"/>
        <bgColor indexed="64"/>
      </patternFill>
    </fill>
    <fill>
      <patternFill patternType="solid">
        <fgColor rgb="FFF5770F"/>
        <bgColor indexed="64"/>
      </patternFill>
    </fill>
    <fill>
      <patternFill patternType="solid">
        <fgColor theme="3" tint="0.39997558519241921"/>
        <bgColor indexed="64"/>
      </patternFill>
    </fill>
    <fill>
      <patternFill patternType="solid">
        <fgColor theme="4" tint="0.59999389629810485"/>
        <bgColor indexed="64"/>
      </patternFill>
    </fill>
    <fill>
      <patternFill patternType="solid">
        <fgColor theme="6" tint="0.59999389629810485"/>
        <bgColor indexed="64"/>
      </patternFill>
    </fill>
    <fill>
      <patternFill patternType="solid">
        <fgColor theme="9" tint="0.39997558519241921"/>
        <bgColor indexed="64"/>
      </patternFill>
    </fill>
  </fills>
  <borders count="107">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thin">
        <color indexed="64"/>
      </top>
      <bottom/>
      <diagonal/>
    </border>
    <border>
      <left/>
      <right style="medium">
        <color indexed="64"/>
      </right>
      <top style="thin">
        <color indexed="64"/>
      </top>
      <bottom style="thin">
        <color indexed="64"/>
      </bottom>
      <diagonal/>
    </border>
    <border>
      <left style="medium">
        <color rgb="FF00B050"/>
      </left>
      <right style="medium">
        <color rgb="FF00B050"/>
      </right>
      <top style="medium">
        <color rgb="FF00B050"/>
      </top>
      <bottom style="thin">
        <color rgb="FF00B050"/>
      </bottom>
      <diagonal/>
    </border>
    <border>
      <left style="medium">
        <color rgb="FF00B050"/>
      </left>
      <right style="medium">
        <color rgb="FF00B050"/>
      </right>
      <top style="thin">
        <color rgb="FF00B050"/>
      </top>
      <bottom style="thin">
        <color rgb="FF00B050"/>
      </bottom>
      <diagonal/>
    </border>
    <border>
      <left style="medium">
        <color rgb="FF00B050"/>
      </left>
      <right style="medium">
        <color rgb="FF00B050"/>
      </right>
      <top style="thin">
        <color rgb="FF00B050"/>
      </top>
      <bottom style="medium">
        <color rgb="FF00B050"/>
      </bottom>
      <diagonal/>
    </border>
    <border>
      <left style="medium">
        <color rgb="FF00B050"/>
      </left>
      <right/>
      <top style="medium">
        <color rgb="FF00B050"/>
      </top>
      <bottom style="thin">
        <color rgb="FF00B050"/>
      </bottom>
      <diagonal/>
    </border>
    <border>
      <left style="medium">
        <color rgb="FF00B050"/>
      </left>
      <right style="medium">
        <color rgb="FF00B050"/>
      </right>
      <top/>
      <bottom style="medium">
        <color rgb="FF00B050"/>
      </bottom>
      <diagonal/>
    </border>
    <border>
      <left style="medium">
        <color rgb="FF00B050"/>
      </left>
      <right style="medium">
        <color rgb="FF00B050"/>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rgb="FF00B050"/>
      </left>
      <right style="medium">
        <color rgb="FF00B050"/>
      </right>
      <top style="medium">
        <color rgb="FF00B050"/>
      </top>
      <bottom style="medium">
        <color rgb="FF00B050"/>
      </bottom>
      <diagonal/>
    </border>
    <border>
      <left style="medium">
        <color rgb="FF00B050"/>
      </left>
      <right/>
      <top style="medium">
        <color rgb="FF00B050"/>
      </top>
      <bottom style="medium">
        <color rgb="FF00B050"/>
      </bottom>
      <diagonal/>
    </border>
    <border>
      <left/>
      <right/>
      <top style="medium">
        <color rgb="FF00B050"/>
      </top>
      <bottom style="medium">
        <color rgb="FF00B050"/>
      </bottom>
      <diagonal/>
    </border>
    <border>
      <left/>
      <right style="medium">
        <color rgb="FF00B050"/>
      </right>
      <top style="medium">
        <color rgb="FF00B050"/>
      </top>
      <bottom style="medium">
        <color rgb="FF00B050"/>
      </bottom>
      <diagonal/>
    </border>
    <border>
      <left style="medium">
        <color rgb="FF00B050"/>
      </left>
      <right style="medium">
        <color rgb="FF00B050"/>
      </right>
      <top style="medium">
        <color rgb="FF00B050"/>
      </top>
      <bottom/>
      <diagonal/>
    </border>
    <border>
      <left style="medium">
        <color rgb="FF00B050"/>
      </left>
      <right/>
      <top style="medium">
        <color rgb="FF00B050"/>
      </top>
      <bottom/>
      <diagonal/>
    </border>
    <border>
      <left/>
      <right/>
      <top style="medium">
        <color rgb="FF00B050"/>
      </top>
      <bottom/>
      <diagonal/>
    </border>
    <border>
      <left/>
      <right style="medium">
        <color rgb="FF00B050"/>
      </right>
      <top style="medium">
        <color rgb="FF00B050"/>
      </top>
      <bottom/>
      <diagonal/>
    </border>
    <border>
      <left style="medium">
        <color rgb="FF00B050"/>
      </left>
      <right/>
      <top/>
      <bottom/>
      <diagonal/>
    </border>
    <border>
      <left style="medium">
        <color rgb="FF00B050"/>
      </left>
      <right/>
      <top/>
      <bottom style="medium">
        <color rgb="FF00B050"/>
      </bottom>
      <diagonal/>
    </border>
    <border>
      <left/>
      <right style="medium">
        <color rgb="FF00B050"/>
      </right>
      <top/>
      <bottom style="medium">
        <color rgb="FF00B050"/>
      </bottom>
      <diagonal/>
    </border>
    <border>
      <left style="medium">
        <color rgb="FF00B050"/>
      </left>
      <right style="medium">
        <color rgb="FF00B050"/>
      </right>
      <top/>
      <bottom style="thin">
        <color rgb="FF00B050"/>
      </bottom>
      <diagonal/>
    </border>
    <border>
      <left style="thin">
        <color rgb="FF00B050"/>
      </left>
      <right style="thin">
        <color rgb="FF00B050"/>
      </right>
      <top style="thin">
        <color rgb="FF00B050"/>
      </top>
      <bottom style="thin">
        <color rgb="FF00B050"/>
      </bottom>
      <diagonal/>
    </border>
    <border>
      <left style="medium">
        <color rgb="FF00B050"/>
      </left>
      <right style="thin">
        <color rgb="FF00B050"/>
      </right>
      <top style="medium">
        <color rgb="FF00B050"/>
      </top>
      <bottom style="thin">
        <color rgb="FF00B050"/>
      </bottom>
      <diagonal/>
    </border>
    <border>
      <left style="thin">
        <color rgb="FF00B050"/>
      </left>
      <right style="thin">
        <color rgb="FF00B050"/>
      </right>
      <top style="medium">
        <color rgb="FF00B050"/>
      </top>
      <bottom style="thin">
        <color rgb="FF00B050"/>
      </bottom>
      <diagonal/>
    </border>
    <border>
      <left style="thin">
        <color rgb="FF00B050"/>
      </left>
      <right style="medium">
        <color rgb="FF00B050"/>
      </right>
      <top style="medium">
        <color rgb="FF00B050"/>
      </top>
      <bottom style="thin">
        <color rgb="FF00B050"/>
      </bottom>
      <diagonal/>
    </border>
    <border>
      <left style="medium">
        <color rgb="FF00B050"/>
      </left>
      <right style="thin">
        <color rgb="FF00B050"/>
      </right>
      <top style="thin">
        <color rgb="FF00B050"/>
      </top>
      <bottom style="thin">
        <color rgb="FF00B050"/>
      </bottom>
      <diagonal/>
    </border>
    <border>
      <left style="thin">
        <color rgb="FF00B050"/>
      </left>
      <right style="medium">
        <color rgb="FF00B050"/>
      </right>
      <top style="thin">
        <color rgb="FF00B050"/>
      </top>
      <bottom style="thin">
        <color rgb="FF00B050"/>
      </bottom>
      <diagonal/>
    </border>
    <border>
      <left style="medium">
        <color rgb="FF00B050"/>
      </left>
      <right style="thin">
        <color rgb="FF00B050"/>
      </right>
      <top style="thin">
        <color rgb="FF00B050"/>
      </top>
      <bottom style="medium">
        <color rgb="FF00B050"/>
      </bottom>
      <diagonal/>
    </border>
    <border>
      <left style="thin">
        <color rgb="FF00B050"/>
      </left>
      <right style="thin">
        <color rgb="FF00B050"/>
      </right>
      <top style="thin">
        <color rgb="FF00B050"/>
      </top>
      <bottom style="medium">
        <color rgb="FF00B050"/>
      </bottom>
      <diagonal/>
    </border>
    <border>
      <left style="thin">
        <color rgb="FF00B050"/>
      </left>
      <right style="medium">
        <color rgb="FF00B050"/>
      </right>
      <top style="thin">
        <color rgb="FF00B050"/>
      </top>
      <bottom style="medium">
        <color rgb="FF00B050"/>
      </bottom>
      <diagonal/>
    </border>
    <border>
      <left style="medium">
        <color rgb="FF00B050"/>
      </left>
      <right style="thin">
        <color rgb="FF00B050"/>
      </right>
      <top/>
      <bottom style="thin">
        <color rgb="FF00B050"/>
      </bottom>
      <diagonal/>
    </border>
    <border>
      <left style="thin">
        <color rgb="FF00B050"/>
      </left>
      <right style="thin">
        <color rgb="FF00B050"/>
      </right>
      <top/>
      <bottom style="thin">
        <color rgb="FF00B050"/>
      </bottom>
      <diagonal/>
    </border>
    <border>
      <left style="thin">
        <color rgb="FF00B050"/>
      </left>
      <right style="medium">
        <color rgb="FF00B050"/>
      </right>
      <top/>
      <bottom style="thin">
        <color rgb="FF00B050"/>
      </bottom>
      <diagonal/>
    </border>
    <border>
      <left style="medium">
        <color rgb="FF00B050"/>
      </left>
      <right style="thin">
        <color rgb="FF00B050"/>
      </right>
      <top style="medium">
        <color rgb="FF00B050"/>
      </top>
      <bottom style="medium">
        <color rgb="FF00B050"/>
      </bottom>
      <diagonal/>
    </border>
    <border>
      <left style="thin">
        <color rgb="FF00B050"/>
      </left>
      <right style="thin">
        <color rgb="FF00B050"/>
      </right>
      <top style="medium">
        <color rgb="FF00B050"/>
      </top>
      <bottom style="medium">
        <color rgb="FF00B050"/>
      </bottom>
      <diagonal/>
    </border>
    <border>
      <left style="thin">
        <color rgb="FF00B050"/>
      </left>
      <right style="medium">
        <color rgb="FF00B050"/>
      </right>
      <top style="medium">
        <color rgb="FF00B050"/>
      </top>
      <bottom style="medium">
        <color rgb="FF00B050"/>
      </bottom>
      <diagonal/>
    </border>
    <border>
      <left/>
      <right style="thin">
        <color rgb="FF00B050"/>
      </right>
      <top style="medium">
        <color rgb="FF00B050"/>
      </top>
      <bottom style="medium">
        <color rgb="FF00B050"/>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right style="thin">
        <color indexed="64"/>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medium">
        <color indexed="64"/>
      </right>
      <top/>
      <bottom/>
      <diagonal/>
    </border>
    <border>
      <left/>
      <right style="thin">
        <color indexed="64"/>
      </right>
      <top/>
      <bottom style="thin">
        <color indexed="64"/>
      </bottom>
      <diagonal/>
    </border>
    <border>
      <left/>
      <right/>
      <top style="medium">
        <color indexed="64"/>
      </top>
      <bottom style="thin">
        <color indexed="64"/>
      </bottom>
      <diagonal/>
    </border>
    <border>
      <left style="thin">
        <color indexed="64"/>
      </left>
      <right/>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diagonal/>
    </border>
    <border>
      <left style="medium">
        <color rgb="FF00B050"/>
      </left>
      <right style="thin">
        <color rgb="FF00B050"/>
      </right>
      <top/>
      <bottom/>
      <diagonal/>
    </border>
    <border>
      <left style="thin">
        <color rgb="FF00B050"/>
      </left>
      <right style="thin">
        <color rgb="FF00B050"/>
      </right>
      <top/>
      <bottom/>
      <diagonal/>
    </border>
    <border>
      <left style="thin">
        <color rgb="FF00B050"/>
      </left>
      <right style="medium">
        <color rgb="FF00B050"/>
      </right>
      <top/>
      <bottom/>
      <diagonal/>
    </border>
    <border>
      <left style="medium">
        <color rgb="FF00B050"/>
      </left>
      <right style="thin">
        <color rgb="FF00B050"/>
      </right>
      <top style="thin">
        <color rgb="FF00B050"/>
      </top>
      <bottom/>
      <diagonal/>
    </border>
    <border>
      <left style="thin">
        <color rgb="FF00B050"/>
      </left>
      <right style="thin">
        <color rgb="FF00B050"/>
      </right>
      <top style="thin">
        <color rgb="FF00B050"/>
      </top>
      <bottom/>
      <diagonal/>
    </border>
    <border>
      <left style="thin">
        <color rgb="FF00B050"/>
      </left>
      <right style="medium">
        <color rgb="FF00B050"/>
      </right>
      <top style="thin">
        <color rgb="FF00B050"/>
      </top>
      <bottom/>
      <diagonal/>
    </border>
    <border>
      <left style="medium">
        <color rgb="FF00B050"/>
      </left>
      <right/>
      <top/>
      <bottom style="thin">
        <color rgb="FF00B050"/>
      </bottom>
      <diagonal/>
    </border>
    <border>
      <left style="medium">
        <color rgb="FF00B050"/>
      </left>
      <right/>
      <top style="thin">
        <color rgb="FF00B050"/>
      </top>
      <bottom style="thin">
        <color rgb="FF00B050"/>
      </bottom>
      <diagonal/>
    </border>
    <border>
      <left style="medium">
        <color rgb="FF00B050"/>
      </left>
      <right/>
      <top style="thin">
        <color rgb="FF00B050"/>
      </top>
      <bottom/>
      <diagonal/>
    </border>
    <border>
      <left style="medium">
        <color rgb="FF00B050"/>
      </left>
      <right/>
      <top style="thin">
        <color rgb="FF00B050"/>
      </top>
      <bottom style="medium">
        <color rgb="FF00B050"/>
      </bottom>
      <diagonal/>
    </border>
    <border>
      <left/>
      <right style="medium">
        <color rgb="FF00B050"/>
      </right>
      <top/>
      <bottom style="thin">
        <color rgb="FF00B050"/>
      </bottom>
      <diagonal/>
    </border>
    <border>
      <left/>
      <right style="medium">
        <color rgb="FF00B050"/>
      </right>
      <top style="thin">
        <color rgb="FF00B050"/>
      </top>
      <bottom style="thin">
        <color rgb="FF00B050"/>
      </bottom>
      <diagonal/>
    </border>
    <border>
      <left/>
      <right style="medium">
        <color rgb="FF00B050"/>
      </right>
      <top style="thin">
        <color rgb="FF00B050"/>
      </top>
      <bottom/>
      <diagonal/>
    </border>
    <border>
      <left style="medium">
        <color rgb="FF00B050"/>
      </left>
      <right style="medium">
        <color rgb="FF00B050"/>
      </right>
      <top style="thin">
        <color rgb="FF00B050"/>
      </top>
      <bottom/>
      <diagonal/>
    </border>
    <border>
      <left style="thin">
        <color indexed="64"/>
      </left>
      <right style="medium">
        <color indexed="64"/>
      </right>
      <top/>
      <bottom style="medium">
        <color indexed="64"/>
      </bottom>
      <diagonal/>
    </border>
    <border>
      <left style="thin">
        <color indexed="64"/>
      </left>
      <right style="medium">
        <color indexed="64"/>
      </right>
      <top/>
      <bottom/>
      <diagonal/>
    </border>
    <border>
      <left/>
      <right style="thin">
        <color indexed="64"/>
      </right>
      <top style="thin">
        <color indexed="64"/>
      </top>
      <bottom/>
      <diagonal/>
    </border>
    <border>
      <left/>
      <right style="thin">
        <color indexed="64"/>
      </right>
      <top/>
      <bottom style="medium">
        <color indexed="64"/>
      </bottom>
      <diagonal/>
    </border>
    <border>
      <left/>
      <right style="thin">
        <color indexed="64"/>
      </right>
      <top/>
      <bottom/>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s>
  <cellStyleXfs count="6">
    <xf numFmtId="0" fontId="0" fillId="0" borderId="0"/>
    <xf numFmtId="0" fontId="11" fillId="0" borderId="0"/>
    <xf numFmtId="0" fontId="11" fillId="0" borderId="0"/>
    <xf numFmtId="9" fontId="19" fillId="0" borderId="0" applyFont="0" applyFill="0" applyBorder="0" applyAlignment="0" applyProtection="0"/>
    <xf numFmtId="41" fontId="19" fillId="0" borderId="0" applyFont="0" applyFill="0" applyBorder="0" applyAlignment="0" applyProtection="0"/>
    <xf numFmtId="0" fontId="49" fillId="0" borderId="0" applyNumberFormat="0" applyFill="0" applyBorder="0" applyAlignment="0" applyProtection="0"/>
  </cellStyleXfs>
  <cellXfs count="932">
    <xf numFmtId="0" fontId="0" fillId="0" borderId="0" xfId="0"/>
    <xf numFmtId="0" fontId="0" fillId="0" borderId="0" xfId="0" applyAlignment="1">
      <alignment vertical="center"/>
    </xf>
    <xf numFmtId="0" fontId="3" fillId="2" borderId="1" xfId="0" applyFont="1" applyFill="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0" fillId="8" borderId="0" xfId="0" applyFill="1"/>
    <xf numFmtId="0" fontId="3" fillId="8" borderId="0" xfId="0" applyFont="1" applyFill="1"/>
    <xf numFmtId="0" fontId="6" fillId="8" borderId="0" xfId="0" applyFont="1" applyFill="1"/>
    <xf numFmtId="0" fontId="0" fillId="0" borderId="0" xfId="0" applyFill="1"/>
    <xf numFmtId="0" fontId="3" fillId="0" borderId="0" xfId="0" applyFont="1"/>
    <xf numFmtId="0" fontId="3" fillId="0" borderId="8" xfId="0" applyFont="1" applyBorder="1" applyAlignment="1">
      <alignment horizontal="center" vertical="center"/>
    </xf>
    <xf numFmtId="0" fontId="3" fillId="0" borderId="8" xfId="0" applyFont="1" applyBorder="1" applyAlignment="1">
      <alignment horizontal="center" vertical="center" wrapText="1"/>
    </xf>
    <xf numFmtId="0" fontId="0" fillId="0" borderId="1" xfId="0" applyBorder="1" applyAlignment="1">
      <alignment horizontal="center" vertical="center"/>
    </xf>
    <xf numFmtId="0" fontId="3" fillId="9" borderId="1" xfId="0" applyFont="1" applyFill="1" applyBorder="1" applyAlignment="1">
      <alignment horizontal="center" vertical="center" wrapText="1"/>
    </xf>
    <xf numFmtId="0" fontId="0" fillId="2" borderId="1" xfId="0" applyFill="1" applyBorder="1" applyAlignment="1">
      <alignment horizontal="center"/>
    </xf>
    <xf numFmtId="0" fontId="0" fillId="10" borderId="1" xfId="0" applyFill="1" applyBorder="1" applyAlignment="1">
      <alignment horizontal="center"/>
    </xf>
    <xf numFmtId="0" fontId="3" fillId="0" borderId="0" xfId="0" applyFont="1" applyFill="1" applyBorder="1" applyAlignment="1"/>
    <xf numFmtId="0" fontId="3" fillId="0" borderId="0" xfId="0" applyFont="1" applyFill="1" applyBorder="1" applyAlignment="1">
      <alignment vertical="center"/>
    </xf>
    <xf numFmtId="0" fontId="3" fillId="0" borderId="0" xfId="0" applyFont="1" applyFill="1" applyBorder="1" applyAlignment="1">
      <alignment horizontal="center" vertical="center" wrapText="1"/>
    </xf>
    <xf numFmtId="0" fontId="0" fillId="0" borderId="0" xfId="0" applyFill="1" applyBorder="1" applyAlignment="1">
      <alignment horizontal="center"/>
    </xf>
    <xf numFmtId="0" fontId="0" fillId="0" borderId="0" xfId="0" applyFill="1" applyBorder="1" applyAlignment="1">
      <alignment vertical="center" wrapText="1"/>
    </xf>
    <xf numFmtId="0" fontId="7" fillId="0" borderId="0" xfId="0" applyFont="1" applyFill="1" applyBorder="1" applyAlignment="1">
      <alignment vertical="center" wrapText="1"/>
    </xf>
    <xf numFmtId="0" fontId="0" fillId="0" borderId="0" xfId="0" applyFill="1" applyBorder="1"/>
    <xf numFmtId="0" fontId="0" fillId="8" borderId="0" xfId="0" applyFill="1" applyAlignment="1">
      <alignment vertical="center"/>
    </xf>
    <xf numFmtId="0" fontId="3" fillId="0" borderId="3" xfId="0" applyFont="1" applyBorder="1" applyAlignment="1">
      <alignment horizontal="center" vertical="center"/>
    </xf>
    <xf numFmtId="0" fontId="3" fillId="0" borderId="3" xfId="0" applyFont="1" applyBorder="1" applyAlignment="1">
      <alignment horizontal="center" vertical="center" wrapText="1"/>
    </xf>
    <xf numFmtId="0" fontId="3" fillId="0" borderId="2" xfId="0" applyFont="1" applyBorder="1" applyAlignment="1">
      <alignment horizontal="center" vertical="center"/>
    </xf>
    <xf numFmtId="0" fontId="0" fillId="0" borderId="3" xfId="0" applyBorder="1" applyAlignment="1">
      <alignment horizontal="center" vertical="center"/>
    </xf>
    <xf numFmtId="0" fontId="12" fillId="0" borderId="1" xfId="0" applyFont="1" applyBorder="1" applyAlignment="1">
      <alignment vertical="center" wrapText="1"/>
    </xf>
    <xf numFmtId="0" fontId="2" fillId="0" borderId="1" xfId="0" applyFont="1" applyBorder="1" applyAlignment="1">
      <alignment vertical="center" wrapText="1"/>
    </xf>
    <xf numFmtId="0" fontId="12" fillId="0" borderId="1" xfId="1" applyFont="1" applyBorder="1" applyAlignment="1">
      <alignment horizontal="justify" vertical="center" wrapText="1"/>
    </xf>
    <xf numFmtId="0" fontId="14" fillId="0" borderId="0" xfId="0" applyFont="1" applyBorder="1" applyAlignment="1">
      <alignment vertical="center" wrapText="1"/>
    </xf>
    <xf numFmtId="0" fontId="0" fillId="0" borderId="0" xfId="0" applyAlignment="1">
      <alignment horizontal="center" vertical="center"/>
    </xf>
    <xf numFmtId="0" fontId="12" fillId="0" borderId="0" xfId="0" applyFont="1" applyBorder="1" applyAlignment="1">
      <alignment horizontal="left" vertical="center" wrapText="1"/>
    </xf>
    <xf numFmtId="0" fontId="12" fillId="0" borderId="0" xfId="0" applyFont="1" applyBorder="1" applyAlignment="1">
      <alignment vertical="center" wrapText="1"/>
    </xf>
    <xf numFmtId="0" fontId="12" fillId="0" borderId="0" xfId="0" applyFont="1" applyBorder="1" applyAlignment="1">
      <alignment horizontal="center" vertical="center" wrapText="1"/>
    </xf>
    <xf numFmtId="0" fontId="16" fillId="0" borderId="0" xfId="0" applyFont="1" applyAlignment="1">
      <alignment vertical="center"/>
    </xf>
    <xf numFmtId="0" fontId="16" fillId="0" borderId="0" xfId="0" applyFont="1" applyAlignment="1">
      <alignment horizontal="center" vertical="center"/>
    </xf>
    <xf numFmtId="0" fontId="5" fillId="12" borderId="0" xfId="0" applyFont="1" applyFill="1" applyAlignment="1">
      <alignment horizontal="center" vertical="center"/>
    </xf>
    <xf numFmtId="0" fontId="5" fillId="4" borderId="1" xfId="0" applyFont="1" applyFill="1" applyBorder="1" applyAlignment="1">
      <alignment horizontal="left" vertical="center"/>
    </xf>
    <xf numFmtId="0" fontId="5" fillId="11" borderId="1" xfId="0" applyFont="1" applyFill="1" applyBorder="1" applyAlignment="1">
      <alignment horizontal="left" vertical="center" wrapText="1"/>
    </xf>
    <xf numFmtId="0" fontId="5" fillId="9" borderId="1" xfId="0" applyFont="1" applyFill="1" applyBorder="1" applyAlignment="1">
      <alignment horizontal="left" vertical="center" wrapText="1"/>
    </xf>
    <xf numFmtId="0" fontId="5" fillId="5" borderId="1" xfId="0" applyFont="1" applyFill="1" applyBorder="1" applyAlignment="1">
      <alignment horizontal="left" vertical="center" wrapText="1"/>
    </xf>
    <xf numFmtId="0" fontId="5" fillId="7" borderId="1" xfId="0" applyFont="1" applyFill="1" applyBorder="1" applyAlignment="1">
      <alignment horizontal="left" vertical="center" wrapText="1"/>
    </xf>
    <xf numFmtId="0" fontId="2" fillId="0" borderId="1" xfId="0" applyFont="1" applyBorder="1" applyAlignment="1">
      <alignment vertical="center"/>
    </xf>
    <xf numFmtId="0" fontId="12" fillId="0" borderId="12" xfId="0" applyFont="1" applyBorder="1" applyAlignment="1">
      <alignment vertical="center" wrapText="1"/>
    </xf>
    <xf numFmtId="0" fontId="2" fillId="0" borderId="12" xfId="0" applyFont="1" applyBorder="1" applyAlignment="1">
      <alignment vertical="center" wrapText="1"/>
    </xf>
    <xf numFmtId="1" fontId="0" fillId="0" borderId="0" xfId="0" applyNumberFormat="1"/>
    <xf numFmtId="0" fontId="0" fillId="0" borderId="0" xfId="0" applyBorder="1"/>
    <xf numFmtId="0" fontId="0" fillId="0" borderId="0" xfId="0" applyBorder="1" applyAlignment="1">
      <alignment horizontal="center" vertical="center"/>
    </xf>
    <xf numFmtId="0" fontId="20" fillId="0" borderId="53" xfId="0" applyFont="1" applyBorder="1" applyAlignment="1">
      <alignment horizontal="center" vertical="center"/>
    </xf>
    <xf numFmtId="0" fontId="20" fillId="0" borderId="54" xfId="0" applyFont="1" applyBorder="1" applyAlignment="1">
      <alignment horizontal="center" vertical="center"/>
    </xf>
    <xf numFmtId="0" fontId="0" fillId="0" borderId="0" xfId="0" applyFont="1"/>
    <xf numFmtId="0" fontId="21" fillId="0" borderId="41" xfId="0" applyFont="1" applyBorder="1" applyAlignment="1">
      <alignment vertical="center" wrapText="1"/>
    </xf>
    <xf numFmtId="0" fontId="21" fillId="0" borderId="42" xfId="0" applyFont="1" applyBorder="1" applyAlignment="1">
      <alignment vertical="center" wrapText="1"/>
    </xf>
    <xf numFmtId="0" fontId="21" fillId="0" borderId="43" xfId="0" applyFont="1" applyBorder="1" applyAlignment="1">
      <alignment vertical="center" wrapText="1"/>
    </xf>
    <xf numFmtId="0" fontId="21" fillId="0" borderId="44" xfId="0" applyFont="1" applyBorder="1" applyAlignment="1">
      <alignment vertical="center" wrapText="1"/>
    </xf>
    <xf numFmtId="0" fontId="21" fillId="0" borderId="40" xfId="0" applyFont="1" applyBorder="1" applyAlignment="1">
      <alignment vertical="center" wrapText="1"/>
    </xf>
    <xf numFmtId="0" fontId="21" fillId="0" borderId="45" xfId="0" applyFont="1" applyBorder="1" applyAlignment="1">
      <alignment vertical="center" wrapText="1"/>
    </xf>
    <xf numFmtId="0" fontId="21" fillId="0" borderId="46" xfId="0" applyFont="1" applyBorder="1" applyAlignment="1">
      <alignment vertical="center" wrapText="1"/>
    </xf>
    <xf numFmtId="0" fontId="21" fillId="0" borderId="47" xfId="0" applyFont="1" applyBorder="1" applyAlignment="1">
      <alignment vertical="center" wrapText="1"/>
    </xf>
    <xf numFmtId="0" fontId="21" fillId="0" borderId="48" xfId="0" applyFont="1" applyBorder="1" applyAlignment="1">
      <alignment vertical="center" wrapText="1"/>
    </xf>
    <xf numFmtId="0" fontId="21" fillId="0" borderId="49" xfId="0" applyFont="1" applyBorder="1" applyAlignment="1">
      <alignment vertical="center" wrapText="1"/>
    </xf>
    <xf numFmtId="0" fontId="21" fillId="0" borderId="50" xfId="0" applyFont="1" applyBorder="1" applyAlignment="1">
      <alignment vertical="center" wrapText="1"/>
    </xf>
    <xf numFmtId="0" fontId="21" fillId="0" borderId="51" xfId="0" applyFont="1" applyBorder="1" applyAlignment="1">
      <alignment vertical="center" wrapText="1"/>
    </xf>
    <xf numFmtId="0" fontId="21" fillId="0" borderId="51" xfId="0" applyFont="1" applyBorder="1" applyAlignment="1">
      <alignment horizontal="left" vertical="center" wrapText="1"/>
    </xf>
    <xf numFmtId="0" fontId="21" fillId="0" borderId="45" xfId="0" applyFont="1" applyBorder="1" applyAlignment="1">
      <alignment horizontal="left" vertical="center" wrapText="1"/>
    </xf>
    <xf numFmtId="0" fontId="21" fillId="0" borderId="48" xfId="0" applyFont="1" applyBorder="1" applyAlignment="1">
      <alignment horizontal="left" vertical="center" wrapText="1"/>
    </xf>
    <xf numFmtId="0" fontId="23" fillId="0" borderId="28" xfId="0" applyFont="1" applyBorder="1" applyAlignment="1">
      <alignment horizontal="center" vertical="center"/>
    </xf>
    <xf numFmtId="0" fontId="26" fillId="0" borderId="28" xfId="0" applyFont="1" applyBorder="1" applyAlignment="1">
      <alignment horizontal="center" vertical="center"/>
    </xf>
    <xf numFmtId="0" fontId="20" fillId="0" borderId="53" xfId="0" applyFont="1" applyBorder="1" applyAlignment="1">
      <alignment horizontal="center" vertical="center" wrapText="1"/>
    </xf>
    <xf numFmtId="0" fontId="20" fillId="0" borderId="52" xfId="0" applyFont="1" applyBorder="1" applyAlignment="1">
      <alignment horizontal="center" vertical="center" wrapText="1"/>
    </xf>
    <xf numFmtId="0" fontId="20" fillId="0" borderId="54" xfId="0" applyFont="1" applyBorder="1" applyAlignment="1">
      <alignment horizontal="center" vertical="center" wrapText="1"/>
    </xf>
    <xf numFmtId="0" fontId="0" fillId="0" borderId="53" xfId="0" applyBorder="1" applyAlignment="1">
      <alignment horizontal="center" vertical="center"/>
    </xf>
    <xf numFmtId="0" fontId="0" fillId="0" borderId="54" xfId="0" applyBorder="1" applyAlignment="1">
      <alignment horizontal="center" vertical="center"/>
    </xf>
    <xf numFmtId="10" fontId="20" fillId="0" borderId="30" xfId="3" applyNumberFormat="1" applyFont="1" applyBorder="1" applyAlignment="1">
      <alignment horizontal="center" vertical="center"/>
    </xf>
    <xf numFmtId="0" fontId="20" fillId="0" borderId="55" xfId="0" applyFont="1" applyBorder="1" applyAlignment="1">
      <alignment horizontal="center" vertical="center"/>
    </xf>
    <xf numFmtId="0" fontId="24" fillId="0" borderId="28" xfId="0" applyFont="1" applyBorder="1" applyAlignment="1">
      <alignment horizontal="left" vertical="center"/>
    </xf>
    <xf numFmtId="0" fontId="18" fillId="0" borderId="23" xfId="0" applyFont="1" applyFill="1" applyBorder="1" applyAlignment="1">
      <alignment horizontal="left" vertical="center" wrapText="1"/>
    </xf>
    <xf numFmtId="9" fontId="0" fillId="0" borderId="0" xfId="3" applyFont="1"/>
    <xf numFmtId="0" fontId="15" fillId="0" borderId="0" xfId="0" applyFont="1" applyBorder="1" applyAlignment="1">
      <alignment horizontal="left" vertical="center" wrapText="1"/>
    </xf>
    <xf numFmtId="0" fontId="0" fillId="0" borderId="18" xfId="0" applyBorder="1" applyAlignment="1">
      <alignment horizontal="center" vertical="center"/>
    </xf>
    <xf numFmtId="0" fontId="20" fillId="0" borderId="1" xfId="0" applyFont="1" applyBorder="1" applyAlignment="1">
      <alignment horizontal="center" vertical="center" wrapText="1"/>
    </xf>
    <xf numFmtId="0" fontId="24" fillId="0" borderId="1" xfId="0" applyFont="1" applyBorder="1" applyAlignment="1">
      <alignment horizontal="left" vertical="center"/>
    </xf>
    <xf numFmtId="0" fontId="20" fillId="0" borderId="1" xfId="0" applyFont="1" applyBorder="1" applyAlignment="1">
      <alignment horizontal="center" vertical="center"/>
    </xf>
    <xf numFmtId="0" fontId="18" fillId="0" borderId="1" xfId="0" applyFont="1" applyFill="1" applyBorder="1" applyAlignment="1">
      <alignment horizontal="left" vertical="center" wrapText="1"/>
    </xf>
    <xf numFmtId="10" fontId="20" fillId="0" borderId="1" xfId="3" applyNumberFormat="1" applyFont="1" applyBorder="1" applyAlignment="1">
      <alignment horizontal="center" vertical="center"/>
    </xf>
    <xf numFmtId="0" fontId="3" fillId="2" borderId="1" xfId="0" applyFont="1" applyFill="1" applyBorder="1" applyAlignment="1">
      <alignment horizontal="center" vertical="center"/>
    </xf>
    <xf numFmtId="0" fontId="3" fillId="6" borderId="1" xfId="0" applyFont="1" applyFill="1" applyBorder="1" applyAlignment="1">
      <alignment horizontal="center" vertical="center"/>
    </xf>
    <xf numFmtId="0" fontId="3" fillId="7" borderId="1" xfId="0" applyFont="1" applyFill="1" applyBorder="1" applyAlignment="1">
      <alignment horizontal="center" vertical="center" wrapText="1"/>
    </xf>
    <xf numFmtId="0" fontId="3" fillId="4" borderId="1" xfId="0" applyFont="1" applyFill="1" applyBorder="1" applyAlignment="1">
      <alignment horizontal="center" vertical="center"/>
    </xf>
    <xf numFmtId="0" fontId="3" fillId="5" borderId="1" xfId="0" applyFont="1" applyFill="1" applyBorder="1" applyAlignment="1">
      <alignment horizontal="center" vertical="center"/>
    </xf>
    <xf numFmtId="0" fontId="3" fillId="2" borderId="6" xfId="0" applyFont="1" applyFill="1" applyBorder="1" applyAlignment="1">
      <alignment horizontal="center" vertical="center"/>
    </xf>
    <xf numFmtId="0" fontId="0" fillId="0" borderId="1" xfId="0" applyBorder="1" applyAlignment="1">
      <alignment horizontal="center" vertical="center" wrapText="1"/>
    </xf>
    <xf numFmtId="0" fontId="3" fillId="2" borderId="1" xfId="0" applyFont="1" applyFill="1" applyBorder="1" applyAlignment="1">
      <alignment horizontal="center" vertical="center"/>
    </xf>
    <xf numFmtId="0" fontId="0" fillId="0" borderId="1" xfId="0" applyBorder="1"/>
    <xf numFmtId="0" fontId="0" fillId="0" borderId="1" xfId="0" applyBorder="1" applyAlignment="1">
      <alignment horizontal="justify" vertical="center" wrapText="1"/>
    </xf>
    <xf numFmtId="0" fontId="3" fillId="7" borderId="1" xfId="0" applyFont="1" applyFill="1" applyBorder="1" applyAlignment="1">
      <alignment horizontal="center" vertical="center"/>
    </xf>
    <xf numFmtId="0" fontId="0" fillId="8" borderId="1" xfId="0" applyFill="1" applyBorder="1" applyAlignment="1">
      <alignment horizontal="center" vertical="center"/>
    </xf>
    <xf numFmtId="0" fontId="16" fillId="0" borderId="1" xfId="0" applyFont="1" applyBorder="1" applyAlignment="1">
      <alignment horizontal="center" vertical="center" wrapText="1"/>
    </xf>
    <xf numFmtId="0" fontId="0" fillId="0" borderId="1" xfId="0" applyBorder="1" applyAlignment="1">
      <alignment horizontal="center"/>
    </xf>
    <xf numFmtId="0" fontId="3" fillId="0" borderId="0" xfId="0" applyFont="1" applyBorder="1" applyAlignment="1">
      <alignment horizontal="center" vertical="center" wrapText="1"/>
    </xf>
    <xf numFmtId="0" fontId="28" fillId="0" borderId="0" xfId="0" applyFont="1"/>
    <xf numFmtId="0" fontId="0" fillId="0" borderId="14" xfId="0" applyBorder="1" applyAlignment="1">
      <alignment horizontal="justify" vertical="center" wrapText="1"/>
    </xf>
    <xf numFmtId="0" fontId="0" fillId="0" borderId="15" xfId="0" applyBorder="1" applyAlignment="1">
      <alignment horizontal="justify" vertical="center" wrapText="1"/>
    </xf>
    <xf numFmtId="0" fontId="0" fillId="0" borderId="3" xfId="0" applyBorder="1" applyAlignment="1">
      <alignment horizontal="justify" vertical="center" wrapText="1"/>
    </xf>
    <xf numFmtId="0" fontId="0" fillId="0" borderId="12" xfId="0" applyBorder="1" applyAlignment="1">
      <alignment horizontal="justify" vertical="center" wrapText="1"/>
    </xf>
    <xf numFmtId="0" fontId="0" fillId="0" borderId="13" xfId="0" applyBorder="1" applyAlignment="1">
      <alignment horizontal="justify" vertical="center" wrapText="1"/>
    </xf>
    <xf numFmtId="0" fontId="0" fillId="0" borderId="14" xfId="0" applyBorder="1" applyAlignment="1">
      <alignment horizontal="justify" wrapText="1"/>
    </xf>
    <xf numFmtId="0" fontId="20" fillId="3" borderId="61" xfId="0" applyFont="1" applyFill="1" applyBorder="1" applyAlignment="1">
      <alignment horizontal="center" vertical="center"/>
    </xf>
    <xf numFmtId="0" fontId="20" fillId="3" borderId="62" xfId="0" applyFont="1" applyFill="1" applyBorder="1" applyAlignment="1">
      <alignment horizontal="center" vertical="center" wrapText="1"/>
    </xf>
    <xf numFmtId="0" fontId="20" fillId="3" borderId="63" xfId="0" applyFont="1" applyFill="1" applyBorder="1" applyAlignment="1">
      <alignment horizontal="center" vertical="center" wrapText="1"/>
    </xf>
    <xf numFmtId="0" fontId="0" fillId="0" borderId="0" xfId="0" applyBorder="1" applyAlignment="1">
      <alignment horizontal="justify" wrapText="1"/>
    </xf>
    <xf numFmtId="0" fontId="3" fillId="0" borderId="0" xfId="0" applyFont="1" applyBorder="1"/>
    <xf numFmtId="0" fontId="20" fillId="0" borderId="61" xfId="0" applyFont="1" applyBorder="1" applyAlignment="1">
      <alignment horizontal="center" vertical="center"/>
    </xf>
    <xf numFmtId="0" fontId="20" fillId="0" borderId="61" xfId="0" applyFont="1" applyBorder="1" applyAlignment="1">
      <alignment horizontal="center" vertical="center" wrapText="1"/>
    </xf>
    <xf numFmtId="0" fontId="20" fillId="3" borderId="61" xfId="0" applyFont="1" applyFill="1" applyBorder="1" applyAlignment="1">
      <alignment horizontal="center" vertical="center" wrapText="1"/>
    </xf>
    <xf numFmtId="0" fontId="0" fillId="0" borderId="62" xfId="0" applyBorder="1" applyAlignment="1">
      <alignment horizontal="justify" vertical="center"/>
    </xf>
    <xf numFmtId="0" fontId="0" fillId="0" borderId="0" xfId="0" applyAlignment="1">
      <alignment horizontal="center"/>
    </xf>
    <xf numFmtId="0" fontId="0" fillId="0" borderId="70" xfId="0" applyBorder="1"/>
    <xf numFmtId="0" fontId="0" fillId="0" borderId="73" xfId="0" applyBorder="1"/>
    <xf numFmtId="0" fontId="0" fillId="0" borderId="71" xfId="0" applyBorder="1"/>
    <xf numFmtId="0" fontId="0" fillId="0" borderId="1" xfId="0" applyBorder="1" applyAlignment="1">
      <alignment horizontal="center" vertical="center"/>
    </xf>
    <xf numFmtId="0" fontId="0" fillId="0" borderId="9" xfId="0"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justify" vertical="center" wrapText="1"/>
    </xf>
    <xf numFmtId="0" fontId="3" fillId="0" borderId="1" xfId="0" applyFont="1" applyBorder="1" applyAlignment="1">
      <alignment horizontal="center" vertical="center" textRotation="90"/>
    </xf>
    <xf numFmtId="0" fontId="0" fillId="0" borderId="1" xfId="0" applyBorder="1" applyAlignment="1">
      <alignment horizontal="center" vertical="center"/>
    </xf>
    <xf numFmtId="0" fontId="0" fillId="0" borderId="1" xfId="0" applyFill="1" applyBorder="1" applyAlignment="1">
      <alignment horizontal="center" vertical="center" wrapText="1"/>
    </xf>
    <xf numFmtId="0" fontId="0" fillId="0" borderId="1" xfId="0" applyFill="1" applyBorder="1" applyAlignment="1">
      <alignment horizontal="center" vertical="center"/>
    </xf>
    <xf numFmtId="0" fontId="0" fillId="0" borderId="1" xfId="0" applyBorder="1" applyAlignment="1">
      <alignment horizontal="center" vertical="center" wrapText="1"/>
    </xf>
    <xf numFmtId="0" fontId="0" fillId="0" borderId="0" xfId="0" applyAlignment="1">
      <alignment horizontal="center" vertical="center" wrapText="1"/>
    </xf>
    <xf numFmtId="0" fontId="20" fillId="13" borderId="1" xfId="0" applyFont="1" applyFill="1" applyBorder="1" applyAlignment="1">
      <alignment horizontal="center" vertical="center"/>
    </xf>
    <xf numFmtId="0" fontId="20" fillId="13"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0" fillId="0" borderId="1" xfId="0" applyBorder="1" applyAlignment="1" applyProtection="1">
      <alignment horizontal="center" vertical="center" wrapText="1"/>
      <protection locked="0"/>
    </xf>
    <xf numFmtId="0" fontId="0" fillId="0" borderId="1" xfId="0" applyBorder="1" applyAlignment="1" applyProtection="1">
      <alignment horizontal="center"/>
      <protection locked="0"/>
    </xf>
    <xf numFmtId="0" fontId="16" fillId="0" borderId="1" xfId="0" applyFont="1" applyBorder="1" applyAlignment="1" applyProtection="1">
      <alignment horizontal="center" vertical="center" wrapText="1"/>
      <protection hidden="1"/>
    </xf>
    <xf numFmtId="0" fontId="0" fillId="0" borderId="1" xfId="0" applyBorder="1" applyAlignment="1" applyProtection="1">
      <alignment horizontal="center" vertical="center"/>
      <protection hidden="1"/>
    </xf>
    <xf numFmtId="0" fontId="0" fillId="0" borderId="0" xfId="0" applyBorder="1" applyAlignment="1">
      <alignment horizontal="center"/>
    </xf>
    <xf numFmtId="0" fontId="16" fillId="0" borderId="0" xfId="0" applyFont="1" applyBorder="1" applyAlignment="1">
      <alignment horizontal="center" vertical="center" wrapText="1"/>
    </xf>
    <xf numFmtId="0" fontId="3" fillId="2" borderId="16"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0" fillId="0" borderId="2" xfId="0" applyBorder="1" applyAlignment="1">
      <alignment horizontal="center" vertical="center"/>
    </xf>
    <xf numFmtId="0" fontId="0" fillId="0" borderId="3" xfId="0" applyBorder="1"/>
    <xf numFmtId="0" fontId="0" fillId="0" borderId="11" xfId="0" applyBorder="1" applyAlignment="1">
      <alignment horizontal="center" vertical="center"/>
    </xf>
    <xf numFmtId="0" fontId="0" fillId="0" borderId="12" xfId="0" applyBorder="1"/>
    <xf numFmtId="0" fontId="0" fillId="0" borderId="13" xfId="0" applyBorder="1"/>
    <xf numFmtId="0" fontId="0" fillId="0" borderId="1" xfId="0" applyBorder="1" applyProtection="1">
      <protection hidden="1"/>
    </xf>
    <xf numFmtId="0" fontId="34" fillId="0" borderId="3" xfId="0" applyFont="1" applyBorder="1" applyAlignment="1">
      <alignment horizontal="center" vertical="center"/>
    </xf>
    <xf numFmtId="0" fontId="34" fillId="0" borderId="13" xfId="0" applyFont="1" applyBorder="1" applyAlignment="1">
      <alignment horizontal="center" vertical="center"/>
    </xf>
    <xf numFmtId="0" fontId="4" fillId="0" borderId="2" xfId="0" applyFont="1" applyBorder="1" applyAlignment="1">
      <alignment vertical="center"/>
    </xf>
    <xf numFmtId="0" fontId="4" fillId="0" borderId="11" xfId="0" applyFont="1" applyBorder="1" applyAlignment="1">
      <alignment vertical="center"/>
    </xf>
    <xf numFmtId="0" fontId="37" fillId="0" borderId="1" xfId="0" applyFont="1" applyBorder="1" applyAlignment="1">
      <alignment horizontal="left" vertical="center"/>
    </xf>
    <xf numFmtId="0" fontId="37" fillId="0" borderId="1" xfId="0" applyFont="1" applyBorder="1" applyAlignment="1">
      <alignment vertical="center"/>
    </xf>
    <xf numFmtId="0" fontId="37" fillId="0" borderId="1" xfId="0" applyFont="1" applyBorder="1" applyAlignment="1">
      <alignment vertical="center" wrapText="1"/>
    </xf>
    <xf numFmtId="0" fontId="37" fillId="0" borderId="9" xfId="0" applyFont="1" applyBorder="1" applyAlignment="1">
      <alignment vertical="center"/>
    </xf>
    <xf numFmtId="0" fontId="4" fillId="0" borderId="16" xfId="0" applyFont="1" applyBorder="1" applyAlignment="1">
      <alignment horizontal="center" vertical="center" wrapText="1"/>
    </xf>
    <xf numFmtId="0" fontId="4" fillId="0" borderId="14" xfId="0" applyFont="1" applyBorder="1" applyAlignment="1">
      <alignment horizontal="justify" vertical="center" wrapText="1"/>
    </xf>
    <xf numFmtId="0" fontId="4" fillId="0" borderId="15" xfId="0" applyFont="1" applyBorder="1" applyAlignment="1">
      <alignment horizontal="justify" vertical="center" wrapText="1"/>
    </xf>
    <xf numFmtId="0" fontId="4" fillId="0" borderId="16" xfId="0" applyFont="1" applyBorder="1" applyAlignment="1">
      <alignment horizontal="justify" vertical="center" wrapText="1"/>
    </xf>
    <xf numFmtId="0" fontId="37" fillId="0" borderId="3" xfId="0" applyFont="1" applyBorder="1" applyAlignment="1" applyProtection="1">
      <alignment vertical="center"/>
      <protection locked="0"/>
    </xf>
    <xf numFmtId="0" fontId="37" fillId="0" borderId="17" xfId="0" applyFont="1" applyBorder="1" applyAlignment="1" applyProtection="1">
      <alignment vertical="center"/>
      <protection locked="0"/>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36" fillId="0" borderId="0" xfId="0" applyFont="1" applyAlignment="1" applyProtection="1">
      <alignment horizontal="center" vertical="center" wrapText="1"/>
      <protection hidden="1"/>
    </xf>
    <xf numFmtId="41" fontId="37" fillId="0" borderId="74" xfId="4" applyFont="1" applyBorder="1" applyAlignment="1" applyProtection="1">
      <alignment horizontal="center" vertical="center"/>
      <protection hidden="1"/>
    </xf>
    <xf numFmtId="0" fontId="0" fillId="0" borderId="0" xfId="0" applyAlignment="1"/>
    <xf numFmtId="0" fontId="20" fillId="0" borderId="16" xfId="0" applyFont="1" applyBorder="1" applyAlignment="1">
      <alignment horizontal="center" vertical="center"/>
    </xf>
    <xf numFmtId="0" fontId="41" fillId="0" borderId="14" xfId="0" applyFont="1" applyBorder="1" applyAlignment="1">
      <alignment horizontal="center" vertical="center"/>
    </xf>
    <xf numFmtId="0" fontId="41" fillId="0" borderId="15" xfId="0" applyFont="1" applyBorder="1" applyAlignment="1">
      <alignment horizontal="center" vertical="center"/>
    </xf>
    <xf numFmtId="0" fontId="20" fillId="0" borderId="2" xfId="0" applyFont="1" applyBorder="1" applyAlignment="1">
      <alignment horizontal="center" vertical="center"/>
    </xf>
    <xf numFmtId="0" fontId="40" fillId="0" borderId="1" xfId="0" applyFont="1" applyBorder="1" applyAlignment="1"/>
    <xf numFmtId="0" fontId="40" fillId="0" borderId="3" xfId="0" applyFont="1" applyBorder="1"/>
    <xf numFmtId="0" fontId="20" fillId="0" borderId="68" xfId="0" applyFont="1" applyBorder="1" applyAlignment="1">
      <alignment horizontal="center" vertical="center"/>
    </xf>
    <xf numFmtId="0" fontId="40" fillId="0" borderId="0" xfId="0" applyFont="1" applyBorder="1"/>
    <xf numFmtId="0" fontId="40" fillId="0" borderId="69" xfId="0" applyFont="1" applyBorder="1"/>
    <xf numFmtId="0" fontId="41" fillId="0" borderId="1" xfId="0" applyFont="1" applyBorder="1" applyAlignment="1">
      <alignment horizontal="center" vertical="center"/>
    </xf>
    <xf numFmtId="0" fontId="41" fillId="0" borderId="3" xfId="0" applyFont="1" applyBorder="1" applyAlignment="1">
      <alignment horizontal="center" vertical="center"/>
    </xf>
    <xf numFmtId="0" fontId="40" fillId="0" borderId="1" xfId="0" applyFont="1" applyBorder="1" applyAlignment="1">
      <alignment horizontal="left"/>
    </xf>
    <xf numFmtId="0" fontId="40" fillId="0" borderId="1" xfId="0" applyFont="1" applyBorder="1"/>
    <xf numFmtId="0" fontId="20" fillId="0" borderId="11" xfId="0" applyFont="1" applyBorder="1" applyAlignment="1">
      <alignment horizontal="center" vertical="center"/>
    </xf>
    <xf numFmtId="0" fontId="40" fillId="0" borderId="12" xfId="0" applyFont="1" applyBorder="1" applyAlignment="1">
      <alignment horizontal="left"/>
    </xf>
    <xf numFmtId="0" fontId="40" fillId="0" borderId="13" xfId="0" applyFont="1" applyBorder="1"/>
    <xf numFmtId="0" fontId="4" fillId="0" borderId="56" xfId="0" applyFont="1" applyBorder="1" applyAlignment="1">
      <alignment horizontal="center" vertical="center"/>
    </xf>
    <xf numFmtId="0" fontId="4" fillId="0" borderId="4" xfId="0" applyFont="1" applyBorder="1" applyAlignment="1">
      <alignment vertical="center"/>
    </xf>
    <xf numFmtId="0" fontId="4" fillId="0" borderId="57" xfId="0" applyFont="1" applyBorder="1" applyAlignment="1">
      <alignment vertical="center"/>
    </xf>
    <xf numFmtId="0" fontId="4" fillId="0" borderId="2" xfId="0" applyFont="1" applyBorder="1" applyAlignment="1">
      <alignment horizontal="center" vertical="center"/>
    </xf>
    <xf numFmtId="0" fontId="34" fillId="0" borderId="1" xfId="0" applyFont="1" applyBorder="1" applyAlignment="1"/>
    <xf numFmtId="0" fontId="34" fillId="0" borderId="3" xfId="0" applyFont="1" applyBorder="1" applyAlignment="1"/>
    <xf numFmtId="0" fontId="34" fillId="0" borderId="0" xfId="0" applyFont="1" applyBorder="1"/>
    <xf numFmtId="0" fontId="34" fillId="0" borderId="69" xfId="0" applyFont="1" applyBorder="1"/>
    <xf numFmtId="0" fontId="42" fillId="0" borderId="1" xfId="0" applyFont="1" applyBorder="1" applyAlignment="1">
      <alignment vertical="center" wrapText="1"/>
    </xf>
    <xf numFmtId="0" fontId="42" fillId="0" borderId="3" xfId="0" applyFont="1" applyBorder="1" applyAlignment="1">
      <alignment vertical="center" wrapText="1"/>
    </xf>
    <xf numFmtId="0" fontId="34" fillId="0" borderId="1" xfId="0" applyFont="1" applyBorder="1"/>
    <xf numFmtId="0" fontId="34" fillId="0" borderId="3" xfId="0" applyFont="1" applyBorder="1"/>
    <xf numFmtId="0" fontId="4" fillId="0" borderId="11" xfId="0" applyFont="1" applyBorder="1" applyAlignment="1">
      <alignment horizontal="center" vertical="center"/>
    </xf>
    <xf numFmtId="0" fontId="34" fillId="0" borderId="12" xfId="0" applyFont="1" applyBorder="1"/>
    <xf numFmtId="0" fontId="34" fillId="0" borderId="13" xfId="0" applyFont="1" applyBorder="1"/>
    <xf numFmtId="0" fontId="12" fillId="0" borderId="1" xfId="1" applyFont="1" applyFill="1" applyBorder="1" applyAlignment="1">
      <alignment vertical="center" wrapText="1"/>
    </xf>
    <xf numFmtId="0" fontId="2" fillId="8" borderId="1" xfId="0" applyFont="1" applyFill="1" applyBorder="1" applyAlignment="1">
      <alignment horizontal="justify" vertical="center" wrapText="1"/>
    </xf>
    <xf numFmtId="0" fontId="28" fillId="0" borderId="1" xfId="0" applyFont="1" applyBorder="1"/>
    <xf numFmtId="0" fontId="14" fillId="0" borderId="0" xfId="0" applyFont="1" applyBorder="1" applyAlignment="1">
      <alignment horizontal="center" vertical="center" wrapText="1"/>
    </xf>
    <xf numFmtId="0" fontId="2" fillId="0" borderId="1" xfId="0" applyFont="1" applyBorder="1" applyAlignment="1">
      <alignment horizontal="left" vertical="center" wrapText="1"/>
    </xf>
    <xf numFmtId="0" fontId="2" fillId="0" borderId="12" xfId="0" applyFont="1" applyBorder="1" applyAlignment="1">
      <alignment horizontal="justify" vertical="top" wrapText="1"/>
    </xf>
    <xf numFmtId="0" fontId="2" fillId="0" borderId="0" xfId="0" applyFont="1" applyAlignment="1">
      <alignment horizontal="justify" vertical="center"/>
    </xf>
    <xf numFmtId="0" fontId="2" fillId="0" borderId="4" xfId="0" applyFont="1" applyBorder="1" applyAlignment="1">
      <alignment horizontal="justify" vertical="center"/>
    </xf>
    <xf numFmtId="0" fontId="14" fillId="0" borderId="57" xfId="0" applyFont="1" applyBorder="1" applyAlignment="1">
      <alignment horizontal="justify" vertical="center" wrapText="1"/>
    </xf>
    <xf numFmtId="0" fontId="2" fillId="0" borderId="1" xfId="0" applyFont="1" applyBorder="1" applyAlignment="1">
      <alignment horizontal="justify" vertical="center"/>
    </xf>
    <xf numFmtId="0" fontId="2" fillId="8" borderId="1" xfId="0" applyFont="1" applyFill="1" applyBorder="1" applyAlignment="1">
      <alignment horizontal="justify" vertical="top" wrapText="1"/>
    </xf>
    <xf numFmtId="0" fontId="12" fillId="0" borderId="1" xfId="1" applyFont="1" applyBorder="1" applyAlignment="1">
      <alignment horizontal="justify" vertical="top" wrapText="1"/>
    </xf>
    <xf numFmtId="0" fontId="12" fillId="0" borderId="4" xfId="0" applyFont="1" applyBorder="1" applyAlignment="1">
      <alignment horizontal="left" vertical="center" wrapText="1"/>
    </xf>
    <xf numFmtId="0" fontId="13" fillId="0" borderId="1" xfId="0" applyFont="1" applyBorder="1" applyAlignment="1">
      <alignment horizontal="justify" vertical="top" wrapText="1"/>
    </xf>
    <xf numFmtId="0" fontId="2" fillId="0" borderId="4" xfId="0" applyFont="1" applyBorder="1" applyAlignment="1">
      <alignment vertical="center" wrapText="1"/>
    </xf>
    <xf numFmtId="0" fontId="12" fillId="0" borderId="12" xfId="1" applyFont="1" applyBorder="1" applyAlignment="1">
      <alignment horizontal="justify" vertical="center" wrapText="1"/>
    </xf>
    <xf numFmtId="14" fontId="2" fillId="0" borderId="12" xfId="0" applyNumberFormat="1" applyFont="1" applyBorder="1" applyAlignment="1">
      <alignment horizontal="center" vertical="center"/>
    </xf>
    <xf numFmtId="0" fontId="2" fillId="0" borderId="3" xfId="0" applyFont="1" applyBorder="1" applyAlignment="1">
      <alignment horizontal="justify" vertical="center" wrapText="1"/>
    </xf>
    <xf numFmtId="0" fontId="2" fillId="0" borderId="3" xfId="0" applyFont="1" applyBorder="1" applyAlignment="1">
      <alignment horizontal="center" vertical="center" wrapText="1"/>
    </xf>
    <xf numFmtId="0" fontId="2" fillId="0" borderId="13" xfId="0" applyFont="1" applyBorder="1" applyAlignment="1">
      <alignment horizontal="justify" vertical="center" wrapText="1"/>
    </xf>
    <xf numFmtId="0" fontId="2" fillId="0" borderId="57" xfId="0" applyFont="1" applyBorder="1" applyAlignment="1">
      <alignment horizontal="justify" vertical="center" wrapText="1"/>
    </xf>
    <xf numFmtId="0" fontId="2" fillId="0" borderId="12" xfId="0" applyFont="1" applyBorder="1" applyAlignment="1">
      <alignment vertical="center"/>
    </xf>
    <xf numFmtId="0" fontId="2" fillId="0" borderId="4" xfId="0" applyFont="1" applyBorder="1" applyAlignment="1">
      <alignment vertical="center"/>
    </xf>
    <xf numFmtId="0" fontId="2" fillId="0" borderId="12" xfId="0" applyFont="1" applyBorder="1" applyAlignment="1">
      <alignment horizontal="justify" vertical="center"/>
    </xf>
    <xf numFmtId="0" fontId="2" fillId="8" borderId="12" xfId="0" applyFont="1" applyFill="1" applyBorder="1" applyAlignment="1">
      <alignment horizontal="justify" vertical="center" wrapText="1"/>
    </xf>
    <xf numFmtId="0" fontId="2" fillId="0" borderId="12" xfId="0" applyFont="1" applyFill="1" applyBorder="1" applyAlignment="1">
      <alignment horizontal="center" vertical="center" wrapText="1"/>
    </xf>
    <xf numFmtId="0" fontId="2" fillId="0" borderId="0" xfId="0" applyFont="1" applyAlignment="1">
      <alignment vertical="center"/>
    </xf>
    <xf numFmtId="0" fontId="2" fillId="0" borderId="9" xfId="0" applyFont="1" applyBorder="1" applyAlignment="1">
      <alignment horizontal="center" vertical="center"/>
    </xf>
    <xf numFmtId="0" fontId="2" fillId="0" borderId="9" xfId="0" applyFont="1" applyBorder="1" applyAlignment="1">
      <alignment vertical="center"/>
    </xf>
    <xf numFmtId="0" fontId="12" fillId="0" borderId="1" xfId="0" applyFont="1" applyBorder="1" applyAlignment="1">
      <alignment vertical="center"/>
    </xf>
    <xf numFmtId="0" fontId="12" fillId="0" borderId="12" xfId="0" applyFont="1" applyBorder="1" applyAlignment="1">
      <alignment vertical="center"/>
    </xf>
    <xf numFmtId="0" fontId="12" fillId="0" borderId="4" xfId="0" applyFont="1" applyBorder="1" applyAlignment="1">
      <alignment vertical="center"/>
    </xf>
    <xf numFmtId="0" fontId="2" fillId="0" borderId="0" xfId="0" applyFont="1" applyBorder="1" applyAlignment="1">
      <alignment vertical="center"/>
    </xf>
    <xf numFmtId="0" fontId="2" fillId="0" borderId="0" xfId="0" applyFont="1" applyAlignment="1">
      <alignment vertical="center" wrapText="1"/>
    </xf>
    <xf numFmtId="0" fontId="14" fillId="0" borderId="0" xfId="0" applyFont="1" applyBorder="1" applyAlignment="1">
      <alignment horizontal="center" vertical="center"/>
    </xf>
    <xf numFmtId="0" fontId="2" fillId="0" borderId="0" xfId="0" applyFont="1" applyAlignment="1">
      <alignment horizontal="center" vertical="center"/>
    </xf>
    <xf numFmtId="0" fontId="12" fillId="0" borderId="0" xfId="0" applyFont="1" applyAlignment="1">
      <alignment vertical="center"/>
    </xf>
    <xf numFmtId="0" fontId="12" fillId="0" borderId="0" xfId="0" applyFont="1" applyAlignment="1">
      <alignment horizontal="center" vertical="center"/>
    </xf>
    <xf numFmtId="0" fontId="2" fillId="9" borderId="0" xfId="0" applyFont="1" applyFill="1" applyAlignment="1">
      <alignment vertical="center" wrapText="1"/>
    </xf>
    <xf numFmtId="0" fontId="2" fillId="9" borderId="0" xfId="0" applyFont="1" applyFill="1" applyAlignment="1">
      <alignment vertical="center"/>
    </xf>
    <xf numFmtId="0" fontId="2" fillId="9" borderId="0" xfId="0" applyFont="1" applyFill="1" applyAlignment="1">
      <alignment horizontal="center" vertical="center"/>
    </xf>
    <xf numFmtId="0" fontId="12" fillId="9" borderId="0" xfId="0" applyFont="1" applyFill="1" applyAlignment="1">
      <alignment vertical="center"/>
    </xf>
    <xf numFmtId="0" fontId="2" fillId="0" borderId="0" xfId="0" applyFont="1" applyFill="1" applyAlignment="1">
      <alignment vertical="center" wrapText="1"/>
    </xf>
    <xf numFmtId="0" fontId="2" fillId="12" borderId="0" xfId="0" applyFont="1" applyFill="1" applyAlignment="1">
      <alignment vertical="center"/>
    </xf>
    <xf numFmtId="0" fontId="43" fillId="12" borderId="0" xfId="0" applyFont="1" applyFill="1" applyAlignment="1">
      <alignment vertical="center"/>
    </xf>
    <xf numFmtId="0" fontId="2" fillId="12" borderId="0" xfId="0" applyFont="1" applyFill="1" applyAlignment="1">
      <alignment horizontal="center" vertical="center"/>
    </xf>
    <xf numFmtId="0" fontId="44" fillId="12" borderId="0" xfId="0" applyFont="1" applyFill="1" applyAlignment="1">
      <alignment horizontal="center" vertical="center"/>
    </xf>
    <xf numFmtId="0" fontId="44" fillId="12" borderId="0" xfId="0" applyFont="1" applyFill="1" applyAlignment="1">
      <alignment horizontal="center"/>
    </xf>
    <xf numFmtId="0" fontId="17" fillId="12" borderId="0" xfId="0" applyFont="1" applyFill="1" applyAlignment="1">
      <alignment vertical="center"/>
    </xf>
    <xf numFmtId="0" fontId="12" fillId="12" borderId="0" xfId="0" applyFont="1" applyFill="1" applyAlignment="1">
      <alignment vertical="center"/>
    </xf>
    <xf numFmtId="0" fontId="44" fillId="12" borderId="1" xfId="0" applyFont="1" applyFill="1" applyBorder="1" applyAlignment="1">
      <alignment horizontal="center" vertical="center" wrapText="1"/>
    </xf>
    <xf numFmtId="0" fontId="2" fillId="0" borderId="0" xfId="0" applyFont="1" applyFill="1" applyAlignment="1">
      <alignment vertical="center"/>
    </xf>
    <xf numFmtId="0" fontId="2" fillId="4" borderId="0" xfId="0" applyFont="1" applyFill="1" applyAlignment="1">
      <alignment vertical="center"/>
    </xf>
    <xf numFmtId="0" fontId="17" fillId="4" borderId="1" xfId="0" applyFont="1" applyFill="1" applyBorder="1" applyAlignment="1">
      <alignment horizontal="left" vertical="center"/>
    </xf>
    <xf numFmtId="0" fontId="17" fillId="4" borderId="6" xfId="0" applyFont="1" applyFill="1" applyBorder="1" applyAlignment="1">
      <alignment vertical="center"/>
    </xf>
    <xf numFmtId="0" fontId="12" fillId="8" borderId="1" xfId="0" applyFont="1" applyFill="1" applyBorder="1" applyAlignment="1">
      <alignment vertical="center"/>
    </xf>
    <xf numFmtId="0" fontId="17" fillId="4" borderId="0" xfId="0" applyFont="1" applyFill="1" applyAlignment="1">
      <alignment horizontal="left" vertical="center"/>
    </xf>
    <xf numFmtId="0" fontId="12" fillId="7" borderId="0" xfId="0" applyFont="1" applyFill="1" applyAlignment="1">
      <alignment vertical="center"/>
    </xf>
    <xf numFmtId="0" fontId="2" fillId="6" borderId="0" xfId="0" applyFont="1" applyFill="1" applyAlignment="1">
      <alignment vertical="center"/>
    </xf>
    <xf numFmtId="0" fontId="17" fillId="11" borderId="1" xfId="0" applyFont="1" applyFill="1" applyBorder="1" applyAlignment="1">
      <alignment horizontal="left" vertical="center" wrapText="1"/>
    </xf>
    <xf numFmtId="0" fontId="17" fillId="5" borderId="6" xfId="0" applyFont="1" applyFill="1" applyBorder="1" applyAlignment="1">
      <alignment vertical="center"/>
    </xf>
    <xf numFmtId="0" fontId="17" fillId="9" borderId="0" xfId="0" applyFont="1" applyFill="1" applyAlignment="1">
      <alignment horizontal="left" vertical="center"/>
    </xf>
    <xf numFmtId="0" fontId="12" fillId="5" borderId="0" xfId="0" applyFont="1" applyFill="1" applyAlignment="1">
      <alignment vertical="center"/>
    </xf>
    <xf numFmtId="0" fontId="17" fillId="9" borderId="1" xfId="0" applyFont="1" applyFill="1" applyBorder="1" applyAlignment="1">
      <alignment horizontal="left" vertical="center" wrapText="1"/>
    </xf>
    <xf numFmtId="0" fontId="17" fillId="6" borderId="6" xfId="0" applyFont="1" applyFill="1" applyBorder="1" applyAlignment="1">
      <alignment vertical="center"/>
    </xf>
    <xf numFmtId="0" fontId="17" fillId="5" borderId="0" xfId="0" applyFont="1" applyFill="1" applyAlignment="1">
      <alignment horizontal="left" vertical="center"/>
    </xf>
    <xf numFmtId="0" fontId="17" fillId="5" borderId="1" xfId="0" applyFont="1" applyFill="1" applyBorder="1" applyAlignment="1">
      <alignment horizontal="left" vertical="center" wrapText="1"/>
    </xf>
    <xf numFmtId="0" fontId="17" fillId="7" borderId="6" xfId="0" applyFont="1" applyFill="1" applyBorder="1" applyAlignment="1">
      <alignment vertical="center"/>
    </xf>
    <xf numFmtId="0" fontId="1" fillId="7" borderId="0" xfId="0" applyFont="1" applyFill="1" applyAlignment="1">
      <alignment horizontal="left" vertical="center"/>
    </xf>
    <xf numFmtId="0" fontId="12" fillId="11" borderId="0" xfId="0" applyFont="1" applyFill="1" applyAlignment="1">
      <alignment vertical="center"/>
    </xf>
    <xf numFmtId="0" fontId="17" fillId="7" borderId="1" xfId="0" applyFont="1" applyFill="1" applyBorder="1" applyAlignment="1">
      <alignment horizontal="left" vertical="center" wrapText="1"/>
    </xf>
    <xf numFmtId="0" fontId="12" fillId="4" borderId="0" xfId="0" applyFont="1" applyFill="1" applyAlignment="1">
      <alignment vertical="center"/>
    </xf>
    <xf numFmtId="0" fontId="17" fillId="0" borderId="0" xfId="0" applyFont="1" applyFill="1" applyBorder="1" applyAlignment="1">
      <alignment horizontal="left" vertical="center" wrapText="1"/>
    </xf>
    <xf numFmtId="0" fontId="12" fillId="0" borderId="0" xfId="0" applyFont="1" applyFill="1" applyAlignment="1">
      <alignment vertical="center"/>
    </xf>
    <xf numFmtId="0" fontId="12" fillId="0" borderId="1" xfId="0" applyFont="1" applyFill="1" applyBorder="1" applyAlignment="1">
      <alignment vertical="center"/>
    </xf>
    <xf numFmtId="0" fontId="12" fillId="0" borderId="12" xfId="1" applyFont="1" applyFill="1" applyBorder="1" applyAlignment="1">
      <alignment horizontal="center" vertical="center" wrapText="1"/>
    </xf>
    <xf numFmtId="0" fontId="12" fillId="0" borderId="4" xfId="0" applyFont="1" applyBorder="1" applyAlignment="1">
      <alignment horizontal="justify" vertical="top" wrapText="1"/>
    </xf>
    <xf numFmtId="0" fontId="0" fillId="0" borderId="1" xfId="0" applyBorder="1" applyAlignment="1">
      <alignment horizontal="center" vertical="center"/>
    </xf>
    <xf numFmtId="0" fontId="3" fillId="0" borderId="1" xfId="0" applyFont="1" applyBorder="1" applyAlignment="1">
      <alignment horizontal="center" vertical="center" wrapText="1"/>
    </xf>
    <xf numFmtId="0" fontId="3" fillId="0" borderId="8" xfId="0" applyFont="1" applyBorder="1" applyAlignment="1">
      <alignment horizontal="center" vertical="center" wrapText="1"/>
    </xf>
    <xf numFmtId="0" fontId="3" fillId="0" borderId="8" xfId="0" applyFont="1" applyBorder="1" applyAlignment="1">
      <alignment horizontal="center" vertical="center"/>
    </xf>
    <xf numFmtId="0" fontId="4" fillId="0" borderId="0" xfId="0" applyFont="1"/>
    <xf numFmtId="0" fontId="34" fillId="0" borderId="0" xfId="0" applyFont="1"/>
    <xf numFmtId="0" fontId="45" fillId="15" borderId="61" xfId="0" applyFont="1" applyFill="1" applyBorder="1" applyAlignment="1">
      <alignment horizontal="justify" vertical="center" wrapText="1"/>
    </xf>
    <xf numFmtId="0" fontId="45" fillId="15" borderId="61" xfId="0" applyFont="1" applyFill="1" applyBorder="1" applyAlignment="1">
      <alignment horizontal="center" vertical="center" wrapText="1"/>
    </xf>
    <xf numFmtId="0" fontId="46" fillId="16" borderId="75" xfId="0" applyFont="1" applyFill="1" applyBorder="1" applyAlignment="1">
      <alignment horizontal="center" vertical="center" wrapText="1"/>
    </xf>
    <xf numFmtId="0" fontId="47" fillId="16" borderId="71" xfId="0" applyFont="1" applyFill="1" applyBorder="1" applyAlignment="1">
      <alignment horizontal="center" vertical="center" wrapText="1"/>
    </xf>
    <xf numFmtId="0" fontId="46" fillId="0" borderId="75" xfId="0" applyFont="1" applyBorder="1" applyAlignment="1">
      <alignment horizontal="center" vertical="center" wrapText="1"/>
    </xf>
    <xf numFmtId="0" fontId="47" fillId="0" borderId="71" xfId="0" applyFont="1" applyBorder="1" applyAlignment="1">
      <alignment horizontal="center" vertical="center" wrapText="1"/>
    </xf>
    <xf numFmtId="0" fontId="21" fillId="0" borderId="85" xfId="0" applyFont="1" applyBorder="1" applyAlignment="1">
      <alignment vertical="center" wrapText="1"/>
    </xf>
    <xf numFmtId="0" fontId="21" fillId="0" borderId="86" xfId="0" applyFont="1" applyBorder="1" applyAlignment="1">
      <alignment vertical="center" wrapText="1"/>
    </xf>
    <xf numFmtId="0" fontId="21" fillId="0" borderId="87" xfId="0" applyFont="1" applyBorder="1" applyAlignment="1">
      <alignment vertical="center" wrapText="1"/>
    </xf>
    <xf numFmtId="0" fontId="0" fillId="0" borderId="36" xfId="0" applyBorder="1"/>
    <xf numFmtId="0" fontId="5" fillId="4" borderId="1" xfId="0" applyFont="1" applyFill="1" applyBorder="1" applyAlignment="1">
      <alignment vertical="center"/>
    </xf>
    <xf numFmtId="0" fontId="5" fillId="9" borderId="1" xfId="0" applyFont="1" applyFill="1" applyBorder="1" applyAlignment="1">
      <alignment vertical="center"/>
    </xf>
    <xf numFmtId="0" fontId="5" fillId="9" borderId="1" xfId="0" applyFont="1" applyFill="1" applyBorder="1" applyAlignment="1">
      <alignment horizontal="left" vertical="center"/>
    </xf>
    <xf numFmtId="0" fontId="5" fillId="5" borderId="1" xfId="0" applyFont="1" applyFill="1" applyBorder="1" applyAlignment="1">
      <alignment vertical="center"/>
    </xf>
    <xf numFmtId="0" fontId="5" fillId="5" borderId="1" xfId="0" applyFont="1" applyFill="1" applyBorder="1" applyAlignment="1">
      <alignment horizontal="left" vertical="center"/>
    </xf>
    <xf numFmtId="0" fontId="5" fillId="7" borderId="1" xfId="0" applyFont="1" applyFill="1" applyBorder="1" applyAlignment="1">
      <alignment vertical="center"/>
    </xf>
    <xf numFmtId="0" fontId="0" fillId="7" borderId="1" xfId="0" applyFill="1" applyBorder="1" applyAlignment="1">
      <alignment horizontal="left" vertical="center"/>
    </xf>
    <xf numFmtId="0" fontId="21" fillId="0" borderId="88" xfId="0" applyFont="1" applyBorder="1" applyAlignment="1">
      <alignment vertical="center" wrapText="1"/>
    </xf>
    <xf numFmtId="0" fontId="21" fillId="0" borderId="89" xfId="0" applyFont="1" applyBorder="1" applyAlignment="1">
      <alignment vertical="center" wrapText="1"/>
    </xf>
    <xf numFmtId="0" fontId="21" fillId="0" borderId="90" xfId="0" applyFont="1" applyBorder="1" applyAlignment="1">
      <alignment vertical="center" wrapText="1"/>
    </xf>
    <xf numFmtId="0" fontId="21" fillId="0" borderId="37" xfId="0" applyFont="1" applyBorder="1" applyAlignment="1">
      <alignment vertical="center" wrapText="1"/>
    </xf>
    <xf numFmtId="0" fontId="21" fillId="0" borderId="38" xfId="0" applyFont="1" applyBorder="1" applyAlignment="1">
      <alignment vertical="center" wrapText="1"/>
    </xf>
    <xf numFmtId="0" fontId="0" fillId="0" borderId="1" xfId="0" applyBorder="1" applyAlignment="1">
      <alignment horizontal="center" vertical="center"/>
    </xf>
    <xf numFmtId="0" fontId="0" fillId="4" borderId="1" xfId="0" applyFill="1" applyBorder="1" applyAlignment="1">
      <alignment horizontal="center" vertical="center"/>
    </xf>
    <xf numFmtId="0" fontId="0" fillId="9" borderId="1" xfId="0" applyFill="1" applyBorder="1" applyAlignment="1">
      <alignment horizontal="center" vertical="center"/>
    </xf>
    <xf numFmtId="0" fontId="0" fillId="7" borderId="1" xfId="0" applyFill="1" applyBorder="1" applyAlignment="1">
      <alignment horizontal="center" vertical="center"/>
    </xf>
    <xf numFmtId="0" fontId="0" fillId="18" borderId="1" xfId="0" applyFill="1" applyBorder="1" applyAlignment="1">
      <alignment horizontal="center" vertical="center"/>
    </xf>
    <xf numFmtId="10" fontId="0" fillId="0" borderId="1" xfId="3" applyNumberFormat="1" applyFont="1" applyBorder="1" applyAlignment="1">
      <alignment horizontal="center" vertical="center"/>
    </xf>
    <xf numFmtId="9" fontId="0" fillId="0" borderId="1" xfId="3" applyFont="1" applyBorder="1" applyAlignment="1">
      <alignment horizontal="center" vertical="center" wrapText="1"/>
    </xf>
    <xf numFmtId="0" fontId="5" fillId="0" borderId="0" xfId="0" applyFont="1" applyFill="1" applyAlignment="1">
      <alignment horizontal="center" vertical="center"/>
    </xf>
    <xf numFmtId="0" fontId="5" fillId="0" borderId="0" xfId="0" applyFont="1" applyFill="1" applyBorder="1" applyAlignment="1">
      <alignment horizontal="left" vertical="center"/>
    </xf>
    <xf numFmtId="0" fontId="0" fillId="0" borderId="0" xfId="0" applyFill="1" applyBorder="1" applyAlignment="1">
      <alignment horizontal="left" vertical="center"/>
    </xf>
    <xf numFmtId="0" fontId="16" fillId="0" borderId="0" xfId="0" applyFont="1" applyFill="1" applyAlignment="1">
      <alignment horizontal="center" vertical="center"/>
    </xf>
    <xf numFmtId="0" fontId="18" fillId="0" borderId="52" xfId="0" applyFont="1" applyBorder="1" applyAlignment="1">
      <alignment horizontal="justify" vertical="center" wrapText="1"/>
    </xf>
    <xf numFmtId="14" fontId="2" fillId="0" borderId="4" xfId="0" applyNumberFormat="1" applyFont="1" applyBorder="1" applyAlignment="1">
      <alignment horizontal="center" vertical="center"/>
    </xf>
    <xf numFmtId="0" fontId="20" fillId="0" borderId="28" xfId="0" applyFont="1" applyBorder="1" applyAlignment="1">
      <alignment horizontal="center" vertical="center" wrapText="1"/>
    </xf>
    <xf numFmtId="0" fontId="18" fillId="0" borderId="91" xfId="0" applyFont="1" applyBorder="1" applyAlignment="1">
      <alignment horizontal="justify" vertical="center" wrapText="1"/>
    </xf>
    <xf numFmtId="0" fontId="18" fillId="0" borderId="92" xfId="0" applyFont="1" applyBorder="1" applyAlignment="1">
      <alignment horizontal="justify" vertical="center" wrapText="1"/>
    </xf>
    <xf numFmtId="0" fontId="18" fillId="0" borderId="93" xfId="0" applyFont="1" applyBorder="1" applyAlignment="1">
      <alignment horizontal="justify" vertical="center" wrapText="1"/>
    </xf>
    <xf numFmtId="0" fontId="24" fillId="0" borderId="22" xfId="0" applyFont="1" applyBorder="1" applyAlignment="1">
      <alignment horizontal="left" vertical="center"/>
    </xf>
    <xf numFmtId="0" fontId="18" fillId="0" borderId="94" xfId="0" applyFont="1" applyFill="1" applyBorder="1" applyAlignment="1">
      <alignment horizontal="left" vertical="center" wrapText="1"/>
    </xf>
    <xf numFmtId="0" fontId="0" fillId="0" borderId="95" xfId="0" applyBorder="1" applyAlignment="1">
      <alignment horizontal="center" vertical="center"/>
    </xf>
    <xf numFmtId="0" fontId="20" fillId="0" borderId="19" xfId="0" applyFont="1" applyBorder="1" applyAlignment="1">
      <alignment horizontal="center" vertical="center"/>
    </xf>
    <xf numFmtId="10" fontId="20" fillId="0" borderId="21" xfId="3" applyNumberFormat="1" applyFont="1" applyBorder="1" applyAlignment="1">
      <alignment horizontal="center" vertical="center"/>
    </xf>
    <xf numFmtId="0" fontId="3" fillId="0" borderId="19" xfId="0" applyFont="1" applyBorder="1" applyAlignment="1">
      <alignment horizontal="center" vertical="center"/>
    </xf>
    <xf numFmtId="0" fontId="3" fillId="0" borderId="20" xfId="0" applyFont="1" applyBorder="1" applyAlignment="1">
      <alignment horizontal="center" vertical="center"/>
    </xf>
    <xf numFmtId="0" fontId="3" fillId="0" borderId="96" xfId="0" applyFont="1" applyBorder="1" applyAlignment="1">
      <alignment horizontal="center" vertical="center"/>
    </xf>
    <xf numFmtId="0" fontId="3" fillId="0" borderId="98" xfId="0" applyFont="1" applyBorder="1" applyAlignment="1">
      <alignment horizontal="center" vertical="center"/>
    </xf>
    <xf numFmtId="0" fontId="3" fillId="0" borderId="97" xfId="0" applyFont="1" applyBorder="1" applyAlignment="1">
      <alignment horizontal="center" vertical="center"/>
    </xf>
    <xf numFmtId="14" fontId="12" fillId="0" borderId="4" xfId="0" applyNumberFormat="1" applyFont="1" applyBorder="1" applyAlignment="1">
      <alignment horizontal="center" vertical="center"/>
    </xf>
    <xf numFmtId="14" fontId="16" fillId="0" borderId="1" xfId="0" applyNumberFormat="1" applyFont="1" applyBorder="1" applyAlignment="1">
      <alignment horizontal="center" vertical="center"/>
    </xf>
    <xf numFmtId="0" fontId="16" fillId="0" borderId="1" xfId="0" applyFont="1" applyBorder="1" applyAlignment="1">
      <alignment vertical="center"/>
    </xf>
    <xf numFmtId="49" fontId="2" fillId="0" borderId="3" xfId="0" applyNumberFormat="1" applyFont="1" applyBorder="1" applyAlignment="1">
      <alignment horizontal="justify" vertical="center" wrapText="1"/>
    </xf>
    <xf numFmtId="14" fontId="16" fillId="0" borderId="12" xfId="0" applyNumberFormat="1" applyFont="1" applyBorder="1" applyAlignment="1">
      <alignment horizontal="center" vertical="center"/>
    </xf>
    <xf numFmtId="0" fontId="16" fillId="0" borderId="12" xfId="0" applyFont="1" applyBorder="1" applyAlignment="1">
      <alignment vertical="center"/>
    </xf>
    <xf numFmtId="0" fontId="12" fillId="0" borderId="3" xfId="0" applyFont="1" applyBorder="1" applyAlignment="1">
      <alignment horizontal="justify" vertical="center" wrapText="1"/>
    </xf>
    <xf numFmtId="0" fontId="12" fillId="0" borderId="57" xfId="0" applyFont="1" applyBorder="1" applyAlignment="1">
      <alignment horizontal="justify" vertical="center" wrapText="1"/>
    </xf>
    <xf numFmtId="0" fontId="15" fillId="0" borderId="78" xfId="0" applyFont="1" applyBorder="1" applyAlignment="1">
      <alignment horizontal="justify" vertical="center" wrapText="1"/>
    </xf>
    <xf numFmtId="0" fontId="15" fillId="0" borderId="8" xfId="0" applyFont="1" applyBorder="1" applyAlignment="1">
      <alignment horizontal="justify" vertical="center" wrapText="1"/>
    </xf>
    <xf numFmtId="14" fontId="2" fillId="0" borderId="4" xfId="0" applyNumberFormat="1" applyFont="1" applyBorder="1" applyAlignment="1">
      <alignment horizontal="center" vertical="center"/>
    </xf>
    <xf numFmtId="0" fontId="12" fillId="0" borderId="13" xfId="0" applyFont="1" applyBorder="1" applyAlignment="1">
      <alignment horizontal="justify" vertical="center" wrapText="1"/>
    </xf>
    <xf numFmtId="10" fontId="0" fillId="4" borderId="1" xfId="3" applyNumberFormat="1" applyFont="1" applyFill="1" applyBorder="1" applyAlignment="1">
      <alignment horizontal="center" vertical="center" wrapText="1"/>
    </xf>
    <xf numFmtId="10" fontId="0" fillId="9" borderId="1" xfId="3" applyNumberFormat="1" applyFont="1" applyFill="1" applyBorder="1" applyAlignment="1">
      <alignment horizontal="center" vertical="center" wrapText="1"/>
    </xf>
    <xf numFmtId="10" fontId="0" fillId="17" borderId="1" xfId="3" applyNumberFormat="1" applyFont="1" applyFill="1" applyBorder="1" applyAlignment="1">
      <alignment horizontal="center" vertical="center" wrapText="1"/>
    </xf>
    <xf numFmtId="164" fontId="0" fillId="7" borderId="1" xfId="3" applyNumberFormat="1" applyFont="1" applyFill="1" applyBorder="1" applyAlignment="1">
      <alignment horizontal="center" vertical="center" wrapText="1"/>
    </xf>
    <xf numFmtId="0" fontId="2" fillId="0" borderId="3" xfId="0" applyFont="1" applyBorder="1" applyAlignment="1">
      <alignment horizontal="justify" vertical="center"/>
    </xf>
    <xf numFmtId="0" fontId="2" fillId="0" borderId="15" xfId="0" applyFont="1" applyBorder="1" applyAlignment="1">
      <alignment horizontal="justify" vertical="center" wrapText="1"/>
    </xf>
    <xf numFmtId="14" fontId="12" fillId="0" borderId="12" xfId="0" applyNumberFormat="1" applyFont="1" applyBorder="1" applyAlignment="1">
      <alignment horizontal="center" vertical="center"/>
    </xf>
    <xf numFmtId="0" fontId="14" fillId="0" borderId="3" xfId="0" applyFont="1" applyBorder="1" applyAlignment="1">
      <alignment vertical="center" wrapText="1"/>
    </xf>
    <xf numFmtId="0" fontId="14" fillId="0" borderId="3" xfId="0" applyFont="1" applyBorder="1" applyAlignment="1">
      <alignment horizontal="justify" vertical="center"/>
    </xf>
    <xf numFmtId="0" fontId="14" fillId="0" borderId="57" xfId="0" applyFont="1" applyBorder="1" applyAlignment="1">
      <alignment horizontal="justify" vertical="center"/>
    </xf>
    <xf numFmtId="0" fontId="14" fillId="0" borderId="13" xfId="0" applyFont="1" applyBorder="1" applyAlignment="1">
      <alignment horizontal="justify" vertical="center"/>
    </xf>
    <xf numFmtId="0" fontId="12" fillId="0" borderId="57" xfId="0" applyFont="1" applyBorder="1" applyAlignment="1">
      <alignment horizontal="justify" vertical="center"/>
    </xf>
    <xf numFmtId="0" fontId="12" fillId="0" borderId="3" xfId="0" applyFont="1" applyBorder="1" applyAlignment="1">
      <alignment horizontal="justify" vertical="center"/>
    </xf>
    <xf numFmtId="0" fontId="12" fillId="0" borderId="13" xfId="0" applyFont="1" applyBorder="1" applyAlignment="1">
      <alignment horizontal="justify" vertical="center"/>
    </xf>
    <xf numFmtId="14" fontId="2" fillId="0" borderId="4" xfId="0" applyNumberFormat="1" applyFont="1" applyBorder="1" applyAlignment="1">
      <alignment horizontal="center" vertical="center"/>
    </xf>
    <xf numFmtId="0" fontId="2" fillId="0" borderId="57" xfId="0" applyFont="1" applyBorder="1" applyAlignment="1">
      <alignment horizontal="justify" vertical="center" wrapText="1"/>
    </xf>
    <xf numFmtId="0" fontId="2" fillId="0" borderId="3" xfId="0" applyFont="1" applyBorder="1" applyAlignment="1">
      <alignment horizontal="justify" vertical="center" wrapText="1"/>
    </xf>
    <xf numFmtId="0" fontId="2" fillId="0" borderId="13" xfId="0" applyFont="1" applyBorder="1" applyAlignment="1">
      <alignment horizontal="justify" vertical="center" wrapText="1"/>
    </xf>
    <xf numFmtId="0" fontId="12" fillId="0" borderId="57" xfId="0" applyFont="1" applyBorder="1" applyAlignment="1">
      <alignment horizontal="justify" vertical="center" wrapText="1"/>
    </xf>
    <xf numFmtId="0" fontId="0" fillId="0" borderId="1" xfId="0" applyBorder="1" applyAlignment="1">
      <alignment horizontal="center" vertical="center"/>
    </xf>
    <xf numFmtId="14" fontId="2" fillId="0" borderId="78" xfId="0" applyNumberFormat="1" applyFont="1" applyBorder="1" applyAlignment="1">
      <alignment horizontal="center" vertical="center"/>
    </xf>
    <xf numFmtId="0" fontId="2" fillId="0" borderId="3" xfId="0" applyFont="1" applyBorder="1" applyAlignment="1">
      <alignment vertical="center" wrapText="1"/>
    </xf>
    <xf numFmtId="0" fontId="2" fillId="0" borderId="14" xfId="0" applyFont="1" applyBorder="1" applyAlignment="1">
      <alignment vertical="center" wrapText="1"/>
    </xf>
    <xf numFmtId="0" fontId="0" fillId="0" borderId="1" xfId="0" applyBorder="1" applyAlignment="1">
      <alignment horizontal="justify" vertical="center" wrapText="1"/>
    </xf>
    <xf numFmtId="0" fontId="0" fillId="0" borderId="1" xfId="0" applyBorder="1" applyAlignment="1">
      <alignment horizontal="center" vertical="center" wrapText="1"/>
    </xf>
    <xf numFmtId="0" fontId="0" fillId="0" borderId="1" xfId="0" applyBorder="1" applyAlignment="1">
      <alignment horizontal="center" vertical="center"/>
    </xf>
    <xf numFmtId="0" fontId="5" fillId="4" borderId="0" xfId="0" applyFont="1" applyFill="1" applyBorder="1" applyAlignment="1">
      <alignment horizontal="left" vertical="center"/>
    </xf>
    <xf numFmtId="0" fontId="5" fillId="9" borderId="0" xfId="0" applyFont="1" applyFill="1" applyBorder="1" applyAlignment="1">
      <alignment horizontal="left" vertical="center"/>
    </xf>
    <xf numFmtId="0" fontId="5" fillId="5" borderId="0" xfId="0" applyFont="1" applyFill="1" applyBorder="1" applyAlignment="1">
      <alignment horizontal="left" vertical="center"/>
    </xf>
    <xf numFmtId="0" fontId="0" fillId="7" borderId="0" xfId="0" applyFill="1" applyBorder="1" applyAlignment="1">
      <alignment horizontal="left" vertical="center"/>
    </xf>
    <xf numFmtId="0" fontId="0" fillId="5" borderId="1" xfId="0" applyFill="1" applyBorder="1" applyAlignment="1">
      <alignment horizontal="center" vertical="center"/>
    </xf>
    <xf numFmtId="0" fontId="0" fillId="11" borderId="1" xfId="0" applyFill="1" applyBorder="1" applyAlignment="1">
      <alignment horizontal="center" vertical="center"/>
    </xf>
    <xf numFmtId="0" fontId="2" fillId="0" borderId="57" xfId="0" applyFont="1" applyBorder="1" applyAlignment="1">
      <alignment horizontal="justify" vertical="center" wrapText="1"/>
    </xf>
    <xf numFmtId="14" fontId="2" fillId="0" borderId="4" xfId="0" applyNumberFormat="1" applyFont="1" applyBorder="1" applyAlignment="1">
      <alignment horizontal="center" vertical="center"/>
    </xf>
    <xf numFmtId="0" fontId="2" fillId="0" borderId="57" xfId="0" applyFont="1" applyBorder="1" applyAlignment="1">
      <alignment horizontal="justify" vertical="center"/>
    </xf>
    <xf numFmtId="0" fontId="20" fillId="13" borderId="61" xfId="0" applyFont="1" applyFill="1" applyBorder="1" applyAlignment="1">
      <alignment horizontal="center" vertical="center"/>
    </xf>
    <xf numFmtId="0" fontId="20" fillId="13" borderId="62" xfId="0" applyFont="1" applyFill="1" applyBorder="1" applyAlignment="1">
      <alignment horizontal="center" vertical="center" wrapText="1"/>
    </xf>
    <xf numFmtId="0" fontId="20" fillId="13" borderId="63" xfId="0" applyFont="1" applyFill="1" applyBorder="1" applyAlignment="1">
      <alignment horizontal="center" vertical="center" wrapText="1"/>
    </xf>
    <xf numFmtId="0" fontId="0" fillId="0" borderId="4" xfId="0" applyBorder="1" applyAlignment="1">
      <alignment horizontal="justify" vertical="center" wrapText="1"/>
    </xf>
    <xf numFmtId="0" fontId="0" fillId="0" borderId="4" xfId="0" applyBorder="1" applyAlignment="1">
      <alignment horizontal="center" vertical="center"/>
    </xf>
    <xf numFmtId="0" fontId="0" fillId="0" borderId="57" xfId="0" applyBorder="1" applyAlignment="1">
      <alignment horizontal="center" vertical="center"/>
    </xf>
    <xf numFmtId="41" fontId="52" fillId="0" borderId="13" xfId="4" applyFont="1" applyBorder="1" applyAlignment="1" applyProtection="1">
      <alignment horizontal="left" vertical="center"/>
      <protection hidden="1"/>
    </xf>
    <xf numFmtId="0" fontId="4" fillId="2" borderId="11" xfId="0" applyFont="1" applyFill="1" applyBorder="1" applyAlignment="1">
      <alignment horizontal="center" vertical="center" wrapText="1"/>
    </xf>
    <xf numFmtId="0" fontId="36" fillId="0" borderId="4" xfId="0" applyFont="1" applyBorder="1" applyAlignment="1">
      <alignment horizontal="center" vertical="center"/>
    </xf>
    <xf numFmtId="0" fontId="20" fillId="0" borderId="0" xfId="0" applyFont="1" applyBorder="1" applyAlignment="1">
      <alignment vertical="center" wrapText="1"/>
    </xf>
    <xf numFmtId="0" fontId="53" fillId="20" borderId="1" xfId="0" applyFont="1" applyFill="1" applyBorder="1" applyAlignment="1">
      <alignment horizontal="center" vertical="center" wrapText="1"/>
    </xf>
    <xf numFmtId="0" fontId="53" fillId="21" borderId="1" xfId="0" applyFont="1" applyFill="1" applyBorder="1" applyAlignment="1">
      <alignment horizontal="center" vertical="center" wrapText="1"/>
    </xf>
    <xf numFmtId="0" fontId="53" fillId="21" borderId="3" xfId="0" applyFont="1" applyFill="1" applyBorder="1" applyAlignment="1">
      <alignment horizontal="center" vertical="center" wrapText="1"/>
    </xf>
    <xf numFmtId="0" fontId="46" fillId="0" borderId="11" xfId="0" applyFont="1" applyBorder="1" applyAlignment="1">
      <alignment horizontal="center" vertical="center" wrapText="1"/>
    </xf>
    <xf numFmtId="0" fontId="47" fillId="20" borderId="12" xfId="0" applyFont="1" applyFill="1" applyBorder="1" applyAlignment="1">
      <alignment horizontal="center" vertical="center" wrapText="1"/>
    </xf>
    <xf numFmtId="0" fontId="0" fillId="20" borderId="12" xfId="0" applyFill="1" applyBorder="1" applyAlignment="1">
      <alignment horizontal="center" vertical="center"/>
    </xf>
    <xf numFmtId="0" fontId="47" fillId="21" borderId="12" xfId="0" applyFont="1" applyFill="1" applyBorder="1" applyAlignment="1">
      <alignment horizontal="center" vertical="center" wrapText="1"/>
    </xf>
    <xf numFmtId="0" fontId="0" fillId="21" borderId="13" xfId="0" applyFill="1" applyBorder="1" applyAlignment="1">
      <alignment horizontal="center" vertical="center"/>
    </xf>
    <xf numFmtId="0" fontId="0" fillId="0" borderId="3" xfId="0" applyBorder="1" applyAlignment="1">
      <alignment horizontal="center"/>
    </xf>
    <xf numFmtId="0" fontId="0" fillId="9" borderId="0" xfId="0" applyFill="1"/>
    <xf numFmtId="0" fontId="13" fillId="0" borderId="1" xfId="0" applyFont="1" applyBorder="1" applyAlignment="1">
      <alignment horizontal="center" vertical="center" wrapText="1"/>
    </xf>
    <xf numFmtId="0" fontId="13" fillId="0" borderId="12" xfId="0" applyFont="1" applyBorder="1" applyAlignment="1">
      <alignment horizontal="center" vertical="center" wrapText="1"/>
    </xf>
    <xf numFmtId="14" fontId="12" fillId="0" borderId="4" xfId="0" applyNumberFormat="1" applyFont="1" applyBorder="1" applyAlignment="1">
      <alignment horizontal="center" vertical="center" wrapText="1"/>
    </xf>
    <xf numFmtId="0" fontId="15" fillId="0" borderId="1" xfId="0" applyFont="1" applyBorder="1" applyAlignment="1">
      <alignment horizontal="justify" vertical="center" wrapText="1"/>
    </xf>
    <xf numFmtId="0" fontId="54" fillId="0" borderId="1" xfId="0" applyFont="1" applyBorder="1" applyAlignment="1">
      <alignment horizontal="justify" vertical="center" wrapText="1"/>
    </xf>
    <xf numFmtId="0" fontId="15" fillId="0" borderId="3" xfId="0" applyFont="1" applyBorder="1" applyAlignment="1">
      <alignment horizontal="justify" vertical="center" wrapText="1"/>
    </xf>
    <xf numFmtId="14" fontId="12" fillId="0" borderId="1" xfId="0" applyNumberFormat="1" applyFont="1" applyBorder="1" applyAlignment="1">
      <alignment horizontal="center" vertical="center"/>
    </xf>
    <xf numFmtId="0" fontId="12" fillId="0" borderId="12" xfId="1" applyFont="1" applyFill="1" applyBorder="1" applyAlignment="1">
      <alignment vertical="center" wrapText="1"/>
    </xf>
    <xf numFmtId="14" fontId="12" fillId="0" borderId="82" xfId="0" applyNumberFormat="1" applyFont="1" applyBorder="1" applyAlignment="1">
      <alignment horizontal="center" vertical="center"/>
    </xf>
    <xf numFmtId="0" fontId="2" fillId="0" borderId="9" xfId="0" applyFont="1" applyBorder="1" applyAlignment="1" applyProtection="1">
      <alignment vertical="center" wrapText="1"/>
      <protection hidden="1"/>
    </xf>
    <xf numFmtId="0" fontId="2" fillId="0" borderId="1" xfId="0" applyFont="1" applyFill="1" applyBorder="1" applyAlignment="1" applyProtection="1">
      <alignment horizontal="justify" vertical="center" wrapText="1"/>
      <protection hidden="1"/>
    </xf>
    <xf numFmtId="0" fontId="2" fillId="0" borderId="14" xfId="0" applyFont="1" applyBorder="1" applyAlignment="1">
      <alignment horizontal="justify" vertical="center" wrapText="1"/>
    </xf>
    <xf numFmtId="0" fontId="13" fillId="0" borderId="14" xfId="0" applyFont="1" applyBorder="1" applyAlignment="1">
      <alignment horizontal="justify" vertical="center" wrapText="1"/>
    </xf>
    <xf numFmtId="0" fontId="12" fillId="0" borderId="14" xfId="0" applyFont="1" applyBorder="1" applyAlignment="1">
      <alignment horizontal="justify" vertical="center" wrapText="1"/>
    </xf>
    <xf numFmtId="0" fontId="2" fillId="0" borderId="9" xfId="0" applyFont="1" applyBorder="1" applyAlignment="1">
      <alignment horizontal="left" vertical="center" wrapText="1"/>
    </xf>
    <xf numFmtId="0" fontId="55" fillId="0" borderId="1" xfId="0" applyFont="1" applyBorder="1" applyAlignment="1">
      <alignment horizontal="justify" vertical="center" wrapText="1"/>
    </xf>
    <xf numFmtId="0" fontId="2" fillId="0" borderId="9" xfId="0" applyFont="1" applyBorder="1" applyAlignment="1">
      <alignment horizontal="justify" vertical="center" wrapText="1"/>
    </xf>
    <xf numFmtId="0" fontId="2" fillId="0" borderId="100" xfId="0" applyFont="1" applyBorder="1" applyAlignment="1">
      <alignment horizontal="justify" vertical="center" wrapText="1"/>
    </xf>
    <xf numFmtId="0" fontId="2" fillId="0" borderId="57" xfId="0" applyFont="1" applyBorder="1" applyAlignment="1">
      <alignment horizontal="justify" vertical="center" wrapText="1"/>
    </xf>
    <xf numFmtId="14" fontId="2" fillId="0" borderId="10" xfId="0" applyNumberFormat="1" applyFont="1" applyBorder="1" applyAlignment="1">
      <alignment horizontal="center" vertical="center"/>
    </xf>
    <xf numFmtId="0" fontId="2" fillId="0" borderId="1" xfId="0" applyFont="1" applyBorder="1" applyAlignment="1">
      <alignment horizontal="center" vertical="center"/>
    </xf>
    <xf numFmtId="0" fontId="2" fillId="0" borderId="3" xfId="0" applyFont="1" applyBorder="1" applyAlignment="1">
      <alignment horizontal="justify" vertical="center" wrapText="1"/>
    </xf>
    <xf numFmtId="0" fontId="12" fillId="0" borderId="1"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2" xfId="0" applyFont="1" applyBorder="1" applyAlignment="1">
      <alignment horizontal="center" vertical="center" wrapText="1"/>
    </xf>
    <xf numFmtId="0" fontId="2" fillId="0" borderId="13" xfId="0" applyFont="1" applyBorder="1" applyAlignment="1">
      <alignment horizontal="justify" vertical="center" wrapText="1"/>
    </xf>
    <xf numFmtId="0" fontId="2" fillId="0" borderId="1" xfId="0" applyFont="1" applyBorder="1" applyAlignment="1">
      <alignment horizontal="justify" vertical="top" wrapText="1"/>
    </xf>
    <xf numFmtId="0" fontId="2" fillId="0" borderId="3" xfId="0" applyFont="1" applyBorder="1" applyAlignment="1">
      <alignment horizontal="center" vertical="center" wrapText="1"/>
    </xf>
    <xf numFmtId="0" fontId="12" fillId="0" borderId="14" xfId="1" applyFont="1" applyFill="1" applyBorder="1" applyAlignment="1">
      <alignment horizontal="center" vertical="center" wrapText="1"/>
    </xf>
    <xf numFmtId="0" fontId="2" fillId="0" borderId="9" xfId="0" applyFont="1" applyBorder="1" applyAlignment="1">
      <alignment vertical="center" wrapText="1"/>
    </xf>
    <xf numFmtId="14" fontId="12" fillId="0" borderId="1" xfId="0" applyNumberFormat="1" applyFont="1" applyBorder="1" applyAlignment="1">
      <alignment horizontal="center" vertical="center" wrapText="1"/>
    </xf>
    <xf numFmtId="14" fontId="12" fillId="0" borderId="9" xfId="0" applyNumberFormat="1" applyFont="1" applyBorder="1" applyAlignment="1">
      <alignment horizontal="center" vertical="center" wrapText="1"/>
    </xf>
    <xf numFmtId="14" fontId="2" fillId="0" borderId="1" xfId="0" applyNumberFormat="1" applyFont="1" applyBorder="1" applyAlignment="1">
      <alignment vertical="center"/>
    </xf>
    <xf numFmtId="14" fontId="2" fillId="0" borderId="1" xfId="0" applyNumberFormat="1" applyFont="1" applyBorder="1" applyAlignment="1">
      <alignment horizontal="center" vertical="center"/>
    </xf>
    <xf numFmtId="0" fontId="12" fillId="0" borderId="14" xfId="0" applyFont="1" applyBorder="1" applyAlignment="1">
      <alignment vertical="center" wrapText="1"/>
    </xf>
    <xf numFmtId="0" fontId="12" fillId="0" borderId="14" xfId="1" applyFont="1" applyFill="1" applyBorder="1" applyAlignment="1">
      <alignment vertical="center" wrapText="1"/>
    </xf>
    <xf numFmtId="14" fontId="2" fillId="0" borderId="14" xfId="0" applyNumberFormat="1" applyFont="1" applyBorder="1" applyAlignment="1">
      <alignment vertical="center"/>
    </xf>
    <xf numFmtId="0" fontId="2" fillId="0" borderId="14" xfId="0" applyFont="1" applyBorder="1" applyAlignment="1">
      <alignment vertical="center"/>
    </xf>
    <xf numFmtId="0" fontId="2" fillId="0" borderId="9" xfId="0" applyFont="1" applyBorder="1" applyAlignment="1">
      <alignment horizontal="justify" vertical="center" wrapText="1"/>
    </xf>
    <xf numFmtId="0" fontId="2" fillId="0" borderId="4" xfId="0" applyFont="1" applyBorder="1" applyAlignment="1">
      <alignment horizontal="justify" vertical="center" wrapText="1"/>
    </xf>
    <xf numFmtId="0" fontId="12" fillId="0" borderId="9" xfId="0" applyFont="1" applyBorder="1" applyAlignment="1">
      <alignment horizontal="center" vertical="center" wrapText="1"/>
    </xf>
    <xf numFmtId="0" fontId="12" fillId="0" borderId="4" xfId="0" applyFont="1" applyBorder="1" applyAlignment="1">
      <alignment horizontal="center" vertical="center" wrapText="1"/>
    </xf>
    <xf numFmtId="0" fontId="2" fillId="0" borderId="1" xfId="0" applyFont="1" applyBorder="1" applyAlignment="1">
      <alignment horizontal="justify" vertical="center" wrapText="1"/>
    </xf>
    <xf numFmtId="0" fontId="2" fillId="0" borderId="9" xfId="0" applyFont="1" applyBorder="1" applyAlignment="1">
      <alignment horizontal="center" vertical="center" wrapText="1"/>
    </xf>
    <xf numFmtId="0" fontId="2" fillId="0" borderId="4" xfId="0" applyFont="1" applyBorder="1" applyAlignment="1">
      <alignment horizontal="center" vertical="center" wrapText="1"/>
    </xf>
    <xf numFmtId="0" fontId="12" fillId="0" borderId="1"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4" xfId="0" applyFont="1" applyBorder="1" applyAlignment="1">
      <alignment horizontal="center" vertical="center"/>
    </xf>
    <xf numFmtId="0" fontId="2" fillId="0" borderId="14" xfId="0" applyFont="1" applyBorder="1" applyAlignment="1">
      <alignment horizontal="center" vertical="center" wrapText="1"/>
    </xf>
    <xf numFmtId="0" fontId="12" fillId="0" borderId="14" xfId="0" applyFont="1" applyBorder="1" applyAlignment="1">
      <alignment horizontal="center" vertical="center" wrapText="1"/>
    </xf>
    <xf numFmtId="0" fontId="2" fillId="0" borderId="1" xfId="0" applyFont="1" applyFill="1" applyBorder="1" applyAlignment="1">
      <alignment horizontal="center" vertical="center" wrapText="1"/>
    </xf>
    <xf numFmtId="0" fontId="2" fillId="0" borderId="82" xfId="0" applyFont="1" applyBorder="1" applyAlignment="1">
      <alignment horizontal="center" vertical="center" wrapText="1"/>
    </xf>
    <xf numFmtId="0" fontId="12" fillId="0" borderId="64" xfId="0" applyFont="1" applyBorder="1" applyAlignment="1">
      <alignment horizontal="center" vertical="center" wrapText="1"/>
    </xf>
    <xf numFmtId="0" fontId="12" fillId="0" borderId="82" xfId="0" applyFont="1" applyBorder="1" applyAlignment="1">
      <alignment horizontal="center" vertical="center" wrapText="1"/>
    </xf>
    <xf numFmtId="0" fontId="13" fillId="0" borderId="1" xfId="0" applyFont="1" applyBorder="1" applyAlignment="1">
      <alignment horizontal="justify" vertical="center" wrapText="1"/>
    </xf>
    <xf numFmtId="0" fontId="13" fillId="0" borderId="12" xfId="0" applyFont="1" applyBorder="1" applyAlignment="1">
      <alignment horizontal="justify" vertical="center" wrapText="1"/>
    </xf>
    <xf numFmtId="0" fontId="2" fillId="0" borderId="12" xfId="0" applyFont="1" applyBorder="1" applyAlignment="1">
      <alignment horizontal="center" vertical="center" wrapText="1"/>
    </xf>
    <xf numFmtId="0" fontId="17" fillId="0" borderId="56" xfId="0" applyFont="1" applyBorder="1" applyAlignment="1">
      <alignment horizontal="center" vertical="center" wrapText="1"/>
    </xf>
    <xf numFmtId="0" fontId="12" fillId="0" borderId="4" xfId="0" applyFont="1" applyBorder="1" applyAlignment="1">
      <alignment horizontal="center" vertical="center"/>
    </xf>
    <xf numFmtId="0" fontId="17" fillId="0" borderId="60"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11" xfId="0" applyFont="1" applyBorder="1" applyAlignment="1">
      <alignment horizontal="center" vertical="center" wrapText="1"/>
    </xf>
    <xf numFmtId="0" fontId="12" fillId="0" borderId="1" xfId="0" applyFont="1" applyBorder="1" applyAlignment="1">
      <alignment horizontal="center" vertical="center"/>
    </xf>
    <xf numFmtId="0" fontId="12" fillId="0" borderId="12" xfId="0" applyFont="1" applyBorder="1" applyAlignment="1">
      <alignment horizontal="center" vertical="center"/>
    </xf>
    <xf numFmtId="0" fontId="2" fillId="0" borderId="82" xfId="0" applyFont="1" applyBorder="1" applyAlignment="1">
      <alignment horizontal="justify" vertical="center" wrapText="1"/>
    </xf>
    <xf numFmtId="0" fontId="2" fillId="0" borderId="15" xfId="0" applyFont="1" applyBorder="1" applyAlignment="1">
      <alignment horizontal="justify" vertical="center" wrapText="1"/>
    </xf>
    <xf numFmtId="0" fontId="2" fillId="0" borderId="3" xfId="0" applyFont="1" applyBorder="1" applyAlignment="1">
      <alignment horizontal="justify" vertical="center" wrapText="1"/>
    </xf>
    <xf numFmtId="0" fontId="13" fillId="0" borderId="9" xfId="0" applyFont="1" applyBorder="1" applyAlignment="1">
      <alignment horizontal="justify" vertical="center" wrapText="1"/>
    </xf>
    <xf numFmtId="0" fontId="12" fillId="0" borderId="1" xfId="0" applyFont="1" applyBorder="1" applyAlignment="1">
      <alignment horizontal="justify" vertical="center" wrapText="1"/>
    </xf>
    <xf numFmtId="0" fontId="12" fillId="0" borderId="12" xfId="0" applyFont="1" applyBorder="1" applyAlignment="1">
      <alignment horizontal="justify" vertical="center" wrapText="1"/>
    </xf>
    <xf numFmtId="0" fontId="12" fillId="0" borderId="12" xfId="0" applyFont="1" applyBorder="1" applyAlignment="1">
      <alignment horizontal="center" vertical="center" wrapText="1"/>
    </xf>
    <xf numFmtId="0" fontId="12" fillId="0" borderId="4" xfId="0" applyFont="1" applyBorder="1" applyAlignment="1">
      <alignment horizontal="justify" vertical="center" wrapText="1"/>
    </xf>
    <xf numFmtId="0" fontId="12" fillId="0" borderId="9" xfId="0" applyFont="1" applyBorder="1" applyAlignment="1">
      <alignment horizontal="justify" vertical="center" wrapText="1"/>
    </xf>
    <xf numFmtId="0" fontId="12" fillId="0" borderId="82" xfId="1" applyFont="1" applyFill="1" applyBorder="1" applyAlignment="1">
      <alignment horizontal="center" vertical="center" wrapText="1"/>
    </xf>
    <xf numFmtId="0" fontId="2" fillId="0" borderId="12" xfId="0" applyFont="1" applyBorder="1" applyAlignment="1">
      <alignment horizontal="justify" vertical="center" wrapText="1"/>
    </xf>
    <xf numFmtId="0" fontId="2" fillId="0" borderId="12" xfId="0" applyFont="1" applyBorder="1" applyAlignment="1">
      <alignment horizontal="center" vertical="center"/>
    </xf>
    <xf numFmtId="0" fontId="2" fillId="0" borderId="13" xfId="0" applyFont="1" applyBorder="1" applyAlignment="1">
      <alignment horizontal="justify" vertical="center" wrapText="1"/>
    </xf>
    <xf numFmtId="0" fontId="12" fillId="0" borderId="4" xfId="1" applyFont="1" applyFill="1" applyBorder="1" applyAlignment="1">
      <alignment horizontal="justify" vertical="center" wrapText="1"/>
    </xf>
    <xf numFmtId="0" fontId="12" fillId="0" borderId="1" xfId="1" applyFont="1" applyFill="1" applyBorder="1" applyAlignment="1">
      <alignment horizontal="justify" vertical="center" wrapText="1"/>
    </xf>
    <xf numFmtId="0" fontId="12" fillId="0" borderId="12" xfId="1" applyFont="1" applyFill="1" applyBorder="1" applyAlignment="1">
      <alignment horizontal="justify" vertical="center" wrapText="1"/>
    </xf>
    <xf numFmtId="0" fontId="17" fillId="0" borderId="4" xfId="0" applyFont="1" applyBorder="1" applyAlignment="1">
      <alignment horizontal="center" vertical="center" wrapText="1"/>
    </xf>
    <xf numFmtId="0" fontId="17" fillId="0" borderId="1" xfId="0" applyFont="1" applyBorder="1" applyAlignment="1">
      <alignment horizontal="center" vertical="center" wrapText="1"/>
    </xf>
    <xf numFmtId="0" fontId="2" fillId="0" borderId="1" xfId="0" applyFont="1" applyBorder="1" applyAlignment="1" applyProtection="1">
      <alignment horizontal="justify" vertical="center" wrapText="1"/>
      <protection hidden="1"/>
    </xf>
    <xf numFmtId="0" fontId="2" fillId="0" borderId="12" xfId="0" applyFont="1" applyBorder="1" applyAlignment="1" applyProtection="1">
      <alignment horizontal="justify" vertical="center" wrapText="1"/>
      <protection hidden="1"/>
    </xf>
    <xf numFmtId="0" fontId="17" fillId="0" borderId="12" xfId="0" applyFont="1" applyBorder="1" applyAlignment="1">
      <alignment horizontal="center" vertical="center" wrapText="1"/>
    </xf>
    <xf numFmtId="0" fontId="2" fillId="0" borderId="1" xfId="0" applyFont="1" applyFill="1" applyBorder="1" applyAlignment="1">
      <alignment horizontal="justify" vertical="center" wrapText="1"/>
    </xf>
    <xf numFmtId="0" fontId="12" fillId="0" borderId="1" xfId="1" applyFont="1" applyFill="1" applyBorder="1" applyAlignment="1">
      <alignment horizontal="center" vertical="center" wrapText="1"/>
    </xf>
    <xf numFmtId="0" fontId="41" fillId="0" borderId="6" xfId="0" applyFont="1" applyBorder="1" applyAlignment="1">
      <alignment horizontal="justify" vertical="center"/>
    </xf>
    <xf numFmtId="0" fontId="41" fillId="0" borderId="7" xfId="0" applyFont="1" applyBorder="1" applyAlignment="1">
      <alignment horizontal="justify" vertical="center"/>
    </xf>
    <xf numFmtId="0" fontId="41" fillId="0" borderId="8" xfId="0" applyFont="1" applyBorder="1" applyAlignment="1">
      <alignment horizontal="justify" vertical="center"/>
    </xf>
    <xf numFmtId="0" fontId="41" fillId="0" borderId="79" xfId="0" applyFont="1" applyBorder="1" applyAlignment="1">
      <alignment horizontal="justify" vertical="center"/>
    </xf>
    <xf numFmtId="0" fontId="41" fillId="0" borderId="65" xfId="0" applyFont="1" applyBorder="1" applyAlignment="1">
      <alignment horizontal="justify" vertical="center"/>
    </xf>
    <xf numFmtId="0" fontId="40" fillId="0" borderId="8" xfId="0" applyFont="1" applyBorder="1" applyAlignment="1">
      <alignment horizontal="left"/>
    </xf>
    <xf numFmtId="0" fontId="40" fillId="0" borderId="1" xfId="0" applyFont="1" applyBorder="1" applyAlignment="1">
      <alignment horizontal="left"/>
    </xf>
    <xf numFmtId="0" fontId="40" fillId="0" borderId="1" xfId="0" applyFont="1" applyBorder="1" applyAlignment="1">
      <alignment horizontal="left" wrapText="1"/>
    </xf>
    <xf numFmtId="0" fontId="40" fillId="0" borderId="12" xfId="0" applyFont="1" applyBorder="1" applyAlignment="1">
      <alignment horizontal="left"/>
    </xf>
    <xf numFmtId="0" fontId="36" fillId="0" borderId="66" xfId="0" applyFont="1" applyBorder="1" applyAlignment="1">
      <alignment horizontal="center" vertical="center" wrapText="1"/>
    </xf>
    <xf numFmtId="0" fontId="36" fillId="0" borderId="72" xfId="0" applyFont="1" applyBorder="1" applyAlignment="1">
      <alignment horizontal="center" vertical="center" wrapText="1"/>
    </xf>
    <xf numFmtId="0" fontId="36" fillId="0" borderId="67" xfId="0" applyFont="1" applyBorder="1" applyAlignment="1">
      <alignment horizontal="center" vertical="center" wrapText="1"/>
    </xf>
    <xf numFmtId="0" fontId="36" fillId="0" borderId="68" xfId="0" applyFont="1" applyBorder="1" applyAlignment="1">
      <alignment horizontal="center" vertical="center" wrapText="1"/>
    </xf>
    <xf numFmtId="0" fontId="36" fillId="0" borderId="0" xfId="0" applyFont="1" applyBorder="1" applyAlignment="1">
      <alignment horizontal="center" vertical="center" wrapText="1"/>
    </xf>
    <xf numFmtId="0" fontId="36" fillId="0" borderId="69" xfId="0" applyFont="1" applyBorder="1" applyAlignment="1">
      <alignment horizontal="center" vertical="center" wrapText="1"/>
    </xf>
    <xf numFmtId="0" fontId="4" fillId="0" borderId="25" xfId="0" applyFont="1" applyBorder="1" applyAlignment="1">
      <alignment horizontal="left" vertical="center" wrapText="1"/>
    </xf>
    <xf numFmtId="0" fontId="4" fillId="0" borderId="26" xfId="0" applyFont="1" applyBorder="1" applyAlignment="1">
      <alignment horizontal="left" vertical="center" wrapText="1"/>
    </xf>
    <xf numFmtId="0" fontId="4" fillId="0" borderId="81" xfId="0" applyFont="1" applyBorder="1" applyAlignment="1">
      <alignment horizontal="left" vertical="center" wrapText="1"/>
    </xf>
    <xf numFmtId="0" fontId="4" fillId="0" borderId="27" xfId="0" applyFont="1" applyBorder="1" applyAlignment="1">
      <alignment horizontal="left" vertical="center" wrapText="1"/>
    </xf>
    <xf numFmtId="0" fontId="4" fillId="0" borderId="66" xfId="0" applyFont="1" applyBorder="1" applyAlignment="1">
      <alignment horizontal="center" vertical="center" wrapText="1"/>
    </xf>
    <xf numFmtId="0" fontId="4" fillId="0" borderId="72" xfId="0" applyFont="1" applyBorder="1" applyAlignment="1">
      <alignment horizontal="center" vertical="center" wrapText="1"/>
    </xf>
    <xf numFmtId="0" fontId="4" fillId="0" borderId="67" xfId="0" applyFont="1" applyBorder="1" applyAlignment="1">
      <alignment horizontal="center" vertical="center" wrapText="1"/>
    </xf>
    <xf numFmtId="0" fontId="4" fillId="0" borderId="70" xfId="0" applyFont="1" applyBorder="1" applyAlignment="1">
      <alignment horizontal="center" vertical="center" wrapText="1"/>
    </xf>
    <xf numFmtId="0" fontId="4" fillId="0" borderId="73" xfId="0" applyFont="1" applyBorder="1" applyAlignment="1">
      <alignment horizontal="center" vertical="center" wrapText="1"/>
    </xf>
    <xf numFmtId="0" fontId="4" fillId="0" borderId="71" xfId="0" applyFont="1" applyBorder="1" applyAlignment="1">
      <alignment horizontal="center" vertical="center" wrapText="1"/>
    </xf>
    <xf numFmtId="0" fontId="34" fillId="0" borderId="1" xfId="0" applyFont="1" applyBorder="1" applyAlignment="1">
      <alignment horizontal="left" wrapText="1"/>
    </xf>
    <xf numFmtId="0" fontId="34" fillId="0" borderId="1" xfId="0" applyFont="1" applyBorder="1" applyAlignment="1">
      <alignment horizontal="left" vertical="center" wrapText="1"/>
    </xf>
    <xf numFmtId="0" fontId="34" fillId="0" borderId="12" xfId="0" applyFont="1" applyBorder="1" applyAlignment="1">
      <alignment horizontal="left" vertical="center" wrapText="1"/>
    </xf>
    <xf numFmtId="0" fontId="4" fillId="0" borderId="80" xfId="0" applyFont="1" applyBorder="1" applyAlignment="1">
      <alignment horizontal="left" vertical="center" wrapText="1"/>
    </xf>
    <xf numFmtId="0" fontId="4" fillId="0" borderId="5" xfId="0" applyFont="1" applyBorder="1" applyAlignment="1">
      <alignment horizontal="left" vertical="center" wrapText="1"/>
    </xf>
    <xf numFmtId="0" fontId="4" fillId="0" borderId="78" xfId="0" applyFont="1" applyBorder="1" applyAlignment="1">
      <alignment horizontal="left" vertical="center" wrapText="1"/>
    </xf>
    <xf numFmtId="0" fontId="42" fillId="0" borderId="6" xfId="0" applyFont="1" applyBorder="1" applyAlignment="1">
      <alignment horizontal="left" vertical="center" wrapText="1"/>
    </xf>
    <xf numFmtId="0" fontId="42" fillId="0" borderId="7" xfId="0" applyFont="1" applyBorder="1" applyAlignment="1">
      <alignment horizontal="left" vertical="center" wrapText="1"/>
    </xf>
    <xf numFmtId="0" fontId="42" fillId="0" borderId="8" xfId="0" applyFont="1" applyBorder="1" applyAlignment="1">
      <alignment horizontal="left" vertical="center" wrapText="1"/>
    </xf>
    <xf numFmtId="0" fontId="30" fillId="0" borderId="70" xfId="0" applyFont="1" applyBorder="1" applyAlignment="1">
      <alignment horizontal="center"/>
    </xf>
    <xf numFmtId="0" fontId="30" fillId="0" borderId="73" xfId="0" applyFont="1" applyBorder="1" applyAlignment="1">
      <alignment horizontal="center"/>
    </xf>
    <xf numFmtId="0" fontId="30" fillId="0" borderId="71" xfId="0" applyFont="1" applyBorder="1" applyAlignment="1">
      <alignment horizontal="center"/>
    </xf>
    <xf numFmtId="0" fontId="30" fillId="0" borderId="66" xfId="0" applyFont="1" applyBorder="1" applyAlignment="1">
      <alignment horizontal="center" vertical="center"/>
    </xf>
    <xf numFmtId="0" fontId="30" fillId="0" borderId="72" xfId="0" applyFont="1" applyBorder="1" applyAlignment="1">
      <alignment horizontal="center" vertical="center"/>
    </xf>
    <xf numFmtId="0" fontId="30" fillId="0" borderId="67" xfId="0" applyFont="1" applyBorder="1" applyAlignment="1">
      <alignment horizontal="center" vertical="center"/>
    </xf>
    <xf numFmtId="0" fontId="30" fillId="0" borderId="68" xfId="0" applyFont="1" applyBorder="1" applyAlignment="1">
      <alignment horizontal="center" vertical="center"/>
    </xf>
    <xf numFmtId="0" fontId="30" fillId="0" borderId="0" xfId="0" applyFont="1" applyBorder="1" applyAlignment="1">
      <alignment horizontal="center" vertical="center"/>
    </xf>
    <xf numFmtId="0" fontId="30" fillId="0" borderId="69" xfId="0" applyFont="1" applyBorder="1" applyAlignment="1">
      <alignment horizontal="center" vertical="center"/>
    </xf>
    <xf numFmtId="0" fontId="0" fillId="0" borderId="66" xfId="0" applyBorder="1" applyAlignment="1">
      <alignment horizontal="center"/>
    </xf>
    <xf numFmtId="0" fontId="0" fillId="0" borderId="67" xfId="0" applyBorder="1" applyAlignment="1">
      <alignment horizontal="center"/>
    </xf>
    <xf numFmtId="0" fontId="0" fillId="0" borderId="68" xfId="0" applyBorder="1" applyAlignment="1">
      <alignment horizontal="center"/>
    </xf>
    <xf numFmtId="0" fontId="0" fillId="0" borderId="69" xfId="0" applyBorder="1" applyAlignment="1">
      <alignment horizontal="center"/>
    </xf>
    <xf numFmtId="0" fontId="0" fillId="0" borderId="25" xfId="0" applyBorder="1" applyAlignment="1">
      <alignment horizontal="center"/>
    </xf>
    <xf numFmtId="0" fontId="0" fillId="0" borderId="27" xfId="0" applyBorder="1" applyAlignment="1">
      <alignment horizontal="center"/>
    </xf>
    <xf numFmtId="0" fontId="9" fillId="0" borderId="1" xfId="0" applyFont="1" applyBorder="1" applyAlignment="1">
      <alignment horizontal="center" vertical="center" wrapText="1"/>
    </xf>
    <xf numFmtId="0" fontId="0" fillId="2" borderId="9" xfId="0" applyFill="1" applyBorder="1" applyAlignment="1">
      <alignment horizontal="center" wrapText="1"/>
    </xf>
    <xf numFmtId="0" fontId="0" fillId="2" borderId="10" xfId="0" applyFill="1" applyBorder="1" applyAlignment="1">
      <alignment horizontal="center" wrapText="1"/>
    </xf>
    <xf numFmtId="0" fontId="0" fillId="2" borderId="4" xfId="0" applyFill="1" applyBorder="1" applyAlignment="1">
      <alignment horizontal="center" wrapText="1"/>
    </xf>
    <xf numFmtId="0" fontId="7" fillId="2" borderId="1" xfId="0" applyFont="1" applyFill="1" applyBorder="1" applyAlignment="1">
      <alignment horizontal="center" vertical="center" wrapText="1"/>
    </xf>
    <xf numFmtId="0" fontId="0" fillId="10" borderId="9" xfId="0" applyFill="1" applyBorder="1" applyAlignment="1">
      <alignment horizontal="center" vertical="center" wrapText="1"/>
    </xf>
    <xf numFmtId="0" fontId="0" fillId="10" borderId="4" xfId="0" applyFill="1" applyBorder="1" applyAlignment="1">
      <alignment horizontal="center" vertical="center" wrapText="1"/>
    </xf>
    <xf numFmtId="0" fontId="7" fillId="10" borderId="1" xfId="0" applyFont="1" applyFill="1" applyBorder="1" applyAlignment="1">
      <alignment horizontal="center" vertical="center" wrapText="1"/>
    </xf>
    <xf numFmtId="0" fontId="3" fillId="3" borderId="1" xfId="0" applyFont="1" applyFill="1" applyBorder="1" applyAlignment="1">
      <alignment horizontal="center" wrapText="1"/>
    </xf>
    <xf numFmtId="0" fontId="3" fillId="9" borderId="1" xfId="0" applyFont="1" applyFill="1" applyBorder="1" applyAlignment="1">
      <alignment horizontal="center" vertical="center" wrapText="1"/>
    </xf>
    <xf numFmtId="0" fontId="0" fillId="9" borderId="1" xfId="0" applyFill="1" applyBorder="1" applyAlignment="1">
      <alignment horizontal="center" vertical="center" wrapText="1"/>
    </xf>
    <xf numFmtId="0" fontId="3" fillId="9" borderId="1" xfId="0" applyFont="1" applyFill="1" applyBorder="1" applyAlignment="1">
      <alignment horizontal="center" vertical="center"/>
    </xf>
    <xf numFmtId="0" fontId="3" fillId="3" borderId="5" xfId="0" applyFont="1" applyFill="1" applyBorder="1" applyAlignment="1">
      <alignment horizontal="center"/>
    </xf>
    <xf numFmtId="0" fontId="3" fillId="2" borderId="1" xfId="0" applyFont="1" applyFill="1" applyBorder="1" applyAlignment="1">
      <alignment horizontal="center" vertical="center"/>
    </xf>
    <xf numFmtId="0" fontId="0" fillId="0" borderId="1" xfId="0" applyBorder="1" applyAlignment="1">
      <alignment horizontal="center" vertical="center" wrapText="1"/>
    </xf>
    <xf numFmtId="0" fontId="3" fillId="6" borderId="1" xfId="0" applyFont="1" applyFill="1" applyBorder="1" applyAlignment="1">
      <alignment horizontal="center" vertical="center" wrapText="1"/>
    </xf>
    <xf numFmtId="0" fontId="3" fillId="6" borderId="1" xfId="0" applyFont="1" applyFill="1" applyBorder="1" applyAlignment="1">
      <alignment horizontal="center" vertical="center"/>
    </xf>
    <xf numFmtId="0" fontId="33" fillId="0" borderId="0" xfId="0" applyFont="1" applyAlignment="1">
      <alignment horizontal="center" vertical="center"/>
    </xf>
    <xf numFmtId="0" fontId="33" fillId="0" borderId="5" xfId="0" applyFont="1" applyBorder="1" applyAlignment="1">
      <alignment horizontal="center" vertical="center"/>
    </xf>
    <xf numFmtId="0" fontId="3" fillId="0" borderId="1" xfId="0" applyFont="1" applyFill="1" applyBorder="1" applyAlignment="1">
      <alignment horizontal="left" vertical="center" wrapText="1"/>
    </xf>
    <xf numFmtId="0" fontId="0" fillId="0" borderId="1" xfId="0" applyBorder="1" applyAlignment="1">
      <alignment horizontal="justify" vertical="center" wrapText="1"/>
    </xf>
    <xf numFmtId="0" fontId="3" fillId="7" borderId="1" xfId="0" applyFont="1" applyFill="1" applyBorder="1" applyAlignment="1">
      <alignment horizontal="center" vertical="center" wrapText="1"/>
    </xf>
    <xf numFmtId="0" fontId="5" fillId="2" borderId="6" xfId="0" applyFont="1" applyFill="1" applyBorder="1" applyAlignment="1">
      <alignment horizontal="center" vertical="center"/>
    </xf>
    <xf numFmtId="0" fontId="5" fillId="2" borderId="7" xfId="0" applyFont="1" applyFill="1" applyBorder="1" applyAlignment="1">
      <alignment horizontal="center" vertical="center"/>
    </xf>
    <xf numFmtId="0" fontId="5" fillId="2" borderId="8" xfId="0" applyFont="1" applyFill="1" applyBorder="1" applyAlignment="1">
      <alignment horizontal="center" vertical="center"/>
    </xf>
    <xf numFmtId="0" fontId="3" fillId="4" borderId="1" xfId="0" applyFont="1" applyFill="1" applyBorder="1" applyAlignment="1">
      <alignment horizontal="center" vertical="center" wrapText="1"/>
    </xf>
    <xf numFmtId="0" fontId="3" fillId="4" borderId="1" xfId="0" applyFont="1" applyFill="1" applyBorder="1" applyAlignment="1">
      <alignment horizontal="center" vertical="center"/>
    </xf>
    <xf numFmtId="0" fontId="3" fillId="5" borderId="1" xfId="0" applyFont="1" applyFill="1" applyBorder="1" applyAlignment="1">
      <alignment horizontal="center" vertical="center" wrapText="1"/>
    </xf>
    <xf numFmtId="0" fontId="3" fillId="5" borderId="1" xfId="0" applyFont="1" applyFill="1" applyBorder="1" applyAlignment="1">
      <alignment horizontal="center" vertical="center"/>
    </xf>
    <xf numFmtId="0" fontId="3" fillId="0" borderId="6" xfId="0" applyFont="1" applyBorder="1" applyAlignment="1" applyProtection="1">
      <alignment horizontal="center" vertical="center" wrapText="1"/>
      <protection hidden="1"/>
    </xf>
    <xf numFmtId="0" fontId="3" fillId="0" borderId="7" xfId="0" applyFont="1" applyBorder="1" applyAlignment="1" applyProtection="1">
      <alignment horizontal="center" vertical="center" wrapText="1"/>
      <protection hidden="1"/>
    </xf>
    <xf numFmtId="0" fontId="3" fillId="0" borderId="8" xfId="0" applyFont="1" applyBorder="1" applyAlignment="1" applyProtection="1">
      <alignment horizontal="center" vertical="center" wrapText="1"/>
      <protection hidden="1"/>
    </xf>
    <xf numFmtId="0" fontId="3" fillId="2" borderId="6"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6"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8" xfId="0" applyFont="1" applyFill="1" applyBorder="1" applyAlignment="1">
      <alignment horizontal="center" vertical="center"/>
    </xf>
    <xf numFmtId="0" fontId="3" fillId="3" borderId="6" xfId="0" applyFont="1" applyFill="1" applyBorder="1" applyAlignment="1">
      <alignment horizontal="center" vertical="center"/>
    </xf>
    <xf numFmtId="0" fontId="3" fillId="3" borderId="7" xfId="0" applyFont="1" applyFill="1" applyBorder="1" applyAlignment="1">
      <alignment horizontal="center" vertical="center"/>
    </xf>
    <xf numFmtId="0" fontId="3" fillId="3" borderId="8" xfId="0" applyFont="1" applyFill="1" applyBorder="1" applyAlignment="1">
      <alignment horizontal="center" vertical="center"/>
    </xf>
    <xf numFmtId="0" fontId="29" fillId="0" borderId="0" xfId="0" applyFont="1" applyAlignment="1">
      <alignment horizontal="center" vertical="center" readingOrder="1"/>
    </xf>
    <xf numFmtId="0" fontId="2" fillId="0" borderId="1" xfId="0" applyFont="1" applyBorder="1" applyAlignment="1">
      <alignment horizontal="center" vertical="center" wrapText="1"/>
    </xf>
    <xf numFmtId="0" fontId="12" fillId="0" borderId="1" xfId="1" applyFont="1" applyFill="1" applyBorder="1" applyAlignment="1">
      <alignment horizontal="center" vertical="center" wrapText="1"/>
    </xf>
    <xf numFmtId="0" fontId="2" fillId="0" borderId="1" xfId="0" applyFont="1" applyBorder="1" applyAlignment="1">
      <alignment horizontal="justify" vertical="center" wrapText="1"/>
    </xf>
    <xf numFmtId="0" fontId="12" fillId="0" borderId="4" xfId="0" applyFont="1" applyBorder="1" applyAlignment="1">
      <alignment horizontal="center" vertical="center" wrapText="1"/>
    </xf>
    <xf numFmtId="0" fontId="12" fillId="0" borderId="1" xfId="0" applyFont="1" applyBorder="1" applyAlignment="1">
      <alignment horizontal="center" vertical="center" wrapText="1"/>
    </xf>
    <xf numFmtId="0" fontId="12" fillId="0" borderId="9" xfId="0" applyFont="1" applyBorder="1" applyAlignment="1">
      <alignment horizontal="center" vertical="center" wrapText="1"/>
    </xf>
    <xf numFmtId="0" fontId="2" fillId="0" borderId="9" xfId="0" applyFont="1" applyBorder="1" applyAlignment="1">
      <alignment horizontal="center" vertical="center" wrapText="1"/>
    </xf>
    <xf numFmtId="0" fontId="2" fillId="0" borderId="4" xfId="0" applyFont="1" applyBorder="1" applyAlignment="1">
      <alignment horizontal="center" vertical="center" wrapText="1"/>
    </xf>
    <xf numFmtId="0" fontId="12" fillId="0" borderId="9" xfId="1" applyFont="1" applyFill="1" applyBorder="1" applyAlignment="1">
      <alignment horizontal="center" vertical="center" wrapText="1"/>
    </xf>
    <xf numFmtId="0" fontId="12" fillId="0" borderId="4" xfId="1" applyFont="1" applyFill="1" applyBorder="1" applyAlignment="1">
      <alignment horizontal="center" vertical="center" wrapText="1"/>
    </xf>
    <xf numFmtId="0" fontId="2" fillId="0" borderId="9"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0" xfId="0" applyFont="1" applyBorder="1" applyAlignment="1">
      <alignment horizontal="justify" vertical="center" wrapText="1"/>
    </xf>
    <xf numFmtId="0" fontId="2" fillId="0" borderId="1" xfId="0" applyFont="1" applyBorder="1" applyAlignment="1">
      <alignment horizontal="center" vertical="center"/>
    </xf>
    <xf numFmtId="0" fontId="2" fillId="0" borderId="4" xfId="0" applyFont="1" applyBorder="1" applyAlignment="1">
      <alignment horizontal="center" vertical="center"/>
    </xf>
    <xf numFmtId="0" fontId="2" fillId="0" borderId="1" xfId="0" applyNumberFormat="1" applyFont="1" applyBorder="1" applyAlignment="1">
      <alignment horizontal="justify" vertical="center" wrapText="1"/>
    </xf>
    <xf numFmtId="0" fontId="2" fillId="0" borderId="12" xfId="0" applyNumberFormat="1" applyFont="1" applyBorder="1" applyAlignment="1">
      <alignment horizontal="justify" vertical="center" wrapText="1"/>
    </xf>
    <xf numFmtId="0" fontId="2" fillId="0" borderId="12" xfId="0" applyFont="1" applyBorder="1" applyAlignment="1">
      <alignment horizontal="center" vertical="center"/>
    </xf>
    <xf numFmtId="0" fontId="2" fillId="0" borderId="12" xfId="0" applyFont="1" applyBorder="1" applyAlignment="1">
      <alignment horizontal="center" vertical="center" wrapText="1"/>
    </xf>
    <xf numFmtId="0" fontId="12" fillId="0" borderId="12" xfId="0" applyFont="1" applyBorder="1" applyAlignment="1">
      <alignment horizontal="center" vertical="center" wrapText="1"/>
    </xf>
    <xf numFmtId="14" fontId="2" fillId="0" borderId="1" xfId="0" applyNumberFormat="1" applyFont="1" applyBorder="1" applyAlignment="1">
      <alignment horizontal="center" vertical="center"/>
    </xf>
    <xf numFmtId="0" fontId="12" fillId="0" borderId="1" xfId="1" applyFont="1" applyFill="1" applyBorder="1" applyAlignment="1">
      <alignment horizontal="justify" vertical="center" wrapText="1"/>
    </xf>
    <xf numFmtId="0" fontId="2" fillId="0" borderId="1" xfId="0" applyFont="1" applyFill="1" applyBorder="1" applyAlignment="1">
      <alignment horizontal="justify" vertical="center" wrapText="1"/>
    </xf>
    <xf numFmtId="0" fontId="12" fillId="0" borderId="1" xfId="0" applyFont="1" applyBorder="1" applyAlignment="1">
      <alignment horizontal="center" vertical="center"/>
    </xf>
    <xf numFmtId="0" fontId="12" fillId="0" borderId="12" xfId="0" applyFont="1" applyBorder="1" applyAlignment="1">
      <alignment horizontal="center" vertical="center"/>
    </xf>
    <xf numFmtId="0" fontId="12" fillId="0" borderId="1" xfId="0" applyFont="1" applyBorder="1" applyAlignment="1">
      <alignment horizontal="justify" vertical="center" wrapText="1"/>
    </xf>
    <xf numFmtId="0" fontId="12" fillId="0" borderId="12" xfId="0" applyFont="1" applyBorder="1" applyAlignment="1">
      <alignment horizontal="justify" vertical="center" wrapText="1"/>
    </xf>
    <xf numFmtId="0" fontId="12" fillId="0" borderId="64" xfId="0" applyFont="1" applyBorder="1" applyAlignment="1">
      <alignment horizontal="justify" vertical="center" wrapText="1"/>
    </xf>
    <xf numFmtId="0" fontId="12" fillId="0" borderId="10" xfId="0" applyFont="1" applyBorder="1" applyAlignment="1">
      <alignment horizontal="justify" vertical="center" wrapText="1"/>
    </xf>
    <xf numFmtId="0" fontId="12" fillId="0" borderId="4" xfId="0" applyFont="1" applyBorder="1" applyAlignment="1">
      <alignment horizontal="justify" vertical="center" wrapText="1"/>
    </xf>
    <xf numFmtId="0" fontId="12" fillId="0" borderId="10" xfId="0" applyFont="1" applyBorder="1" applyAlignment="1">
      <alignment horizontal="center" vertical="center" wrapText="1"/>
    </xf>
    <xf numFmtId="0" fontId="12" fillId="0" borderId="4" xfId="0" applyFont="1" applyBorder="1" applyAlignment="1">
      <alignment horizontal="center" vertical="center"/>
    </xf>
    <xf numFmtId="0" fontId="2" fillId="0" borderId="12" xfId="0" applyFont="1" applyBorder="1" applyAlignment="1">
      <alignment horizontal="justify" vertical="center" wrapText="1"/>
    </xf>
    <xf numFmtId="0" fontId="13" fillId="0" borderId="1" xfId="0" applyFont="1" applyBorder="1" applyAlignment="1">
      <alignment horizontal="justify" vertical="center" wrapText="1"/>
    </xf>
    <xf numFmtId="0" fontId="17" fillId="0" borderId="56" xfId="0" applyFont="1" applyBorder="1" applyAlignment="1">
      <alignment horizontal="center" vertical="center" wrapText="1"/>
    </xf>
    <xf numFmtId="0" fontId="17" fillId="0" borderId="2" xfId="0" applyFont="1" applyBorder="1" applyAlignment="1">
      <alignment horizontal="center" vertical="center" wrapText="1"/>
    </xf>
    <xf numFmtId="0" fontId="13" fillId="0" borderId="64" xfId="0" applyFont="1" applyBorder="1" applyAlignment="1">
      <alignment horizontal="center" vertical="center" wrapText="1"/>
    </xf>
    <xf numFmtId="0" fontId="13" fillId="0" borderId="10" xfId="0" applyFont="1" applyBorder="1" applyAlignment="1">
      <alignment horizontal="center" vertical="center" wrapText="1"/>
    </xf>
    <xf numFmtId="0" fontId="13" fillId="0" borderId="4" xfId="0" applyFont="1" applyBorder="1" applyAlignment="1">
      <alignment horizontal="center" vertical="center" wrapText="1"/>
    </xf>
    <xf numFmtId="0" fontId="12" fillId="0" borderId="1" xfId="0" applyFont="1" applyBorder="1" applyAlignment="1">
      <alignment horizontal="justify" vertical="top" wrapText="1"/>
    </xf>
    <xf numFmtId="0" fontId="2" fillId="0" borderId="1" xfId="0" applyFont="1" applyBorder="1" applyAlignment="1" applyProtection="1">
      <alignment horizontal="justify" vertical="center" wrapText="1"/>
      <protection hidden="1"/>
    </xf>
    <xf numFmtId="0" fontId="2" fillId="0" borderId="12" xfId="0" applyFont="1" applyBorder="1" applyAlignment="1" applyProtection="1">
      <alignment horizontal="justify" vertical="center" wrapText="1"/>
      <protection hidden="1"/>
    </xf>
    <xf numFmtId="0" fontId="2" fillId="0" borderId="1" xfId="0" applyFont="1" applyBorder="1" applyAlignment="1" applyProtection="1">
      <alignment horizontal="center" vertical="center" wrapText="1"/>
      <protection hidden="1"/>
    </xf>
    <xf numFmtId="0" fontId="2" fillId="0" borderId="12" xfId="0" applyFont="1" applyBorder="1" applyAlignment="1" applyProtection="1">
      <alignment horizontal="center" vertical="center" wrapText="1"/>
      <protection hidden="1"/>
    </xf>
    <xf numFmtId="0" fontId="17" fillId="0" borderId="4" xfId="0" applyFont="1" applyBorder="1" applyAlignment="1">
      <alignment horizontal="center" vertical="center" wrapText="1"/>
    </xf>
    <xf numFmtId="0" fontId="12" fillId="0" borderId="12" xfId="1" applyFont="1" applyFill="1" applyBorder="1" applyAlignment="1">
      <alignment horizontal="justify" vertical="center" wrapText="1"/>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0" xfId="0" applyFont="1" applyBorder="1" applyAlignment="1">
      <alignment horizontal="center" vertical="center" wrapText="1"/>
    </xf>
    <xf numFmtId="0" fontId="1" fillId="2" borderId="15" xfId="0" applyFont="1" applyFill="1" applyBorder="1" applyAlignment="1">
      <alignment horizontal="center" vertical="center" wrapText="1"/>
    </xf>
    <xf numFmtId="0" fontId="1" fillId="2" borderId="13" xfId="0" applyFont="1" applyFill="1" applyBorder="1" applyAlignment="1">
      <alignment horizontal="center" vertical="center" wrapText="1"/>
    </xf>
    <xf numFmtId="0" fontId="4" fillId="0" borderId="1" xfId="0" applyFont="1" applyBorder="1" applyAlignment="1">
      <alignment horizontal="center" vertical="center"/>
    </xf>
    <xf numFmtId="0" fontId="1" fillId="2" borderId="14" xfId="0" applyFont="1" applyFill="1" applyBorder="1" applyAlignment="1">
      <alignment horizontal="center" vertical="center" wrapText="1"/>
    </xf>
    <xf numFmtId="0" fontId="1" fillId="2" borderId="12" xfId="0" applyFont="1" applyFill="1" applyBorder="1" applyAlignment="1">
      <alignment horizontal="center" vertical="center" wrapText="1"/>
    </xf>
    <xf numFmtId="0" fontId="1" fillId="2" borderId="65" xfId="0" applyFont="1" applyFill="1" applyBorder="1" applyAlignment="1">
      <alignment horizontal="center" vertical="center" wrapText="1"/>
    </xf>
    <xf numFmtId="0" fontId="1" fillId="2" borderId="83" xfId="0" applyFont="1" applyFill="1" applyBorder="1" applyAlignment="1">
      <alignment horizontal="center" vertical="center" wrapText="1"/>
    </xf>
    <xf numFmtId="0" fontId="2" fillId="0" borderId="82" xfId="0" applyFont="1" applyBorder="1" applyAlignment="1">
      <alignment horizontal="center" vertical="center" wrapText="1"/>
    </xf>
    <xf numFmtId="0" fontId="2" fillId="0" borderId="64" xfId="0" applyFont="1" applyBorder="1" applyAlignment="1">
      <alignment horizontal="center" vertical="center" wrapText="1"/>
    </xf>
    <xf numFmtId="0" fontId="2" fillId="0" borderId="64" xfId="0" applyFont="1" applyBorder="1" applyAlignment="1">
      <alignment horizontal="justify" vertical="center" wrapText="1"/>
    </xf>
    <xf numFmtId="0" fontId="12" fillId="4" borderId="1" xfId="0" applyFont="1" applyFill="1" applyBorder="1" applyAlignment="1">
      <alignment horizontal="center" vertical="center" wrapText="1"/>
    </xf>
    <xf numFmtId="0" fontId="12" fillId="4" borderId="12" xfId="0" applyFont="1" applyFill="1" applyBorder="1" applyAlignment="1">
      <alignment horizontal="center" vertical="center" wrapText="1"/>
    </xf>
    <xf numFmtId="0" fontId="2" fillId="0" borderId="82" xfId="0" applyFont="1" applyBorder="1" applyAlignment="1">
      <alignment horizontal="justify" vertical="center" wrapText="1"/>
    </xf>
    <xf numFmtId="0" fontId="2" fillId="0" borderId="57" xfId="0" applyFont="1" applyBorder="1" applyAlignment="1">
      <alignment horizontal="justify" vertical="center" wrapText="1"/>
    </xf>
    <xf numFmtId="0" fontId="2" fillId="0" borderId="3" xfId="0" applyFont="1" applyBorder="1" applyAlignment="1">
      <alignment horizontal="justify" vertical="center" wrapText="1"/>
    </xf>
    <xf numFmtId="0" fontId="2" fillId="0" borderId="13" xfId="0" applyFont="1" applyBorder="1" applyAlignment="1">
      <alignment horizontal="justify" vertical="center" wrapText="1"/>
    </xf>
    <xf numFmtId="0" fontId="12" fillId="0" borderId="9" xfId="1" applyFont="1" applyFill="1" applyBorder="1" applyAlignment="1">
      <alignment horizontal="justify" vertical="center" wrapText="1"/>
    </xf>
    <xf numFmtId="0" fontId="12" fillId="0" borderId="10" xfId="1" applyFont="1" applyFill="1" applyBorder="1" applyAlignment="1">
      <alignment horizontal="justify" vertical="center" wrapText="1"/>
    </xf>
    <xf numFmtId="0" fontId="12" fillId="0" borderId="82" xfId="1" applyFont="1" applyFill="1" applyBorder="1" applyAlignment="1">
      <alignment horizontal="justify" vertical="center" wrapText="1"/>
    </xf>
    <xf numFmtId="14" fontId="2" fillId="0" borderId="9" xfId="0" applyNumberFormat="1" applyFont="1" applyBorder="1" applyAlignment="1">
      <alignment horizontal="center" vertical="center"/>
    </xf>
    <xf numFmtId="14" fontId="2" fillId="0" borderId="10" xfId="0" applyNumberFormat="1" applyFont="1" applyBorder="1" applyAlignment="1">
      <alignment horizontal="center" vertical="center"/>
    </xf>
    <xf numFmtId="14" fontId="2" fillId="0" borderId="4" xfId="0" applyNumberFormat="1" applyFont="1" applyBorder="1" applyAlignment="1">
      <alignment horizontal="center" vertical="center"/>
    </xf>
    <xf numFmtId="14" fontId="2" fillId="0" borderId="82" xfId="0" applyNumberFormat="1" applyFont="1" applyBorder="1" applyAlignment="1">
      <alignment horizontal="center" vertical="center"/>
    </xf>
    <xf numFmtId="0" fontId="12" fillId="0" borderId="9" xfId="0" applyFont="1" applyBorder="1" applyAlignment="1">
      <alignment horizontal="justify" vertical="center" wrapText="1"/>
    </xf>
    <xf numFmtId="0" fontId="12" fillId="0" borderId="82" xfId="0" applyFont="1" applyBorder="1" applyAlignment="1">
      <alignment horizontal="center" vertical="center" wrapText="1"/>
    </xf>
    <xf numFmtId="0" fontId="2" fillId="0" borderId="15" xfId="0" applyFont="1" applyBorder="1" applyAlignment="1">
      <alignment horizontal="justify" vertical="center" wrapText="1"/>
    </xf>
    <xf numFmtId="0" fontId="2" fillId="0" borderId="84" xfId="0" applyFont="1" applyBorder="1" applyAlignment="1">
      <alignment horizontal="justify" vertical="center"/>
    </xf>
    <xf numFmtId="0" fontId="2" fillId="0" borderId="100" xfId="0" applyFont="1" applyBorder="1" applyAlignment="1">
      <alignment horizontal="justify" vertical="center"/>
    </xf>
    <xf numFmtId="0" fontId="2" fillId="0" borderId="17" xfId="0" applyFont="1" applyBorder="1" applyAlignment="1">
      <alignment horizontal="justify" vertical="center" wrapText="1"/>
    </xf>
    <xf numFmtId="0" fontId="2" fillId="0" borderId="99" xfId="0" applyFont="1" applyBorder="1" applyAlignment="1">
      <alignment horizontal="justify" vertical="center" wrapText="1"/>
    </xf>
    <xf numFmtId="0" fontId="2" fillId="0" borderId="82" xfId="0" applyFont="1" applyBorder="1" applyAlignment="1">
      <alignment horizontal="center" vertical="center"/>
    </xf>
    <xf numFmtId="0" fontId="2" fillId="0" borderId="100" xfId="0" applyFont="1" applyBorder="1" applyAlignment="1">
      <alignment horizontal="justify" vertical="center" wrapText="1"/>
    </xf>
    <xf numFmtId="0" fontId="2" fillId="0" borderId="57" xfId="0" applyFont="1" applyBorder="1" applyAlignment="1">
      <alignment horizontal="justify" vertical="center"/>
    </xf>
    <xf numFmtId="0" fontId="2" fillId="0" borderId="17" xfId="0" applyFont="1" applyBorder="1" applyAlignment="1">
      <alignment horizontal="justify" vertical="center"/>
    </xf>
    <xf numFmtId="0" fontId="2" fillId="0" borderId="99" xfId="0" applyFont="1" applyBorder="1" applyAlignment="1">
      <alignment horizontal="justify" vertical="center"/>
    </xf>
    <xf numFmtId="0" fontId="13" fillId="0" borderId="9" xfId="0" applyFont="1" applyBorder="1" applyAlignment="1">
      <alignment horizontal="justify" vertical="center" wrapText="1"/>
    </xf>
    <xf numFmtId="0" fontId="13" fillId="0" borderId="4" xfId="0" applyFont="1" applyBorder="1" applyAlignment="1">
      <alignment horizontal="justify" vertical="center" wrapText="1"/>
    </xf>
    <xf numFmtId="0" fontId="2" fillId="0" borderId="17" xfId="0" applyFont="1" applyBorder="1" applyAlignment="1">
      <alignment horizontal="center" vertical="center" wrapText="1"/>
    </xf>
    <xf numFmtId="0" fontId="2" fillId="0" borderId="100" xfId="0" applyFont="1" applyBorder="1" applyAlignment="1">
      <alignment horizontal="center" vertical="center" wrapText="1"/>
    </xf>
    <xf numFmtId="0" fontId="2" fillId="0" borderId="57" xfId="0" applyFont="1" applyBorder="1" applyAlignment="1">
      <alignment horizontal="center" vertical="center" wrapText="1"/>
    </xf>
    <xf numFmtId="0" fontId="17" fillId="0" borderId="59" xfId="0" applyFont="1" applyBorder="1" applyAlignment="1">
      <alignment horizontal="center" vertical="center" wrapText="1"/>
    </xf>
    <xf numFmtId="0" fontId="12" fillId="0" borderId="10" xfId="0" applyFont="1" applyBorder="1" applyAlignment="1">
      <alignment horizontal="center" vertical="center"/>
    </xf>
    <xf numFmtId="0" fontId="17" fillId="0" borderId="58" xfId="0" applyFont="1" applyBorder="1" applyAlignment="1">
      <alignment horizontal="center" vertical="center" wrapText="1"/>
    </xf>
    <xf numFmtId="0" fontId="17" fillId="0" borderId="60" xfId="0" applyFont="1" applyBorder="1" applyAlignment="1">
      <alignment horizontal="center" vertical="center" wrapText="1"/>
    </xf>
    <xf numFmtId="0" fontId="17" fillId="0" borderId="11" xfId="0" applyFont="1" applyBorder="1" applyAlignment="1">
      <alignment horizontal="center" vertical="center" wrapText="1"/>
    </xf>
    <xf numFmtId="0" fontId="12" fillId="0" borderId="64" xfId="0" applyFont="1" applyBorder="1" applyAlignment="1">
      <alignment horizontal="center" vertical="center" wrapText="1"/>
    </xf>
    <xf numFmtId="0" fontId="13" fillId="0" borderId="12" xfId="0" applyFont="1" applyBorder="1" applyAlignment="1">
      <alignment horizontal="justify" vertical="center" wrapText="1"/>
    </xf>
    <xf numFmtId="0" fontId="2" fillId="0" borderId="14" xfId="0" applyFont="1" applyBorder="1" applyAlignment="1">
      <alignment horizontal="center" vertical="center"/>
    </xf>
    <xf numFmtId="0" fontId="2" fillId="0" borderId="14" xfId="0" applyNumberFormat="1" applyFont="1" applyBorder="1" applyAlignment="1">
      <alignment horizontal="justify" vertical="center" wrapText="1"/>
    </xf>
    <xf numFmtId="0" fontId="2" fillId="0" borderId="14" xfId="0" applyFont="1" applyBorder="1" applyAlignment="1">
      <alignment horizontal="center" vertical="center" wrapText="1"/>
    </xf>
    <xf numFmtId="0" fontId="12" fillId="0" borderId="14" xfId="0" applyFont="1" applyBorder="1" applyAlignment="1">
      <alignment horizontal="center" vertical="center" wrapText="1"/>
    </xf>
    <xf numFmtId="0" fontId="2" fillId="0" borderId="1" xfId="0" applyFont="1" applyFill="1" applyBorder="1" applyAlignment="1">
      <alignment horizontal="center" vertical="center" wrapText="1"/>
    </xf>
    <xf numFmtId="0" fontId="3" fillId="19" borderId="25" xfId="0" applyFont="1" applyFill="1" applyBorder="1" applyAlignment="1">
      <alignment horizontal="justify" vertical="center"/>
    </xf>
    <xf numFmtId="0" fontId="3" fillId="19" borderId="26" xfId="0" applyFont="1" applyFill="1" applyBorder="1" applyAlignment="1">
      <alignment horizontal="justify" vertical="center"/>
    </xf>
    <xf numFmtId="0" fontId="3" fillId="19" borderId="27" xfId="0" applyFont="1" applyFill="1" applyBorder="1" applyAlignment="1">
      <alignment horizontal="justify" vertical="center"/>
    </xf>
    <xf numFmtId="0" fontId="4" fillId="2" borderId="12" xfId="0" applyFont="1" applyFill="1" applyBorder="1" applyAlignment="1">
      <alignment horizontal="center" vertical="center" wrapText="1"/>
    </xf>
    <xf numFmtId="0" fontId="4" fillId="2" borderId="13" xfId="0" applyFont="1" applyFill="1" applyBorder="1" applyAlignment="1">
      <alignment horizontal="center" vertical="center" wrapText="1"/>
    </xf>
    <xf numFmtId="0" fontId="20" fillId="0" borderId="4" xfId="0" applyFont="1" applyBorder="1" applyAlignment="1">
      <alignment horizontal="center" vertical="center" wrapText="1"/>
    </xf>
    <xf numFmtId="0" fontId="53" fillId="0" borderId="16" xfId="0" applyFont="1" applyBorder="1" applyAlignment="1">
      <alignment horizontal="center" vertical="center" wrapText="1"/>
    </xf>
    <xf numFmtId="0" fontId="53" fillId="0" borderId="2" xfId="0" applyFont="1" applyBorder="1" applyAlignment="1">
      <alignment horizontal="center" vertical="center" wrapText="1"/>
    </xf>
    <xf numFmtId="0" fontId="3" fillId="20" borderId="14" xfId="0" applyFont="1" applyFill="1" applyBorder="1" applyAlignment="1">
      <alignment horizontal="center"/>
    </xf>
    <xf numFmtId="0" fontId="3" fillId="21" borderId="14" xfId="0" applyFont="1" applyFill="1" applyBorder="1" applyAlignment="1">
      <alignment horizontal="center"/>
    </xf>
    <xf numFmtId="0" fontId="3" fillId="21" borderId="15" xfId="0" applyFont="1" applyFill="1" applyBorder="1" applyAlignment="1">
      <alignment horizontal="center"/>
    </xf>
    <xf numFmtId="0" fontId="51" fillId="19" borderId="25" xfId="0" applyFont="1" applyFill="1" applyBorder="1" applyAlignment="1">
      <alignment horizontal="center" vertical="center"/>
    </xf>
    <xf numFmtId="0" fontId="51" fillId="19" borderId="26" xfId="0" applyFont="1" applyFill="1" applyBorder="1" applyAlignment="1">
      <alignment horizontal="center" vertical="center"/>
    </xf>
    <xf numFmtId="0" fontId="51" fillId="19" borderId="27" xfId="0" applyFont="1" applyFill="1" applyBorder="1" applyAlignment="1">
      <alignment horizontal="center" vertical="center"/>
    </xf>
    <xf numFmtId="0" fontId="27" fillId="2" borderId="16" xfId="0" applyFont="1" applyFill="1" applyBorder="1" applyAlignment="1">
      <alignment horizontal="center" vertical="center" wrapText="1"/>
    </xf>
    <xf numFmtId="0" fontId="27" fillId="2" borderId="14" xfId="0" applyFont="1" applyFill="1" applyBorder="1" applyAlignment="1">
      <alignment horizontal="center" vertical="center" wrapText="1"/>
    </xf>
    <xf numFmtId="0" fontId="27" fillId="2" borderId="15" xfId="0" applyFont="1" applyFill="1" applyBorder="1" applyAlignment="1">
      <alignment horizontal="center" vertical="center" wrapText="1"/>
    </xf>
    <xf numFmtId="0" fontId="27" fillId="2" borderId="76" xfId="0" applyFont="1" applyFill="1" applyBorder="1" applyAlignment="1">
      <alignment horizontal="center" vertical="center" wrapText="1"/>
    </xf>
    <xf numFmtId="0" fontId="27" fillId="2" borderId="9" xfId="0" applyFont="1" applyFill="1" applyBorder="1" applyAlignment="1">
      <alignment horizontal="center" vertical="center" wrapText="1"/>
    </xf>
    <xf numFmtId="0" fontId="27" fillId="2" borderId="17" xfId="0" applyFont="1" applyFill="1" applyBorder="1" applyAlignment="1">
      <alignment horizontal="center" vertical="center" wrapText="1"/>
    </xf>
    <xf numFmtId="0" fontId="27" fillId="2" borderId="25" xfId="0" applyFont="1" applyFill="1" applyBorder="1" applyAlignment="1">
      <alignment horizontal="center" vertical="center" wrapText="1"/>
    </xf>
    <xf numFmtId="0" fontId="27" fillId="2" borderId="26" xfId="0" applyFont="1" applyFill="1" applyBorder="1" applyAlignment="1">
      <alignment horizontal="center" vertical="center" wrapText="1"/>
    </xf>
    <xf numFmtId="0" fontId="27" fillId="2" borderId="27" xfId="0" applyFont="1" applyFill="1" applyBorder="1" applyAlignment="1">
      <alignment horizontal="center" vertical="center" wrapText="1"/>
    </xf>
    <xf numFmtId="0" fontId="0" fillId="0" borderId="56" xfId="0" applyBorder="1" applyAlignment="1">
      <alignment horizontal="center" vertical="center"/>
    </xf>
    <xf numFmtId="0" fontId="0" fillId="0" borderId="2" xfId="0" applyBorder="1" applyAlignment="1">
      <alignment horizontal="center" vertical="center"/>
    </xf>
    <xf numFmtId="0" fontId="35" fillId="2" borderId="16" xfId="0" applyFont="1" applyFill="1" applyBorder="1" applyAlignment="1">
      <alignment horizontal="center" vertical="center" wrapText="1"/>
    </xf>
    <xf numFmtId="0" fontId="35" fillId="2" borderId="15" xfId="0" applyFont="1" applyFill="1" applyBorder="1" applyAlignment="1">
      <alignment horizontal="center" vertical="center" wrapText="1"/>
    </xf>
    <xf numFmtId="0" fontId="36" fillId="2" borderId="2" xfId="0" applyFont="1" applyFill="1" applyBorder="1" applyAlignment="1">
      <alignment horizontal="justify" vertical="center" wrapText="1"/>
    </xf>
    <xf numFmtId="0" fontId="36" fillId="2" borderId="11" xfId="0" applyFont="1" applyFill="1" applyBorder="1" applyAlignment="1">
      <alignment horizontal="justify" vertical="center" wrapText="1"/>
    </xf>
    <xf numFmtId="0" fontId="36" fillId="0" borderId="3" xfId="0" applyFont="1" applyBorder="1" applyAlignment="1" applyProtection="1">
      <alignment horizontal="center" vertical="center" wrapText="1"/>
      <protection hidden="1"/>
    </xf>
    <xf numFmtId="0" fontId="36" fillId="0" borderId="13" xfId="0" applyFont="1" applyBorder="1" applyAlignment="1" applyProtection="1">
      <alignment horizontal="center" vertical="center" wrapText="1"/>
      <protection hidden="1"/>
    </xf>
    <xf numFmtId="0" fontId="0" fillId="0" borderId="11" xfId="0" applyBorder="1" applyAlignment="1">
      <alignment horizontal="right" vertical="center"/>
    </xf>
    <xf numFmtId="0" fontId="0" fillId="0" borderId="12" xfId="0" applyBorder="1" applyAlignment="1">
      <alignment horizontal="right" vertical="center"/>
    </xf>
    <xf numFmtId="0" fontId="27" fillId="2" borderId="25" xfId="0" applyFont="1" applyFill="1" applyBorder="1" applyAlignment="1">
      <alignment horizontal="justify" vertical="center" wrapText="1"/>
    </xf>
    <xf numFmtId="0" fontId="27" fillId="2" borderId="26" xfId="0" applyFont="1" applyFill="1" applyBorder="1" applyAlignment="1">
      <alignment horizontal="justify" vertical="center" wrapText="1"/>
    </xf>
    <xf numFmtId="0" fontId="27" fillId="2" borderId="27" xfId="0" applyFont="1" applyFill="1" applyBorder="1" applyAlignment="1">
      <alignment horizontal="justify" vertical="center" wrapText="1"/>
    </xf>
    <xf numFmtId="0" fontId="3" fillId="3" borderId="25" xfId="0" applyFont="1" applyFill="1" applyBorder="1" applyAlignment="1">
      <alignment horizontal="center" wrapText="1"/>
    </xf>
    <xf numFmtId="0" fontId="3" fillId="3" borderId="26" xfId="0" applyFont="1" applyFill="1" applyBorder="1" applyAlignment="1">
      <alignment horizontal="center"/>
    </xf>
    <xf numFmtId="0" fontId="3" fillId="3" borderId="27" xfId="0" applyFont="1" applyFill="1" applyBorder="1" applyAlignment="1">
      <alignment horizontal="center"/>
    </xf>
    <xf numFmtId="0" fontId="3" fillId="2" borderId="56"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57" xfId="0" applyFont="1" applyFill="1" applyBorder="1" applyAlignment="1">
      <alignment horizontal="center" vertical="center"/>
    </xf>
    <xf numFmtId="0" fontId="3" fillId="2" borderId="3" xfId="0" applyFont="1" applyFill="1" applyBorder="1" applyAlignment="1">
      <alignment horizontal="center" vertical="center"/>
    </xf>
    <xf numFmtId="0" fontId="15" fillId="0" borderId="0" xfId="0" applyFont="1" applyFill="1" applyBorder="1" applyAlignment="1">
      <alignment horizontal="left" vertical="top" wrapText="1"/>
    </xf>
    <xf numFmtId="0" fontId="36" fillId="2" borderId="66" xfId="0" applyFont="1" applyFill="1" applyBorder="1" applyAlignment="1">
      <alignment horizontal="center" vertical="center" wrapText="1"/>
    </xf>
    <xf numFmtId="0" fontId="36" fillId="2" borderId="72" xfId="0" applyFont="1" applyFill="1" applyBorder="1" applyAlignment="1">
      <alignment horizontal="center" vertical="center" wrapText="1"/>
    </xf>
    <xf numFmtId="0" fontId="36" fillId="2" borderId="67" xfId="0" applyFont="1" applyFill="1" applyBorder="1" applyAlignment="1">
      <alignment horizontal="center" vertical="center" wrapText="1"/>
    </xf>
    <xf numFmtId="0" fontId="36" fillId="2" borderId="70" xfId="0" applyFont="1" applyFill="1" applyBorder="1" applyAlignment="1">
      <alignment horizontal="center" vertical="center" wrapText="1"/>
    </xf>
    <xf numFmtId="0" fontId="36" fillId="2" borderId="73" xfId="0" applyFont="1" applyFill="1" applyBorder="1" applyAlignment="1">
      <alignment horizontal="center" vertical="center" wrapText="1"/>
    </xf>
    <xf numFmtId="0" fontId="36" fillId="2" borderId="71" xfId="0" applyFont="1" applyFill="1" applyBorder="1" applyAlignment="1">
      <alignment horizontal="center" vertical="center" wrapText="1"/>
    </xf>
    <xf numFmtId="0" fontId="35" fillId="2" borderId="66" xfId="0" applyFont="1" applyFill="1" applyBorder="1" applyAlignment="1">
      <alignment horizontal="center" vertical="center" wrapText="1"/>
    </xf>
    <xf numFmtId="0" fontId="35" fillId="2" borderId="67" xfId="0" applyFont="1" applyFill="1" applyBorder="1" applyAlignment="1">
      <alignment horizontal="center" vertical="center" wrapText="1"/>
    </xf>
    <xf numFmtId="0" fontId="35" fillId="2" borderId="68" xfId="0" applyFont="1" applyFill="1" applyBorder="1" applyAlignment="1">
      <alignment horizontal="center" vertical="center" wrapText="1"/>
    </xf>
    <xf numFmtId="0" fontId="35" fillId="2" borderId="69" xfId="0" applyFont="1" applyFill="1" applyBorder="1" applyAlignment="1">
      <alignment horizontal="center" vertical="center" wrapText="1"/>
    </xf>
    <xf numFmtId="0" fontId="4" fillId="0" borderId="2" xfId="0" applyFont="1" applyBorder="1" applyAlignment="1">
      <alignment horizontal="justify" vertical="center" wrapText="1"/>
    </xf>
    <xf numFmtId="0" fontId="4" fillId="0" borderId="2" xfId="0" applyFont="1" applyBorder="1" applyAlignment="1">
      <alignment horizontal="justify" vertical="center"/>
    </xf>
    <xf numFmtId="0" fontId="36" fillId="0" borderId="25" xfId="0" applyFont="1" applyFill="1" applyBorder="1" applyAlignment="1">
      <alignment horizontal="left" vertical="center"/>
    </xf>
    <xf numFmtId="0" fontId="36" fillId="0" borderId="27" xfId="0" applyFont="1" applyFill="1" applyBorder="1" applyAlignment="1">
      <alignment horizontal="left" vertical="center"/>
    </xf>
    <xf numFmtId="0" fontId="36" fillId="2" borderId="77" xfId="0" applyFont="1" applyFill="1" applyBorder="1" applyAlignment="1">
      <alignment horizontal="justify" vertical="center" wrapText="1"/>
    </xf>
    <xf numFmtId="0" fontId="36" fillId="2" borderId="75" xfId="0" applyFont="1" applyFill="1" applyBorder="1" applyAlignment="1">
      <alignment horizontal="justify" vertical="center" wrapText="1"/>
    </xf>
    <xf numFmtId="0" fontId="36" fillId="0" borderId="77" xfId="0" applyFont="1" applyBorder="1" applyAlignment="1" applyProtection="1">
      <alignment horizontal="center" vertical="center" wrapText="1"/>
      <protection hidden="1"/>
    </xf>
    <xf numFmtId="0" fontId="36" fillId="0" borderId="75" xfId="0" applyFont="1" applyBorder="1" applyAlignment="1" applyProtection="1">
      <alignment horizontal="center" vertical="center" wrapText="1"/>
      <protection hidden="1"/>
    </xf>
    <xf numFmtId="0" fontId="4" fillId="2" borderId="25" xfId="0" applyFont="1" applyFill="1" applyBorder="1" applyAlignment="1">
      <alignment horizontal="center" vertical="center" wrapText="1"/>
    </xf>
    <xf numFmtId="0" fontId="4" fillId="2" borderId="26" xfId="0" applyFont="1" applyFill="1" applyBorder="1" applyAlignment="1">
      <alignment horizontal="center" vertical="center" wrapText="1"/>
    </xf>
    <xf numFmtId="0" fontId="4" fillId="2" borderId="27" xfId="0" applyFont="1" applyFill="1" applyBorder="1" applyAlignment="1">
      <alignment horizontal="center" vertical="center" wrapText="1"/>
    </xf>
    <xf numFmtId="0" fontId="20" fillId="0" borderId="66" xfId="0" applyFont="1" applyBorder="1" applyAlignment="1" applyProtection="1">
      <alignment horizontal="justify" vertical="center" wrapText="1"/>
      <protection hidden="1"/>
    </xf>
    <xf numFmtId="0" fontId="20" fillId="0" borderId="72" xfId="0" applyFont="1" applyBorder="1" applyAlignment="1" applyProtection="1">
      <alignment horizontal="justify" vertical="center" wrapText="1"/>
      <protection hidden="1"/>
    </xf>
    <xf numFmtId="0" fontId="20" fillId="0" borderId="67" xfId="0" applyFont="1" applyBorder="1" applyAlignment="1" applyProtection="1">
      <alignment horizontal="justify" vertical="center" wrapText="1"/>
      <protection hidden="1"/>
    </xf>
    <xf numFmtId="0" fontId="20" fillId="0" borderId="70" xfId="0" applyFont="1" applyBorder="1" applyAlignment="1" applyProtection="1">
      <alignment horizontal="justify" vertical="center" wrapText="1"/>
      <protection hidden="1"/>
    </xf>
    <xf numFmtId="0" fontId="20" fillId="0" borderId="73" xfId="0" applyFont="1" applyBorder="1" applyAlignment="1" applyProtection="1">
      <alignment horizontal="justify" vertical="center" wrapText="1"/>
      <protection hidden="1"/>
    </xf>
    <xf numFmtId="0" fontId="20" fillId="0" borderId="71" xfId="0" applyFont="1" applyBorder="1" applyAlignment="1" applyProtection="1">
      <alignment horizontal="justify" vertical="center" wrapText="1"/>
      <protection hidden="1"/>
    </xf>
    <xf numFmtId="0" fontId="4" fillId="0" borderId="76" xfId="0" applyFont="1" applyBorder="1" applyAlignment="1">
      <alignment horizontal="justify" vertical="center" wrapText="1"/>
    </xf>
    <xf numFmtId="0" fontId="0" fillId="0" borderId="1" xfId="0" applyBorder="1" applyAlignment="1">
      <alignment horizontal="center" vertical="center"/>
    </xf>
    <xf numFmtId="0" fontId="20" fillId="13" borderId="1" xfId="0" applyFont="1" applyFill="1" applyBorder="1" applyAlignment="1">
      <alignment horizontal="center" vertical="center" wrapText="1"/>
    </xf>
    <xf numFmtId="0" fontId="27" fillId="2" borderId="1" xfId="0" applyFont="1" applyFill="1" applyBorder="1" applyAlignment="1">
      <alignment horizontal="center" vertical="center"/>
    </xf>
    <xf numFmtId="0" fontId="18" fillId="0" borderId="22" xfId="0" applyFont="1" applyBorder="1" applyAlignment="1">
      <alignment horizontal="center" vertical="center" wrapText="1"/>
    </xf>
    <xf numFmtId="0" fontId="18" fillId="0" borderId="94" xfId="0" applyFont="1" applyBorder="1" applyAlignment="1">
      <alignment horizontal="center" vertical="center" wrapText="1"/>
    </xf>
    <xf numFmtId="0" fontId="20" fillId="0" borderId="29" xfId="0" applyFont="1" applyBorder="1" applyAlignment="1">
      <alignment horizontal="center" vertical="center"/>
    </xf>
    <xf numFmtId="0" fontId="20" fillId="0" borderId="31" xfId="0" applyFont="1" applyBorder="1" applyAlignment="1">
      <alignment horizontal="center" vertical="center"/>
    </xf>
    <xf numFmtId="0" fontId="3" fillId="0" borderId="6" xfId="0" applyFont="1" applyBorder="1" applyAlignment="1">
      <alignment horizontal="center"/>
    </xf>
    <xf numFmtId="0" fontId="3" fillId="0" borderId="7" xfId="0" applyFont="1" applyBorder="1" applyAlignment="1">
      <alignment horizontal="center"/>
    </xf>
    <xf numFmtId="0" fontId="3" fillId="0" borderId="8" xfId="0" applyFont="1" applyBorder="1" applyAlignment="1">
      <alignment horizontal="center"/>
    </xf>
    <xf numFmtId="0" fontId="23" fillId="0" borderId="32" xfId="0" applyFont="1" applyBorder="1" applyAlignment="1">
      <alignment horizontal="center" vertical="center"/>
    </xf>
    <xf numFmtId="0" fontId="23" fillId="0" borderId="24" xfId="0" applyFont="1" applyBorder="1" applyAlignment="1">
      <alignment horizontal="center" vertical="center"/>
    </xf>
    <xf numFmtId="0" fontId="23" fillId="0" borderId="37" xfId="0" applyFont="1" applyBorder="1" applyAlignment="1">
      <alignment horizontal="center" vertical="center"/>
    </xf>
    <xf numFmtId="0" fontId="23" fillId="0" borderId="23" xfId="0" applyFont="1" applyBorder="1" applyAlignment="1">
      <alignment horizontal="center" vertical="center"/>
    </xf>
    <xf numFmtId="0" fontId="22" fillId="0" borderId="32" xfId="0" applyFont="1" applyBorder="1" applyAlignment="1">
      <alignment horizontal="center" vertical="center" wrapText="1"/>
    </xf>
    <xf numFmtId="0" fontId="22" fillId="0" borderId="24" xfId="0" applyFont="1" applyBorder="1" applyAlignment="1">
      <alignment horizontal="center" vertical="center" wrapText="1"/>
    </xf>
    <xf numFmtId="0" fontId="25" fillId="0" borderId="19" xfId="0" applyFont="1" applyBorder="1" applyAlignment="1">
      <alignment horizontal="center" vertical="center" wrapText="1"/>
    </xf>
    <xf numFmtId="0" fontId="25" fillId="0" borderId="20" xfId="0" applyFont="1" applyBorder="1" applyAlignment="1">
      <alignment horizontal="center" vertical="center" wrapText="1"/>
    </xf>
    <xf numFmtId="0" fontId="25" fillId="0" borderId="21" xfId="0" applyFont="1" applyBorder="1" applyAlignment="1">
      <alignment horizontal="center" vertical="center" wrapText="1"/>
    </xf>
    <xf numFmtId="0" fontId="25" fillId="0" borderId="24" xfId="0" applyFont="1" applyBorder="1" applyAlignment="1">
      <alignment horizontal="center" vertical="center" wrapText="1"/>
    </xf>
    <xf numFmtId="0" fontId="25" fillId="0" borderId="32" xfId="0" applyFont="1" applyBorder="1" applyAlignment="1">
      <alignment horizontal="center" vertical="center" wrapText="1"/>
    </xf>
    <xf numFmtId="0" fontId="25" fillId="0" borderId="23" xfId="0" applyFont="1" applyBorder="1" applyAlignment="1">
      <alignment horizontal="center" vertical="center" wrapText="1"/>
    </xf>
    <xf numFmtId="0" fontId="25" fillId="0" borderId="39" xfId="0" applyFont="1" applyBorder="1" applyAlignment="1">
      <alignment horizontal="center" vertical="center" wrapText="1"/>
    </xf>
    <xf numFmtId="0" fontId="25" fillId="0" borderId="32" xfId="0" applyFont="1" applyBorder="1" applyAlignment="1">
      <alignment horizontal="center" vertical="center"/>
    </xf>
    <xf numFmtId="0" fontId="25" fillId="0" borderId="23" xfId="0" applyFont="1" applyBorder="1" applyAlignment="1">
      <alignment horizontal="center" vertical="center"/>
    </xf>
    <xf numFmtId="0" fontId="20" fillId="0" borderId="33" xfId="0" applyFont="1" applyBorder="1" applyAlignment="1">
      <alignment horizontal="center" vertical="center"/>
    </xf>
    <xf numFmtId="0" fontId="20" fillId="0" borderId="34" xfId="0" applyFont="1" applyBorder="1" applyAlignment="1">
      <alignment horizontal="center" vertical="center"/>
    </xf>
    <xf numFmtId="0" fontId="20" fillId="0" borderId="35" xfId="0" applyFont="1" applyBorder="1" applyAlignment="1">
      <alignment horizontal="center" vertical="center"/>
    </xf>
    <xf numFmtId="0" fontId="18" fillId="0" borderId="32" xfId="0" applyFont="1" applyBorder="1" applyAlignment="1">
      <alignment horizontal="center" vertical="center" wrapText="1"/>
    </xf>
    <xf numFmtId="0" fontId="18" fillId="0" borderId="23" xfId="0" applyFont="1" applyBorder="1" applyAlignment="1">
      <alignment horizontal="center" vertical="center" wrapText="1"/>
    </xf>
    <xf numFmtId="0" fontId="22" fillId="0" borderId="22" xfId="0" applyFont="1" applyBorder="1" applyAlignment="1">
      <alignment horizontal="center" vertical="center" wrapText="1"/>
    </xf>
    <xf numFmtId="0" fontId="22" fillId="0" borderId="20" xfId="0" applyFont="1" applyBorder="1" applyAlignment="1">
      <alignment horizontal="center" vertical="center" wrapText="1"/>
    </xf>
    <xf numFmtId="0" fontId="22" fillId="0" borderId="21" xfId="0" applyFont="1" applyBorder="1" applyAlignment="1">
      <alignment horizontal="center" vertical="center" wrapText="1"/>
    </xf>
    <xf numFmtId="0" fontId="22" fillId="0" borderId="19" xfId="0" applyFont="1" applyBorder="1" applyAlignment="1">
      <alignment horizontal="center" vertical="center" wrapText="1"/>
    </xf>
    <xf numFmtId="0" fontId="22" fillId="0" borderId="29" xfId="0" applyFont="1" applyBorder="1" applyAlignment="1">
      <alignment horizontal="center" vertical="center" wrapText="1"/>
    </xf>
    <xf numFmtId="0" fontId="22" fillId="0" borderId="30" xfId="0" applyFont="1" applyBorder="1" applyAlignment="1">
      <alignment horizontal="center" vertical="center" wrapText="1"/>
    </xf>
    <xf numFmtId="0" fontId="22" fillId="0" borderId="31" xfId="0" applyFont="1" applyBorder="1" applyAlignment="1">
      <alignment horizontal="center" vertical="center" wrapText="1"/>
    </xf>
    <xf numFmtId="0" fontId="23" fillId="0" borderId="36" xfId="0" applyFont="1" applyBorder="1" applyAlignment="1">
      <alignment horizontal="center" vertical="center"/>
    </xf>
    <xf numFmtId="0" fontId="3" fillId="0" borderId="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58" xfId="0" applyFont="1" applyBorder="1" applyAlignment="1">
      <alignment horizontal="center" vertical="center" wrapText="1"/>
    </xf>
    <xf numFmtId="0" fontId="3" fillId="0" borderId="59" xfId="0" applyFont="1" applyBorder="1" applyAlignment="1">
      <alignment horizontal="center" vertical="center" wrapText="1"/>
    </xf>
    <xf numFmtId="0" fontId="3" fillId="0" borderId="60" xfId="0" applyFont="1" applyBorder="1" applyAlignment="1">
      <alignment horizontal="center" vertical="center" wrapText="1"/>
    </xf>
    <xf numFmtId="0" fontId="30" fillId="0" borderId="0" xfId="0" applyFont="1" applyAlignment="1">
      <alignment horizontal="center"/>
    </xf>
    <xf numFmtId="0" fontId="3" fillId="0" borderId="58" xfId="0" applyFont="1" applyBorder="1" applyAlignment="1">
      <alignment horizontal="center" vertical="center"/>
    </xf>
    <xf numFmtId="0" fontId="3" fillId="0" borderId="59" xfId="0" applyFont="1" applyBorder="1" applyAlignment="1">
      <alignment horizontal="center" vertical="center"/>
    </xf>
    <xf numFmtId="0" fontId="3" fillId="0" borderId="60" xfId="0" applyFont="1" applyBorder="1" applyAlignment="1">
      <alignment horizontal="center" vertical="center"/>
    </xf>
    <xf numFmtId="0" fontId="5" fillId="14" borderId="1" xfId="0" applyFont="1" applyFill="1" applyBorder="1" applyAlignment="1">
      <alignment horizontal="justify" vertical="center"/>
    </xf>
    <xf numFmtId="0" fontId="5" fillId="8" borderId="1" xfId="0" applyFont="1" applyFill="1" applyBorder="1" applyAlignment="1">
      <alignment horizontal="justify" vertical="center"/>
    </xf>
    <xf numFmtId="0" fontId="3" fillId="5" borderId="1" xfId="0" applyFont="1" applyFill="1" applyBorder="1" applyAlignment="1">
      <alignment horizontal="justify" vertical="center"/>
    </xf>
    <xf numFmtId="0" fontId="5" fillId="11" borderId="1" xfId="0" applyFont="1" applyFill="1" applyBorder="1" applyAlignment="1">
      <alignment horizontal="justify" vertical="center" wrapText="1"/>
    </xf>
    <xf numFmtId="0" fontId="5" fillId="22" borderId="1" xfId="0" applyFont="1" applyFill="1" applyBorder="1" applyAlignment="1">
      <alignment horizontal="justify" vertical="center"/>
    </xf>
    <xf numFmtId="0" fontId="3" fillId="8" borderId="1" xfId="0" applyFont="1" applyFill="1" applyBorder="1" applyAlignment="1">
      <alignment horizontal="justify" vertical="center"/>
    </xf>
    <xf numFmtId="0" fontId="17" fillId="0" borderId="9" xfId="0" applyFont="1" applyBorder="1" applyAlignment="1">
      <alignment horizontal="center" vertical="center" wrapText="1"/>
    </xf>
    <xf numFmtId="0" fontId="2" fillId="0" borderId="14" xfId="0" applyFont="1" applyBorder="1" applyAlignment="1">
      <alignment horizontal="justify" vertical="center" wrapText="1"/>
    </xf>
    <xf numFmtId="0" fontId="2" fillId="0" borderId="14" xfId="0" applyFont="1" applyBorder="1" applyAlignment="1">
      <alignment horizontal="justify" vertical="top" wrapText="1"/>
    </xf>
    <xf numFmtId="0" fontId="12" fillId="0" borderId="14" xfId="0" applyFont="1" applyBorder="1" applyAlignment="1">
      <alignment horizontal="justify" vertical="top" wrapText="1"/>
    </xf>
    <xf numFmtId="0" fontId="17" fillId="0" borderId="14" xfId="0" applyFont="1" applyBorder="1" applyAlignment="1">
      <alignment horizontal="center" vertical="center" wrapText="1"/>
    </xf>
    <xf numFmtId="0" fontId="12" fillId="0" borderId="14" xfId="1" applyFont="1" applyFill="1" applyBorder="1" applyAlignment="1">
      <alignment horizontal="justify" vertical="center" wrapText="1"/>
    </xf>
    <xf numFmtId="0" fontId="12" fillId="0" borderId="15" xfId="1" applyFont="1" applyFill="1" applyBorder="1" applyAlignment="1">
      <alignment horizontal="center" vertical="center" wrapText="1"/>
    </xf>
    <xf numFmtId="0" fontId="12" fillId="0" borderId="3" xfId="1" applyFont="1" applyFill="1" applyBorder="1" applyAlignment="1">
      <alignment horizontal="center" vertical="center" wrapText="1"/>
    </xf>
    <xf numFmtId="0" fontId="12" fillId="0" borderId="13" xfId="1" applyFont="1" applyFill="1" applyBorder="1" applyAlignment="1">
      <alignment horizontal="center" vertical="center" wrapText="1"/>
    </xf>
    <xf numFmtId="0" fontId="2" fillId="8" borderId="8" xfId="0" applyFont="1" applyFill="1" applyBorder="1" applyAlignment="1">
      <alignment horizontal="justify" vertical="center" wrapText="1"/>
    </xf>
    <xf numFmtId="0" fontId="2" fillId="8" borderId="83" xfId="0" applyFont="1" applyFill="1" applyBorder="1" applyAlignment="1">
      <alignment horizontal="justify" vertical="center" wrapText="1"/>
    </xf>
    <xf numFmtId="0" fontId="2" fillId="0" borderId="14" xfId="0" applyFont="1" applyFill="1" applyBorder="1" applyAlignment="1">
      <alignment horizontal="center" vertical="center" wrapText="1"/>
    </xf>
    <xf numFmtId="0" fontId="12" fillId="0" borderId="15" xfId="1" applyFont="1" applyFill="1" applyBorder="1" applyAlignment="1">
      <alignment horizontal="justify" vertical="center" wrapText="1"/>
    </xf>
    <xf numFmtId="0" fontId="2" fillId="0" borderId="13" xfId="0" applyFont="1" applyBorder="1" applyAlignment="1">
      <alignment horizontal="center" vertical="center" wrapText="1"/>
    </xf>
    <xf numFmtId="0" fontId="2" fillId="0" borderId="78" xfId="0" applyFont="1" applyBorder="1" applyAlignment="1">
      <alignment horizontal="justify" vertical="top" wrapText="1"/>
    </xf>
    <xf numFmtId="0" fontId="2" fillId="0" borderId="8" xfId="0" applyFont="1" applyBorder="1" applyAlignment="1">
      <alignment horizontal="justify" vertical="top" wrapText="1"/>
    </xf>
    <xf numFmtId="0" fontId="2" fillId="0" borderId="83" xfId="0" applyFont="1" applyBorder="1" applyAlignment="1">
      <alignment horizontal="justify" vertical="top" wrapText="1"/>
    </xf>
    <xf numFmtId="0" fontId="2" fillId="0" borderId="14" xfId="0" applyFont="1" applyBorder="1" applyAlignment="1">
      <alignment horizontal="left" vertical="center" wrapText="1"/>
    </xf>
    <xf numFmtId="0" fontId="2" fillId="0" borderId="15" xfId="0" applyFont="1" applyBorder="1" applyAlignment="1">
      <alignment horizontal="center" vertical="center" wrapText="1"/>
    </xf>
    <xf numFmtId="0" fontId="2" fillId="0" borderId="3"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78" xfId="0" applyFont="1" applyBorder="1" applyAlignment="1">
      <alignment horizontal="justify" vertical="center" wrapText="1"/>
    </xf>
    <xf numFmtId="0" fontId="2" fillId="0" borderId="8" xfId="0" applyFont="1" applyBorder="1" applyAlignment="1">
      <alignment horizontal="justify" vertical="center" wrapText="1"/>
    </xf>
    <xf numFmtId="0" fontId="48" fillId="0" borderId="8" xfId="0" applyFont="1" applyBorder="1" applyAlignment="1">
      <alignment horizontal="justify" vertical="center" wrapText="1"/>
    </xf>
    <xf numFmtId="0" fontId="2" fillId="0" borderId="101" xfId="0" applyFont="1" applyBorder="1" applyAlignment="1">
      <alignment horizontal="justify" vertical="center" wrapText="1"/>
    </xf>
    <xf numFmtId="0" fontId="48" fillId="0" borderId="83" xfId="0" applyFont="1" applyBorder="1" applyAlignment="1">
      <alignment horizontal="justify" vertical="center" wrapText="1"/>
    </xf>
    <xf numFmtId="0" fontId="54" fillId="0" borderId="4" xfId="0" applyFont="1" applyBorder="1" applyAlignment="1">
      <alignment horizontal="justify" vertical="center" wrapText="1"/>
    </xf>
    <xf numFmtId="0" fontId="15" fillId="0" borderId="10" xfId="0" applyFont="1" applyBorder="1" applyAlignment="1">
      <alignment horizontal="justify" vertical="center" wrapText="1"/>
    </xf>
    <xf numFmtId="0" fontId="15" fillId="0" borderId="57" xfId="0" applyFont="1" applyBorder="1" applyAlignment="1">
      <alignment horizontal="justify" vertical="center" wrapText="1"/>
    </xf>
    <xf numFmtId="0" fontId="12" fillId="0" borderId="14" xfId="0" applyFont="1" applyBorder="1" applyAlignment="1">
      <alignment horizontal="center" vertical="center"/>
    </xf>
    <xf numFmtId="0" fontId="12" fillId="0" borderId="15" xfId="0" applyFont="1" applyBorder="1" applyAlignment="1">
      <alignment horizontal="justify" vertical="center" wrapText="1"/>
    </xf>
    <xf numFmtId="0" fontId="12" fillId="0" borderId="78" xfId="0" applyFont="1" applyBorder="1" applyAlignment="1">
      <alignment horizontal="justify" vertical="center" wrapText="1"/>
    </xf>
    <xf numFmtId="0" fontId="12" fillId="0" borderId="8" xfId="0" applyFont="1" applyBorder="1" applyAlignment="1">
      <alignment horizontal="justify" vertical="center" wrapText="1"/>
    </xf>
    <xf numFmtId="0" fontId="12" fillId="0" borderId="83" xfId="0" applyFont="1" applyBorder="1" applyAlignment="1">
      <alignment horizontal="justify" vertical="center" wrapText="1"/>
    </xf>
    <xf numFmtId="0" fontId="12" fillId="0" borderId="9" xfId="0" applyFont="1" applyBorder="1" applyAlignment="1">
      <alignment horizontal="center" vertical="center"/>
    </xf>
    <xf numFmtId="0" fontId="15" fillId="0" borderId="9" xfId="0" applyFont="1" applyBorder="1" applyAlignment="1">
      <alignment horizontal="justify" vertical="center" wrapText="1"/>
    </xf>
    <xf numFmtId="0" fontId="17" fillId="0" borderId="9" xfId="0" applyFont="1" applyBorder="1" applyAlignment="1">
      <alignment horizontal="center" vertical="center" wrapText="1"/>
    </xf>
    <xf numFmtId="0" fontId="54" fillId="0" borderId="9" xfId="0" applyFont="1" applyBorder="1" applyAlignment="1">
      <alignment horizontal="justify" vertical="center" wrapText="1"/>
    </xf>
    <xf numFmtId="0" fontId="15" fillId="0" borderId="17" xfId="0" applyFont="1" applyBorder="1" applyAlignment="1">
      <alignment horizontal="justify" vertical="center" wrapText="1"/>
    </xf>
    <xf numFmtId="0" fontId="12" fillId="0" borderId="64" xfId="0" applyFont="1" applyBorder="1" applyAlignment="1">
      <alignment horizontal="center" vertical="center"/>
    </xf>
    <xf numFmtId="0" fontId="2" fillId="0" borderId="83" xfId="0" applyFont="1" applyFill="1" applyBorder="1" applyAlignment="1">
      <alignment vertical="center" wrapText="1"/>
    </xf>
    <xf numFmtId="0" fontId="12" fillId="0" borderId="14" xfId="1" applyFont="1" applyBorder="1" applyAlignment="1">
      <alignment horizontal="justify" vertical="top" wrapText="1"/>
    </xf>
    <xf numFmtId="0" fontId="12" fillId="0" borderId="17" xfId="1" applyFont="1" applyFill="1" applyBorder="1" applyAlignment="1">
      <alignment horizontal="justify" vertical="center" wrapText="1"/>
    </xf>
    <xf numFmtId="0" fontId="12" fillId="0" borderId="100" xfId="1" applyFont="1" applyFill="1" applyBorder="1" applyAlignment="1">
      <alignment horizontal="justify" vertical="center" wrapText="1"/>
    </xf>
    <xf numFmtId="0" fontId="12" fillId="0" borderId="99" xfId="1" applyFont="1" applyFill="1" applyBorder="1" applyAlignment="1">
      <alignment horizontal="justify" vertical="center" wrapText="1"/>
    </xf>
    <xf numFmtId="0" fontId="2" fillId="0" borderId="78" xfId="0" applyFont="1" applyBorder="1" applyAlignment="1">
      <alignment horizontal="justify" vertical="center" wrapText="1"/>
    </xf>
    <xf numFmtId="0" fontId="2" fillId="0" borderId="8" xfId="0" applyFont="1" applyBorder="1" applyAlignment="1">
      <alignment horizontal="justify" vertical="center" wrapText="1"/>
    </xf>
    <xf numFmtId="0" fontId="2" fillId="0" borderId="8" xfId="0" applyFont="1" applyBorder="1" applyAlignment="1">
      <alignment vertical="center" wrapText="1"/>
    </xf>
    <xf numFmtId="0" fontId="2" fillId="0" borderId="83" xfId="0" applyFont="1" applyBorder="1" applyAlignment="1">
      <alignment vertical="center" wrapText="1"/>
    </xf>
    <xf numFmtId="0" fontId="2" fillId="0" borderId="14" xfId="0" applyFont="1" applyBorder="1" applyAlignment="1" applyProtection="1">
      <alignment horizontal="justify" vertical="center" wrapText="1"/>
      <protection hidden="1"/>
    </xf>
    <xf numFmtId="0" fontId="2" fillId="0" borderId="14" xfId="0" applyFont="1" applyBorder="1" applyAlignment="1" applyProtection="1">
      <alignment horizontal="justify" vertical="center" wrapText="1"/>
      <protection hidden="1"/>
    </xf>
    <xf numFmtId="0" fontId="12" fillId="0" borderId="14" xfId="0" applyFont="1" applyBorder="1" applyAlignment="1">
      <alignment horizontal="justify" vertical="center" wrapText="1"/>
    </xf>
    <xf numFmtId="0" fontId="12" fillId="0" borderId="12" xfId="0" applyFont="1" applyBorder="1" applyAlignment="1">
      <alignment horizontal="justify" vertical="top" wrapText="1"/>
    </xf>
    <xf numFmtId="0" fontId="2" fillId="0" borderId="99" xfId="0" applyFont="1" applyBorder="1" applyAlignment="1">
      <alignment horizontal="center" vertical="center" wrapText="1"/>
    </xf>
    <xf numFmtId="0" fontId="12" fillId="0" borderId="101" xfId="0" applyFont="1" applyBorder="1" applyAlignment="1">
      <alignment horizontal="justify" vertical="center" wrapText="1"/>
    </xf>
    <xf numFmtId="0" fontId="12" fillId="0" borderId="102" xfId="0" applyFont="1" applyBorder="1" applyAlignment="1">
      <alignment horizontal="justify" vertical="center" wrapText="1"/>
    </xf>
    <xf numFmtId="0" fontId="17" fillId="0" borderId="16" xfId="0" applyFont="1" applyBorder="1" applyAlignment="1">
      <alignment horizontal="center" vertical="center" wrapText="1"/>
    </xf>
    <xf numFmtId="0" fontId="13" fillId="0" borderId="14" xfId="0" applyFont="1" applyBorder="1" applyAlignment="1">
      <alignment horizontal="center" vertical="center" wrapText="1"/>
    </xf>
    <xf numFmtId="0" fontId="12" fillId="0" borderId="15" xfId="0" applyFont="1" applyBorder="1" applyAlignment="1">
      <alignment horizontal="center" vertical="center" wrapText="1"/>
    </xf>
    <xf numFmtId="0" fontId="17" fillId="0" borderId="76" xfId="0" applyFont="1" applyBorder="1" applyAlignment="1">
      <alignment horizontal="center" vertical="center" wrapText="1"/>
    </xf>
    <xf numFmtId="0" fontId="12" fillId="0" borderId="9" xfId="0" applyFont="1" applyBorder="1" applyAlignment="1">
      <alignment horizontal="center" vertical="center"/>
    </xf>
    <xf numFmtId="0" fontId="12" fillId="0" borderId="10" xfId="1" applyFont="1" applyFill="1" applyBorder="1" applyAlignment="1">
      <alignment horizontal="center" vertical="center" wrapText="1"/>
    </xf>
    <xf numFmtId="0" fontId="13" fillId="0" borderId="1" xfId="0" applyFont="1" applyBorder="1" applyAlignment="1">
      <alignment horizontal="center" vertical="center" wrapText="1"/>
    </xf>
    <xf numFmtId="0" fontId="12" fillId="0" borderId="8" xfId="0" applyFont="1" applyFill="1" applyBorder="1" applyAlignment="1">
      <alignment horizontal="justify" vertical="top" wrapText="1"/>
    </xf>
    <xf numFmtId="0" fontId="2" fillId="0" borderId="78" xfId="0" applyFont="1" applyFill="1" applyBorder="1" applyAlignment="1">
      <alignment horizontal="justify" vertical="top" wrapText="1"/>
    </xf>
    <xf numFmtId="0" fontId="12" fillId="0" borderId="83" xfId="0" applyFont="1" applyFill="1" applyBorder="1" applyAlignment="1">
      <alignment horizontal="justify" vertical="top" wrapText="1"/>
    </xf>
    <xf numFmtId="0" fontId="13" fillId="0" borderId="14" xfId="0" applyFont="1" applyBorder="1" applyAlignment="1">
      <alignment horizontal="center" vertical="center" wrapText="1"/>
    </xf>
    <xf numFmtId="0" fontId="13" fillId="0" borderId="14" xfId="0" applyFont="1" applyBorder="1" applyAlignment="1">
      <alignment horizontal="justify" vertical="center" wrapText="1"/>
    </xf>
    <xf numFmtId="0" fontId="13" fillId="0" borderId="15" xfId="0" applyFont="1" applyBorder="1" applyAlignment="1">
      <alignment horizontal="center" vertical="center" wrapText="1"/>
    </xf>
    <xf numFmtId="0" fontId="13" fillId="0" borderId="3" xfId="0" applyFont="1" applyBorder="1" applyAlignment="1">
      <alignment horizontal="center" vertical="center" wrapText="1"/>
    </xf>
    <xf numFmtId="0" fontId="13" fillId="0" borderId="12" xfId="0" applyFont="1" applyBorder="1" applyAlignment="1">
      <alignment horizontal="center" vertical="center" wrapText="1"/>
    </xf>
    <xf numFmtId="0" fontId="13" fillId="0" borderId="13" xfId="0" applyFont="1" applyBorder="1" applyAlignment="1">
      <alignment horizontal="center" vertical="center" wrapText="1"/>
    </xf>
    <xf numFmtId="0" fontId="2" fillId="0" borderId="103" xfId="0" applyFont="1" applyBorder="1" applyAlignment="1">
      <alignment horizontal="justify" vertical="center" wrapText="1"/>
    </xf>
    <xf numFmtId="0" fontId="2" fillId="0" borderId="101" xfId="0" applyFont="1" applyBorder="1" applyAlignment="1">
      <alignment horizontal="justify" vertical="center" wrapText="1"/>
    </xf>
    <xf numFmtId="0" fontId="2" fillId="0" borderId="102" xfId="0" applyFont="1" applyBorder="1" applyAlignment="1">
      <alignment horizontal="justify" vertical="center" wrapText="1"/>
    </xf>
    <xf numFmtId="0" fontId="2" fillId="0" borderId="15" xfId="0" applyFont="1" applyBorder="1" applyAlignment="1">
      <alignment horizontal="center" vertical="center" wrapText="1"/>
    </xf>
    <xf numFmtId="0" fontId="50" fillId="0" borderId="8" xfId="5" applyFont="1" applyBorder="1" applyAlignment="1">
      <alignment horizontal="justify" vertical="center" wrapText="1"/>
    </xf>
    <xf numFmtId="0" fontId="2" fillId="0" borderId="14" xfId="0" applyFont="1" applyFill="1" applyBorder="1" applyAlignment="1">
      <alignment horizontal="justify" vertical="center" wrapText="1"/>
    </xf>
    <xf numFmtId="0" fontId="2" fillId="0" borderId="12" xfId="0" applyFont="1" applyFill="1" applyBorder="1" applyAlignment="1">
      <alignment horizontal="justify" vertical="center" wrapText="1"/>
    </xf>
    <xf numFmtId="0" fontId="12" fillId="0" borderId="82" xfId="0" applyFont="1" applyBorder="1" applyAlignment="1">
      <alignment vertical="center" wrapText="1"/>
    </xf>
    <xf numFmtId="0" fontId="2" fillId="0" borderId="101" xfId="0" applyFont="1" applyBorder="1" applyAlignment="1">
      <alignment vertical="center" wrapText="1"/>
    </xf>
    <xf numFmtId="0" fontId="2" fillId="0" borderId="12" xfId="0" applyFont="1" applyFill="1" applyBorder="1" applyAlignment="1">
      <alignment horizontal="center" vertical="center" wrapText="1"/>
    </xf>
    <xf numFmtId="0" fontId="2" fillId="0" borderId="65" xfId="0" applyFont="1" applyBorder="1" applyAlignment="1">
      <alignment vertical="center" wrapText="1"/>
    </xf>
    <xf numFmtId="0" fontId="12" fillId="0" borderId="3" xfId="1" applyFont="1" applyFill="1" applyBorder="1" applyAlignment="1">
      <alignment horizontal="justify" vertical="center" wrapText="1"/>
    </xf>
    <xf numFmtId="0" fontId="12" fillId="0" borderId="3" xfId="1" applyFont="1" applyFill="1" applyBorder="1" applyAlignment="1">
      <alignment horizontal="justify" vertical="center" wrapText="1"/>
    </xf>
    <xf numFmtId="0" fontId="2" fillId="0" borderId="78" xfId="0" applyFont="1" applyBorder="1" applyAlignment="1">
      <alignment vertical="center" wrapText="1"/>
    </xf>
    <xf numFmtId="0" fontId="2" fillId="0" borderId="103" xfId="0" applyFont="1" applyBorder="1" applyAlignment="1">
      <alignment horizontal="center" vertical="center" wrapText="1"/>
    </xf>
    <xf numFmtId="0" fontId="12" fillId="0" borderId="82" xfId="0" applyFont="1" applyBorder="1" applyAlignment="1">
      <alignment horizontal="center" vertical="center"/>
    </xf>
    <xf numFmtId="0" fontId="2" fillId="0" borderId="82" xfId="0" applyFont="1" applyBorder="1" applyAlignment="1">
      <alignment horizontal="left" vertical="center" wrapText="1"/>
    </xf>
    <xf numFmtId="0" fontId="12" fillId="0" borderId="82" xfId="0" applyFont="1" applyBorder="1" applyAlignment="1">
      <alignment horizontal="left" vertical="center" wrapText="1"/>
    </xf>
    <xf numFmtId="0" fontId="12" fillId="0" borderId="64" xfId="1" applyFont="1" applyFill="1" applyBorder="1" applyAlignment="1">
      <alignment horizontal="center" vertical="center" wrapText="1"/>
    </xf>
    <xf numFmtId="0" fontId="2" fillId="0" borderId="84" xfId="0" applyFont="1" applyBorder="1" applyAlignment="1">
      <alignment horizontal="justify" vertical="center" wrapText="1"/>
    </xf>
    <xf numFmtId="0" fontId="12" fillId="0" borderId="12" xfId="1" applyFont="1" applyFill="1" applyBorder="1" applyAlignment="1">
      <alignment horizontal="center" vertical="center" wrapText="1"/>
    </xf>
    <xf numFmtId="0" fontId="57" fillId="2" borderId="16" xfId="0" applyFont="1" applyFill="1" applyBorder="1" applyAlignment="1">
      <alignment horizontal="center" vertical="center" wrapText="1"/>
    </xf>
    <xf numFmtId="0" fontId="57" fillId="2" borderId="14" xfId="0" applyFont="1" applyFill="1" applyBorder="1" applyAlignment="1">
      <alignment horizontal="center" vertical="center" wrapText="1"/>
    </xf>
    <xf numFmtId="0" fontId="58" fillId="2" borderId="64" xfId="0" applyFont="1" applyFill="1" applyBorder="1" applyAlignment="1">
      <alignment horizontal="center" vertical="center" wrapText="1"/>
    </xf>
    <xf numFmtId="0" fontId="57" fillId="2" borderId="64" xfId="0" applyFont="1" applyFill="1" applyBorder="1" applyAlignment="1">
      <alignment horizontal="center" vertical="center" wrapText="1"/>
    </xf>
    <xf numFmtId="0" fontId="57" fillId="2" borderId="15" xfId="0" applyFont="1" applyFill="1" applyBorder="1" applyAlignment="1">
      <alignment horizontal="center" vertical="center" wrapText="1"/>
    </xf>
    <xf numFmtId="0" fontId="57" fillId="2" borderId="11" xfId="0" applyFont="1" applyFill="1" applyBorder="1" applyAlignment="1">
      <alignment horizontal="center" vertical="center" wrapText="1"/>
    </xf>
    <xf numFmtId="0" fontId="57" fillId="2" borderId="12" xfId="0" applyFont="1" applyFill="1" applyBorder="1" applyAlignment="1">
      <alignment horizontal="center" vertical="center" wrapText="1"/>
    </xf>
    <xf numFmtId="0" fontId="58" fillId="2" borderId="82" xfId="0" applyFont="1" applyFill="1" applyBorder="1" applyAlignment="1">
      <alignment horizontal="center" vertical="center" wrapText="1"/>
    </xf>
    <xf numFmtId="0" fontId="57" fillId="2" borderId="82" xfId="0" applyFont="1" applyFill="1" applyBorder="1" applyAlignment="1">
      <alignment horizontal="center" vertical="center" wrapText="1"/>
    </xf>
    <xf numFmtId="0" fontId="57" fillId="2" borderId="12" xfId="0" applyFont="1" applyFill="1" applyBorder="1" applyAlignment="1">
      <alignment horizontal="center" vertical="center" wrapText="1"/>
    </xf>
    <xf numFmtId="0" fontId="57" fillId="2" borderId="13" xfId="0" applyFont="1" applyFill="1" applyBorder="1" applyAlignment="1">
      <alignment horizontal="center" vertical="center" wrapText="1"/>
    </xf>
    <xf numFmtId="49" fontId="2" fillId="0" borderId="8" xfId="0" applyNumberFormat="1" applyFont="1" applyBorder="1" applyAlignment="1">
      <alignment horizontal="justify" vertical="center" wrapText="1"/>
    </xf>
    <xf numFmtId="0" fontId="2" fillId="0" borderId="83" xfId="0" applyFont="1" applyBorder="1" applyAlignment="1">
      <alignment horizontal="justify" vertical="center" wrapText="1"/>
    </xf>
    <xf numFmtId="0" fontId="15" fillId="0" borderId="83" xfId="0" applyFont="1" applyBorder="1" applyAlignment="1">
      <alignment horizontal="justify" vertical="top" wrapText="1"/>
    </xf>
    <xf numFmtId="0" fontId="12" fillId="0" borderId="104" xfId="1" applyFont="1" applyFill="1" applyBorder="1" applyAlignment="1">
      <alignment horizontal="justify" vertical="center" wrapText="1"/>
    </xf>
    <xf numFmtId="0" fontId="12" fillId="0" borderId="105" xfId="1" applyFont="1" applyFill="1" applyBorder="1" applyAlignment="1">
      <alignment horizontal="justify" vertical="center" wrapText="1"/>
    </xf>
    <xf numFmtId="0" fontId="12" fillId="0" borderId="106" xfId="1" applyFont="1" applyFill="1" applyBorder="1" applyAlignment="1">
      <alignment horizontal="justify" vertical="center" wrapText="1"/>
    </xf>
    <xf numFmtId="0" fontId="2" fillId="0" borderId="99" xfId="0" applyFont="1" applyBorder="1" applyAlignment="1">
      <alignment horizontal="center" vertical="center" wrapText="1"/>
    </xf>
    <xf numFmtId="0" fontId="17" fillId="0" borderId="16"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11" xfId="0" applyFont="1" applyFill="1" applyBorder="1" applyAlignment="1">
      <alignment horizontal="center" vertical="center" wrapText="1"/>
    </xf>
    <xf numFmtId="0" fontId="17" fillId="0" borderId="16" xfId="0" applyFont="1" applyFill="1" applyBorder="1" applyAlignment="1">
      <alignment horizontal="center" vertical="center" wrapText="1"/>
    </xf>
    <xf numFmtId="0" fontId="17" fillId="0" borderId="11" xfId="0" applyFont="1" applyFill="1" applyBorder="1" applyAlignment="1">
      <alignment horizontal="center" vertical="center" wrapText="1"/>
    </xf>
    <xf numFmtId="0" fontId="1" fillId="0" borderId="16" xfId="0" applyFont="1" applyBorder="1" applyAlignment="1">
      <alignment horizontal="center" vertical="center" wrapText="1"/>
    </xf>
    <xf numFmtId="0" fontId="1" fillId="0" borderId="2" xfId="0" applyFont="1" applyBorder="1" applyAlignment="1">
      <alignment horizontal="center" vertical="center" wrapText="1"/>
    </xf>
    <xf numFmtId="0" fontId="1" fillId="0" borderId="76" xfId="0" applyFont="1" applyBorder="1" applyAlignment="1">
      <alignment horizontal="center" vertical="center" wrapText="1"/>
    </xf>
    <xf numFmtId="0" fontId="1" fillId="0" borderId="59" xfId="0" applyFont="1" applyBorder="1" applyAlignment="1">
      <alignment horizontal="center" vertical="center" wrapText="1"/>
    </xf>
    <xf numFmtId="0" fontId="1" fillId="0" borderId="56" xfId="0" applyFont="1" applyBorder="1" applyAlignment="1">
      <alignment horizontal="center" vertical="center" wrapText="1"/>
    </xf>
    <xf numFmtId="0" fontId="1" fillId="0" borderId="11" xfId="0" applyFont="1" applyBorder="1" applyAlignment="1">
      <alignment horizontal="center" vertical="center" wrapText="1"/>
    </xf>
    <xf numFmtId="0" fontId="17" fillId="0" borderId="76" xfId="0" applyFont="1" applyBorder="1" applyAlignment="1">
      <alignment horizontal="center" vertical="center" wrapText="1"/>
    </xf>
  </cellXfs>
  <cellStyles count="6">
    <cellStyle name="Hipervínculo" xfId="5" builtinId="8"/>
    <cellStyle name="Millares [0]" xfId="4" builtinId="6"/>
    <cellStyle name="Normal" xfId="0" builtinId="0"/>
    <cellStyle name="Normal 2" xfId="1" xr:uid="{00000000-0005-0000-0000-000003000000}"/>
    <cellStyle name="Normal 3" xfId="2" xr:uid="{00000000-0005-0000-0000-000004000000}"/>
    <cellStyle name="Porcentaje" xfId="3" builtinId="5"/>
  </cellStyles>
  <dxfs count="1473">
    <dxf>
      <fill>
        <patternFill>
          <bgColor rgb="FF92D050"/>
        </patternFill>
      </fill>
    </dxf>
    <dxf>
      <fill>
        <patternFill>
          <bgColor theme="9" tint="0.39994506668294322"/>
        </patternFill>
      </fill>
    </dxf>
    <dxf>
      <fill>
        <patternFill>
          <bgColor rgb="FFFFC000"/>
        </patternFill>
      </fill>
    </dxf>
    <dxf>
      <fill>
        <patternFill>
          <bgColor rgb="FF00B0F0"/>
        </patternFill>
      </fill>
    </dxf>
    <dxf>
      <fill>
        <patternFill>
          <bgColor rgb="FF92D050"/>
        </patternFill>
      </fill>
    </dxf>
    <dxf>
      <fill>
        <patternFill>
          <bgColor theme="9" tint="0.39994506668294322"/>
        </patternFill>
      </fill>
    </dxf>
    <dxf>
      <fill>
        <patternFill>
          <bgColor rgb="FFFFC000"/>
        </patternFill>
      </fill>
    </dxf>
    <dxf>
      <fill>
        <patternFill>
          <bgColor rgb="FF00B0F0"/>
        </patternFill>
      </fill>
    </dxf>
    <dxf>
      <fill>
        <patternFill>
          <bgColor rgb="FF92D050"/>
        </patternFill>
      </fill>
    </dxf>
    <dxf>
      <fill>
        <patternFill>
          <bgColor theme="9" tint="0.39994506668294322"/>
        </patternFill>
      </fill>
    </dxf>
    <dxf>
      <fill>
        <patternFill>
          <bgColor rgb="FFFFC000"/>
        </patternFill>
      </fill>
    </dxf>
    <dxf>
      <fill>
        <patternFill>
          <bgColor rgb="FF00B0F0"/>
        </patternFill>
      </fill>
    </dxf>
    <dxf>
      <fill>
        <patternFill>
          <bgColor rgb="FF92D050"/>
        </patternFill>
      </fill>
    </dxf>
    <dxf>
      <fill>
        <patternFill>
          <bgColor theme="9" tint="0.39994506668294322"/>
        </patternFill>
      </fill>
    </dxf>
    <dxf>
      <fill>
        <patternFill>
          <bgColor rgb="FFFFC000"/>
        </patternFill>
      </fill>
    </dxf>
    <dxf>
      <fill>
        <patternFill>
          <bgColor rgb="FF00B0F0"/>
        </patternFill>
      </fill>
    </dxf>
    <dxf>
      <fill>
        <patternFill>
          <bgColor rgb="FF92D050"/>
        </patternFill>
      </fill>
    </dxf>
    <dxf>
      <fill>
        <patternFill>
          <bgColor theme="9" tint="0.39994506668294322"/>
        </patternFill>
      </fill>
    </dxf>
    <dxf>
      <fill>
        <patternFill>
          <bgColor rgb="FFFFC000"/>
        </patternFill>
      </fill>
    </dxf>
    <dxf>
      <fill>
        <patternFill>
          <bgColor rgb="FF00B0F0"/>
        </patternFill>
      </fill>
    </dxf>
    <dxf>
      <fill>
        <patternFill>
          <bgColor rgb="FF92D050"/>
        </patternFill>
      </fill>
    </dxf>
    <dxf>
      <fill>
        <patternFill>
          <bgColor theme="9" tint="0.39994506668294322"/>
        </patternFill>
      </fill>
    </dxf>
    <dxf>
      <fill>
        <patternFill>
          <bgColor rgb="FFFFC000"/>
        </patternFill>
      </fill>
    </dxf>
    <dxf>
      <fill>
        <patternFill>
          <bgColor rgb="FF00B0F0"/>
        </patternFill>
      </fill>
    </dxf>
    <dxf>
      <fill>
        <patternFill>
          <bgColor rgb="FFFFEDB3"/>
        </patternFill>
      </fill>
    </dxf>
    <dxf>
      <fill>
        <patternFill>
          <bgColor rgb="FF00B0F0"/>
        </patternFill>
      </fill>
    </dxf>
    <dxf>
      <fill>
        <patternFill>
          <bgColor rgb="FF92D050"/>
        </patternFill>
      </fill>
    </dxf>
    <dxf>
      <fill>
        <patternFill>
          <bgColor theme="9" tint="0.39994506668294322"/>
        </patternFill>
      </fill>
    </dxf>
    <dxf>
      <fill>
        <patternFill>
          <bgColor rgb="FFFFC000"/>
        </patternFill>
      </fill>
    </dxf>
    <dxf>
      <fill>
        <patternFill>
          <bgColor rgb="FF00B0F0"/>
        </patternFill>
      </fill>
    </dxf>
    <dxf>
      <fill>
        <patternFill>
          <bgColor rgb="FF92D050"/>
        </patternFill>
      </fill>
    </dxf>
    <dxf>
      <fill>
        <patternFill>
          <bgColor theme="9" tint="0.39994506668294322"/>
        </patternFill>
      </fill>
    </dxf>
    <dxf>
      <fill>
        <patternFill>
          <bgColor rgb="FFFFC000"/>
        </patternFill>
      </fill>
    </dxf>
    <dxf>
      <fill>
        <patternFill>
          <bgColor rgb="FF00B0F0"/>
        </patternFill>
      </fill>
    </dxf>
    <dxf>
      <fill>
        <patternFill>
          <bgColor rgb="FF92D050"/>
        </patternFill>
      </fill>
    </dxf>
    <dxf>
      <fill>
        <patternFill>
          <bgColor theme="9" tint="0.39994506668294322"/>
        </patternFill>
      </fill>
    </dxf>
    <dxf>
      <fill>
        <patternFill>
          <bgColor rgb="FFFFC000"/>
        </patternFill>
      </fill>
    </dxf>
    <dxf>
      <fill>
        <patternFill>
          <bgColor rgb="FF00B0F0"/>
        </patternFill>
      </fill>
    </dxf>
    <dxf>
      <fill>
        <patternFill>
          <bgColor rgb="FF92D050"/>
        </patternFill>
      </fill>
    </dxf>
    <dxf>
      <fill>
        <patternFill>
          <bgColor theme="9" tint="0.39994506668294322"/>
        </patternFill>
      </fill>
    </dxf>
    <dxf>
      <fill>
        <patternFill>
          <bgColor rgb="FFFFC000"/>
        </patternFill>
      </fill>
    </dxf>
    <dxf>
      <fill>
        <patternFill>
          <bgColor rgb="FF00B0F0"/>
        </patternFill>
      </fill>
    </dxf>
    <dxf>
      <fill>
        <patternFill>
          <bgColor rgb="FF92D050"/>
        </patternFill>
      </fill>
    </dxf>
    <dxf>
      <fill>
        <patternFill>
          <bgColor theme="9" tint="0.39994506668294322"/>
        </patternFill>
      </fill>
    </dxf>
    <dxf>
      <fill>
        <patternFill>
          <bgColor rgb="FFFFC000"/>
        </patternFill>
      </fill>
    </dxf>
    <dxf>
      <fill>
        <patternFill>
          <bgColor rgb="FF00B0F0"/>
        </patternFill>
      </fill>
    </dxf>
    <dxf>
      <fill>
        <patternFill>
          <bgColor rgb="FF92D050"/>
        </patternFill>
      </fill>
    </dxf>
    <dxf>
      <fill>
        <patternFill>
          <bgColor theme="9" tint="0.39994506668294322"/>
        </patternFill>
      </fill>
    </dxf>
    <dxf>
      <fill>
        <patternFill>
          <bgColor rgb="FFFFC000"/>
        </patternFill>
      </fill>
    </dxf>
    <dxf>
      <fill>
        <patternFill>
          <bgColor rgb="FF00B0F0"/>
        </patternFill>
      </fill>
    </dxf>
    <dxf>
      <fill>
        <patternFill>
          <bgColor rgb="FF92D050"/>
        </patternFill>
      </fill>
    </dxf>
    <dxf>
      <fill>
        <patternFill>
          <bgColor theme="9" tint="0.39994506668294322"/>
        </patternFill>
      </fill>
    </dxf>
    <dxf>
      <fill>
        <patternFill>
          <bgColor rgb="FFFFC000"/>
        </patternFill>
      </fill>
    </dxf>
    <dxf>
      <fill>
        <patternFill>
          <bgColor rgb="FF00B0F0"/>
        </patternFill>
      </fill>
    </dxf>
    <dxf>
      <fill>
        <patternFill>
          <bgColor rgb="FF92D050"/>
        </patternFill>
      </fill>
    </dxf>
    <dxf>
      <fill>
        <patternFill>
          <bgColor theme="9" tint="0.39994506668294322"/>
        </patternFill>
      </fill>
    </dxf>
    <dxf>
      <fill>
        <patternFill>
          <bgColor rgb="FFFFC000"/>
        </patternFill>
      </fill>
    </dxf>
    <dxf>
      <fill>
        <patternFill>
          <bgColor rgb="FF00B0F0"/>
        </patternFill>
      </fill>
    </dxf>
    <dxf>
      <fill>
        <patternFill>
          <bgColor rgb="FF92D050"/>
        </patternFill>
      </fill>
    </dxf>
    <dxf>
      <fill>
        <patternFill>
          <bgColor theme="9" tint="0.39994506668294322"/>
        </patternFill>
      </fill>
    </dxf>
    <dxf>
      <fill>
        <patternFill>
          <bgColor rgb="FFFFC000"/>
        </patternFill>
      </fill>
    </dxf>
    <dxf>
      <fill>
        <patternFill>
          <bgColor rgb="FF00B0F0"/>
        </patternFill>
      </fill>
    </dxf>
    <dxf>
      <fill>
        <patternFill>
          <bgColor rgb="FF92D050"/>
        </patternFill>
      </fill>
    </dxf>
    <dxf>
      <fill>
        <patternFill>
          <bgColor theme="9" tint="0.39994506668294322"/>
        </patternFill>
      </fill>
    </dxf>
    <dxf>
      <fill>
        <patternFill>
          <bgColor rgb="FFFFC000"/>
        </patternFill>
      </fill>
    </dxf>
    <dxf>
      <fill>
        <patternFill>
          <bgColor rgb="FF00B0F0"/>
        </patternFill>
      </fill>
    </dxf>
    <dxf>
      <fill>
        <patternFill>
          <bgColor rgb="FF92D050"/>
        </patternFill>
      </fill>
    </dxf>
    <dxf>
      <fill>
        <patternFill>
          <bgColor theme="9" tint="0.39994506668294322"/>
        </patternFill>
      </fill>
    </dxf>
    <dxf>
      <fill>
        <patternFill>
          <bgColor rgb="FFFFC000"/>
        </patternFill>
      </fill>
    </dxf>
    <dxf>
      <fill>
        <patternFill>
          <bgColor rgb="FF00B0F0"/>
        </patternFill>
      </fill>
    </dxf>
    <dxf>
      <fill>
        <patternFill>
          <bgColor rgb="FF92D050"/>
        </patternFill>
      </fill>
    </dxf>
    <dxf>
      <fill>
        <patternFill>
          <bgColor theme="9" tint="0.39994506668294322"/>
        </patternFill>
      </fill>
    </dxf>
    <dxf>
      <fill>
        <patternFill>
          <bgColor rgb="FFFFC000"/>
        </patternFill>
      </fill>
    </dxf>
    <dxf>
      <fill>
        <patternFill>
          <bgColor rgb="FF00B0F0"/>
        </patternFill>
      </fill>
    </dxf>
    <dxf>
      <fill>
        <patternFill>
          <bgColor theme="9" tint="0.39994506668294322"/>
        </patternFill>
      </fill>
    </dxf>
    <dxf>
      <fill>
        <patternFill>
          <bgColor rgb="FF92D050"/>
        </patternFill>
      </fill>
    </dxf>
    <dxf>
      <fill>
        <patternFill>
          <bgColor rgb="FFFFC000"/>
        </patternFill>
      </fill>
    </dxf>
    <dxf>
      <fill>
        <patternFill>
          <bgColor rgb="FF00B0F0"/>
        </patternFill>
      </fill>
    </dxf>
    <dxf>
      <fill>
        <patternFill>
          <bgColor theme="9" tint="0.39994506668294322"/>
        </patternFill>
      </fill>
    </dxf>
    <dxf>
      <fill>
        <patternFill>
          <bgColor rgb="FF92D050"/>
        </patternFill>
      </fill>
    </dxf>
    <dxf>
      <fill>
        <patternFill>
          <bgColor rgb="FFFFC000"/>
        </patternFill>
      </fill>
    </dxf>
    <dxf>
      <fill>
        <patternFill>
          <bgColor rgb="FF00B0F0"/>
        </patternFill>
      </fill>
    </dxf>
    <dxf>
      <fill>
        <patternFill>
          <bgColor theme="9" tint="0.39994506668294322"/>
        </patternFill>
      </fill>
    </dxf>
    <dxf>
      <fill>
        <patternFill>
          <bgColor rgb="FF92D050"/>
        </patternFill>
      </fill>
    </dxf>
    <dxf>
      <fill>
        <patternFill>
          <bgColor rgb="FFFFC000"/>
        </patternFill>
      </fill>
    </dxf>
    <dxf>
      <fill>
        <patternFill>
          <bgColor rgb="FF00B0F0"/>
        </patternFill>
      </fill>
    </dxf>
    <dxf>
      <fill>
        <patternFill>
          <bgColor rgb="FFFFC000"/>
        </patternFill>
      </fill>
    </dxf>
    <dxf>
      <fill>
        <patternFill>
          <bgColor rgb="FF00B0F0"/>
        </patternFill>
      </fill>
    </dxf>
    <dxf>
      <fill>
        <patternFill>
          <bgColor rgb="FFFFC000"/>
        </patternFill>
      </fill>
    </dxf>
    <dxf>
      <fill>
        <patternFill>
          <bgColor rgb="FF00B0F0"/>
        </patternFill>
      </fill>
    </dxf>
    <dxf>
      <fill>
        <patternFill>
          <bgColor rgb="FFFFC000"/>
        </patternFill>
      </fill>
    </dxf>
    <dxf>
      <fill>
        <patternFill>
          <bgColor rgb="FF00B0F0"/>
        </patternFill>
      </fill>
    </dxf>
    <dxf>
      <fill>
        <patternFill>
          <bgColor rgb="FFFFC000"/>
        </patternFill>
      </fill>
    </dxf>
    <dxf>
      <fill>
        <patternFill>
          <bgColor rgb="FF00B0F0"/>
        </patternFill>
      </fill>
    </dxf>
    <dxf>
      <fill>
        <patternFill>
          <bgColor rgb="FFFFC000"/>
        </patternFill>
      </fill>
    </dxf>
    <dxf>
      <fill>
        <patternFill>
          <bgColor rgb="FF00B0F0"/>
        </patternFill>
      </fill>
    </dxf>
    <dxf>
      <fill>
        <patternFill>
          <bgColor rgb="FFFFC000"/>
        </patternFill>
      </fill>
    </dxf>
    <dxf>
      <fill>
        <patternFill>
          <bgColor rgb="FF00B0F0"/>
        </patternFill>
      </fill>
    </dxf>
    <dxf>
      <fill>
        <patternFill>
          <bgColor rgb="FFFFC000"/>
        </patternFill>
      </fill>
    </dxf>
    <dxf>
      <fill>
        <patternFill>
          <bgColor rgb="FF00B0F0"/>
        </patternFill>
      </fill>
    </dxf>
    <dxf>
      <fill>
        <patternFill>
          <bgColor rgb="FFFFC000"/>
        </patternFill>
      </fill>
    </dxf>
    <dxf>
      <fill>
        <patternFill>
          <bgColor rgb="FF00B0F0"/>
        </patternFill>
      </fill>
    </dxf>
    <dxf>
      <fill>
        <patternFill>
          <bgColor rgb="FFFFC000"/>
        </patternFill>
      </fill>
    </dxf>
    <dxf>
      <fill>
        <patternFill>
          <bgColor rgb="FF00B0F0"/>
        </patternFill>
      </fill>
    </dxf>
    <dxf>
      <fill>
        <patternFill>
          <bgColor rgb="FFFFC000"/>
        </patternFill>
      </fill>
    </dxf>
    <dxf>
      <fill>
        <patternFill>
          <bgColor rgb="FF00B0F0"/>
        </patternFill>
      </fill>
    </dxf>
    <dxf>
      <fill>
        <patternFill>
          <bgColor rgb="FFFFC000"/>
        </patternFill>
      </fill>
    </dxf>
    <dxf>
      <fill>
        <patternFill>
          <bgColor rgb="FF00B0F0"/>
        </patternFill>
      </fill>
    </dxf>
    <dxf>
      <fill>
        <patternFill>
          <bgColor rgb="FFFFC000"/>
        </patternFill>
      </fill>
    </dxf>
    <dxf>
      <fill>
        <patternFill>
          <bgColor rgb="FF00B0F0"/>
        </patternFill>
      </fill>
    </dxf>
    <dxf>
      <fill>
        <patternFill>
          <bgColor rgb="FFFFC000"/>
        </patternFill>
      </fill>
    </dxf>
    <dxf>
      <fill>
        <patternFill>
          <bgColor rgb="FF00B0F0"/>
        </patternFill>
      </fill>
    </dxf>
    <dxf>
      <fill>
        <patternFill>
          <bgColor rgb="FFFFC000"/>
        </patternFill>
      </fill>
    </dxf>
    <dxf>
      <fill>
        <patternFill>
          <bgColor rgb="FF00B0F0"/>
        </patternFill>
      </fill>
    </dxf>
    <dxf>
      <fill>
        <patternFill>
          <bgColor rgb="FFFFC000"/>
        </patternFill>
      </fill>
    </dxf>
    <dxf>
      <fill>
        <patternFill>
          <bgColor rgb="FF00B0F0"/>
        </patternFill>
      </fill>
    </dxf>
    <dxf>
      <fill>
        <patternFill>
          <bgColor rgb="FFFFC000"/>
        </patternFill>
      </fill>
    </dxf>
    <dxf>
      <fill>
        <patternFill>
          <bgColor rgb="FF00B0F0"/>
        </patternFill>
      </fill>
    </dxf>
    <dxf>
      <fill>
        <patternFill>
          <bgColor rgb="FFFFC000"/>
        </patternFill>
      </fill>
    </dxf>
    <dxf>
      <fill>
        <patternFill>
          <bgColor rgb="FF00B0F0"/>
        </patternFill>
      </fill>
    </dxf>
    <dxf>
      <fill>
        <patternFill>
          <bgColor theme="9" tint="0.39994506668294322"/>
        </patternFill>
      </fill>
    </dxf>
    <dxf>
      <fill>
        <patternFill>
          <bgColor rgb="FF92D050"/>
        </patternFill>
      </fill>
    </dxf>
    <dxf>
      <fill>
        <patternFill>
          <bgColor rgb="FFFFC000"/>
        </patternFill>
      </fill>
    </dxf>
    <dxf>
      <fill>
        <patternFill>
          <bgColor rgb="FF00B0F0"/>
        </patternFill>
      </fill>
    </dxf>
    <dxf>
      <fill>
        <patternFill>
          <bgColor rgb="FF00B0F0"/>
        </patternFill>
      </fill>
    </dxf>
    <dxf>
      <fill>
        <patternFill>
          <bgColor rgb="FFFFC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C000"/>
        </patternFill>
      </fill>
    </dxf>
    <dxf>
      <fill>
        <patternFill>
          <bgColor theme="9" tint="-0.24994659260841701"/>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C000"/>
        </patternFill>
      </fill>
    </dxf>
    <dxf>
      <fill>
        <patternFill>
          <bgColor theme="9" tint="-0.24994659260841701"/>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C000"/>
        </patternFill>
      </fill>
    </dxf>
    <dxf>
      <fill>
        <patternFill>
          <bgColor theme="9" tint="-0.24994659260841701"/>
        </patternFill>
      </fill>
    </dxf>
    <dxf>
      <fill>
        <patternFill>
          <bgColor rgb="FFFF0000"/>
        </patternFill>
      </fill>
    </dxf>
    <dxf>
      <fill>
        <patternFill>
          <bgColor rgb="FF00B0F0"/>
        </patternFill>
      </fill>
    </dxf>
    <dxf>
      <fill>
        <patternFill>
          <bgColor rgb="FFFFC000"/>
        </patternFill>
      </fill>
    </dxf>
    <dxf>
      <fill>
        <patternFill>
          <bgColor rgb="FF00B050"/>
        </patternFill>
      </fill>
    </dxf>
    <dxf>
      <fill>
        <patternFill>
          <bgColor rgb="FFFFC000"/>
        </patternFill>
      </fill>
    </dxf>
    <dxf>
      <fill>
        <patternFill>
          <bgColor theme="9" tint="-0.24994659260841701"/>
        </patternFill>
      </fill>
    </dxf>
    <dxf>
      <fill>
        <patternFill>
          <bgColor rgb="FFFF0000"/>
        </patternFill>
      </fill>
    </dxf>
    <dxf>
      <fill>
        <patternFill>
          <bgColor rgb="FF00B050"/>
        </patternFill>
      </fill>
    </dxf>
    <dxf>
      <fill>
        <patternFill>
          <bgColor rgb="FFFFC000"/>
        </patternFill>
      </fill>
    </dxf>
    <dxf>
      <fill>
        <patternFill>
          <bgColor theme="9" tint="-0.24994659260841701"/>
        </patternFill>
      </fill>
    </dxf>
    <dxf>
      <fill>
        <patternFill>
          <bgColor rgb="FFFF0000"/>
        </patternFill>
      </fill>
    </dxf>
    <dxf>
      <fill>
        <patternFill>
          <bgColor rgb="FF00B050"/>
        </patternFill>
      </fill>
    </dxf>
    <dxf>
      <fill>
        <patternFill>
          <bgColor rgb="FFFFC000"/>
        </patternFill>
      </fill>
    </dxf>
    <dxf>
      <fill>
        <patternFill>
          <bgColor theme="9" tint="-0.24994659260841701"/>
        </patternFill>
      </fill>
    </dxf>
    <dxf>
      <fill>
        <patternFill>
          <bgColor rgb="FFFF0000"/>
        </patternFill>
      </fill>
    </dxf>
    <dxf>
      <fill>
        <patternFill>
          <bgColor rgb="FFFFC000"/>
        </patternFill>
      </fill>
    </dxf>
    <dxf>
      <fill>
        <patternFill>
          <bgColor rgb="FF00B0F0"/>
        </patternFill>
      </fill>
    </dxf>
    <dxf>
      <fill>
        <patternFill>
          <bgColor rgb="FFFFC000"/>
        </patternFill>
      </fill>
    </dxf>
    <dxf>
      <fill>
        <patternFill>
          <bgColor rgb="FF00B0F0"/>
        </patternFill>
      </fill>
    </dxf>
    <dxf>
      <fill>
        <patternFill>
          <bgColor rgb="FF00B050"/>
        </patternFill>
      </fill>
    </dxf>
    <dxf>
      <fill>
        <patternFill>
          <bgColor rgb="FFFFC000"/>
        </patternFill>
      </fill>
    </dxf>
    <dxf>
      <fill>
        <patternFill>
          <bgColor theme="9" tint="-0.24994659260841701"/>
        </patternFill>
      </fill>
    </dxf>
    <dxf>
      <fill>
        <patternFill>
          <bgColor rgb="FFFF0000"/>
        </patternFill>
      </fill>
    </dxf>
    <dxf>
      <fill>
        <patternFill>
          <bgColor rgb="FF00B0F0"/>
        </patternFill>
      </fill>
    </dxf>
    <dxf>
      <fill>
        <patternFill>
          <bgColor rgb="FFFFC000"/>
        </patternFill>
      </fill>
    </dxf>
    <dxf>
      <fill>
        <patternFill>
          <bgColor rgb="FF00B0F0"/>
        </patternFill>
      </fill>
    </dxf>
    <dxf>
      <fill>
        <patternFill>
          <bgColor rgb="FFFFC000"/>
        </patternFill>
      </fill>
    </dxf>
    <dxf>
      <fill>
        <patternFill>
          <bgColor rgb="FF00B0F0"/>
        </patternFill>
      </fill>
    </dxf>
    <dxf>
      <fill>
        <patternFill>
          <bgColor rgb="FFFFC000"/>
        </patternFill>
      </fill>
    </dxf>
    <dxf>
      <fill>
        <patternFill>
          <bgColor rgb="FF00B0F0"/>
        </patternFill>
      </fill>
    </dxf>
    <dxf>
      <fill>
        <patternFill>
          <bgColor rgb="FFFFC000"/>
        </patternFill>
      </fill>
    </dxf>
    <dxf>
      <fill>
        <patternFill>
          <bgColor rgb="FF00B0F0"/>
        </patternFill>
      </fill>
    </dxf>
    <dxf>
      <fill>
        <patternFill>
          <bgColor rgb="FFFFC000"/>
        </patternFill>
      </fill>
    </dxf>
    <dxf>
      <fill>
        <patternFill>
          <bgColor rgb="FF00B0F0"/>
        </patternFill>
      </fill>
    </dxf>
    <dxf>
      <fill>
        <patternFill>
          <bgColor rgb="FFFFC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C000"/>
        </patternFill>
      </fill>
    </dxf>
    <dxf>
      <fill>
        <patternFill>
          <bgColor theme="9" tint="-0.24994659260841701"/>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theme="9" tint="-0.24994659260841701"/>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theme="9" tint="-0.24994659260841701"/>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theme="9" tint="-0.24994659260841701"/>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theme="9" tint="-0.24994659260841701"/>
        </patternFill>
      </fill>
    </dxf>
    <dxf>
      <fill>
        <patternFill>
          <bgColor rgb="FFFFC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C000"/>
        </patternFill>
      </fill>
    </dxf>
    <dxf>
      <fill>
        <patternFill>
          <bgColor theme="9" tint="-0.24994659260841701"/>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theme="9" tint="-0.24994659260841701"/>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theme="9" tint="-0.24994659260841701"/>
        </patternFill>
      </fill>
    </dxf>
    <dxf>
      <fill>
        <patternFill>
          <bgColor rgb="FFFF0000"/>
        </patternFill>
      </fill>
    </dxf>
    <dxf>
      <fill>
        <patternFill>
          <bgColor rgb="FF00B050"/>
        </patternFill>
      </fill>
    </dxf>
    <dxf>
      <fill>
        <patternFill>
          <bgColor rgb="FFFFC000"/>
        </patternFill>
      </fill>
    </dxf>
    <dxf>
      <fill>
        <patternFill>
          <bgColor theme="9" tint="-0.24994659260841701"/>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theme="9" tint="-0.24994659260841701"/>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F0"/>
        </patternFill>
      </fill>
    </dxf>
    <dxf>
      <fill>
        <patternFill>
          <bgColor rgb="FFFFC000"/>
        </patternFill>
      </fill>
    </dxf>
    <dxf>
      <fill>
        <patternFill>
          <bgColor rgb="FF00B0F0"/>
        </patternFill>
      </fill>
    </dxf>
    <dxf>
      <fill>
        <patternFill>
          <bgColor rgb="FFFFC000"/>
        </patternFill>
      </fill>
    </dxf>
    <dxf>
      <fill>
        <patternFill>
          <bgColor rgb="FF00B0F0"/>
        </patternFill>
      </fill>
    </dxf>
    <dxf>
      <fill>
        <patternFill>
          <bgColor rgb="FFFFC000"/>
        </patternFill>
      </fill>
    </dxf>
    <dxf>
      <fill>
        <patternFill>
          <bgColor rgb="FF00B0F0"/>
        </patternFill>
      </fill>
    </dxf>
    <dxf>
      <fill>
        <patternFill>
          <bgColor rgb="FFFFC000"/>
        </patternFill>
      </fill>
    </dxf>
    <dxf>
      <fill>
        <patternFill>
          <bgColor rgb="FF00B0F0"/>
        </patternFill>
      </fill>
    </dxf>
    <dxf>
      <fill>
        <patternFill>
          <bgColor rgb="FFFFC000"/>
        </patternFill>
      </fill>
    </dxf>
    <dxf>
      <fill>
        <patternFill>
          <bgColor rgb="FF00B0F0"/>
        </patternFill>
      </fill>
    </dxf>
    <dxf>
      <fill>
        <patternFill>
          <bgColor rgb="FFFFC000"/>
        </patternFill>
      </fill>
    </dxf>
    <dxf>
      <fill>
        <patternFill>
          <bgColor rgb="FF00B0F0"/>
        </patternFill>
      </fill>
    </dxf>
    <dxf>
      <fill>
        <patternFill>
          <bgColor rgb="FFFFC000"/>
        </patternFill>
      </fill>
    </dxf>
    <dxf>
      <fill>
        <patternFill>
          <bgColor rgb="FF00B0F0"/>
        </patternFill>
      </fill>
    </dxf>
    <dxf>
      <fill>
        <patternFill>
          <bgColor rgb="FFFFC000"/>
        </patternFill>
      </fill>
    </dxf>
    <dxf>
      <fill>
        <patternFill>
          <bgColor rgb="FF00B0F0"/>
        </patternFill>
      </fill>
    </dxf>
    <dxf>
      <fill>
        <patternFill>
          <bgColor rgb="FFFFC000"/>
        </patternFill>
      </fill>
    </dxf>
    <dxf>
      <fill>
        <patternFill>
          <bgColor rgb="FF00B0F0"/>
        </patternFill>
      </fill>
    </dxf>
    <dxf>
      <fill>
        <patternFill>
          <bgColor rgb="FFFFC000"/>
        </patternFill>
      </fill>
    </dxf>
    <dxf>
      <fill>
        <patternFill>
          <bgColor rgb="FF00B0F0"/>
        </patternFill>
      </fill>
    </dxf>
    <dxf>
      <fill>
        <patternFill>
          <bgColor rgb="FFFFC000"/>
        </patternFill>
      </fill>
    </dxf>
    <dxf>
      <fill>
        <patternFill>
          <bgColor rgb="FF00B0F0"/>
        </patternFill>
      </fill>
    </dxf>
    <dxf>
      <fill>
        <patternFill>
          <bgColor rgb="FFFFC000"/>
        </patternFill>
      </fill>
    </dxf>
    <dxf>
      <fill>
        <patternFill>
          <bgColor rgb="FF00B0F0"/>
        </patternFill>
      </fill>
    </dxf>
    <dxf>
      <fill>
        <patternFill>
          <bgColor rgb="FFFFC000"/>
        </patternFill>
      </fill>
    </dxf>
    <dxf>
      <fill>
        <patternFill>
          <bgColor rgb="FF00B0F0"/>
        </patternFill>
      </fill>
    </dxf>
    <dxf>
      <fill>
        <patternFill>
          <bgColor rgb="FFFFC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C000"/>
        </patternFill>
      </fill>
    </dxf>
    <dxf>
      <fill>
        <patternFill>
          <bgColor theme="9" tint="-0.24994659260841701"/>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C000"/>
        </patternFill>
      </fill>
    </dxf>
    <dxf>
      <fill>
        <patternFill>
          <bgColor theme="9" tint="-0.24994659260841701"/>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C000"/>
        </patternFill>
      </fill>
    </dxf>
    <dxf>
      <fill>
        <patternFill>
          <bgColor theme="9" tint="-0.24994659260841701"/>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C000"/>
        </patternFill>
      </fill>
    </dxf>
    <dxf>
      <fill>
        <patternFill>
          <bgColor theme="9" tint="-0.24994659260841701"/>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theme="9" tint="-0.24994659260841701"/>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theme="9" tint="-0.24994659260841701"/>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theme="9" tint="-0.24994659260841701"/>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theme="9" tint="-0.24994659260841701"/>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theme="9" tint="-0.24994659260841701"/>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theme="9" tint="-0.24994659260841701"/>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theme="9" tint="-0.24994659260841701"/>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theme="9" tint="-0.24994659260841701"/>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theme="9" tint="-0.24994659260841701"/>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theme="9" tint="-0.24994659260841701"/>
        </patternFill>
      </fill>
    </dxf>
    <dxf>
      <fill>
        <patternFill>
          <bgColor rgb="FFFF0000"/>
        </patternFill>
      </fill>
    </dxf>
    <dxf>
      <fill>
        <patternFill>
          <bgColor rgb="FF00B050"/>
        </patternFill>
      </fill>
    </dxf>
    <dxf>
      <fill>
        <patternFill>
          <bgColor rgb="FFFFC000"/>
        </patternFill>
      </fill>
    </dxf>
    <dxf>
      <fill>
        <patternFill>
          <bgColor theme="9" tint="-0.24994659260841701"/>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theme="9" tint="-0.24994659260841701"/>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C000"/>
        </patternFill>
      </fill>
    </dxf>
    <dxf>
      <fill>
        <patternFill>
          <bgColor theme="9" tint="-0.24994659260841701"/>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C000"/>
        </patternFill>
      </fill>
    </dxf>
    <dxf>
      <fill>
        <patternFill>
          <bgColor theme="9" tint="-0.24994659260841701"/>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C000"/>
        </patternFill>
      </fill>
    </dxf>
    <dxf>
      <fill>
        <patternFill>
          <bgColor theme="9" tint="-0.24994659260841701"/>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theme="9" tint="-0.24994659260841701"/>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theme="9" tint="-0.24994659260841701"/>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theme="9" tint="-0.24994659260841701"/>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theme="9" tint="-0.24994659260841701"/>
        </patternFill>
      </fill>
    </dxf>
    <dxf>
      <fill>
        <patternFill>
          <bgColor rgb="FFFF0000"/>
        </patternFill>
      </fill>
    </dxf>
    <dxf>
      <fill>
        <patternFill>
          <bgColor rgb="FF00B050"/>
        </patternFill>
      </fill>
    </dxf>
    <dxf>
      <fill>
        <patternFill>
          <bgColor rgb="FFFFC000"/>
        </patternFill>
      </fill>
    </dxf>
    <dxf>
      <fill>
        <patternFill>
          <bgColor theme="9" tint="-0.24994659260841701"/>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theme="9" tint="-0.24994659260841701"/>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theme="9" tint="-0.24994659260841701"/>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C000"/>
        </patternFill>
      </fill>
    </dxf>
    <dxf>
      <fill>
        <patternFill>
          <bgColor theme="9" tint="-0.24994659260841701"/>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theme="9" tint="-0.24994659260841701"/>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theme="9" tint="-0.24994659260841701"/>
        </patternFill>
      </fill>
    </dxf>
    <dxf>
      <fill>
        <patternFill>
          <bgColor rgb="FFFF0000"/>
        </patternFill>
      </fill>
    </dxf>
    <dxf>
      <fill>
        <patternFill>
          <bgColor rgb="FF00B050"/>
        </patternFill>
      </fill>
    </dxf>
    <dxf>
      <fill>
        <patternFill>
          <bgColor rgb="FFFFC000"/>
        </patternFill>
      </fill>
    </dxf>
    <dxf>
      <fill>
        <patternFill>
          <bgColor theme="9" tint="-0.24994659260841701"/>
        </patternFill>
      </fill>
    </dxf>
    <dxf>
      <fill>
        <patternFill>
          <bgColor rgb="FFFF0000"/>
        </patternFill>
      </fill>
    </dxf>
    <dxf>
      <fill>
        <patternFill>
          <bgColor rgb="FFFFEDB3"/>
        </patternFill>
      </fill>
    </dxf>
    <dxf>
      <fill>
        <patternFill>
          <bgColor rgb="FF00B0F0"/>
        </patternFill>
      </fill>
    </dxf>
    <dxf>
      <fill>
        <patternFill>
          <bgColor rgb="FF00B050"/>
        </patternFill>
      </fill>
    </dxf>
    <dxf>
      <fill>
        <patternFill>
          <bgColor rgb="FFFFC000"/>
        </patternFill>
      </fill>
    </dxf>
    <dxf>
      <fill>
        <patternFill>
          <bgColor theme="9" tint="-0.24994659260841701"/>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C000"/>
        </patternFill>
      </fill>
    </dxf>
    <dxf>
      <fill>
        <patternFill>
          <bgColor theme="9" tint="-0.24994659260841701"/>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theme="9" tint="-0.24994659260841701"/>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theme="9" tint="-0.24994659260841701"/>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C000"/>
        </patternFill>
      </fill>
    </dxf>
    <dxf>
      <fill>
        <patternFill>
          <bgColor theme="9" tint="-0.24994659260841701"/>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C000"/>
        </patternFill>
      </fill>
    </dxf>
    <dxf>
      <fill>
        <patternFill>
          <bgColor theme="9" tint="-0.24994659260841701"/>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C000"/>
        </patternFill>
      </fill>
    </dxf>
    <dxf>
      <fill>
        <patternFill>
          <bgColor theme="9" tint="-0.24994659260841701"/>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C000"/>
        </patternFill>
      </fill>
    </dxf>
    <dxf>
      <fill>
        <patternFill>
          <bgColor theme="9" tint="-0.24994659260841701"/>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C000"/>
        </patternFill>
      </fill>
    </dxf>
    <dxf>
      <fill>
        <patternFill>
          <bgColor rgb="FFC85F08"/>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C85F08"/>
        </patternFill>
      </fill>
    </dxf>
    <dxf>
      <fill>
        <patternFill>
          <bgColor rgb="FFFF0000"/>
        </patternFill>
      </fill>
    </dxf>
    <dxf>
      <fill>
        <patternFill>
          <bgColor rgb="FF00B050"/>
        </patternFill>
      </fill>
    </dxf>
    <dxf>
      <fill>
        <patternFill>
          <bgColor rgb="FFFFC000"/>
        </patternFill>
      </fill>
    </dxf>
    <dxf>
      <fill>
        <patternFill>
          <bgColor rgb="FFC85F08"/>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C85F08"/>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C85F08"/>
        </patternFill>
      </fill>
    </dxf>
    <dxf>
      <fill>
        <patternFill>
          <bgColor rgb="FFFF0000"/>
        </patternFill>
      </fill>
    </dxf>
    <dxf>
      <fill>
        <patternFill>
          <bgColor rgb="FF00B050"/>
        </patternFill>
      </fill>
    </dxf>
    <dxf>
      <fill>
        <patternFill>
          <bgColor rgb="FFFFC000"/>
        </patternFill>
      </fill>
    </dxf>
    <dxf>
      <fill>
        <patternFill>
          <bgColor rgb="FFC85F08"/>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00B0F0"/>
        </patternFill>
      </fill>
    </dxf>
    <dxf>
      <fill>
        <patternFill>
          <bgColor rgb="FF00B050"/>
        </patternFill>
      </fill>
    </dxf>
    <dxf>
      <fill>
        <patternFill>
          <bgColor rgb="FFFFC000"/>
        </patternFill>
      </fill>
    </dxf>
    <dxf>
      <fill>
        <patternFill>
          <bgColor theme="9" tint="-0.24994659260841701"/>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theme="9" tint="-0.24994659260841701"/>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theme="9" tint="-0.24994659260841701"/>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theme="9" tint="-0.24994659260841701"/>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theme="9" tint="-0.24994659260841701"/>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theme="9" tint="-0.24994659260841701"/>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fgColor rgb="FFCC3300"/>
          <bgColor rgb="FFE16B09"/>
        </patternFill>
      </fill>
    </dxf>
    <dxf>
      <fill>
        <patternFill>
          <bgColor rgb="FFFF0000"/>
        </patternFill>
      </fill>
    </dxf>
    <dxf>
      <fill>
        <patternFill>
          <bgColor rgb="FF00B050"/>
        </patternFill>
      </fill>
    </dxf>
    <dxf>
      <fill>
        <patternFill>
          <bgColor rgb="FFFFC000"/>
        </patternFill>
      </fill>
    </dxf>
    <dxf>
      <fill>
        <patternFill>
          <fgColor rgb="FFCC3300"/>
          <bgColor rgb="FFE16B09"/>
        </patternFill>
      </fill>
    </dxf>
    <dxf>
      <fill>
        <patternFill>
          <bgColor rgb="FFFF0000"/>
        </patternFill>
      </fill>
    </dxf>
    <dxf>
      <fill>
        <patternFill>
          <bgColor rgb="FF00B050"/>
        </patternFill>
      </fill>
    </dxf>
    <dxf>
      <fill>
        <patternFill>
          <bgColor rgb="FF92D050"/>
        </patternFill>
      </fill>
    </dxf>
    <dxf>
      <fill>
        <patternFill>
          <bgColor rgb="FFFF0000"/>
        </patternFill>
      </fill>
    </dxf>
    <dxf>
      <fill>
        <patternFill>
          <bgColor rgb="FF00B050"/>
        </patternFill>
      </fill>
    </dxf>
    <dxf>
      <fill>
        <patternFill>
          <bgColor rgb="FFFFC000"/>
        </patternFill>
      </fill>
    </dxf>
    <dxf>
      <fill>
        <patternFill>
          <fgColor rgb="FFCC3300"/>
          <bgColor rgb="FFE16B09"/>
        </patternFill>
      </fill>
    </dxf>
    <dxf>
      <fill>
        <patternFill>
          <bgColor rgb="FFFF0000"/>
        </patternFill>
      </fill>
    </dxf>
    <dxf>
      <fill>
        <patternFill>
          <bgColor rgb="FF00B050"/>
        </patternFill>
      </fill>
    </dxf>
    <dxf>
      <fill>
        <patternFill>
          <bgColor rgb="FFFFC000"/>
        </patternFill>
      </fill>
    </dxf>
    <dxf>
      <fill>
        <patternFill>
          <fgColor rgb="FFCC3300"/>
          <bgColor rgb="FFE16B09"/>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theme="9" tint="-0.24994659260841701"/>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theme="9" tint="-0.24994659260841701"/>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theme="9" tint="-0.24994659260841701"/>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theme="9" tint="-0.24994659260841701"/>
        </patternFill>
      </fill>
    </dxf>
    <dxf>
      <fill>
        <patternFill>
          <bgColor rgb="FFFFC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theme="9" tint="-0.24994659260841701"/>
        </patternFill>
      </fill>
    </dxf>
    <dxf>
      <fill>
        <patternFill>
          <bgColor rgb="FFFFC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theme="9"/>
        </patternFill>
      </fill>
    </dxf>
    <dxf>
      <fill>
        <patternFill>
          <bgColor rgb="FF00B050"/>
        </patternFill>
      </fill>
    </dxf>
    <dxf>
      <fill>
        <patternFill>
          <bgColor rgb="FFFFC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C000"/>
        </patternFill>
      </fill>
    </dxf>
    <dxf>
      <fill>
        <patternFill>
          <bgColor theme="9"/>
        </patternFill>
      </fill>
    </dxf>
    <dxf>
      <fill>
        <patternFill>
          <bgColor rgb="FFFF000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00B050"/>
        </patternFill>
      </fill>
    </dxf>
    <dxf>
      <fill>
        <patternFill>
          <bgColor rgb="FF00B050"/>
        </patternFill>
      </fill>
    </dxf>
    <dxf>
      <fill>
        <patternFill>
          <bgColor rgb="FFFFFF00"/>
        </patternFill>
      </fill>
    </dxf>
    <dxf>
      <fill>
        <patternFill>
          <bgColor rgb="FFFFC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theme="9"/>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theme="9" tint="-0.24994659260841701"/>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theme="9"/>
        </patternFill>
      </fill>
    </dxf>
    <dxf>
      <fill>
        <patternFill>
          <bgColor rgb="FFFF0000"/>
        </patternFill>
      </fill>
    </dxf>
    <dxf>
      <fill>
        <patternFill>
          <bgColor rgb="FF00B050"/>
        </patternFill>
      </fill>
    </dxf>
    <dxf>
      <fill>
        <patternFill>
          <bgColor rgb="FFFFC000"/>
        </patternFill>
      </fill>
    </dxf>
    <dxf>
      <fill>
        <patternFill>
          <bgColor theme="9"/>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theme="9" tint="-0.24994659260841701"/>
        </patternFill>
      </fill>
    </dxf>
    <dxf>
      <fill>
        <patternFill>
          <bgColor rgb="FFFFC000"/>
        </patternFill>
      </fill>
    </dxf>
    <dxf>
      <fill>
        <patternFill>
          <bgColor rgb="FF00B05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00B050"/>
        </patternFill>
      </fill>
    </dxf>
    <dxf>
      <fill>
        <patternFill>
          <bgColor rgb="FFFFC000"/>
        </patternFill>
      </fill>
    </dxf>
    <dxf>
      <fill>
        <patternFill>
          <bgColor theme="9"/>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theme="9" tint="-0.24994659260841701"/>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theme="9"/>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theme="9"/>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theme="9" tint="-0.24994659260841701"/>
        </patternFill>
      </fill>
    </dxf>
    <dxf>
      <fill>
        <patternFill>
          <bgColor rgb="FFFF0000"/>
        </patternFill>
      </fill>
    </dxf>
    <dxf>
      <fill>
        <patternFill>
          <bgColor rgb="FF00B050"/>
        </patternFill>
      </fill>
    </dxf>
    <dxf>
      <fill>
        <patternFill>
          <bgColor rgb="FFFFC000"/>
        </patternFill>
      </fill>
    </dxf>
    <dxf>
      <fill>
        <patternFill>
          <bgColor theme="9" tint="-0.24994659260841701"/>
        </patternFill>
      </fill>
    </dxf>
    <dxf>
      <fill>
        <patternFill>
          <bgColor rgb="FFFF0000"/>
        </patternFill>
      </fill>
    </dxf>
    <dxf>
      <fill>
        <patternFill>
          <bgColor rgb="FF00B050"/>
        </patternFill>
      </fill>
    </dxf>
    <dxf>
      <fill>
        <patternFill>
          <bgColor rgb="FFFFC000"/>
        </patternFill>
      </fill>
    </dxf>
    <dxf>
      <fill>
        <patternFill>
          <bgColor theme="9" tint="-0.24994659260841701"/>
        </patternFill>
      </fill>
    </dxf>
    <dxf>
      <fill>
        <patternFill>
          <bgColor rgb="FFFF000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00B050"/>
        </patternFill>
      </fill>
    </dxf>
    <dxf>
      <fill>
        <patternFill>
          <bgColor rgb="FFFFC000"/>
        </patternFill>
      </fill>
    </dxf>
    <dxf>
      <fill>
        <patternFill>
          <bgColor theme="9" tint="-0.24994659260841701"/>
        </patternFill>
      </fill>
    </dxf>
    <dxf>
      <fill>
        <patternFill>
          <bgColor rgb="FFFF0000"/>
        </patternFill>
      </fill>
    </dxf>
  </dxfs>
  <tableStyles count="0" defaultTableStyle="TableStyleMedium2" defaultPivotStyle="PivotStyleLight16"/>
  <colors>
    <mruColors>
      <color rgb="FF808000"/>
      <color rgb="FFFFFFFF"/>
      <color rgb="FFC85F08"/>
      <color rgb="FFE16B09"/>
      <color rgb="FFDD6909"/>
      <color rgb="FFF5770F"/>
      <color rgb="FFCCFF66"/>
      <color rgb="FFCC3300"/>
      <color rgb="FFAD5207"/>
      <color rgb="FFDAA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b="1">
                <a:solidFill>
                  <a:sysClr val="windowText" lastClr="000000"/>
                </a:solidFill>
              </a:rPr>
              <a:t>NIVEL DE RIESGO PROCESOS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chemeClr val="accent1"/>
              </a:solidFill>
              <a:ln w="25400">
                <a:solidFill>
                  <a:schemeClr val="lt1"/>
                </a:solidFill>
              </a:ln>
              <a:effectLst/>
              <a:sp3d contourW="25400">
                <a:contourClr>
                  <a:schemeClr val="lt1"/>
                </a:contourClr>
              </a:sp3d>
            </c:spPr>
            <c:extLst>
              <c:ext xmlns:c16="http://schemas.microsoft.com/office/drawing/2014/chart" uri="{C3380CC4-5D6E-409C-BE32-E72D297353CC}">
                <c16:uniqueId val="{00000001-B486-4726-B1D8-10DE3C548C50}"/>
              </c:ext>
            </c:extLst>
          </c:dPt>
          <c:dPt>
            <c:idx val="1"/>
            <c:bubble3D val="0"/>
            <c:spPr>
              <a:solidFill>
                <a:schemeClr val="accent2"/>
              </a:solidFill>
              <a:ln w="25400">
                <a:solidFill>
                  <a:schemeClr val="lt1"/>
                </a:solidFill>
              </a:ln>
              <a:effectLst/>
              <a:sp3d contourW="25400">
                <a:contourClr>
                  <a:schemeClr val="lt1"/>
                </a:contourClr>
              </a:sp3d>
            </c:spPr>
            <c:extLst>
              <c:ext xmlns:c16="http://schemas.microsoft.com/office/drawing/2014/chart" uri="{C3380CC4-5D6E-409C-BE32-E72D297353CC}">
                <c16:uniqueId val="{00000003-B486-4726-B1D8-10DE3C548C50}"/>
              </c:ext>
            </c:extLst>
          </c:dPt>
          <c:dPt>
            <c:idx val="2"/>
            <c:bubble3D val="0"/>
            <c:spPr>
              <a:solidFill>
                <a:schemeClr val="accent3"/>
              </a:solidFill>
              <a:ln w="25400">
                <a:solidFill>
                  <a:schemeClr val="lt1"/>
                </a:solidFill>
              </a:ln>
              <a:effectLst/>
              <a:sp3d contourW="25400">
                <a:contourClr>
                  <a:schemeClr val="lt1"/>
                </a:contourClr>
              </a:sp3d>
            </c:spPr>
            <c:extLst>
              <c:ext xmlns:c16="http://schemas.microsoft.com/office/drawing/2014/chart" uri="{C3380CC4-5D6E-409C-BE32-E72D297353CC}">
                <c16:uniqueId val="{00000005-B486-4726-B1D8-10DE3C548C50}"/>
              </c:ext>
            </c:extLst>
          </c:dPt>
          <c:dPt>
            <c:idx val="3"/>
            <c:bubble3D val="0"/>
            <c:spPr>
              <a:solidFill>
                <a:schemeClr val="accent4"/>
              </a:solidFill>
              <a:ln w="25400">
                <a:solidFill>
                  <a:schemeClr val="lt1"/>
                </a:solidFill>
              </a:ln>
              <a:effectLst/>
              <a:sp3d contourW="25400">
                <a:contourClr>
                  <a:schemeClr val="lt1"/>
                </a:contourClr>
              </a:sp3d>
            </c:spPr>
            <c:extLst>
              <c:ext xmlns:c16="http://schemas.microsoft.com/office/drawing/2014/chart" uri="{C3380CC4-5D6E-409C-BE32-E72D297353CC}">
                <c16:uniqueId val="{00000007-B486-4726-B1D8-10DE3C548C50}"/>
              </c:ext>
            </c:extLst>
          </c:dPt>
          <c:dLbls>
            <c:dLbl>
              <c:idx val="0"/>
              <c:layout>
                <c:manualLayout>
                  <c:x val="9.4444444444444442E-2"/>
                  <c:y val="7.1902020758169871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B486-4726-B1D8-10DE3C548C50}"/>
                </c:ext>
              </c:extLst>
            </c:dLbl>
            <c:dLbl>
              <c:idx val="1"/>
              <c:layout>
                <c:manualLayout>
                  <c:x val="-0.14985907314707889"/>
                  <c:y val="-0.10235523599299359"/>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B486-4726-B1D8-10DE3C548C50}"/>
                </c:ext>
              </c:extLst>
            </c:dLbl>
            <c:dLbl>
              <c:idx val="3"/>
              <c:layout>
                <c:manualLayout>
                  <c:x val="0.34444444444444433"/>
                  <c:y val="-1.7975505189542502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B486-4726-B1D8-10DE3C548C50}"/>
                </c:ext>
              </c:extLst>
            </c:dLbl>
            <c:numFmt formatCode="0.00%" sourceLinked="0"/>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s-CO"/>
              </a:p>
            </c:txPr>
            <c:dLblPos val="outEnd"/>
            <c:showLegendKey val="0"/>
            <c:showVal val="0"/>
            <c:showCatName val="1"/>
            <c:showSerName val="0"/>
            <c:showPercent val="1"/>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ext>
            </c:extLst>
          </c:dLbls>
          <c:cat>
            <c:strRef>
              <c:f>RESUMEN!$U$4:$X$4</c:f>
              <c:strCache>
                <c:ptCount val="4"/>
                <c:pt idx="0">
                  <c:v>BAJO</c:v>
                </c:pt>
                <c:pt idx="1">
                  <c:v>MODERADO</c:v>
                </c:pt>
                <c:pt idx="2">
                  <c:v>ALTO</c:v>
                </c:pt>
                <c:pt idx="3">
                  <c:v>EXTREMO</c:v>
                </c:pt>
              </c:strCache>
            </c:strRef>
          </c:cat>
          <c:val>
            <c:numRef>
              <c:f>RESUMEN!$U$5:$X$5</c:f>
              <c:numCache>
                <c:formatCode>0.00%</c:formatCode>
                <c:ptCount val="4"/>
                <c:pt idx="0">
                  <c:v>0.7857142857142857</c:v>
                </c:pt>
                <c:pt idx="1">
                  <c:v>0.16071428571428573</c:v>
                </c:pt>
                <c:pt idx="2">
                  <c:v>5.3571428571428568E-2</c:v>
                </c:pt>
                <c:pt idx="3" formatCode="0.0%">
                  <c:v>0</c:v>
                </c:pt>
              </c:numCache>
            </c:numRef>
          </c:val>
          <c:extLst>
            <c:ext xmlns:c16="http://schemas.microsoft.com/office/drawing/2014/chart" uri="{C3380CC4-5D6E-409C-BE32-E72D297353CC}">
              <c16:uniqueId val="{00000008-B486-4726-B1D8-10DE3C548C50}"/>
            </c:ext>
          </c:extLst>
        </c:ser>
        <c:dLbls>
          <c:showLegendKey val="0"/>
          <c:showVal val="0"/>
          <c:showCatName val="0"/>
          <c:showSerName val="0"/>
          <c:showPercent val="0"/>
          <c:showBubbleSize val="0"/>
          <c:showLeaderLines val="0"/>
        </c:dLbls>
      </c:pie3D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161925</xdr:rowOff>
    </xdr:from>
    <xdr:to>
      <xdr:col>1</xdr:col>
      <xdr:colOff>3556653</xdr:colOff>
      <xdr:row>3</xdr:row>
      <xdr:rowOff>190500</xdr:rowOff>
    </xdr:to>
    <xdr:pic>
      <xdr:nvPicPr>
        <xdr:cNvPr id="3" name="Imagen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457200"/>
          <a:ext cx="3909078" cy="6191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38100</xdr:colOff>
      <xdr:row>1</xdr:row>
      <xdr:rowOff>28575</xdr:rowOff>
    </xdr:from>
    <xdr:to>
      <xdr:col>5</xdr:col>
      <xdr:colOff>76200</xdr:colOff>
      <xdr:row>2</xdr:row>
      <xdr:rowOff>364152</xdr:rowOff>
    </xdr:to>
    <xdr:pic>
      <xdr:nvPicPr>
        <xdr:cNvPr id="2" name="Imagen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8100" y="361950"/>
          <a:ext cx="4524375" cy="71657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1485900</xdr:colOff>
      <xdr:row>17</xdr:row>
      <xdr:rowOff>104775</xdr:rowOff>
    </xdr:from>
    <xdr:to>
      <xdr:col>6</xdr:col>
      <xdr:colOff>924785</xdr:colOff>
      <xdr:row>27</xdr:row>
      <xdr:rowOff>47883</xdr:rowOff>
    </xdr:to>
    <xdr:pic>
      <xdr:nvPicPr>
        <xdr:cNvPr id="2" name="Imagen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771900" y="4733925"/>
          <a:ext cx="6163535" cy="184810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12</xdr:col>
      <xdr:colOff>234156</xdr:colOff>
      <xdr:row>174</xdr:row>
      <xdr:rowOff>0</xdr:rowOff>
    </xdr:from>
    <xdr:to>
      <xdr:col>16</xdr:col>
      <xdr:colOff>377180</xdr:colOff>
      <xdr:row>181</xdr:row>
      <xdr:rowOff>63500</xdr:rowOff>
    </xdr:to>
    <xdr:sp macro="" textlink="">
      <xdr:nvSpPr>
        <xdr:cNvPr id="4" name="Text Box 45">
          <a:extLst>
            <a:ext uri="{FF2B5EF4-FFF2-40B4-BE49-F238E27FC236}">
              <a16:creationId xmlns:a16="http://schemas.microsoft.com/office/drawing/2014/main" id="{00000000-0008-0000-0600-000004000000}"/>
            </a:ext>
          </a:extLst>
        </xdr:cNvPr>
        <xdr:cNvSpPr txBox="1">
          <a:spLocks noChangeArrowheads="1"/>
        </xdr:cNvSpPr>
      </xdr:nvSpPr>
      <xdr:spPr bwMode="auto">
        <a:xfrm>
          <a:off x="16081375" y="149113875"/>
          <a:ext cx="4262586" cy="1063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pPr algn="ctr">
            <a:spcAft>
              <a:spcPts val="0"/>
            </a:spcAft>
            <a:tabLst>
              <a:tab pos="2700020" algn="ctr"/>
              <a:tab pos="5400040" algn="r"/>
              <a:tab pos="2700020" algn="ctr"/>
              <a:tab pos="5400040" algn="r"/>
              <a:tab pos="5760085" algn="r"/>
            </a:tabLst>
          </a:pPr>
          <a:r>
            <a:rPr lang="pt-BR" sz="900">
              <a:effectLst/>
              <a:latin typeface="Times New Roman"/>
              <a:ea typeface="Times New Roman"/>
              <a:cs typeface="Arial"/>
            </a:rPr>
            <a:t>____________________________________________________________</a:t>
          </a:r>
          <a:endParaRPr lang="es-CO" sz="1200">
            <a:effectLst/>
            <a:latin typeface="Times New Roman"/>
            <a:ea typeface="Times New Roman"/>
          </a:endParaRPr>
        </a:p>
        <a:p>
          <a:pPr algn="ctr">
            <a:spcAft>
              <a:spcPts val="0"/>
            </a:spcAft>
            <a:tabLst>
              <a:tab pos="2700020" algn="ctr"/>
              <a:tab pos="5400040" algn="r"/>
              <a:tab pos="2700020" algn="ctr"/>
              <a:tab pos="5400040" algn="r"/>
              <a:tab pos="5760085" algn="r"/>
            </a:tabLst>
          </a:pPr>
          <a:r>
            <a:rPr lang="pt-BR" sz="900">
              <a:effectLst/>
              <a:latin typeface="Times New Roman"/>
              <a:ea typeface="Times New Roman"/>
              <a:cs typeface="Arial"/>
            </a:rPr>
            <a:t>Carrera 10ª No 15-22 PBX: 57+1 3275252 – Fax: 3275248 Línea gratuita:018000122020</a:t>
          </a:r>
          <a:endParaRPr lang="es-CO" sz="1200">
            <a:effectLst/>
            <a:latin typeface="Times New Roman"/>
            <a:ea typeface="Times New Roman"/>
          </a:endParaRPr>
        </a:p>
        <a:p>
          <a:pPr marL="0" marR="0" indent="0" algn="ctr" defTabSz="914400" eaLnBrk="1" fontAlgn="auto" latinLnBrk="0" hangingPunct="1">
            <a:lnSpc>
              <a:spcPct val="115000"/>
            </a:lnSpc>
            <a:spcBef>
              <a:spcPts val="0"/>
            </a:spcBef>
            <a:spcAft>
              <a:spcPts val="0"/>
            </a:spcAft>
            <a:buClrTx/>
            <a:buSzTx/>
            <a:buFontTx/>
            <a:buNone/>
            <a:tabLst/>
            <a:defRPr/>
          </a:pPr>
          <a:r>
            <a:rPr lang="pt-BR" sz="1000" u="sng">
              <a:solidFill>
                <a:srgbClr val="0000FF"/>
              </a:solidFill>
              <a:effectLst/>
              <a:latin typeface="Calibri"/>
              <a:ea typeface="Calibri"/>
              <a:cs typeface="Times New Roman"/>
            </a:rPr>
            <a:t>www.orgsolidarias.gov.co</a:t>
          </a:r>
          <a:r>
            <a:rPr lang="pt-BR" sz="1000">
              <a:effectLst/>
              <a:latin typeface="Calibri"/>
              <a:ea typeface="Calibri"/>
              <a:cs typeface="Times New Roman"/>
            </a:rPr>
            <a:t>  - </a:t>
          </a:r>
          <a:r>
            <a:rPr lang="pt-BR" sz="1000" u="sng">
              <a:solidFill>
                <a:srgbClr val="0000FF"/>
              </a:solidFill>
              <a:effectLst/>
              <a:latin typeface="Calibri"/>
              <a:ea typeface="Calibri"/>
              <a:cs typeface="Times New Roman"/>
              <a:hlinkClick xmlns:r="http://schemas.openxmlformats.org/officeDocument/2006/relationships" r:id=""/>
            </a:rPr>
            <a:t>atencionalciudadano@orgsolidarias.gov.co</a:t>
          </a:r>
          <a:endParaRPr lang="es-ES" sz="1000" u="sng">
            <a:solidFill>
              <a:srgbClr val="0000FF"/>
            </a:solidFill>
            <a:effectLst/>
            <a:latin typeface="Calibri"/>
            <a:ea typeface="Calibri"/>
            <a:cs typeface="Times New Roman"/>
          </a:endParaRPr>
        </a:p>
        <a:p>
          <a:pPr algn="ctr">
            <a:spcAft>
              <a:spcPts val="0"/>
            </a:spcAft>
            <a:tabLst>
              <a:tab pos="2700020" algn="ctr"/>
              <a:tab pos="5400040" algn="r"/>
            </a:tabLst>
          </a:pPr>
          <a:r>
            <a:rPr lang="es-ES" sz="900">
              <a:effectLst/>
              <a:latin typeface="Times New Roman"/>
              <a:ea typeface="Times New Roman"/>
              <a:cs typeface="Arial"/>
            </a:rPr>
            <a:t>Bogotá D.C, Colombia</a:t>
          </a:r>
          <a:endParaRPr lang="es-CO" sz="1200">
            <a:effectLst/>
            <a:latin typeface="Times New Roman"/>
            <a:ea typeface="Times New Roman"/>
          </a:endParaRPr>
        </a:p>
        <a:p>
          <a:pPr algn="ctr">
            <a:spcAft>
              <a:spcPts val="0"/>
            </a:spcAft>
          </a:pPr>
          <a:r>
            <a:rPr lang="es-ES" sz="1200">
              <a:effectLst/>
              <a:latin typeface="Times New Roman"/>
              <a:ea typeface="Times New Roman"/>
            </a:rPr>
            <a:t> </a:t>
          </a:r>
          <a:endParaRPr lang="es-CO" sz="1200">
            <a:effectLst/>
            <a:latin typeface="Times New Roman"/>
            <a:ea typeface="Times New Roman"/>
          </a:endParaRPr>
        </a:p>
      </xdr:txBody>
    </xdr:sp>
    <xdr:clientData/>
  </xdr:twoCellAnchor>
  <xdr:twoCellAnchor editAs="oneCell">
    <xdr:from>
      <xdr:col>0</xdr:col>
      <xdr:colOff>83342</xdr:colOff>
      <xdr:row>0</xdr:row>
      <xdr:rowOff>59531</xdr:rowOff>
    </xdr:from>
    <xdr:to>
      <xdr:col>3</xdr:col>
      <xdr:colOff>691691</xdr:colOff>
      <xdr:row>0</xdr:row>
      <xdr:rowOff>904874</xdr:rowOff>
    </xdr:to>
    <xdr:pic>
      <xdr:nvPicPr>
        <xdr:cNvPr id="3" name="Imagen 2">
          <a:extLst>
            <a:ext uri="{FF2B5EF4-FFF2-40B4-BE49-F238E27FC236}">
              <a16:creationId xmlns:a16="http://schemas.microsoft.com/office/drawing/2014/main" id="{DB7D3631-F407-4C5C-A6F9-A0FF19E67A4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3342" y="59531"/>
          <a:ext cx="4025443" cy="845343"/>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5</xdr:col>
      <xdr:colOff>56736</xdr:colOff>
      <xdr:row>6</xdr:row>
      <xdr:rowOff>60463</xdr:rowOff>
    </xdr:from>
    <xdr:to>
      <xdr:col>5</xdr:col>
      <xdr:colOff>611668</xdr:colOff>
      <xdr:row>6</xdr:row>
      <xdr:rowOff>292376</xdr:rowOff>
    </xdr:to>
    <xdr:sp macro="" textlink="">
      <xdr:nvSpPr>
        <xdr:cNvPr id="2" name="28 Rectángulo redondeado">
          <a:extLst>
            <a:ext uri="{FF2B5EF4-FFF2-40B4-BE49-F238E27FC236}">
              <a16:creationId xmlns:a16="http://schemas.microsoft.com/office/drawing/2014/main" id="{00000000-0008-0000-0700-000002000000}"/>
            </a:ext>
          </a:extLst>
        </xdr:cNvPr>
        <xdr:cNvSpPr/>
      </xdr:nvSpPr>
      <xdr:spPr>
        <a:xfrm>
          <a:off x="5219286" y="2441713"/>
          <a:ext cx="554932" cy="231913"/>
        </a:xfrm>
        <a:prstGeom prst="roundRect">
          <a:avLst/>
        </a:prstGeom>
        <a:solidFill>
          <a:schemeClr val="tx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800">
              <a:solidFill>
                <a:sysClr val="windowText" lastClr="000000"/>
              </a:solidFill>
            </a:rPr>
            <a:t>GIN 05</a:t>
          </a:r>
        </a:p>
        <a:p>
          <a:pPr algn="ctr"/>
          <a:r>
            <a:rPr lang="es-CO" sz="800">
              <a:solidFill>
                <a:sysClr val="windowText" lastClr="000000"/>
              </a:solidFill>
            </a:rPr>
            <a:t>3</a:t>
          </a:r>
        </a:p>
      </xdr:txBody>
    </xdr:sp>
    <xdr:clientData/>
  </xdr:twoCellAnchor>
  <xdr:twoCellAnchor>
    <xdr:from>
      <xdr:col>4</xdr:col>
      <xdr:colOff>75371</xdr:colOff>
      <xdr:row>7</xdr:row>
      <xdr:rowOff>441463</xdr:rowOff>
    </xdr:from>
    <xdr:to>
      <xdr:col>4</xdr:col>
      <xdr:colOff>605457</xdr:colOff>
      <xdr:row>7</xdr:row>
      <xdr:rowOff>648528</xdr:rowOff>
    </xdr:to>
    <xdr:sp macro="" textlink="">
      <xdr:nvSpPr>
        <xdr:cNvPr id="3" name="29 Rectángulo redondeado">
          <a:extLst>
            <a:ext uri="{FF2B5EF4-FFF2-40B4-BE49-F238E27FC236}">
              <a16:creationId xmlns:a16="http://schemas.microsoft.com/office/drawing/2014/main" id="{00000000-0008-0000-0700-000003000000}"/>
            </a:ext>
          </a:extLst>
        </xdr:cNvPr>
        <xdr:cNvSpPr/>
      </xdr:nvSpPr>
      <xdr:spPr>
        <a:xfrm>
          <a:off x="3123371" y="3889513"/>
          <a:ext cx="530086" cy="207065"/>
        </a:xfrm>
        <a:prstGeom prst="roundRect">
          <a:avLst/>
        </a:prstGeom>
        <a:solidFill>
          <a:schemeClr val="tx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800">
              <a:solidFill>
                <a:sysClr val="windowText" lastClr="000000"/>
              </a:solidFill>
            </a:rPr>
            <a:t>GJU 04</a:t>
          </a:r>
        </a:p>
      </xdr:txBody>
    </xdr:sp>
    <xdr:clientData/>
  </xdr:twoCellAnchor>
  <xdr:twoCellAnchor>
    <xdr:from>
      <xdr:col>4</xdr:col>
      <xdr:colOff>26445</xdr:colOff>
      <xdr:row>7</xdr:row>
      <xdr:rowOff>48682</xdr:rowOff>
    </xdr:from>
    <xdr:to>
      <xdr:col>4</xdr:col>
      <xdr:colOff>609600</xdr:colOff>
      <xdr:row>7</xdr:row>
      <xdr:rowOff>276225</xdr:rowOff>
    </xdr:to>
    <xdr:sp macro="" textlink="">
      <xdr:nvSpPr>
        <xdr:cNvPr id="4" name="35 Rectángulo redondeado">
          <a:extLst>
            <a:ext uri="{FF2B5EF4-FFF2-40B4-BE49-F238E27FC236}">
              <a16:creationId xmlns:a16="http://schemas.microsoft.com/office/drawing/2014/main" id="{00000000-0008-0000-0700-000004000000}"/>
            </a:ext>
          </a:extLst>
        </xdr:cNvPr>
        <xdr:cNvSpPr/>
      </xdr:nvSpPr>
      <xdr:spPr>
        <a:xfrm>
          <a:off x="3074445" y="3496732"/>
          <a:ext cx="583155" cy="227543"/>
        </a:xfrm>
        <a:prstGeom prst="roundRect">
          <a:avLst/>
        </a:prstGeom>
        <a:solidFill>
          <a:schemeClr val="tx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800">
              <a:solidFill>
                <a:sysClr val="windowText" lastClr="000000"/>
              </a:solidFill>
            </a:rPr>
            <a:t>GEO</a:t>
          </a:r>
          <a:r>
            <a:rPr lang="es-CO" sz="800" baseline="0">
              <a:solidFill>
                <a:sysClr val="windowText" lastClr="000000"/>
              </a:solidFill>
            </a:rPr>
            <a:t> </a:t>
          </a:r>
          <a:r>
            <a:rPr lang="es-CO" sz="800">
              <a:solidFill>
                <a:sysClr val="windowText" lastClr="000000"/>
              </a:solidFill>
            </a:rPr>
            <a:t>08</a:t>
          </a:r>
        </a:p>
      </xdr:txBody>
    </xdr:sp>
    <xdr:clientData/>
  </xdr:twoCellAnchor>
  <xdr:twoCellAnchor>
    <xdr:from>
      <xdr:col>5</xdr:col>
      <xdr:colOff>68035</xdr:colOff>
      <xdr:row>5</xdr:row>
      <xdr:rowOff>454088</xdr:rowOff>
    </xdr:from>
    <xdr:to>
      <xdr:col>5</xdr:col>
      <xdr:colOff>606404</xdr:colOff>
      <xdr:row>5</xdr:row>
      <xdr:rowOff>686001</xdr:rowOff>
    </xdr:to>
    <xdr:sp macro="" textlink="">
      <xdr:nvSpPr>
        <xdr:cNvPr id="5" name="45 Rectángulo redondeado">
          <a:extLst>
            <a:ext uri="{FF2B5EF4-FFF2-40B4-BE49-F238E27FC236}">
              <a16:creationId xmlns:a16="http://schemas.microsoft.com/office/drawing/2014/main" id="{00000000-0008-0000-0700-000005000000}"/>
            </a:ext>
          </a:extLst>
        </xdr:cNvPr>
        <xdr:cNvSpPr/>
      </xdr:nvSpPr>
      <xdr:spPr>
        <a:xfrm>
          <a:off x="5230585" y="1606613"/>
          <a:ext cx="538369" cy="231913"/>
        </a:xfrm>
        <a:prstGeom prst="roundRect">
          <a:avLst/>
        </a:prstGeom>
        <a:solidFill>
          <a:schemeClr val="tx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800">
              <a:solidFill>
                <a:sysClr val="windowText" lastClr="000000"/>
              </a:solidFill>
            </a:rPr>
            <a:t>GIN 04</a:t>
          </a:r>
        </a:p>
      </xdr:txBody>
    </xdr:sp>
    <xdr:clientData/>
  </xdr:twoCellAnchor>
  <xdr:twoCellAnchor>
    <xdr:from>
      <xdr:col>4</xdr:col>
      <xdr:colOff>1276350</xdr:colOff>
      <xdr:row>7</xdr:row>
      <xdr:rowOff>401604</xdr:rowOff>
    </xdr:from>
    <xdr:to>
      <xdr:col>4</xdr:col>
      <xdr:colOff>1878089</xdr:colOff>
      <xdr:row>7</xdr:row>
      <xdr:rowOff>644589</xdr:rowOff>
    </xdr:to>
    <xdr:sp macro="" textlink="">
      <xdr:nvSpPr>
        <xdr:cNvPr id="6" name="54 Rectángulo redondeado">
          <a:extLst>
            <a:ext uri="{FF2B5EF4-FFF2-40B4-BE49-F238E27FC236}">
              <a16:creationId xmlns:a16="http://schemas.microsoft.com/office/drawing/2014/main" id="{00000000-0008-0000-0700-000006000000}"/>
            </a:ext>
          </a:extLst>
        </xdr:cNvPr>
        <xdr:cNvSpPr/>
      </xdr:nvSpPr>
      <xdr:spPr>
        <a:xfrm>
          <a:off x="4324350" y="3849654"/>
          <a:ext cx="601739" cy="242985"/>
        </a:xfrm>
        <a:prstGeom prst="roundRect">
          <a:avLst/>
        </a:prstGeom>
        <a:solidFill>
          <a:schemeClr val="tx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800">
              <a:solidFill>
                <a:sysClr val="windowText" lastClr="000000"/>
              </a:solidFill>
            </a:rPr>
            <a:t>GFI 07</a:t>
          </a:r>
        </a:p>
      </xdr:txBody>
    </xdr:sp>
    <xdr:clientData/>
  </xdr:twoCellAnchor>
  <xdr:twoCellAnchor>
    <xdr:from>
      <xdr:col>5</xdr:col>
      <xdr:colOff>695714</xdr:colOff>
      <xdr:row>5</xdr:row>
      <xdr:rowOff>55984</xdr:rowOff>
    </xdr:from>
    <xdr:to>
      <xdr:col>5</xdr:col>
      <xdr:colOff>1234083</xdr:colOff>
      <xdr:row>5</xdr:row>
      <xdr:rowOff>287897</xdr:rowOff>
    </xdr:to>
    <xdr:sp macro="" textlink="">
      <xdr:nvSpPr>
        <xdr:cNvPr id="7" name="42 Rectángulo redondeado">
          <a:extLst>
            <a:ext uri="{FF2B5EF4-FFF2-40B4-BE49-F238E27FC236}">
              <a16:creationId xmlns:a16="http://schemas.microsoft.com/office/drawing/2014/main" id="{00000000-0008-0000-0700-000007000000}"/>
            </a:ext>
          </a:extLst>
        </xdr:cNvPr>
        <xdr:cNvSpPr/>
      </xdr:nvSpPr>
      <xdr:spPr>
        <a:xfrm>
          <a:off x="5858264" y="1208509"/>
          <a:ext cx="538369" cy="231913"/>
        </a:xfrm>
        <a:prstGeom prst="roundRect">
          <a:avLst/>
        </a:prstGeom>
        <a:solidFill>
          <a:schemeClr val="tx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800">
              <a:solidFill>
                <a:sysClr val="windowText" lastClr="000000"/>
              </a:solidFill>
            </a:rPr>
            <a:t>GSM 03</a:t>
          </a:r>
        </a:p>
      </xdr:txBody>
    </xdr:sp>
    <xdr:clientData/>
  </xdr:twoCellAnchor>
  <xdr:twoCellAnchor>
    <xdr:from>
      <xdr:col>5</xdr:col>
      <xdr:colOff>57344</xdr:colOff>
      <xdr:row>5</xdr:row>
      <xdr:rowOff>47820</xdr:rowOff>
    </xdr:from>
    <xdr:to>
      <xdr:col>5</xdr:col>
      <xdr:colOff>595713</xdr:colOff>
      <xdr:row>5</xdr:row>
      <xdr:rowOff>279733</xdr:rowOff>
    </xdr:to>
    <xdr:sp macro="" textlink="">
      <xdr:nvSpPr>
        <xdr:cNvPr id="8" name="78 Rectángulo redondeado">
          <a:extLst>
            <a:ext uri="{FF2B5EF4-FFF2-40B4-BE49-F238E27FC236}">
              <a16:creationId xmlns:a16="http://schemas.microsoft.com/office/drawing/2014/main" id="{00000000-0008-0000-0700-000008000000}"/>
            </a:ext>
          </a:extLst>
        </xdr:cNvPr>
        <xdr:cNvSpPr/>
      </xdr:nvSpPr>
      <xdr:spPr>
        <a:xfrm>
          <a:off x="5219894" y="1200345"/>
          <a:ext cx="538369" cy="231913"/>
        </a:xfrm>
        <a:prstGeom prst="roundRect">
          <a:avLst/>
        </a:prstGeom>
        <a:solidFill>
          <a:schemeClr val="tx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800">
              <a:solidFill>
                <a:sysClr val="windowText" lastClr="000000"/>
              </a:solidFill>
            </a:rPr>
            <a:t>GFO 01</a:t>
          </a:r>
        </a:p>
      </xdr:txBody>
    </xdr:sp>
    <xdr:clientData/>
  </xdr:twoCellAnchor>
  <xdr:twoCellAnchor>
    <xdr:from>
      <xdr:col>4</xdr:col>
      <xdr:colOff>685800</xdr:colOff>
      <xdr:row>7</xdr:row>
      <xdr:rowOff>38100</xdr:rowOff>
    </xdr:from>
    <xdr:to>
      <xdr:col>4</xdr:col>
      <xdr:colOff>1268955</xdr:colOff>
      <xdr:row>7</xdr:row>
      <xdr:rowOff>265643</xdr:rowOff>
    </xdr:to>
    <xdr:sp macro="" textlink="">
      <xdr:nvSpPr>
        <xdr:cNvPr id="9" name="35 Rectángulo redondeado">
          <a:extLst>
            <a:ext uri="{FF2B5EF4-FFF2-40B4-BE49-F238E27FC236}">
              <a16:creationId xmlns:a16="http://schemas.microsoft.com/office/drawing/2014/main" id="{00000000-0008-0000-0700-000009000000}"/>
            </a:ext>
          </a:extLst>
        </xdr:cNvPr>
        <xdr:cNvSpPr/>
      </xdr:nvSpPr>
      <xdr:spPr>
        <a:xfrm>
          <a:off x="3733800" y="3486150"/>
          <a:ext cx="583155" cy="227543"/>
        </a:xfrm>
        <a:prstGeom prst="roundRect">
          <a:avLst/>
        </a:prstGeom>
        <a:solidFill>
          <a:schemeClr val="tx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800">
              <a:solidFill>
                <a:sysClr val="windowText" lastClr="000000"/>
              </a:solidFill>
            </a:rPr>
            <a:t>GEO</a:t>
          </a:r>
          <a:r>
            <a:rPr lang="es-CO" sz="800" baseline="0">
              <a:solidFill>
                <a:sysClr val="windowText" lastClr="000000"/>
              </a:solidFill>
            </a:rPr>
            <a:t> </a:t>
          </a:r>
          <a:r>
            <a:rPr lang="es-CO" sz="800">
              <a:solidFill>
                <a:sysClr val="windowText" lastClr="000000"/>
              </a:solidFill>
            </a:rPr>
            <a:t>09</a:t>
          </a:r>
        </a:p>
      </xdr:txBody>
    </xdr:sp>
    <xdr:clientData/>
  </xdr:twoCellAnchor>
  <xdr:twoCellAnchor>
    <xdr:from>
      <xdr:col>4</xdr:col>
      <xdr:colOff>1371600</xdr:colOff>
      <xdr:row>7</xdr:row>
      <xdr:rowOff>47625</xdr:rowOff>
    </xdr:from>
    <xdr:to>
      <xdr:col>4</xdr:col>
      <xdr:colOff>1901686</xdr:colOff>
      <xdr:row>7</xdr:row>
      <xdr:rowOff>254690</xdr:rowOff>
    </xdr:to>
    <xdr:sp macro="" textlink="">
      <xdr:nvSpPr>
        <xdr:cNvPr id="10" name="29 Rectángulo redondeado">
          <a:extLst>
            <a:ext uri="{FF2B5EF4-FFF2-40B4-BE49-F238E27FC236}">
              <a16:creationId xmlns:a16="http://schemas.microsoft.com/office/drawing/2014/main" id="{00000000-0008-0000-0700-00000A000000}"/>
            </a:ext>
          </a:extLst>
        </xdr:cNvPr>
        <xdr:cNvSpPr/>
      </xdr:nvSpPr>
      <xdr:spPr>
        <a:xfrm>
          <a:off x="4419600" y="3495675"/>
          <a:ext cx="530086" cy="207065"/>
        </a:xfrm>
        <a:prstGeom prst="roundRect">
          <a:avLst/>
        </a:prstGeom>
        <a:solidFill>
          <a:schemeClr val="tx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800">
              <a:solidFill>
                <a:sysClr val="windowText" lastClr="000000"/>
              </a:solidFill>
            </a:rPr>
            <a:t>GJU 03</a:t>
          </a:r>
        </a:p>
      </xdr:txBody>
    </xdr:sp>
    <xdr:clientData/>
  </xdr:twoCellAnchor>
  <xdr:twoCellAnchor>
    <xdr:from>
      <xdr:col>3</xdr:col>
      <xdr:colOff>76200</xdr:colOff>
      <xdr:row>9</xdr:row>
      <xdr:rowOff>57150</xdr:rowOff>
    </xdr:from>
    <xdr:to>
      <xdr:col>3</xdr:col>
      <xdr:colOff>606286</xdr:colOff>
      <xdr:row>9</xdr:row>
      <xdr:rowOff>264215</xdr:rowOff>
    </xdr:to>
    <xdr:sp macro="" textlink="">
      <xdr:nvSpPr>
        <xdr:cNvPr id="11" name="29 Rectángulo redondeado">
          <a:extLst>
            <a:ext uri="{FF2B5EF4-FFF2-40B4-BE49-F238E27FC236}">
              <a16:creationId xmlns:a16="http://schemas.microsoft.com/office/drawing/2014/main" id="{00000000-0008-0000-0700-00000B000000}"/>
            </a:ext>
          </a:extLst>
        </xdr:cNvPr>
        <xdr:cNvSpPr/>
      </xdr:nvSpPr>
      <xdr:spPr>
        <a:xfrm>
          <a:off x="2305050" y="5638800"/>
          <a:ext cx="530086" cy="207065"/>
        </a:xfrm>
        <a:prstGeom prst="roundRect">
          <a:avLst/>
        </a:prstGeom>
        <a:solidFill>
          <a:schemeClr val="tx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800">
              <a:solidFill>
                <a:sysClr val="windowText" lastClr="000000"/>
              </a:solidFill>
            </a:rPr>
            <a:t>GDU 04</a:t>
          </a:r>
        </a:p>
      </xdr:txBody>
    </xdr:sp>
    <xdr:clientData/>
  </xdr:twoCellAnchor>
  <xdr:twoCellAnchor>
    <xdr:from>
      <xdr:col>5</xdr:col>
      <xdr:colOff>66675</xdr:colOff>
      <xdr:row>7</xdr:row>
      <xdr:rowOff>95250</xdr:rowOff>
    </xdr:from>
    <xdr:to>
      <xdr:col>5</xdr:col>
      <xdr:colOff>621607</xdr:colOff>
      <xdr:row>7</xdr:row>
      <xdr:rowOff>327163</xdr:rowOff>
    </xdr:to>
    <xdr:sp macro="" textlink="">
      <xdr:nvSpPr>
        <xdr:cNvPr id="12" name="28 Rectángulo redondeado">
          <a:extLst>
            <a:ext uri="{FF2B5EF4-FFF2-40B4-BE49-F238E27FC236}">
              <a16:creationId xmlns:a16="http://schemas.microsoft.com/office/drawing/2014/main" id="{00000000-0008-0000-0700-00000C000000}"/>
            </a:ext>
          </a:extLst>
        </xdr:cNvPr>
        <xdr:cNvSpPr/>
      </xdr:nvSpPr>
      <xdr:spPr>
        <a:xfrm>
          <a:off x="5229225" y="3543300"/>
          <a:ext cx="554932" cy="231913"/>
        </a:xfrm>
        <a:prstGeom prst="roundRect">
          <a:avLst/>
        </a:prstGeom>
        <a:solidFill>
          <a:schemeClr val="tx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800">
              <a:solidFill>
                <a:sysClr val="windowText" lastClr="000000"/>
              </a:solidFill>
            </a:rPr>
            <a:t>GIN 03</a:t>
          </a:r>
        </a:p>
        <a:p>
          <a:pPr algn="ctr"/>
          <a:r>
            <a:rPr lang="es-CO" sz="800">
              <a:solidFill>
                <a:sysClr val="windowText" lastClr="000000"/>
              </a:solidFill>
            </a:rPr>
            <a:t>3</a:t>
          </a:r>
        </a:p>
      </xdr:txBody>
    </xdr:sp>
    <xdr:clientData/>
  </xdr:twoCellAnchor>
  <xdr:twoCellAnchor>
    <xdr:from>
      <xdr:col>4</xdr:col>
      <xdr:colOff>66675</xdr:colOff>
      <xdr:row>5</xdr:row>
      <xdr:rowOff>114300</xdr:rowOff>
    </xdr:from>
    <xdr:to>
      <xdr:col>4</xdr:col>
      <xdr:colOff>605044</xdr:colOff>
      <xdr:row>5</xdr:row>
      <xdr:rowOff>346213</xdr:rowOff>
    </xdr:to>
    <xdr:sp macro="" textlink="">
      <xdr:nvSpPr>
        <xdr:cNvPr id="13" name="42 Rectángulo redondeado">
          <a:extLst>
            <a:ext uri="{FF2B5EF4-FFF2-40B4-BE49-F238E27FC236}">
              <a16:creationId xmlns:a16="http://schemas.microsoft.com/office/drawing/2014/main" id="{00000000-0008-0000-0700-00000D000000}"/>
            </a:ext>
          </a:extLst>
        </xdr:cNvPr>
        <xdr:cNvSpPr/>
      </xdr:nvSpPr>
      <xdr:spPr>
        <a:xfrm>
          <a:off x="3114675" y="1266825"/>
          <a:ext cx="538369" cy="231913"/>
        </a:xfrm>
        <a:prstGeom prst="roundRect">
          <a:avLst/>
        </a:prstGeom>
        <a:solidFill>
          <a:schemeClr val="tx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800">
              <a:solidFill>
                <a:sysClr val="windowText" lastClr="000000"/>
              </a:solidFill>
            </a:rPr>
            <a:t>GDE 02</a:t>
          </a:r>
        </a:p>
      </xdr:txBody>
    </xdr:sp>
    <xdr:clientData/>
  </xdr:twoCellAnchor>
  <xdr:twoCellAnchor>
    <xdr:from>
      <xdr:col>4</xdr:col>
      <xdr:colOff>57150</xdr:colOff>
      <xdr:row>6</xdr:row>
      <xdr:rowOff>57150</xdr:rowOff>
    </xdr:from>
    <xdr:to>
      <xdr:col>4</xdr:col>
      <xdr:colOff>595519</xdr:colOff>
      <xdr:row>6</xdr:row>
      <xdr:rowOff>289063</xdr:rowOff>
    </xdr:to>
    <xdr:sp macro="" textlink="">
      <xdr:nvSpPr>
        <xdr:cNvPr id="14" name="42 Rectángulo redondeado">
          <a:extLst>
            <a:ext uri="{FF2B5EF4-FFF2-40B4-BE49-F238E27FC236}">
              <a16:creationId xmlns:a16="http://schemas.microsoft.com/office/drawing/2014/main" id="{00000000-0008-0000-0700-00000E000000}"/>
            </a:ext>
          </a:extLst>
        </xdr:cNvPr>
        <xdr:cNvSpPr/>
      </xdr:nvSpPr>
      <xdr:spPr>
        <a:xfrm>
          <a:off x="3105150" y="2438400"/>
          <a:ext cx="538369" cy="231913"/>
        </a:xfrm>
        <a:prstGeom prst="roundRect">
          <a:avLst/>
        </a:prstGeom>
        <a:solidFill>
          <a:schemeClr val="tx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800">
              <a:solidFill>
                <a:sysClr val="windowText" lastClr="000000"/>
              </a:solidFill>
            </a:rPr>
            <a:t>CFO 04</a:t>
          </a:r>
        </a:p>
      </xdr:txBody>
    </xdr:sp>
    <xdr:clientData/>
  </xdr:twoCellAnchor>
  <xdr:twoCellAnchor>
    <xdr:from>
      <xdr:col>4</xdr:col>
      <xdr:colOff>1457325</xdr:colOff>
      <xdr:row>5</xdr:row>
      <xdr:rowOff>133350</xdr:rowOff>
    </xdr:from>
    <xdr:to>
      <xdr:col>4</xdr:col>
      <xdr:colOff>2057400</xdr:colOff>
      <xdr:row>5</xdr:row>
      <xdr:rowOff>365263</xdr:rowOff>
    </xdr:to>
    <xdr:sp macro="" textlink="">
      <xdr:nvSpPr>
        <xdr:cNvPr id="15" name="42 Rectángulo redondeado">
          <a:extLst>
            <a:ext uri="{FF2B5EF4-FFF2-40B4-BE49-F238E27FC236}">
              <a16:creationId xmlns:a16="http://schemas.microsoft.com/office/drawing/2014/main" id="{00000000-0008-0000-0700-00000F000000}"/>
            </a:ext>
          </a:extLst>
        </xdr:cNvPr>
        <xdr:cNvSpPr/>
      </xdr:nvSpPr>
      <xdr:spPr>
        <a:xfrm>
          <a:off x="4505325" y="1285875"/>
          <a:ext cx="600075" cy="231913"/>
        </a:xfrm>
        <a:prstGeom prst="roundRect">
          <a:avLst/>
        </a:prstGeom>
        <a:solidFill>
          <a:schemeClr val="tx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800">
              <a:solidFill>
                <a:sysClr val="windowText" lastClr="000000"/>
              </a:solidFill>
            </a:rPr>
            <a:t>GIN 02</a:t>
          </a:r>
        </a:p>
      </xdr:txBody>
    </xdr:sp>
    <xdr:clientData/>
  </xdr:twoCellAnchor>
  <xdr:twoCellAnchor>
    <xdr:from>
      <xdr:col>3</xdr:col>
      <xdr:colOff>47625</xdr:colOff>
      <xdr:row>7</xdr:row>
      <xdr:rowOff>57150</xdr:rowOff>
    </xdr:from>
    <xdr:to>
      <xdr:col>3</xdr:col>
      <xdr:colOff>676275</xdr:colOff>
      <xdr:row>7</xdr:row>
      <xdr:rowOff>289063</xdr:rowOff>
    </xdr:to>
    <xdr:sp macro="" textlink="">
      <xdr:nvSpPr>
        <xdr:cNvPr id="16" name="42 Rectángulo redondeado">
          <a:extLst>
            <a:ext uri="{FF2B5EF4-FFF2-40B4-BE49-F238E27FC236}">
              <a16:creationId xmlns:a16="http://schemas.microsoft.com/office/drawing/2014/main" id="{00000000-0008-0000-0700-000010000000}"/>
            </a:ext>
          </a:extLst>
        </xdr:cNvPr>
        <xdr:cNvSpPr/>
      </xdr:nvSpPr>
      <xdr:spPr>
        <a:xfrm>
          <a:off x="2276475" y="3505200"/>
          <a:ext cx="628650" cy="231913"/>
        </a:xfrm>
        <a:prstGeom prst="roundRect">
          <a:avLst/>
        </a:prstGeom>
        <a:solidFill>
          <a:schemeClr val="tx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800">
              <a:solidFill>
                <a:sysClr val="windowText" lastClr="000000"/>
              </a:solidFill>
            </a:rPr>
            <a:t>GCE 03</a:t>
          </a:r>
        </a:p>
      </xdr:txBody>
    </xdr:sp>
    <xdr:clientData/>
  </xdr:twoCellAnchor>
  <xdr:twoCellAnchor>
    <xdr:from>
      <xdr:col>4</xdr:col>
      <xdr:colOff>733425</xdr:colOff>
      <xdr:row>5</xdr:row>
      <xdr:rowOff>123825</xdr:rowOff>
    </xdr:from>
    <xdr:to>
      <xdr:col>4</xdr:col>
      <xdr:colOff>1271794</xdr:colOff>
      <xdr:row>5</xdr:row>
      <xdr:rowOff>355738</xdr:rowOff>
    </xdr:to>
    <xdr:sp macro="" textlink="">
      <xdr:nvSpPr>
        <xdr:cNvPr id="17" name="42 Rectángulo redondeado">
          <a:extLst>
            <a:ext uri="{FF2B5EF4-FFF2-40B4-BE49-F238E27FC236}">
              <a16:creationId xmlns:a16="http://schemas.microsoft.com/office/drawing/2014/main" id="{00000000-0008-0000-0700-000011000000}"/>
            </a:ext>
          </a:extLst>
        </xdr:cNvPr>
        <xdr:cNvSpPr/>
      </xdr:nvSpPr>
      <xdr:spPr>
        <a:xfrm>
          <a:off x="3781425" y="1276350"/>
          <a:ext cx="538369" cy="231913"/>
        </a:xfrm>
        <a:prstGeom prst="roundRect">
          <a:avLst/>
        </a:prstGeom>
        <a:solidFill>
          <a:schemeClr val="tx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800">
              <a:solidFill>
                <a:sysClr val="windowText" lastClr="000000"/>
              </a:solidFill>
            </a:rPr>
            <a:t>GSM 01</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14</xdr:col>
      <xdr:colOff>547687</xdr:colOff>
      <xdr:row>13</xdr:row>
      <xdr:rowOff>146445</xdr:rowOff>
    </xdr:from>
    <xdr:to>
      <xdr:col>23</xdr:col>
      <xdr:colOff>107156</xdr:colOff>
      <xdr:row>36</xdr:row>
      <xdr:rowOff>202405</xdr:rowOff>
    </xdr:to>
    <xdr:graphicFrame macro="">
      <xdr:nvGraphicFramePr>
        <xdr:cNvPr id="3" name="Gráfico 2">
          <a:extLst>
            <a:ext uri="{FF2B5EF4-FFF2-40B4-BE49-F238E27FC236}">
              <a16:creationId xmlns:a16="http://schemas.microsoft.com/office/drawing/2014/main" id="{00000000-0008-0000-0B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ROCESOS%20GERENCIALES/MAPA_RIESGOS_UAEOS_2020_PENS_Y_DIRECCIONAMIENTO%20vf.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MIS%20DOCUMENTOS%20EQUIPO/PLANEACION/RIESGOS/MAPA%20DE%20RIESGOS%202019/MAPA%20RIESGOS%20PROCESOS%202019/SEGUIMIENTO/1ER%20SEGUIMIENTO%20M%20R%20P/1ER_SEGUI_M_R_UAEOS_2019_G_FINANCIER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CK LIST"/>
      <sheetName val="OCI"/>
      <sheetName val="DESCRIPCIÓN RIESGOS"/>
      <sheetName val="CAUSA RAIZ"/>
      <sheetName val="CRITERIOS CALIFIC. PROBABILIDAD"/>
      <sheetName val="NIVEL CALIFICAR IMPACTO RESUMEN"/>
      <sheetName val="EVALUACIÓN CONTROLES"/>
      <sheetName val="MAPA DE RIESGOS"/>
      <sheetName val="PESO CONTROLES"/>
      <sheetName val="DESPLAZAMIENTO RIESGO INHERENTE"/>
      <sheetName val="MAPA DE RIESGOS UAEOS"/>
    </sheetNames>
    <sheetDataSet>
      <sheetData sheetId="0"/>
      <sheetData sheetId="1"/>
      <sheetData sheetId="2">
        <row r="10">
          <cell r="E10" t="str">
            <v>Desinteres por la gestión del riesgo.</v>
          </cell>
          <cell r="F10" t="str">
            <v>Mayor probabilidad de ocurrencia de los riesgos.</v>
          </cell>
        </row>
        <row r="11">
          <cell r="E11" t="str">
            <v>Falta de compromiso de los lideres de proceso para la construccion del mapa de riesgos de proceso.</v>
          </cell>
          <cell r="F11" t="str">
            <v>No identificación de causas, controles y consecuencias de la ocurrencia de riesgos.</v>
          </cell>
        </row>
      </sheetData>
      <sheetData sheetId="3"/>
      <sheetData sheetId="4"/>
      <sheetData sheetId="5"/>
      <sheetData sheetId="6"/>
      <sheetData sheetId="7"/>
      <sheetData sheetId="8"/>
      <sheetData sheetId="9"/>
      <sheetData sheetId="1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CK LIST"/>
      <sheetName val="OCI"/>
      <sheetName val="DESCRIPCIÓN RIESGOS"/>
      <sheetName val="CAUSA RAIZ"/>
      <sheetName val="CRITERIOS CALIFIC. PROBABILIDAD"/>
      <sheetName val="NIVEL CALIFICAR IMPACTO RESUMEN"/>
      <sheetName val="EVALUACIÓN CONTROLES"/>
      <sheetName val="MAPA DE RIESGOS"/>
      <sheetName val="PESO CONTROLES"/>
      <sheetName val="MAPA DE RIESGOS UAEOS"/>
    </sheetNames>
    <sheetDataSet>
      <sheetData sheetId="0"/>
      <sheetData sheetId="1"/>
      <sheetData sheetId="2"/>
      <sheetData sheetId="3"/>
      <sheetData sheetId="4"/>
      <sheetData sheetId="5"/>
      <sheetData sheetId="6"/>
      <sheetData sheetId="7">
        <row r="5">
          <cell r="J5" t="str">
            <v>Verificar los saldos registrados en SIIF de la vigencia anterior con corte a 31 de diciembre.</v>
          </cell>
        </row>
        <row r="6">
          <cell r="J6" t="str">
            <v>Información reportada en el SIIF Nación.</v>
          </cell>
        </row>
        <row r="7">
          <cell r="J7" t="str">
            <v>Control de la ejecución presupuestal de la vigencia.</v>
          </cell>
        </row>
        <row r="8">
          <cell r="J8" t="str">
            <v>Mensualmente se remite a la Dirección y Subdirección informe sobre el estado de cada saldos constituidos como rezago, identificando datos como: proyección de pago, gestión, fecha de liquidación, entre otros. De igual forma se hacen las recomendaciones pertinentes en los Comites Directivos y se remiten correos informativos a los respectivos supervisores.</v>
          </cell>
        </row>
        <row r="9">
          <cell r="J9" t="str">
            <v>Verificar que la solicitud se realice por el rubro correspondiente y que se soporte con los documentos que viabilicen el posible gasto.</v>
          </cell>
        </row>
        <row r="10">
          <cell r="J10" t="str">
            <v>Actualización de la circular interna de Trámites Internos Financiera, conforme a las necesidades, reglamentación vigente y posibles mejoras detectadas.</v>
          </cell>
        </row>
        <row r="11">
          <cell r="J11" t="str">
            <v>Revisión de los soportes necesarios para la expedición de un Certificado de Registro Presupuestal, conforme a la circular interna de trámites internos financiera vigente y a la lista de chequeo solicitud registro presupuestal - código UAEOS-FO-GFI-03.</v>
          </cell>
        </row>
        <row r="12">
          <cell r="J12" t="str">
            <v xml:space="preserve">Analizar la consistencia de los saldos del balance teniendo en cuenta la naturaleza de las cuentas y los soportes correspondientes. </v>
          </cell>
        </row>
        <row r="13">
          <cell r="J13" t="str">
            <v>Existe un contratista profesional especializado, quien es el encargo de verificar los auxiliares del balance para realizar los ajutes pertinentes dentro del mes que se esta cerrando.</v>
          </cell>
        </row>
        <row r="14">
          <cell r="J14" t="str">
            <v>Verificar y reclasificar saldos negativos y que no correspondan con la dinámica de las cuentas afectadas, por medio de reportes de SIIF Nación.</v>
          </cell>
        </row>
        <row r="15">
          <cell r="J15" t="str">
            <v>Elaboración de conciliaciones y matríz de cumplimiento de acuerdo a las fechas establecidas por la Contaduria General de la Nacion.</v>
          </cell>
        </row>
        <row r="16">
          <cell r="J16" t="str">
            <v>Para reservar PAC sobre compromisos de Rezago Presupuestal, es necesario remitir los documento requeridos según la lista  de chequeo de pagos - código UAEOS-FO-GFI-02.</v>
          </cell>
        </row>
        <row r="17">
          <cell r="J17" t="str">
            <v>Para reservar PAC sobre compromisos de vigencia actual es necesario relacionar en el formato y la fecha  establecida, los datos requeridos, donde se menciona el RP y expedido.</v>
          </cell>
        </row>
        <row r="18">
          <cell r="J18" t="str">
            <v>Recordacion de PAC semanal por parte del funcionario encargado de la Tesoreria de la entidad, para que los supervisores tengan presente los pagos que corresponden al mes.</v>
          </cell>
        </row>
        <row r="19">
          <cell r="J19" t="str">
            <v>Identificar actividades puntos de control en las actividades de reporte de los procedimientos del proceso.</v>
          </cell>
        </row>
        <row r="20">
          <cell r="J20" t="str">
            <v>Capacitación constante en los lineamientos y cambios por parte de los organismos competentes, Ministerio de Hacienda, Contaduría General de la Nación, DIAN, Secretaria de Hacienda Distrital.</v>
          </cell>
        </row>
      </sheetData>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M71"/>
  <sheetViews>
    <sheetView topLeftCell="A40" workbookViewId="0">
      <selection activeCell="C10" sqref="C10:K10"/>
    </sheetView>
  </sheetViews>
  <sheetFormatPr baseColWidth="10" defaultRowHeight="15" x14ac:dyDescent="0.25"/>
  <cols>
    <col min="2" max="2" width="6.85546875" style="9" customWidth="1"/>
    <col min="9" max="9" width="8.85546875" customWidth="1"/>
    <col min="11" max="11" width="10.28515625" customWidth="1"/>
  </cols>
  <sheetData>
    <row r="2" spans="2:13" ht="15.75" thickBot="1" x14ac:dyDescent="0.3"/>
    <row r="3" spans="2:13" ht="36.75" customHeight="1" x14ac:dyDescent="0.25">
      <c r="B3" s="495" t="s">
        <v>518</v>
      </c>
      <c r="C3" s="496"/>
      <c r="D3" s="496"/>
      <c r="E3" s="496"/>
      <c r="F3" s="496"/>
      <c r="G3" s="496"/>
      <c r="H3" s="496"/>
      <c r="I3" s="496"/>
      <c r="J3" s="496"/>
      <c r="K3" s="496"/>
      <c r="L3" s="496"/>
      <c r="M3" s="497"/>
    </row>
    <row r="4" spans="2:13" ht="36.75" customHeight="1" x14ac:dyDescent="0.25">
      <c r="B4" s="498"/>
      <c r="C4" s="499"/>
      <c r="D4" s="499"/>
      <c r="E4" s="499"/>
      <c r="F4" s="499"/>
      <c r="G4" s="499"/>
      <c r="H4" s="499"/>
      <c r="I4" s="499"/>
      <c r="J4" s="499"/>
      <c r="K4" s="499"/>
      <c r="L4" s="499"/>
      <c r="M4" s="500"/>
    </row>
    <row r="5" spans="2:13" ht="36.75" customHeight="1" thickBot="1" x14ac:dyDescent="0.3">
      <c r="B5" s="498"/>
      <c r="C5" s="499"/>
      <c r="D5" s="499"/>
      <c r="E5" s="499"/>
      <c r="F5" s="499"/>
      <c r="G5" s="499"/>
      <c r="H5" s="499"/>
      <c r="I5" s="499"/>
      <c r="J5" s="499"/>
      <c r="K5" s="499"/>
      <c r="L5" s="499"/>
      <c r="M5" s="500"/>
    </row>
    <row r="6" spans="2:13" ht="36.75" customHeight="1" thickBot="1" x14ac:dyDescent="0.3">
      <c r="B6" s="501" t="s">
        <v>519</v>
      </c>
      <c r="C6" s="502"/>
      <c r="D6" s="502"/>
      <c r="E6" s="502"/>
      <c r="F6" s="502"/>
      <c r="G6" s="502"/>
      <c r="H6" s="503"/>
      <c r="I6" s="502" t="s">
        <v>520</v>
      </c>
      <c r="J6" s="502"/>
      <c r="K6" s="502"/>
      <c r="L6" s="502"/>
      <c r="M6" s="504"/>
    </row>
    <row r="7" spans="2:13" ht="30" customHeight="1" x14ac:dyDescent="0.25">
      <c r="B7" s="169">
        <v>1</v>
      </c>
      <c r="C7" s="489" t="s">
        <v>458</v>
      </c>
      <c r="D7" s="489"/>
      <c r="E7" s="489"/>
      <c r="F7" s="489"/>
      <c r="G7" s="489"/>
      <c r="H7" s="489"/>
      <c r="I7" s="489"/>
      <c r="J7" s="489"/>
      <c r="K7" s="490"/>
      <c r="L7" s="170" t="s">
        <v>193</v>
      </c>
      <c r="M7" s="171" t="s">
        <v>194</v>
      </c>
    </row>
    <row r="8" spans="2:13" ht="15.75" x14ac:dyDescent="0.25">
      <c r="B8" s="172" t="s">
        <v>465</v>
      </c>
      <c r="C8" s="491" t="s">
        <v>399</v>
      </c>
      <c r="D8" s="492"/>
      <c r="E8" s="492"/>
      <c r="F8" s="492"/>
      <c r="G8" s="492"/>
      <c r="H8" s="492"/>
      <c r="I8" s="492"/>
      <c r="J8" s="492"/>
      <c r="K8" s="492"/>
      <c r="L8" s="173"/>
      <c r="M8" s="174"/>
    </row>
    <row r="9" spans="2:13" ht="15.75" x14ac:dyDescent="0.25">
      <c r="B9" s="172" t="s">
        <v>466</v>
      </c>
      <c r="C9" s="491" t="s">
        <v>400</v>
      </c>
      <c r="D9" s="492"/>
      <c r="E9" s="492"/>
      <c r="F9" s="492"/>
      <c r="G9" s="492"/>
      <c r="H9" s="492"/>
      <c r="I9" s="492"/>
      <c r="J9" s="492"/>
      <c r="K9" s="492"/>
      <c r="L9" s="173"/>
      <c r="M9" s="174"/>
    </row>
    <row r="10" spans="2:13" ht="15.75" x14ac:dyDescent="0.25">
      <c r="B10" s="172" t="s">
        <v>467</v>
      </c>
      <c r="C10" s="491" t="s">
        <v>401</v>
      </c>
      <c r="D10" s="492"/>
      <c r="E10" s="492"/>
      <c r="F10" s="492"/>
      <c r="G10" s="492"/>
      <c r="H10" s="492"/>
      <c r="I10" s="492"/>
      <c r="J10" s="492"/>
      <c r="K10" s="492"/>
      <c r="L10" s="173"/>
      <c r="M10" s="174"/>
    </row>
    <row r="11" spans="2:13" ht="15.75" x14ac:dyDescent="0.25">
      <c r="B11" s="172" t="s">
        <v>468</v>
      </c>
      <c r="C11" s="491" t="s">
        <v>402</v>
      </c>
      <c r="D11" s="492"/>
      <c r="E11" s="492"/>
      <c r="F11" s="492"/>
      <c r="G11" s="492"/>
      <c r="H11" s="492"/>
      <c r="I11" s="492"/>
      <c r="J11" s="492"/>
      <c r="K11" s="492"/>
      <c r="L11" s="173"/>
      <c r="M11" s="174"/>
    </row>
    <row r="12" spans="2:13" ht="15.75" x14ac:dyDescent="0.25">
      <c r="B12" s="172" t="s">
        <v>469</v>
      </c>
      <c r="C12" s="491" t="s">
        <v>403</v>
      </c>
      <c r="D12" s="492"/>
      <c r="E12" s="492"/>
      <c r="F12" s="492"/>
      <c r="G12" s="492"/>
      <c r="H12" s="492"/>
      <c r="I12" s="492"/>
      <c r="J12" s="492"/>
      <c r="K12" s="492"/>
      <c r="L12" s="173"/>
      <c r="M12" s="174"/>
    </row>
    <row r="13" spans="2:13" ht="15.75" x14ac:dyDescent="0.25">
      <c r="B13" s="172" t="s">
        <v>470</v>
      </c>
      <c r="C13" s="491" t="s">
        <v>404</v>
      </c>
      <c r="D13" s="492"/>
      <c r="E13" s="492"/>
      <c r="F13" s="492"/>
      <c r="G13" s="492"/>
      <c r="H13" s="492"/>
      <c r="I13" s="492"/>
      <c r="J13" s="492"/>
      <c r="K13" s="492"/>
      <c r="L13" s="173"/>
      <c r="M13" s="174"/>
    </row>
    <row r="14" spans="2:13" ht="15.75" x14ac:dyDescent="0.25">
      <c r="B14" s="172" t="s">
        <v>471</v>
      </c>
      <c r="C14" s="491" t="s">
        <v>405</v>
      </c>
      <c r="D14" s="492"/>
      <c r="E14" s="492"/>
      <c r="F14" s="492"/>
      <c r="G14" s="492"/>
      <c r="H14" s="492"/>
      <c r="I14" s="492"/>
      <c r="J14" s="492"/>
      <c r="K14" s="492"/>
      <c r="L14" s="173"/>
      <c r="M14" s="174"/>
    </row>
    <row r="15" spans="2:13" ht="15.75" x14ac:dyDescent="0.25">
      <c r="B15" s="172" t="s">
        <v>472</v>
      </c>
      <c r="C15" s="491" t="s">
        <v>406</v>
      </c>
      <c r="D15" s="492"/>
      <c r="E15" s="492"/>
      <c r="F15" s="492"/>
      <c r="G15" s="492"/>
      <c r="H15" s="492"/>
      <c r="I15" s="492"/>
      <c r="J15" s="492"/>
      <c r="K15" s="492"/>
      <c r="L15" s="173"/>
      <c r="M15" s="174"/>
    </row>
    <row r="16" spans="2:13" ht="15.75" x14ac:dyDescent="0.25">
      <c r="B16" s="175"/>
      <c r="C16" s="176"/>
      <c r="D16" s="176"/>
      <c r="E16" s="176"/>
      <c r="F16" s="176"/>
      <c r="G16" s="176"/>
      <c r="H16" s="176"/>
      <c r="I16" s="176"/>
      <c r="J16" s="176"/>
      <c r="K16" s="176"/>
      <c r="L16" s="176"/>
      <c r="M16" s="177"/>
    </row>
    <row r="17" spans="2:13" ht="15" customHeight="1" x14ac:dyDescent="0.25">
      <c r="B17" s="172">
        <v>2</v>
      </c>
      <c r="C17" s="486" t="s">
        <v>457</v>
      </c>
      <c r="D17" s="487"/>
      <c r="E17" s="487"/>
      <c r="F17" s="487"/>
      <c r="G17" s="487"/>
      <c r="H17" s="487"/>
      <c r="I17" s="487"/>
      <c r="J17" s="487"/>
      <c r="K17" s="488"/>
      <c r="L17" s="178" t="s">
        <v>193</v>
      </c>
      <c r="M17" s="179" t="s">
        <v>194</v>
      </c>
    </row>
    <row r="18" spans="2:13" ht="15" customHeight="1" x14ac:dyDescent="0.25">
      <c r="B18" s="172" t="s">
        <v>459</v>
      </c>
      <c r="C18" s="492" t="s">
        <v>407</v>
      </c>
      <c r="D18" s="492"/>
      <c r="E18" s="492"/>
      <c r="F18" s="492"/>
      <c r="G18" s="492"/>
      <c r="H18" s="492"/>
      <c r="I18" s="492"/>
      <c r="J18" s="492"/>
      <c r="K18" s="492"/>
      <c r="L18" s="180"/>
      <c r="M18" s="174"/>
    </row>
    <row r="19" spans="2:13" ht="15" customHeight="1" x14ac:dyDescent="0.25">
      <c r="B19" s="172" t="s">
        <v>460</v>
      </c>
      <c r="C19" s="492" t="s">
        <v>408</v>
      </c>
      <c r="D19" s="492"/>
      <c r="E19" s="492"/>
      <c r="F19" s="492"/>
      <c r="G19" s="492"/>
      <c r="H19" s="492"/>
      <c r="I19" s="492"/>
      <c r="J19" s="492"/>
      <c r="K19" s="492"/>
      <c r="L19" s="180"/>
      <c r="M19" s="174"/>
    </row>
    <row r="20" spans="2:13" ht="15" customHeight="1" x14ac:dyDescent="0.25">
      <c r="B20" s="172" t="s">
        <v>461</v>
      </c>
      <c r="C20" s="492" t="s">
        <v>409</v>
      </c>
      <c r="D20" s="492"/>
      <c r="E20" s="492"/>
      <c r="F20" s="492"/>
      <c r="G20" s="492"/>
      <c r="H20" s="492"/>
      <c r="I20" s="492"/>
      <c r="J20" s="492"/>
      <c r="K20" s="492"/>
      <c r="L20" s="180"/>
      <c r="M20" s="174"/>
    </row>
    <row r="21" spans="2:13" ht="15" customHeight="1" x14ac:dyDescent="0.25">
      <c r="B21" s="172" t="s">
        <v>462</v>
      </c>
      <c r="C21" s="492" t="s">
        <v>410</v>
      </c>
      <c r="D21" s="492"/>
      <c r="E21" s="492"/>
      <c r="F21" s="492"/>
      <c r="G21" s="492"/>
      <c r="H21" s="492"/>
      <c r="I21" s="492"/>
      <c r="J21" s="492"/>
      <c r="K21" s="492"/>
      <c r="L21" s="180"/>
      <c r="M21" s="174"/>
    </row>
    <row r="22" spans="2:13" ht="15" customHeight="1" x14ac:dyDescent="0.25">
      <c r="B22" s="172" t="s">
        <v>463</v>
      </c>
      <c r="C22" s="492" t="s">
        <v>411</v>
      </c>
      <c r="D22" s="492"/>
      <c r="E22" s="492"/>
      <c r="F22" s="492"/>
      <c r="G22" s="492"/>
      <c r="H22" s="492"/>
      <c r="I22" s="492"/>
      <c r="J22" s="492"/>
      <c r="K22" s="492"/>
      <c r="L22" s="180"/>
      <c r="M22" s="174"/>
    </row>
    <row r="23" spans="2:13" ht="15" customHeight="1" x14ac:dyDescent="0.25">
      <c r="B23" s="172" t="s">
        <v>464</v>
      </c>
      <c r="C23" s="492" t="s">
        <v>412</v>
      </c>
      <c r="D23" s="492"/>
      <c r="E23" s="492"/>
      <c r="F23" s="492"/>
      <c r="G23" s="492"/>
      <c r="H23" s="492"/>
      <c r="I23" s="492"/>
      <c r="J23" s="492"/>
      <c r="K23" s="492"/>
      <c r="L23" s="180"/>
      <c r="M23" s="174"/>
    </row>
    <row r="24" spans="2:13" ht="15.75" x14ac:dyDescent="0.25">
      <c r="B24" s="175"/>
      <c r="C24" s="176"/>
      <c r="D24" s="176"/>
      <c r="E24" s="176"/>
      <c r="F24" s="176"/>
      <c r="G24" s="176"/>
      <c r="H24" s="176"/>
      <c r="I24" s="176"/>
      <c r="J24" s="176"/>
      <c r="K24" s="176"/>
      <c r="L24" s="176"/>
      <c r="M24" s="177"/>
    </row>
    <row r="25" spans="2:13" ht="15" customHeight="1" x14ac:dyDescent="0.25">
      <c r="B25" s="172">
        <v>3</v>
      </c>
      <c r="C25" s="486" t="s">
        <v>456</v>
      </c>
      <c r="D25" s="487"/>
      <c r="E25" s="487"/>
      <c r="F25" s="487"/>
      <c r="G25" s="487"/>
      <c r="H25" s="487"/>
      <c r="I25" s="487"/>
      <c r="J25" s="487"/>
      <c r="K25" s="488"/>
      <c r="L25" s="178" t="s">
        <v>193</v>
      </c>
      <c r="M25" s="179" t="s">
        <v>194</v>
      </c>
    </row>
    <row r="26" spans="2:13" ht="15.75" x14ac:dyDescent="0.25">
      <c r="B26" s="172" t="s">
        <v>473</v>
      </c>
      <c r="C26" s="492" t="s">
        <v>413</v>
      </c>
      <c r="D26" s="492"/>
      <c r="E26" s="492"/>
      <c r="F26" s="492"/>
      <c r="G26" s="492"/>
      <c r="H26" s="492"/>
      <c r="I26" s="492"/>
      <c r="J26" s="492"/>
      <c r="K26" s="492"/>
      <c r="L26" s="181"/>
      <c r="M26" s="174"/>
    </row>
    <row r="27" spans="2:13" ht="31.5" customHeight="1" x14ac:dyDescent="0.25">
      <c r="B27" s="172" t="s">
        <v>474</v>
      </c>
      <c r="C27" s="493" t="s">
        <v>414</v>
      </c>
      <c r="D27" s="493"/>
      <c r="E27" s="493"/>
      <c r="F27" s="493"/>
      <c r="G27" s="493"/>
      <c r="H27" s="493"/>
      <c r="I27" s="493"/>
      <c r="J27" s="493"/>
      <c r="K27" s="493"/>
      <c r="L27" s="181"/>
      <c r="M27" s="174"/>
    </row>
    <row r="28" spans="2:13" ht="15.75" x14ac:dyDescent="0.25">
      <c r="B28" s="172" t="s">
        <v>475</v>
      </c>
      <c r="C28" s="492" t="s">
        <v>415</v>
      </c>
      <c r="D28" s="492"/>
      <c r="E28" s="492"/>
      <c r="F28" s="492"/>
      <c r="G28" s="492"/>
      <c r="H28" s="492"/>
      <c r="I28" s="492"/>
      <c r="J28" s="492"/>
      <c r="K28" s="492"/>
      <c r="L28" s="181"/>
      <c r="M28" s="174"/>
    </row>
    <row r="29" spans="2:13" ht="15.75" x14ac:dyDescent="0.25">
      <c r="B29" s="172" t="s">
        <v>476</v>
      </c>
      <c r="C29" s="492" t="s">
        <v>416</v>
      </c>
      <c r="D29" s="492"/>
      <c r="E29" s="492"/>
      <c r="F29" s="492"/>
      <c r="G29" s="492"/>
      <c r="H29" s="492"/>
      <c r="I29" s="492"/>
      <c r="J29" s="492"/>
      <c r="K29" s="492"/>
      <c r="L29" s="181"/>
      <c r="M29" s="174"/>
    </row>
    <row r="30" spans="2:13" ht="15.75" x14ac:dyDescent="0.25">
      <c r="B30" s="175"/>
      <c r="C30" s="176"/>
      <c r="D30" s="176"/>
      <c r="E30" s="176"/>
      <c r="F30" s="176"/>
      <c r="G30" s="176"/>
      <c r="H30" s="176"/>
      <c r="I30" s="176"/>
      <c r="J30" s="176"/>
      <c r="K30" s="176"/>
      <c r="L30" s="176"/>
      <c r="M30" s="177"/>
    </row>
    <row r="31" spans="2:13" ht="15" customHeight="1" x14ac:dyDescent="0.25">
      <c r="B31" s="172">
        <v>4</v>
      </c>
      <c r="C31" s="486" t="s">
        <v>455</v>
      </c>
      <c r="D31" s="487"/>
      <c r="E31" s="487"/>
      <c r="F31" s="487"/>
      <c r="G31" s="487"/>
      <c r="H31" s="487"/>
      <c r="I31" s="487"/>
      <c r="J31" s="487"/>
      <c r="K31" s="488"/>
      <c r="L31" s="178" t="s">
        <v>193</v>
      </c>
      <c r="M31" s="179" t="s">
        <v>194</v>
      </c>
    </row>
    <row r="32" spans="2:13" ht="15.75" x14ac:dyDescent="0.25">
      <c r="B32" s="172" t="s">
        <v>477</v>
      </c>
      <c r="C32" s="492" t="s">
        <v>417</v>
      </c>
      <c r="D32" s="492"/>
      <c r="E32" s="492"/>
      <c r="F32" s="492"/>
      <c r="G32" s="492"/>
      <c r="H32" s="492"/>
      <c r="I32" s="492"/>
      <c r="J32" s="492"/>
      <c r="K32" s="492"/>
      <c r="L32" s="181"/>
      <c r="M32" s="174"/>
    </row>
    <row r="33" spans="2:13" ht="15.75" x14ac:dyDescent="0.25">
      <c r="B33" s="172" t="s">
        <v>478</v>
      </c>
      <c r="C33" s="492" t="s">
        <v>418</v>
      </c>
      <c r="D33" s="492"/>
      <c r="E33" s="492"/>
      <c r="F33" s="492"/>
      <c r="G33" s="492"/>
      <c r="H33" s="492"/>
      <c r="I33" s="492"/>
      <c r="J33" s="492"/>
      <c r="K33" s="492"/>
      <c r="L33" s="181"/>
      <c r="M33" s="174"/>
    </row>
    <row r="34" spans="2:13" ht="15.75" x14ac:dyDescent="0.25">
      <c r="B34" s="172" t="s">
        <v>479</v>
      </c>
      <c r="C34" s="492" t="s">
        <v>419</v>
      </c>
      <c r="D34" s="492"/>
      <c r="E34" s="492"/>
      <c r="F34" s="492"/>
      <c r="G34" s="492"/>
      <c r="H34" s="492"/>
      <c r="I34" s="492"/>
      <c r="J34" s="492"/>
      <c r="K34" s="492"/>
      <c r="L34" s="181"/>
      <c r="M34" s="174"/>
    </row>
    <row r="35" spans="2:13" ht="15.75" x14ac:dyDescent="0.25">
      <c r="B35" s="172" t="s">
        <v>480</v>
      </c>
      <c r="C35" s="492" t="s">
        <v>420</v>
      </c>
      <c r="D35" s="492"/>
      <c r="E35" s="492"/>
      <c r="F35" s="492"/>
      <c r="G35" s="492"/>
      <c r="H35" s="492"/>
      <c r="I35" s="492"/>
      <c r="J35" s="492"/>
      <c r="K35" s="492"/>
      <c r="L35" s="181"/>
      <c r="M35" s="174"/>
    </row>
    <row r="36" spans="2:13" ht="15.75" x14ac:dyDescent="0.25">
      <c r="B36" s="172" t="s">
        <v>481</v>
      </c>
      <c r="C36" s="492" t="s">
        <v>421</v>
      </c>
      <c r="D36" s="492"/>
      <c r="E36" s="492"/>
      <c r="F36" s="492"/>
      <c r="G36" s="492"/>
      <c r="H36" s="492"/>
      <c r="I36" s="492"/>
      <c r="J36" s="492"/>
      <c r="K36" s="492"/>
      <c r="L36" s="181"/>
      <c r="M36" s="174"/>
    </row>
    <row r="37" spans="2:13" ht="15.75" x14ac:dyDescent="0.25">
      <c r="B37" s="172" t="s">
        <v>482</v>
      </c>
      <c r="C37" s="492" t="s">
        <v>422</v>
      </c>
      <c r="D37" s="492"/>
      <c r="E37" s="492"/>
      <c r="F37" s="492"/>
      <c r="G37" s="492"/>
      <c r="H37" s="492"/>
      <c r="I37" s="492"/>
      <c r="J37" s="492"/>
      <c r="K37" s="492"/>
      <c r="L37" s="181"/>
      <c r="M37" s="174"/>
    </row>
    <row r="38" spans="2:13" ht="15.75" x14ac:dyDescent="0.25">
      <c r="B38" s="172" t="s">
        <v>483</v>
      </c>
      <c r="C38" s="492" t="s">
        <v>423</v>
      </c>
      <c r="D38" s="492"/>
      <c r="E38" s="492"/>
      <c r="F38" s="492"/>
      <c r="G38" s="492"/>
      <c r="H38" s="492"/>
      <c r="I38" s="492"/>
      <c r="J38" s="492"/>
      <c r="K38" s="492"/>
      <c r="L38" s="181"/>
      <c r="M38" s="174"/>
    </row>
    <row r="39" spans="2:13" ht="15.75" x14ac:dyDescent="0.25">
      <c r="B39" s="172" t="s">
        <v>484</v>
      </c>
      <c r="C39" s="492" t="s">
        <v>424</v>
      </c>
      <c r="D39" s="492"/>
      <c r="E39" s="492"/>
      <c r="F39" s="492"/>
      <c r="G39" s="492"/>
      <c r="H39" s="492"/>
      <c r="I39" s="492"/>
      <c r="J39" s="492"/>
      <c r="K39" s="492"/>
      <c r="L39" s="181"/>
      <c r="M39" s="174"/>
    </row>
    <row r="40" spans="2:13" ht="15.75" x14ac:dyDescent="0.25">
      <c r="B40" s="172" t="s">
        <v>485</v>
      </c>
      <c r="C40" s="492" t="s">
        <v>425</v>
      </c>
      <c r="D40" s="492"/>
      <c r="E40" s="492"/>
      <c r="F40" s="492"/>
      <c r="G40" s="492"/>
      <c r="H40" s="492"/>
      <c r="I40" s="492"/>
      <c r="J40" s="492"/>
      <c r="K40" s="492"/>
      <c r="L40" s="181"/>
      <c r="M40" s="174"/>
    </row>
    <row r="41" spans="2:13" ht="15.75" x14ac:dyDescent="0.25">
      <c r="B41" s="172" t="s">
        <v>486</v>
      </c>
      <c r="C41" s="492" t="s">
        <v>426</v>
      </c>
      <c r="D41" s="492"/>
      <c r="E41" s="492"/>
      <c r="F41" s="492"/>
      <c r="G41" s="492"/>
      <c r="H41" s="492"/>
      <c r="I41" s="492"/>
      <c r="J41" s="492"/>
      <c r="K41" s="492"/>
      <c r="L41" s="181"/>
      <c r="M41" s="174"/>
    </row>
    <row r="42" spans="2:13" ht="15.75" x14ac:dyDescent="0.25">
      <c r="B42" s="172" t="s">
        <v>487</v>
      </c>
      <c r="C42" s="492" t="s">
        <v>427</v>
      </c>
      <c r="D42" s="492"/>
      <c r="E42" s="492"/>
      <c r="F42" s="492"/>
      <c r="G42" s="492"/>
      <c r="H42" s="492"/>
      <c r="I42" s="492"/>
      <c r="J42" s="492"/>
      <c r="K42" s="492"/>
      <c r="L42" s="181"/>
      <c r="M42" s="174"/>
    </row>
    <row r="43" spans="2:13" ht="15.75" x14ac:dyDescent="0.25">
      <c r="B43" s="175"/>
      <c r="C43" s="176"/>
      <c r="D43" s="176"/>
      <c r="E43" s="176"/>
      <c r="F43" s="176"/>
      <c r="G43" s="176"/>
      <c r="H43" s="176"/>
      <c r="I43" s="176"/>
      <c r="J43" s="176"/>
      <c r="K43" s="176"/>
      <c r="L43" s="176"/>
      <c r="M43" s="177"/>
    </row>
    <row r="44" spans="2:13" ht="15" customHeight="1" x14ac:dyDescent="0.25">
      <c r="B44" s="172">
        <v>5</v>
      </c>
      <c r="C44" s="486" t="s">
        <v>453</v>
      </c>
      <c r="D44" s="487"/>
      <c r="E44" s="487"/>
      <c r="F44" s="487"/>
      <c r="G44" s="487"/>
      <c r="H44" s="487"/>
      <c r="I44" s="487"/>
      <c r="J44" s="487"/>
      <c r="K44" s="488"/>
      <c r="L44" s="178" t="s">
        <v>193</v>
      </c>
      <c r="M44" s="179" t="s">
        <v>194</v>
      </c>
    </row>
    <row r="45" spans="2:13" ht="15.75" x14ac:dyDescent="0.25">
      <c r="B45" s="172" t="s">
        <v>488</v>
      </c>
      <c r="C45" s="492" t="s">
        <v>431</v>
      </c>
      <c r="D45" s="492"/>
      <c r="E45" s="492"/>
      <c r="F45" s="492"/>
      <c r="G45" s="492"/>
      <c r="H45" s="492"/>
      <c r="I45" s="492"/>
      <c r="J45" s="492"/>
      <c r="K45" s="492"/>
      <c r="L45" s="181"/>
      <c r="M45" s="174"/>
    </row>
    <row r="46" spans="2:13" ht="15.75" x14ac:dyDescent="0.25">
      <c r="B46" s="172" t="s">
        <v>489</v>
      </c>
      <c r="C46" s="492" t="s">
        <v>432</v>
      </c>
      <c r="D46" s="492"/>
      <c r="E46" s="492"/>
      <c r="F46" s="492"/>
      <c r="G46" s="492"/>
      <c r="H46" s="492"/>
      <c r="I46" s="492"/>
      <c r="J46" s="492"/>
      <c r="K46" s="492"/>
      <c r="L46" s="181"/>
      <c r="M46" s="174"/>
    </row>
    <row r="47" spans="2:13" ht="15.75" x14ac:dyDescent="0.25">
      <c r="B47" s="172" t="s">
        <v>490</v>
      </c>
      <c r="C47" s="492" t="s">
        <v>433</v>
      </c>
      <c r="D47" s="492"/>
      <c r="E47" s="492"/>
      <c r="F47" s="492"/>
      <c r="G47" s="492"/>
      <c r="H47" s="492"/>
      <c r="I47" s="492"/>
      <c r="J47" s="492"/>
      <c r="K47" s="492"/>
      <c r="L47" s="181"/>
      <c r="M47" s="174"/>
    </row>
    <row r="48" spans="2:13" ht="15.75" x14ac:dyDescent="0.25">
      <c r="B48" s="172" t="s">
        <v>505</v>
      </c>
      <c r="C48" s="492" t="s">
        <v>434</v>
      </c>
      <c r="D48" s="492"/>
      <c r="E48" s="492"/>
      <c r="F48" s="492"/>
      <c r="G48" s="492"/>
      <c r="H48" s="492"/>
      <c r="I48" s="492"/>
      <c r="J48" s="492"/>
      <c r="K48" s="492"/>
      <c r="L48" s="181"/>
      <c r="M48" s="174"/>
    </row>
    <row r="49" spans="2:13" ht="15.75" x14ac:dyDescent="0.25">
      <c r="B49" s="172" t="s">
        <v>506</v>
      </c>
      <c r="C49" s="492" t="s">
        <v>435</v>
      </c>
      <c r="D49" s="492"/>
      <c r="E49" s="492"/>
      <c r="F49" s="492"/>
      <c r="G49" s="492"/>
      <c r="H49" s="492"/>
      <c r="I49" s="492"/>
      <c r="J49" s="492"/>
      <c r="K49" s="492"/>
      <c r="L49" s="181"/>
      <c r="M49" s="174"/>
    </row>
    <row r="50" spans="2:13" ht="15.75" x14ac:dyDescent="0.25">
      <c r="B50" s="175"/>
      <c r="C50" s="176"/>
      <c r="D50" s="176"/>
      <c r="E50" s="176"/>
      <c r="F50" s="176"/>
      <c r="G50" s="176"/>
      <c r="H50" s="176"/>
      <c r="I50" s="176"/>
      <c r="J50" s="176"/>
      <c r="K50" s="176"/>
      <c r="L50" s="176"/>
      <c r="M50" s="177"/>
    </row>
    <row r="51" spans="2:13" ht="15" customHeight="1" x14ac:dyDescent="0.25">
      <c r="B51" s="172">
        <v>6</v>
      </c>
      <c r="C51" s="486" t="s">
        <v>452</v>
      </c>
      <c r="D51" s="487"/>
      <c r="E51" s="487"/>
      <c r="F51" s="487"/>
      <c r="G51" s="487"/>
      <c r="H51" s="487"/>
      <c r="I51" s="487"/>
      <c r="J51" s="487"/>
      <c r="K51" s="488"/>
      <c r="L51" s="178" t="s">
        <v>193</v>
      </c>
      <c r="M51" s="179" t="s">
        <v>194</v>
      </c>
    </row>
    <row r="52" spans="2:13" ht="15.75" x14ac:dyDescent="0.25">
      <c r="B52" s="172" t="s">
        <v>491</v>
      </c>
      <c r="C52" s="492" t="s">
        <v>436</v>
      </c>
      <c r="D52" s="492"/>
      <c r="E52" s="492"/>
      <c r="F52" s="492"/>
      <c r="G52" s="492"/>
      <c r="H52" s="492"/>
      <c r="I52" s="492"/>
      <c r="J52" s="492"/>
      <c r="K52" s="492"/>
      <c r="L52" s="181"/>
      <c r="M52" s="174"/>
    </row>
    <row r="53" spans="2:13" ht="15.75" x14ac:dyDescent="0.25">
      <c r="B53" s="172" t="s">
        <v>492</v>
      </c>
      <c r="C53" s="492" t="s">
        <v>437</v>
      </c>
      <c r="D53" s="492"/>
      <c r="E53" s="492"/>
      <c r="F53" s="492"/>
      <c r="G53" s="492"/>
      <c r="H53" s="492"/>
      <c r="I53" s="492"/>
      <c r="J53" s="492"/>
      <c r="K53" s="492"/>
      <c r="L53" s="181"/>
      <c r="M53" s="174"/>
    </row>
    <row r="54" spans="2:13" ht="15.75" x14ac:dyDescent="0.25">
      <c r="B54" s="172" t="s">
        <v>493</v>
      </c>
      <c r="C54" s="492" t="s">
        <v>438</v>
      </c>
      <c r="D54" s="492"/>
      <c r="E54" s="492"/>
      <c r="F54" s="492"/>
      <c r="G54" s="492"/>
      <c r="H54" s="492"/>
      <c r="I54" s="492"/>
      <c r="J54" s="492"/>
      <c r="K54" s="492"/>
      <c r="L54" s="181"/>
      <c r="M54" s="174"/>
    </row>
    <row r="55" spans="2:13" ht="15.75" x14ac:dyDescent="0.25">
      <c r="B55" s="172" t="s">
        <v>494</v>
      </c>
      <c r="C55" s="492" t="s">
        <v>439</v>
      </c>
      <c r="D55" s="492"/>
      <c r="E55" s="492"/>
      <c r="F55" s="492"/>
      <c r="G55" s="492"/>
      <c r="H55" s="492"/>
      <c r="I55" s="492"/>
      <c r="J55" s="492"/>
      <c r="K55" s="492"/>
      <c r="L55" s="181"/>
      <c r="M55" s="174"/>
    </row>
    <row r="56" spans="2:13" ht="15.75" x14ac:dyDescent="0.25">
      <c r="B56" s="172" t="s">
        <v>495</v>
      </c>
      <c r="C56" s="492" t="s">
        <v>440</v>
      </c>
      <c r="D56" s="492"/>
      <c r="E56" s="492"/>
      <c r="F56" s="492"/>
      <c r="G56" s="492"/>
      <c r="H56" s="492"/>
      <c r="I56" s="492"/>
      <c r="J56" s="492"/>
      <c r="K56" s="492"/>
      <c r="L56" s="181"/>
      <c r="M56" s="174"/>
    </row>
    <row r="57" spans="2:13" ht="15.75" x14ac:dyDescent="0.25">
      <c r="B57" s="172" t="s">
        <v>507</v>
      </c>
      <c r="C57" s="492" t="s">
        <v>441</v>
      </c>
      <c r="D57" s="492"/>
      <c r="E57" s="492"/>
      <c r="F57" s="492"/>
      <c r="G57" s="492"/>
      <c r="H57" s="492"/>
      <c r="I57" s="492"/>
      <c r="J57" s="492"/>
      <c r="K57" s="492"/>
      <c r="L57" s="181"/>
      <c r="M57" s="174"/>
    </row>
    <row r="58" spans="2:13" ht="15.75" x14ac:dyDescent="0.25">
      <c r="B58" s="172" t="s">
        <v>508</v>
      </c>
      <c r="C58" s="492" t="s">
        <v>442</v>
      </c>
      <c r="D58" s="492"/>
      <c r="E58" s="492"/>
      <c r="F58" s="492"/>
      <c r="G58" s="492"/>
      <c r="H58" s="492"/>
      <c r="I58" s="492"/>
      <c r="J58" s="492"/>
      <c r="K58" s="492"/>
      <c r="L58" s="181"/>
      <c r="M58" s="174"/>
    </row>
    <row r="59" spans="2:13" ht="15.75" x14ac:dyDescent="0.25">
      <c r="B59" s="172" t="s">
        <v>509</v>
      </c>
      <c r="C59" s="492" t="s">
        <v>443</v>
      </c>
      <c r="D59" s="492"/>
      <c r="E59" s="492"/>
      <c r="F59" s="492"/>
      <c r="G59" s="492"/>
      <c r="H59" s="492"/>
      <c r="I59" s="492"/>
      <c r="J59" s="492"/>
      <c r="K59" s="492"/>
      <c r="L59" s="181"/>
      <c r="M59" s="174"/>
    </row>
    <row r="60" spans="2:13" ht="15.75" x14ac:dyDescent="0.25">
      <c r="B60" s="172" t="s">
        <v>510</v>
      </c>
      <c r="C60" s="492" t="s">
        <v>444</v>
      </c>
      <c r="D60" s="492"/>
      <c r="E60" s="492"/>
      <c r="F60" s="492"/>
      <c r="G60" s="492"/>
      <c r="H60" s="492"/>
      <c r="I60" s="492"/>
      <c r="J60" s="492"/>
      <c r="K60" s="492"/>
      <c r="L60" s="181"/>
      <c r="M60" s="174"/>
    </row>
    <row r="61" spans="2:13" ht="15.75" x14ac:dyDescent="0.25">
      <c r="B61" s="172" t="s">
        <v>511</v>
      </c>
      <c r="C61" s="492" t="s">
        <v>445</v>
      </c>
      <c r="D61" s="492"/>
      <c r="E61" s="492"/>
      <c r="F61" s="492"/>
      <c r="G61" s="492"/>
      <c r="H61" s="492"/>
      <c r="I61" s="492"/>
      <c r="J61" s="492"/>
      <c r="K61" s="492"/>
      <c r="L61" s="181"/>
      <c r="M61" s="174"/>
    </row>
    <row r="62" spans="2:13" ht="15.75" x14ac:dyDescent="0.25">
      <c r="B62" s="172" t="s">
        <v>512</v>
      </c>
      <c r="C62" s="492" t="s">
        <v>446</v>
      </c>
      <c r="D62" s="492"/>
      <c r="E62" s="492"/>
      <c r="F62" s="492"/>
      <c r="G62" s="492"/>
      <c r="H62" s="492"/>
      <c r="I62" s="492"/>
      <c r="J62" s="492"/>
      <c r="K62" s="492"/>
      <c r="L62" s="181"/>
      <c r="M62" s="174"/>
    </row>
    <row r="63" spans="2:13" ht="15.75" x14ac:dyDescent="0.25">
      <c r="B63" s="172" t="s">
        <v>513</v>
      </c>
      <c r="C63" s="492" t="s">
        <v>447</v>
      </c>
      <c r="D63" s="492"/>
      <c r="E63" s="492"/>
      <c r="F63" s="492"/>
      <c r="G63" s="492"/>
      <c r="H63" s="492"/>
      <c r="I63" s="492"/>
      <c r="J63" s="492"/>
      <c r="K63" s="492"/>
      <c r="L63" s="181"/>
      <c r="M63" s="174"/>
    </row>
    <row r="64" spans="2:13" ht="15.75" x14ac:dyDescent="0.25">
      <c r="B64" s="172" t="s">
        <v>514</v>
      </c>
      <c r="C64" s="492" t="s">
        <v>448</v>
      </c>
      <c r="D64" s="492"/>
      <c r="E64" s="492"/>
      <c r="F64" s="492"/>
      <c r="G64" s="492"/>
      <c r="H64" s="492"/>
      <c r="I64" s="492"/>
      <c r="J64" s="492"/>
      <c r="K64" s="492"/>
      <c r="L64" s="181"/>
      <c r="M64" s="174"/>
    </row>
    <row r="65" spans="2:13" ht="15.75" x14ac:dyDescent="0.25">
      <c r="B65" s="172" t="s">
        <v>515</v>
      </c>
      <c r="C65" s="492" t="s">
        <v>449</v>
      </c>
      <c r="D65" s="492"/>
      <c r="E65" s="492"/>
      <c r="F65" s="492"/>
      <c r="G65" s="492"/>
      <c r="H65" s="492"/>
      <c r="I65" s="492"/>
      <c r="J65" s="492"/>
      <c r="K65" s="492"/>
      <c r="L65" s="181"/>
      <c r="M65" s="174"/>
    </row>
    <row r="66" spans="2:13" ht="15.75" x14ac:dyDescent="0.25">
      <c r="B66" s="172" t="s">
        <v>516</v>
      </c>
      <c r="C66" s="492" t="s">
        <v>450</v>
      </c>
      <c r="D66" s="492"/>
      <c r="E66" s="492"/>
      <c r="F66" s="492"/>
      <c r="G66" s="492"/>
      <c r="H66" s="492"/>
      <c r="I66" s="492"/>
      <c r="J66" s="492"/>
      <c r="K66" s="492"/>
      <c r="L66" s="181"/>
      <c r="M66" s="174"/>
    </row>
    <row r="67" spans="2:13" ht="15.75" x14ac:dyDescent="0.25">
      <c r="B67" s="175"/>
      <c r="C67" s="176"/>
      <c r="D67" s="176"/>
      <c r="E67" s="176"/>
      <c r="F67" s="176"/>
      <c r="G67" s="176"/>
      <c r="H67" s="176"/>
      <c r="I67" s="176"/>
      <c r="J67" s="176"/>
      <c r="K67" s="176"/>
      <c r="L67" s="176"/>
      <c r="M67" s="177"/>
    </row>
    <row r="68" spans="2:13" ht="15" customHeight="1" x14ac:dyDescent="0.25">
      <c r="B68" s="172">
        <v>7</v>
      </c>
      <c r="C68" s="486" t="s">
        <v>451</v>
      </c>
      <c r="D68" s="487"/>
      <c r="E68" s="487"/>
      <c r="F68" s="487"/>
      <c r="G68" s="487"/>
      <c r="H68" s="487"/>
      <c r="I68" s="487"/>
      <c r="J68" s="487"/>
      <c r="K68" s="488"/>
      <c r="L68" s="178" t="s">
        <v>193</v>
      </c>
      <c r="M68" s="179" t="s">
        <v>194</v>
      </c>
    </row>
    <row r="69" spans="2:13" ht="15" customHeight="1" x14ac:dyDescent="0.25">
      <c r="B69" s="172" t="s">
        <v>496</v>
      </c>
      <c r="C69" s="492" t="s">
        <v>428</v>
      </c>
      <c r="D69" s="492"/>
      <c r="E69" s="492"/>
      <c r="F69" s="492"/>
      <c r="G69" s="492"/>
      <c r="H69" s="492"/>
      <c r="I69" s="492"/>
      <c r="J69" s="492"/>
      <c r="K69" s="492"/>
      <c r="L69" s="180"/>
      <c r="M69" s="174"/>
    </row>
    <row r="70" spans="2:13" ht="15" customHeight="1" x14ac:dyDescent="0.25">
      <c r="B70" s="172" t="s">
        <v>497</v>
      </c>
      <c r="C70" s="492" t="s">
        <v>429</v>
      </c>
      <c r="D70" s="492"/>
      <c r="E70" s="492"/>
      <c r="F70" s="492"/>
      <c r="G70" s="492"/>
      <c r="H70" s="492"/>
      <c r="I70" s="492"/>
      <c r="J70" s="492"/>
      <c r="K70" s="492"/>
      <c r="L70" s="180"/>
      <c r="M70" s="174"/>
    </row>
    <row r="71" spans="2:13" ht="16.5" thickBot="1" x14ac:dyDescent="0.3">
      <c r="B71" s="182" t="s">
        <v>498</v>
      </c>
      <c r="C71" s="494" t="s">
        <v>430</v>
      </c>
      <c r="D71" s="494"/>
      <c r="E71" s="494"/>
      <c r="F71" s="494"/>
      <c r="G71" s="494"/>
      <c r="H71" s="494"/>
      <c r="I71" s="494"/>
      <c r="J71" s="494"/>
      <c r="K71" s="494"/>
      <c r="L71" s="183"/>
      <c r="M71" s="184"/>
    </row>
  </sheetData>
  <mergeCells count="62">
    <mergeCell ref="C66:K66"/>
    <mergeCell ref="C69:K69"/>
    <mergeCell ref="C70:K70"/>
    <mergeCell ref="C71:K71"/>
    <mergeCell ref="B3:M5"/>
    <mergeCell ref="B6:H6"/>
    <mergeCell ref="I6:M6"/>
    <mergeCell ref="C60:K60"/>
    <mergeCell ref="C61:K61"/>
    <mergeCell ref="C62:K62"/>
    <mergeCell ref="C63:K63"/>
    <mergeCell ref="C64:K64"/>
    <mergeCell ref="C65:K65"/>
    <mergeCell ref="C54:K54"/>
    <mergeCell ref="C55:K55"/>
    <mergeCell ref="C56:K56"/>
    <mergeCell ref="C57:K57"/>
    <mergeCell ref="C58:K58"/>
    <mergeCell ref="C59:K59"/>
    <mergeCell ref="C46:K46"/>
    <mergeCell ref="C47:K47"/>
    <mergeCell ref="C48:K48"/>
    <mergeCell ref="C49:K49"/>
    <mergeCell ref="C52:K52"/>
    <mergeCell ref="C53:K53"/>
    <mergeCell ref="C23:K23"/>
    <mergeCell ref="C26:K26"/>
    <mergeCell ref="C27:K27"/>
    <mergeCell ref="C28:K28"/>
    <mergeCell ref="C45:K45"/>
    <mergeCell ref="C32:K32"/>
    <mergeCell ref="C33:K33"/>
    <mergeCell ref="C34:K34"/>
    <mergeCell ref="C35:K35"/>
    <mergeCell ref="C36:K36"/>
    <mergeCell ref="C37:K37"/>
    <mergeCell ref="C38:K38"/>
    <mergeCell ref="C39:K39"/>
    <mergeCell ref="C40:K40"/>
    <mergeCell ref="C41:K41"/>
    <mergeCell ref="C42:K42"/>
    <mergeCell ref="C18:K18"/>
    <mergeCell ref="C19:K19"/>
    <mergeCell ref="C20:K20"/>
    <mergeCell ref="C21:K21"/>
    <mergeCell ref="C22:K22"/>
    <mergeCell ref="C68:K68"/>
    <mergeCell ref="C17:K17"/>
    <mergeCell ref="C7:K7"/>
    <mergeCell ref="C8:K8"/>
    <mergeCell ref="C9:K9"/>
    <mergeCell ref="C10:K10"/>
    <mergeCell ref="C25:K25"/>
    <mergeCell ref="C31:K31"/>
    <mergeCell ref="C44:K44"/>
    <mergeCell ref="C51:K51"/>
    <mergeCell ref="C11:K11"/>
    <mergeCell ref="C12:K12"/>
    <mergeCell ref="C13:K13"/>
    <mergeCell ref="C29:K29"/>
    <mergeCell ref="C14:K14"/>
    <mergeCell ref="C15:K15"/>
  </mergeCells>
  <printOptions horizontalCentered="1"/>
  <pageMargins left="0.51181102362204722" right="0.31496062992125984" top="0.35433070866141736" bottom="0.35433070866141736" header="0.31496062992125984" footer="0.31496062992125984"/>
  <pageSetup scale="7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V28"/>
  <sheetViews>
    <sheetView workbookViewId="0"/>
  </sheetViews>
  <sheetFormatPr baseColWidth="10" defaultRowHeight="15" x14ac:dyDescent="0.25"/>
  <cols>
    <col min="11" max="11" width="13.5703125" customWidth="1"/>
    <col min="22" max="22" width="30.42578125" customWidth="1"/>
  </cols>
  <sheetData>
    <row r="1" spans="2:13" ht="15.75" thickBot="1" x14ac:dyDescent="0.3"/>
    <row r="2" spans="2:13" ht="36.75" customHeight="1" x14ac:dyDescent="0.25">
      <c r="B2" s="505" t="s">
        <v>517</v>
      </c>
      <c r="C2" s="506"/>
      <c r="D2" s="506"/>
      <c r="E2" s="506"/>
      <c r="F2" s="506"/>
      <c r="G2" s="506"/>
      <c r="H2" s="506"/>
      <c r="I2" s="506"/>
      <c r="J2" s="506"/>
      <c r="K2" s="506"/>
      <c r="L2" s="506"/>
      <c r="M2" s="507"/>
    </row>
    <row r="3" spans="2:13" ht="36.75" customHeight="1" thickBot="1" x14ac:dyDescent="0.3">
      <c r="B3" s="508"/>
      <c r="C3" s="509"/>
      <c r="D3" s="509"/>
      <c r="E3" s="509"/>
      <c r="F3" s="509"/>
      <c r="G3" s="509"/>
      <c r="H3" s="509"/>
      <c r="I3" s="509"/>
      <c r="J3" s="509"/>
      <c r="K3" s="509"/>
      <c r="L3" s="509"/>
      <c r="M3" s="510"/>
    </row>
    <row r="4" spans="2:13" ht="54" customHeight="1" x14ac:dyDescent="0.25">
      <c r="B4" s="185">
        <v>1</v>
      </c>
      <c r="C4" s="514" t="s">
        <v>499</v>
      </c>
      <c r="D4" s="515"/>
      <c r="E4" s="515"/>
      <c r="F4" s="515"/>
      <c r="G4" s="515"/>
      <c r="H4" s="515"/>
      <c r="I4" s="515"/>
      <c r="J4" s="515"/>
      <c r="K4" s="516"/>
      <c r="L4" s="186"/>
      <c r="M4" s="187"/>
    </row>
    <row r="5" spans="2:13" s="168" customFormat="1" ht="51.75" customHeight="1" x14ac:dyDescent="0.25">
      <c r="B5" s="188" t="s">
        <v>465</v>
      </c>
      <c r="C5" s="511" t="s">
        <v>500</v>
      </c>
      <c r="D5" s="511"/>
      <c r="E5" s="511"/>
      <c r="F5" s="511"/>
      <c r="G5" s="511"/>
      <c r="H5" s="511"/>
      <c r="I5" s="511"/>
      <c r="J5" s="511"/>
      <c r="K5" s="511"/>
      <c r="L5" s="189"/>
      <c r="M5" s="190"/>
    </row>
    <row r="6" spans="2:13" s="168" customFormat="1" ht="43.5" customHeight="1" x14ac:dyDescent="0.25">
      <c r="B6" s="188" t="s">
        <v>466</v>
      </c>
      <c r="C6" s="512" t="s">
        <v>501</v>
      </c>
      <c r="D6" s="512"/>
      <c r="E6" s="512"/>
      <c r="F6" s="512"/>
      <c r="G6" s="512"/>
      <c r="H6" s="512"/>
      <c r="I6" s="512"/>
      <c r="J6" s="512"/>
      <c r="K6" s="512"/>
      <c r="L6" s="189"/>
      <c r="M6" s="190"/>
    </row>
    <row r="7" spans="2:13" s="168" customFormat="1" ht="45" customHeight="1" x14ac:dyDescent="0.25">
      <c r="B7" s="188" t="s">
        <v>467</v>
      </c>
      <c r="C7" s="512" t="s">
        <v>502</v>
      </c>
      <c r="D7" s="512"/>
      <c r="E7" s="512"/>
      <c r="F7" s="512"/>
      <c r="G7" s="512"/>
      <c r="H7" s="512"/>
      <c r="I7" s="512"/>
      <c r="J7" s="512"/>
      <c r="K7" s="512"/>
      <c r="L7" s="189"/>
      <c r="M7" s="190"/>
    </row>
    <row r="8" spans="2:13" s="168" customFormat="1" ht="35.25" customHeight="1" x14ac:dyDescent="0.25">
      <c r="B8" s="188" t="s">
        <v>468</v>
      </c>
      <c r="C8" s="512" t="s">
        <v>503</v>
      </c>
      <c r="D8" s="512"/>
      <c r="E8" s="512"/>
      <c r="F8" s="512"/>
      <c r="G8" s="512"/>
      <c r="H8" s="512"/>
      <c r="I8" s="512"/>
      <c r="J8" s="512"/>
      <c r="K8" s="512"/>
      <c r="L8" s="189"/>
      <c r="M8" s="190"/>
    </row>
    <row r="9" spans="2:13" s="168" customFormat="1" ht="18" customHeight="1" x14ac:dyDescent="0.25">
      <c r="B9" s="188" t="s">
        <v>469</v>
      </c>
      <c r="C9" s="512" t="s">
        <v>504</v>
      </c>
      <c r="D9" s="512"/>
      <c r="E9" s="512"/>
      <c r="F9" s="512"/>
      <c r="G9" s="512"/>
      <c r="H9" s="512"/>
      <c r="I9" s="512"/>
      <c r="J9" s="512"/>
      <c r="K9" s="512"/>
      <c r="L9" s="189"/>
      <c r="M9" s="190"/>
    </row>
    <row r="10" spans="2:13" ht="15.75" x14ac:dyDescent="0.25">
      <c r="B10" s="185"/>
      <c r="C10" s="191"/>
      <c r="D10" s="191"/>
      <c r="E10" s="191"/>
      <c r="F10" s="191"/>
      <c r="G10" s="191"/>
      <c r="H10" s="191"/>
      <c r="I10" s="191"/>
      <c r="J10" s="191"/>
      <c r="K10" s="191"/>
      <c r="L10" s="191"/>
      <c r="M10" s="192"/>
    </row>
    <row r="11" spans="2:13" ht="57" customHeight="1" x14ac:dyDescent="0.25">
      <c r="B11" s="188">
        <v>2</v>
      </c>
      <c r="C11" s="517" t="s">
        <v>454</v>
      </c>
      <c r="D11" s="518"/>
      <c r="E11" s="518"/>
      <c r="F11" s="518"/>
      <c r="G11" s="518"/>
      <c r="H11" s="518"/>
      <c r="I11" s="518"/>
      <c r="J11" s="518"/>
      <c r="K11" s="519"/>
      <c r="L11" s="193"/>
      <c r="M11" s="194"/>
    </row>
    <row r="12" spans="2:13" ht="15.75" x14ac:dyDescent="0.25">
      <c r="B12" s="188" t="s">
        <v>459</v>
      </c>
      <c r="C12" s="512" t="s">
        <v>428</v>
      </c>
      <c r="D12" s="512"/>
      <c r="E12" s="512"/>
      <c r="F12" s="512"/>
      <c r="G12" s="512"/>
      <c r="H12" s="512"/>
      <c r="I12" s="512"/>
      <c r="J12" s="512"/>
      <c r="K12" s="512"/>
      <c r="L12" s="195"/>
      <c r="M12" s="196"/>
    </row>
    <row r="13" spans="2:13" ht="15.75" x14ac:dyDescent="0.25">
      <c r="B13" s="188" t="s">
        <v>460</v>
      </c>
      <c r="C13" s="512" t="s">
        <v>429</v>
      </c>
      <c r="D13" s="512"/>
      <c r="E13" s="512"/>
      <c r="F13" s="512"/>
      <c r="G13" s="512"/>
      <c r="H13" s="512"/>
      <c r="I13" s="512"/>
      <c r="J13" s="512"/>
      <c r="K13" s="512"/>
      <c r="L13" s="195"/>
      <c r="M13" s="196"/>
    </row>
    <row r="14" spans="2:13" ht="16.5" thickBot="1" x14ac:dyDescent="0.3">
      <c r="B14" s="197" t="s">
        <v>461</v>
      </c>
      <c r="C14" s="513" t="s">
        <v>430</v>
      </c>
      <c r="D14" s="513"/>
      <c r="E14" s="513"/>
      <c r="F14" s="513"/>
      <c r="G14" s="513"/>
      <c r="H14" s="513"/>
      <c r="I14" s="513"/>
      <c r="J14" s="513"/>
      <c r="K14" s="513"/>
      <c r="L14" s="198"/>
      <c r="M14" s="199"/>
    </row>
    <row r="15" spans="2:13" x14ac:dyDescent="0.25">
      <c r="B15" s="9"/>
    </row>
    <row r="16" spans="2:13" x14ac:dyDescent="0.25">
      <c r="B16" s="9"/>
    </row>
    <row r="21" spans="22:22" ht="27" customHeight="1" x14ac:dyDescent="0.3">
      <c r="V21" s="202"/>
    </row>
    <row r="22" spans="22:22" ht="27" customHeight="1" x14ac:dyDescent="0.3">
      <c r="V22" s="202"/>
    </row>
    <row r="23" spans="22:22" ht="27" customHeight="1" x14ac:dyDescent="0.3">
      <c r="V23" s="202"/>
    </row>
    <row r="24" spans="22:22" ht="27" customHeight="1" x14ac:dyDescent="0.3">
      <c r="V24" s="202"/>
    </row>
    <row r="25" spans="22:22" ht="27" customHeight="1" x14ac:dyDescent="0.3">
      <c r="V25" s="202"/>
    </row>
    <row r="26" spans="22:22" ht="27" customHeight="1" x14ac:dyDescent="0.3">
      <c r="V26" s="202"/>
    </row>
    <row r="27" spans="22:22" ht="27" customHeight="1" x14ac:dyDescent="0.3">
      <c r="V27" s="202"/>
    </row>
    <row r="28" spans="22:22" ht="27" customHeight="1" x14ac:dyDescent="0.3">
      <c r="V28" s="202"/>
    </row>
  </sheetData>
  <mergeCells count="11">
    <mergeCell ref="C12:K12"/>
    <mergeCell ref="C13:K13"/>
    <mergeCell ref="C14:K14"/>
    <mergeCell ref="C4:K4"/>
    <mergeCell ref="C11:K11"/>
    <mergeCell ref="C9:K9"/>
    <mergeCell ref="B2:M3"/>
    <mergeCell ref="C5:K5"/>
    <mergeCell ref="C6:K6"/>
    <mergeCell ref="C7:K7"/>
    <mergeCell ref="C8:K8"/>
  </mergeCells>
  <pageMargins left="0.7" right="0.7" top="0.75" bottom="0.75" header="0.3" footer="0.3"/>
  <pageSetup orientation="portrait" horizontalDpi="4294967294" verticalDpi="4294967294"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F0"/>
  </sheetPr>
  <dimension ref="A1:F61"/>
  <sheetViews>
    <sheetView workbookViewId="0">
      <selection activeCell="C7" sqref="C7"/>
    </sheetView>
  </sheetViews>
  <sheetFormatPr baseColWidth="10" defaultRowHeight="15" x14ac:dyDescent="0.25"/>
  <cols>
    <col min="1" max="1" width="5.28515625" customWidth="1"/>
    <col min="2" max="2" width="53.85546875" customWidth="1"/>
    <col min="3" max="3" width="39.7109375" customWidth="1"/>
    <col min="4" max="6" width="30.5703125" customWidth="1"/>
  </cols>
  <sheetData>
    <row r="1" spans="1:6" ht="23.25" customHeight="1" thickBot="1" x14ac:dyDescent="0.3"/>
    <row r="2" spans="1:6" ht="23.25" customHeight="1" x14ac:dyDescent="0.25">
      <c r="A2" s="529"/>
      <c r="B2" s="530"/>
      <c r="C2" s="523" t="s">
        <v>299</v>
      </c>
      <c r="D2" s="524"/>
      <c r="E2" s="524"/>
      <c r="F2" s="525"/>
    </row>
    <row r="3" spans="1:6" ht="23.25" customHeight="1" x14ac:dyDescent="0.25">
      <c r="A3" s="531"/>
      <c r="B3" s="532"/>
      <c r="C3" s="526"/>
      <c r="D3" s="527"/>
      <c r="E3" s="527"/>
      <c r="F3" s="528"/>
    </row>
    <row r="4" spans="1:6" ht="23.25" customHeight="1" thickBot="1" x14ac:dyDescent="0.4">
      <c r="A4" s="531"/>
      <c r="B4" s="532"/>
      <c r="C4" s="520" t="s">
        <v>300</v>
      </c>
      <c r="D4" s="521"/>
      <c r="E4" s="521"/>
      <c r="F4" s="522"/>
    </row>
    <row r="5" spans="1:6" ht="15.75" thickBot="1" x14ac:dyDescent="0.3">
      <c r="A5" s="533"/>
      <c r="B5" s="534"/>
      <c r="C5" s="119"/>
      <c r="D5" s="120"/>
      <c r="E5" s="120"/>
      <c r="F5" s="121"/>
    </row>
    <row r="6" spans="1:6" ht="30.75" customHeight="1" x14ac:dyDescent="0.25">
      <c r="A6" s="141" t="s">
        <v>204</v>
      </c>
      <c r="B6" s="142" t="s">
        <v>286</v>
      </c>
      <c r="C6" s="142" t="s">
        <v>283</v>
      </c>
      <c r="D6" s="142" t="s">
        <v>284</v>
      </c>
      <c r="E6" s="142" t="s">
        <v>285</v>
      </c>
      <c r="F6" s="143" t="s">
        <v>298</v>
      </c>
    </row>
    <row r="7" spans="1:6" s="131" customFormat="1" ht="207" customHeight="1" x14ac:dyDescent="0.25">
      <c r="A7" s="164">
        <v>1</v>
      </c>
      <c r="B7" s="130" t="s">
        <v>380</v>
      </c>
      <c r="C7" s="130" t="s">
        <v>381</v>
      </c>
      <c r="D7" s="130" t="s">
        <v>382</v>
      </c>
      <c r="E7" s="130" t="s">
        <v>383</v>
      </c>
      <c r="F7" s="165" t="s">
        <v>384</v>
      </c>
    </row>
    <row r="8" spans="1:6" s="131" customFormat="1" ht="117" customHeight="1" x14ac:dyDescent="0.25">
      <c r="A8" s="164">
        <v>2</v>
      </c>
      <c r="B8" s="130" t="s">
        <v>87</v>
      </c>
      <c r="C8" s="130" t="s">
        <v>388</v>
      </c>
      <c r="D8" s="130" t="s">
        <v>382</v>
      </c>
      <c r="E8" s="130" t="s">
        <v>389</v>
      </c>
      <c r="F8" s="165" t="s">
        <v>390</v>
      </c>
    </row>
    <row r="9" spans="1:6" s="131" customFormat="1" ht="133.5" customHeight="1" x14ac:dyDescent="0.25">
      <c r="A9" s="164">
        <v>3</v>
      </c>
      <c r="B9" s="130" t="s">
        <v>392</v>
      </c>
      <c r="C9" s="130" t="s">
        <v>393</v>
      </c>
      <c r="D9" s="130" t="s">
        <v>382</v>
      </c>
      <c r="E9" s="130" t="s">
        <v>394</v>
      </c>
      <c r="F9" s="165" t="s">
        <v>395</v>
      </c>
    </row>
    <row r="10" spans="1:6" ht="31.5" customHeight="1" x14ac:dyDescent="0.25">
      <c r="A10" s="144">
        <v>4</v>
      </c>
      <c r="B10" s="95"/>
      <c r="C10" s="95"/>
      <c r="D10" s="95"/>
      <c r="E10" s="95"/>
      <c r="F10" s="145"/>
    </row>
    <row r="11" spans="1:6" ht="31.5" customHeight="1" x14ac:dyDescent="0.25">
      <c r="A11" s="144">
        <v>5</v>
      </c>
      <c r="B11" s="95"/>
      <c r="C11" s="95"/>
      <c r="D11" s="95"/>
      <c r="E11" s="95"/>
      <c r="F11" s="145"/>
    </row>
    <row r="12" spans="1:6" ht="31.5" customHeight="1" x14ac:dyDescent="0.25">
      <c r="A12" s="144">
        <v>6</v>
      </c>
      <c r="B12" s="95"/>
      <c r="C12" s="95"/>
      <c r="D12" s="95"/>
      <c r="E12" s="95"/>
      <c r="F12" s="145"/>
    </row>
    <row r="13" spans="1:6" ht="31.5" customHeight="1" x14ac:dyDescent="0.25">
      <c r="A13" s="144">
        <v>7</v>
      </c>
      <c r="B13" s="95"/>
      <c r="C13" s="95"/>
      <c r="D13" s="95"/>
      <c r="E13" s="95"/>
      <c r="F13" s="145"/>
    </row>
    <row r="14" spans="1:6" ht="31.5" customHeight="1" x14ac:dyDescent="0.25">
      <c r="A14" s="144">
        <v>8</v>
      </c>
      <c r="B14" s="95"/>
      <c r="C14" s="95"/>
      <c r="D14" s="95"/>
      <c r="E14" s="95"/>
      <c r="F14" s="145"/>
    </row>
    <row r="15" spans="1:6" ht="31.5" customHeight="1" x14ac:dyDescent="0.25">
      <c r="A15" s="144">
        <v>9</v>
      </c>
      <c r="B15" s="95"/>
      <c r="C15" s="95"/>
      <c r="D15" s="95"/>
      <c r="E15" s="95"/>
      <c r="F15" s="145"/>
    </row>
    <row r="16" spans="1:6" ht="31.5" customHeight="1" x14ac:dyDescent="0.25">
      <c r="A16" s="144">
        <v>10</v>
      </c>
      <c r="B16" s="95"/>
      <c r="C16" s="95"/>
      <c r="D16" s="95"/>
      <c r="E16" s="95"/>
      <c r="F16" s="145"/>
    </row>
    <row r="17" spans="1:6" ht="31.5" customHeight="1" x14ac:dyDescent="0.25">
      <c r="A17" s="144">
        <v>11</v>
      </c>
      <c r="B17" s="95"/>
      <c r="C17" s="95"/>
      <c r="D17" s="95"/>
      <c r="E17" s="95"/>
      <c r="F17" s="145"/>
    </row>
    <row r="18" spans="1:6" ht="31.5" customHeight="1" thickBot="1" x14ac:dyDescent="0.3">
      <c r="A18" s="146">
        <v>12</v>
      </c>
      <c r="B18" s="147"/>
      <c r="C18" s="147"/>
      <c r="D18" s="147"/>
      <c r="E18" s="147"/>
      <c r="F18" s="148"/>
    </row>
    <row r="19" spans="1:6" x14ac:dyDescent="0.25">
      <c r="A19" s="118"/>
    </row>
    <row r="20" spans="1:6" x14ac:dyDescent="0.25">
      <c r="A20" s="118"/>
    </row>
    <row r="21" spans="1:6" x14ac:dyDescent="0.25">
      <c r="A21" s="118"/>
    </row>
    <row r="22" spans="1:6" x14ac:dyDescent="0.25">
      <c r="A22" s="118"/>
    </row>
    <row r="23" spans="1:6" x14ac:dyDescent="0.25">
      <c r="A23" s="118"/>
    </row>
    <row r="24" spans="1:6" x14ac:dyDescent="0.25">
      <c r="A24" s="118"/>
    </row>
    <row r="25" spans="1:6" x14ac:dyDescent="0.25">
      <c r="A25" s="118"/>
    </row>
    <row r="26" spans="1:6" x14ac:dyDescent="0.25">
      <c r="A26" s="118"/>
    </row>
    <row r="27" spans="1:6" x14ac:dyDescent="0.25">
      <c r="A27" s="118"/>
    </row>
    <row r="28" spans="1:6" x14ac:dyDescent="0.25">
      <c r="A28" s="118"/>
    </row>
    <row r="29" spans="1:6" x14ac:dyDescent="0.25">
      <c r="A29" s="118"/>
    </row>
    <row r="30" spans="1:6" x14ac:dyDescent="0.25">
      <c r="A30" s="118"/>
    </row>
    <row r="31" spans="1:6" x14ac:dyDescent="0.25">
      <c r="A31" s="118"/>
    </row>
    <row r="32" spans="1:6" x14ac:dyDescent="0.25">
      <c r="A32" s="118"/>
    </row>
    <row r="33" spans="1:1" x14ac:dyDescent="0.25">
      <c r="A33" s="118"/>
    </row>
    <row r="34" spans="1:1" x14ac:dyDescent="0.25">
      <c r="A34" s="118"/>
    </row>
    <row r="35" spans="1:1" x14ac:dyDescent="0.25">
      <c r="A35" s="118"/>
    </row>
    <row r="36" spans="1:1" x14ac:dyDescent="0.25">
      <c r="A36" s="118"/>
    </row>
    <row r="37" spans="1:1" x14ac:dyDescent="0.25">
      <c r="A37" s="118"/>
    </row>
    <row r="38" spans="1:1" x14ac:dyDescent="0.25">
      <c r="A38" s="118"/>
    </row>
    <row r="39" spans="1:1" x14ac:dyDescent="0.25">
      <c r="A39" s="118"/>
    </row>
    <row r="40" spans="1:1" x14ac:dyDescent="0.25">
      <c r="A40" s="118"/>
    </row>
    <row r="41" spans="1:1" x14ac:dyDescent="0.25">
      <c r="A41" s="118"/>
    </row>
    <row r="42" spans="1:1" x14ac:dyDescent="0.25">
      <c r="A42" s="118"/>
    </row>
    <row r="43" spans="1:1" x14ac:dyDescent="0.25">
      <c r="A43" s="118"/>
    </row>
    <row r="44" spans="1:1" x14ac:dyDescent="0.25">
      <c r="A44" s="118"/>
    </row>
    <row r="45" spans="1:1" x14ac:dyDescent="0.25">
      <c r="A45" s="118"/>
    </row>
    <row r="46" spans="1:1" x14ac:dyDescent="0.25">
      <c r="A46" s="118"/>
    </row>
    <row r="47" spans="1:1" x14ac:dyDescent="0.25">
      <c r="A47" s="118"/>
    </row>
    <row r="48" spans="1:1" x14ac:dyDescent="0.25">
      <c r="A48" s="118"/>
    </row>
    <row r="49" spans="1:1" x14ac:dyDescent="0.25">
      <c r="A49" s="118"/>
    </row>
    <row r="50" spans="1:1" x14ac:dyDescent="0.25">
      <c r="A50" s="118"/>
    </row>
    <row r="51" spans="1:1" x14ac:dyDescent="0.25">
      <c r="A51" s="118"/>
    </row>
    <row r="52" spans="1:1" x14ac:dyDescent="0.25">
      <c r="A52" s="118"/>
    </row>
    <row r="53" spans="1:1" x14ac:dyDescent="0.25">
      <c r="A53" s="118"/>
    </row>
    <row r="54" spans="1:1" x14ac:dyDescent="0.25">
      <c r="A54" s="118"/>
    </row>
    <row r="55" spans="1:1" x14ac:dyDescent="0.25">
      <c r="A55" s="118"/>
    </row>
    <row r="56" spans="1:1" x14ac:dyDescent="0.25">
      <c r="A56" s="118"/>
    </row>
    <row r="57" spans="1:1" x14ac:dyDescent="0.25">
      <c r="A57" s="118"/>
    </row>
    <row r="58" spans="1:1" x14ac:dyDescent="0.25">
      <c r="A58" s="118"/>
    </row>
    <row r="59" spans="1:1" x14ac:dyDescent="0.25">
      <c r="A59" s="118"/>
    </row>
    <row r="60" spans="1:1" x14ac:dyDescent="0.25">
      <c r="A60" s="118"/>
    </row>
    <row r="61" spans="1:1" x14ac:dyDescent="0.25">
      <c r="A61" s="118"/>
    </row>
  </sheetData>
  <mergeCells count="4">
    <mergeCell ref="C4:F4"/>
    <mergeCell ref="C2:F3"/>
    <mergeCell ref="A2:B4"/>
    <mergeCell ref="A5:B5"/>
  </mergeCells>
  <pageMargins left="0.7" right="0.7" top="0.75" bottom="0.75" header="0.3" footer="0.3"/>
  <pageSetup orientation="portrait"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50"/>
  </sheetPr>
  <dimension ref="A1:P115"/>
  <sheetViews>
    <sheetView workbookViewId="0">
      <selection activeCell="G5" sqref="G5"/>
    </sheetView>
  </sheetViews>
  <sheetFormatPr baseColWidth="10" defaultColWidth="16.85546875" defaultRowHeight="15" x14ac:dyDescent="0.25"/>
  <cols>
    <col min="1" max="1" width="9.28515625" customWidth="1"/>
    <col min="2" max="2" width="16.85546875" style="9"/>
    <col min="3" max="4" width="13.7109375" customWidth="1"/>
    <col min="5" max="5" width="13.7109375" style="5" customWidth="1"/>
    <col min="6" max="6" width="22.85546875" customWidth="1"/>
    <col min="7" max="11" width="15.28515625" customWidth="1"/>
    <col min="12" max="12" width="16.42578125" customWidth="1"/>
    <col min="13" max="13" width="22.28515625" customWidth="1"/>
    <col min="14" max="14" width="18.5703125" customWidth="1"/>
    <col min="15" max="16" width="12.42578125" customWidth="1"/>
  </cols>
  <sheetData>
    <row r="1" spans="1:14" ht="26.25" customHeight="1" x14ac:dyDescent="0.25"/>
    <row r="2" spans="1:14" ht="30" customHeight="1" x14ac:dyDescent="0.25">
      <c r="A2" s="552" t="s">
        <v>216</v>
      </c>
      <c r="B2" s="552"/>
      <c r="C2" s="552"/>
      <c r="D2" s="552"/>
      <c r="E2" s="552"/>
      <c r="F2" s="552"/>
      <c r="G2" s="552"/>
      <c r="H2" s="552"/>
      <c r="I2" s="552"/>
      <c r="J2" s="552"/>
      <c r="K2" s="552"/>
      <c r="L2" s="552"/>
      <c r="M2" s="552"/>
      <c r="N2" s="552"/>
    </row>
    <row r="3" spans="1:14" ht="30" customHeight="1" x14ac:dyDescent="0.25">
      <c r="A3" s="553"/>
      <c r="B3" s="553"/>
      <c r="C3" s="553"/>
      <c r="D3" s="553"/>
      <c r="E3" s="553"/>
      <c r="F3" s="553"/>
      <c r="G3" s="553"/>
      <c r="H3" s="553"/>
      <c r="I3" s="553"/>
      <c r="J3" s="553"/>
      <c r="K3" s="553"/>
      <c r="L3" s="553"/>
      <c r="M3" s="553"/>
      <c r="N3" s="553"/>
    </row>
    <row r="4" spans="1:14" ht="42.75" customHeight="1" x14ac:dyDescent="0.25">
      <c r="A4" s="87" t="s">
        <v>204</v>
      </c>
      <c r="B4" s="567" t="s">
        <v>0</v>
      </c>
      <c r="C4" s="568"/>
      <c r="D4" s="568"/>
      <c r="E4" s="569"/>
      <c r="F4" s="87" t="s">
        <v>205</v>
      </c>
      <c r="G4" s="87" t="s">
        <v>206</v>
      </c>
      <c r="H4" s="87" t="s">
        <v>207</v>
      </c>
      <c r="I4" s="87" t="s">
        <v>208</v>
      </c>
      <c r="J4" s="87" t="s">
        <v>209</v>
      </c>
      <c r="K4" s="87" t="s">
        <v>211</v>
      </c>
      <c r="L4" s="87" t="s">
        <v>215</v>
      </c>
      <c r="M4" s="87" t="s">
        <v>212</v>
      </c>
      <c r="N4" s="134" t="s">
        <v>310</v>
      </c>
    </row>
    <row r="5" spans="1:14" s="32" customFormat="1" ht="64.5" customHeight="1" x14ac:dyDescent="0.25">
      <c r="A5" s="98">
        <v>1</v>
      </c>
      <c r="B5" s="564" t="str">
        <f>'DESCRIPCIÓN RIESGOS'!B7</f>
        <v>Imposibilidad de realizar las mediciones y/o evaluaciones</v>
      </c>
      <c r="C5" s="565"/>
      <c r="D5" s="565"/>
      <c r="E5" s="566"/>
      <c r="F5" s="135">
        <v>3</v>
      </c>
      <c r="G5" s="135"/>
      <c r="H5" s="135"/>
      <c r="I5" s="135"/>
      <c r="J5" s="135"/>
      <c r="K5" s="135"/>
      <c r="L5" s="137">
        <f>SUM(F5:K5)</f>
        <v>3</v>
      </c>
      <c r="M5" s="138">
        <f>AVERAGE(F5:K5)</f>
        <v>3</v>
      </c>
      <c r="N5" s="138" t="str">
        <f>IF(M5&lt;=1,"Rara Vez",IF(M5&lt;=2,"Improbable",IF(M5&lt;=3,"Posible",IF(M5&lt;=4,"Probable",IF(M5&lt;=5,"Casi Seguro")))))</f>
        <v>Posible</v>
      </c>
    </row>
    <row r="6" spans="1:14" s="32" customFormat="1" ht="44.25" customHeight="1" x14ac:dyDescent="0.25">
      <c r="A6" s="98">
        <v>2</v>
      </c>
      <c r="B6" s="564" t="str">
        <f>'DESCRIPCIÓN RIESGOS'!B8</f>
        <v>Recomendaciones de la OCI con un nivel bajo de implementación por parte de los procesos</v>
      </c>
      <c r="C6" s="565"/>
      <c r="D6" s="565"/>
      <c r="E6" s="566"/>
      <c r="F6" s="135">
        <v>4</v>
      </c>
      <c r="G6" s="135"/>
      <c r="H6" s="135"/>
      <c r="I6" s="135"/>
      <c r="J6" s="135"/>
      <c r="K6" s="135"/>
      <c r="L6" s="137">
        <f t="shared" ref="L6:L13" si="0">SUM(F6:K6)</f>
        <v>4</v>
      </c>
      <c r="M6" s="138">
        <f t="shared" ref="M6:M13" si="1">AVERAGE(F6:J6)</f>
        <v>4</v>
      </c>
      <c r="N6" s="138" t="str">
        <f t="shared" ref="N6:N13" si="2">IF(M6&lt;=1,"Rara Vez",IF(M6&lt;=2,"Improbable",IF(M6&lt;=3,"Posible",IF(M6&lt;=4,"Probable",IF(M6&lt;=5,"Casi Seguro")))))</f>
        <v>Probable</v>
      </c>
    </row>
    <row r="7" spans="1:14" ht="37.5" customHeight="1" x14ac:dyDescent="0.25">
      <c r="A7" s="98">
        <v>3</v>
      </c>
      <c r="B7" s="564" t="str">
        <f>'DESCRIPCIÓN RIESGOS'!B9</f>
        <v>Entrega inoportuna de informe(s) y/o seguimiento(s) solicitado normativamente a la Oficina de Control Interno</v>
      </c>
      <c r="C7" s="565"/>
      <c r="D7" s="565"/>
      <c r="E7" s="566"/>
      <c r="F7" s="135"/>
      <c r="G7" s="135"/>
      <c r="H7" s="135"/>
      <c r="I7" s="135"/>
      <c r="J7" s="135"/>
      <c r="K7" s="135"/>
      <c r="L7" s="137">
        <f t="shared" si="0"/>
        <v>0</v>
      </c>
      <c r="M7" s="149" t="e">
        <f t="shared" si="1"/>
        <v>#DIV/0!</v>
      </c>
      <c r="N7" s="138" t="e">
        <f t="shared" si="2"/>
        <v>#DIV/0!</v>
      </c>
    </row>
    <row r="8" spans="1:14" ht="17.25" customHeight="1" x14ac:dyDescent="0.25">
      <c r="A8" s="98">
        <v>4</v>
      </c>
      <c r="B8" s="564">
        <f>'DESCRIPCIÓN RIESGOS'!B10</f>
        <v>0</v>
      </c>
      <c r="C8" s="565"/>
      <c r="D8" s="565"/>
      <c r="E8" s="566"/>
      <c r="F8" s="135"/>
      <c r="G8" s="135"/>
      <c r="H8" s="135"/>
      <c r="I8" s="135"/>
      <c r="J8" s="135"/>
      <c r="K8" s="135"/>
      <c r="L8" s="137">
        <f t="shared" si="0"/>
        <v>0</v>
      </c>
      <c r="M8" s="149" t="e">
        <f t="shared" si="1"/>
        <v>#DIV/0!</v>
      </c>
      <c r="N8" s="138" t="e">
        <f t="shared" si="2"/>
        <v>#DIV/0!</v>
      </c>
    </row>
    <row r="9" spans="1:14" ht="17.25" customHeight="1" x14ac:dyDescent="0.25">
      <c r="A9" s="98">
        <v>5</v>
      </c>
      <c r="B9" s="564">
        <f>'DESCRIPCIÓN RIESGOS'!B11</f>
        <v>0</v>
      </c>
      <c r="C9" s="565"/>
      <c r="D9" s="565"/>
      <c r="E9" s="566"/>
      <c r="F9" s="135"/>
      <c r="G9" s="135"/>
      <c r="H9" s="135"/>
      <c r="I9" s="135"/>
      <c r="J9" s="135"/>
      <c r="K9" s="135"/>
      <c r="L9" s="137">
        <f t="shared" si="0"/>
        <v>0</v>
      </c>
      <c r="M9" s="149" t="e">
        <f t="shared" si="1"/>
        <v>#DIV/0!</v>
      </c>
      <c r="N9" s="138" t="e">
        <f t="shared" si="2"/>
        <v>#DIV/0!</v>
      </c>
    </row>
    <row r="10" spans="1:14" ht="17.25" customHeight="1" x14ac:dyDescent="0.25">
      <c r="A10" s="98">
        <v>6</v>
      </c>
      <c r="B10" s="564">
        <f>'DESCRIPCIÓN RIESGOS'!B12</f>
        <v>0</v>
      </c>
      <c r="C10" s="565"/>
      <c r="D10" s="565"/>
      <c r="E10" s="566"/>
      <c r="F10" s="136"/>
      <c r="G10" s="136"/>
      <c r="H10" s="136"/>
      <c r="I10" s="136"/>
      <c r="J10" s="136"/>
      <c r="K10" s="136"/>
      <c r="L10" s="137">
        <f t="shared" si="0"/>
        <v>0</v>
      </c>
      <c r="M10" s="149" t="e">
        <f t="shared" si="1"/>
        <v>#DIV/0!</v>
      </c>
      <c r="N10" s="138" t="e">
        <f t="shared" si="2"/>
        <v>#DIV/0!</v>
      </c>
    </row>
    <row r="11" spans="1:14" ht="17.25" customHeight="1" x14ac:dyDescent="0.25">
      <c r="A11" s="98">
        <v>7</v>
      </c>
      <c r="B11" s="564">
        <f>'DESCRIPCIÓN RIESGOS'!B13</f>
        <v>0</v>
      </c>
      <c r="C11" s="565"/>
      <c r="D11" s="565"/>
      <c r="E11" s="566"/>
      <c r="F11" s="136"/>
      <c r="G11" s="136"/>
      <c r="H11" s="136"/>
      <c r="I11" s="136"/>
      <c r="J11" s="136"/>
      <c r="K11" s="136"/>
      <c r="L11" s="137">
        <f t="shared" si="0"/>
        <v>0</v>
      </c>
      <c r="M11" s="149" t="e">
        <f t="shared" si="1"/>
        <v>#DIV/0!</v>
      </c>
      <c r="N11" s="138" t="e">
        <f t="shared" si="2"/>
        <v>#DIV/0!</v>
      </c>
    </row>
    <row r="12" spans="1:14" ht="17.25" customHeight="1" x14ac:dyDescent="0.25">
      <c r="A12" s="98">
        <v>8</v>
      </c>
      <c r="B12" s="564">
        <f>'DESCRIPCIÓN RIESGOS'!B14</f>
        <v>0</v>
      </c>
      <c r="C12" s="565"/>
      <c r="D12" s="565"/>
      <c r="E12" s="566"/>
      <c r="F12" s="136"/>
      <c r="G12" s="136"/>
      <c r="H12" s="136"/>
      <c r="I12" s="136"/>
      <c r="J12" s="136"/>
      <c r="K12" s="136"/>
      <c r="L12" s="137">
        <f t="shared" si="0"/>
        <v>0</v>
      </c>
      <c r="M12" s="149" t="e">
        <f t="shared" si="1"/>
        <v>#DIV/0!</v>
      </c>
      <c r="N12" s="138" t="e">
        <f t="shared" si="2"/>
        <v>#DIV/0!</v>
      </c>
    </row>
    <row r="13" spans="1:14" ht="17.25" customHeight="1" x14ac:dyDescent="0.25">
      <c r="A13" s="98">
        <v>9</v>
      </c>
      <c r="B13" s="564">
        <f>'DESCRIPCIÓN RIESGOS'!B15</f>
        <v>0</v>
      </c>
      <c r="C13" s="565"/>
      <c r="D13" s="565"/>
      <c r="E13" s="566"/>
      <c r="F13" s="136"/>
      <c r="G13" s="136"/>
      <c r="H13" s="136"/>
      <c r="I13" s="136"/>
      <c r="J13" s="136"/>
      <c r="K13" s="136"/>
      <c r="L13" s="137">
        <f t="shared" si="0"/>
        <v>0</v>
      </c>
      <c r="M13" s="149" t="e">
        <f t="shared" si="1"/>
        <v>#DIV/0!</v>
      </c>
      <c r="N13" s="138" t="e">
        <f t="shared" si="2"/>
        <v>#DIV/0!</v>
      </c>
    </row>
    <row r="14" spans="1:14" ht="17.25" customHeight="1" x14ac:dyDescent="0.25">
      <c r="A14" s="98">
        <v>10</v>
      </c>
      <c r="B14" s="564">
        <f>'DESCRIPCIÓN RIESGOS'!B16</f>
        <v>0</v>
      </c>
      <c r="C14" s="565"/>
      <c r="D14" s="565"/>
      <c r="E14" s="566"/>
      <c r="F14" s="136"/>
      <c r="G14" s="136"/>
      <c r="H14" s="136"/>
      <c r="I14" s="136"/>
      <c r="J14" s="136"/>
      <c r="K14" s="136"/>
      <c r="L14" s="137">
        <f>SUM(F14:K14)</f>
        <v>0</v>
      </c>
      <c r="M14" s="149" t="e">
        <f>AVERAGE(F14:J14)</f>
        <v>#DIV/0!</v>
      </c>
      <c r="N14" s="138" t="e">
        <f>IF(M14&lt;=1,"Rara Vez",IF(M14&lt;=2,"Improbable",IF(M14&lt;=3,"Posible",IF(M14&lt;=4,"Probable",IF(M14&lt;=5,"Casi Seguro")))))</f>
        <v>#DIV/0!</v>
      </c>
    </row>
    <row r="15" spans="1:14" ht="17.25" customHeight="1" x14ac:dyDescent="0.25">
      <c r="A15" s="98">
        <v>11</v>
      </c>
      <c r="B15" s="564">
        <f>'DESCRIPCIÓN RIESGOS'!B17</f>
        <v>0</v>
      </c>
      <c r="C15" s="565"/>
      <c r="D15" s="565"/>
      <c r="E15" s="566"/>
      <c r="F15" s="136"/>
      <c r="G15" s="136"/>
      <c r="H15" s="136"/>
      <c r="I15" s="136"/>
      <c r="J15" s="136"/>
      <c r="K15" s="136"/>
      <c r="L15" s="137">
        <f>SUM(F15:K15)</f>
        <v>0</v>
      </c>
      <c r="M15" s="149" t="e">
        <f>AVERAGE(F15:J15)</f>
        <v>#DIV/0!</v>
      </c>
      <c r="N15" s="138" t="e">
        <f>IF(M15&lt;=1,"Rara Vez",IF(M15&lt;=2,"Improbable",IF(M15&lt;=3,"Posible",IF(M15&lt;=4,"Probable",IF(M15&lt;=5,"Casi Seguro")))))</f>
        <v>#DIV/0!</v>
      </c>
    </row>
    <row r="16" spans="1:14" ht="17.25" customHeight="1" x14ac:dyDescent="0.25">
      <c r="A16" s="98">
        <v>12</v>
      </c>
      <c r="B16" s="564">
        <f>'DESCRIPCIÓN RIESGOS'!B18</f>
        <v>0</v>
      </c>
      <c r="C16" s="565"/>
      <c r="D16" s="565"/>
      <c r="E16" s="566"/>
      <c r="F16" s="136"/>
      <c r="G16" s="136"/>
      <c r="H16" s="136"/>
      <c r="I16" s="136"/>
      <c r="J16" s="136"/>
      <c r="K16" s="136"/>
      <c r="L16" s="137">
        <f>SUM(F16:K16)</f>
        <v>0</v>
      </c>
      <c r="M16" s="149" t="e">
        <f>AVERAGE(F16:J16)</f>
        <v>#DIV/0!</v>
      </c>
      <c r="N16" s="138" t="e">
        <f>IF(M16&lt;=1,"Rara Vez",IF(M16&lt;=2,"Improbable",IF(M16&lt;=3,"Posible",IF(M16&lt;=4,"Probable",IF(M16&lt;=5,"Casi Seguro")))))</f>
        <v>#DIV/0!</v>
      </c>
    </row>
    <row r="17" spans="1:14" ht="17.25" customHeight="1" x14ac:dyDescent="0.3">
      <c r="A17" s="5" t="s">
        <v>213</v>
      </c>
      <c r="B17" s="101"/>
      <c r="C17" s="101"/>
      <c r="D17" s="101"/>
      <c r="E17" s="101"/>
      <c r="F17" s="139"/>
      <c r="G17" s="139"/>
      <c r="H17" s="139"/>
      <c r="I17" s="139"/>
      <c r="J17" s="139"/>
      <c r="K17" s="139"/>
      <c r="L17" s="140"/>
      <c r="M17" s="48"/>
      <c r="N17" s="49"/>
    </row>
    <row r="18" spans="1:14" ht="17.25" customHeight="1" x14ac:dyDescent="0.3">
      <c r="A18" s="5" t="s">
        <v>214</v>
      </c>
    </row>
    <row r="19" spans="1:14" ht="17.25" customHeight="1" x14ac:dyDescent="0.3">
      <c r="A19" s="102" t="s">
        <v>217</v>
      </c>
    </row>
    <row r="20" spans="1:14" ht="17.25" customHeight="1" x14ac:dyDescent="0.3">
      <c r="A20" s="102"/>
    </row>
    <row r="21" spans="1:14" ht="17.25" customHeight="1" x14ac:dyDescent="0.3">
      <c r="A21" s="102"/>
    </row>
    <row r="22" spans="1:14" ht="27" customHeight="1" x14ac:dyDescent="0.25">
      <c r="A22" s="573" t="s">
        <v>199</v>
      </c>
      <c r="B22" s="574"/>
      <c r="C22" s="574"/>
      <c r="D22" s="574"/>
      <c r="E22" s="574"/>
      <c r="F22" s="575"/>
    </row>
    <row r="23" spans="1:14" ht="27" customHeight="1" x14ac:dyDescent="0.25">
      <c r="A23" s="87" t="s">
        <v>9</v>
      </c>
      <c r="B23" s="87" t="s">
        <v>10</v>
      </c>
      <c r="C23" s="570" t="s">
        <v>11</v>
      </c>
      <c r="D23" s="571"/>
      <c r="E23" s="572"/>
      <c r="F23" s="87" t="s">
        <v>200</v>
      </c>
    </row>
    <row r="24" spans="1:14" ht="33.75" customHeight="1" x14ac:dyDescent="0.25">
      <c r="A24" s="97">
        <v>1</v>
      </c>
      <c r="B24" s="4" t="s">
        <v>188</v>
      </c>
      <c r="C24" s="555" t="s">
        <v>13</v>
      </c>
      <c r="D24" s="555"/>
      <c r="E24" s="555"/>
      <c r="F24" s="96" t="s">
        <v>203</v>
      </c>
    </row>
    <row r="25" spans="1:14" ht="33.75" customHeight="1" x14ac:dyDescent="0.25">
      <c r="A25" s="3">
        <v>2</v>
      </c>
      <c r="B25" s="4" t="s">
        <v>16</v>
      </c>
      <c r="C25" s="555" t="s">
        <v>17</v>
      </c>
      <c r="D25" s="555"/>
      <c r="E25" s="555"/>
      <c r="F25" s="96" t="s">
        <v>201</v>
      </c>
    </row>
    <row r="26" spans="1:14" ht="33.75" customHeight="1" x14ac:dyDescent="0.25">
      <c r="A26" s="3">
        <v>3</v>
      </c>
      <c r="B26" s="4" t="s">
        <v>20</v>
      </c>
      <c r="C26" s="555" t="s">
        <v>17</v>
      </c>
      <c r="D26" s="555"/>
      <c r="E26" s="555"/>
      <c r="F26" s="96" t="s">
        <v>202</v>
      </c>
    </row>
    <row r="27" spans="1:14" ht="33.75" customHeight="1" x14ac:dyDescent="0.25">
      <c r="A27" s="3">
        <v>4</v>
      </c>
      <c r="B27" s="4" t="s">
        <v>23</v>
      </c>
      <c r="C27" s="555" t="s">
        <v>198</v>
      </c>
      <c r="D27" s="555"/>
      <c r="E27" s="555"/>
      <c r="F27" s="96" t="s">
        <v>210</v>
      </c>
    </row>
    <row r="28" spans="1:14" ht="33.75" customHeight="1" x14ac:dyDescent="0.25">
      <c r="A28" s="3">
        <v>5</v>
      </c>
      <c r="B28" s="4" t="s">
        <v>26</v>
      </c>
      <c r="C28" s="555" t="s">
        <v>27</v>
      </c>
      <c r="D28" s="555"/>
      <c r="E28" s="555"/>
      <c r="F28" s="96" t="s">
        <v>197</v>
      </c>
    </row>
    <row r="29" spans="1:14" ht="17.25" customHeight="1" x14ac:dyDescent="0.3">
      <c r="A29" s="102"/>
    </row>
    <row r="30" spans="1:14" ht="17.25" customHeight="1" x14ac:dyDescent="0.3">
      <c r="A30" s="102"/>
    </row>
    <row r="31" spans="1:14" ht="17.25" customHeight="1" x14ac:dyDescent="0.3">
      <c r="A31" s="102"/>
    </row>
    <row r="32" spans="1:14" ht="17.25" customHeight="1" x14ac:dyDescent="0.3">
      <c r="A32" s="102"/>
    </row>
    <row r="33" spans="1:15" ht="17.25" customHeight="1" x14ac:dyDescent="0.3">
      <c r="A33" s="102"/>
    </row>
    <row r="34" spans="1:15" ht="17.25" customHeight="1" x14ac:dyDescent="0.3">
      <c r="A34" s="102"/>
    </row>
    <row r="35" spans="1:15" ht="17.25" customHeight="1" x14ac:dyDescent="0.3">
      <c r="A35" s="102"/>
    </row>
    <row r="36" spans="1:15" ht="17.25" customHeight="1" x14ac:dyDescent="0.3">
      <c r="A36" s="102"/>
    </row>
    <row r="37" spans="1:15" ht="17.25" customHeight="1" x14ac:dyDescent="0.3">
      <c r="A37" s="102"/>
    </row>
    <row r="38" spans="1:15" ht="17.25" customHeight="1" x14ac:dyDescent="0.3">
      <c r="A38" s="102"/>
    </row>
    <row r="39" spans="1:15" ht="17.25" customHeight="1" x14ac:dyDescent="0.3">
      <c r="A39" s="102"/>
    </row>
    <row r="40" spans="1:15" ht="17.25" customHeight="1" x14ac:dyDescent="0.3">
      <c r="A40" s="102"/>
    </row>
    <row r="41" spans="1:15" ht="17.25" customHeight="1" x14ac:dyDescent="0.3">
      <c r="A41" s="102"/>
    </row>
    <row r="42" spans="1:15" ht="17.25" customHeight="1" x14ac:dyDescent="0.25">
      <c r="A42" s="5"/>
      <c r="B42" s="6"/>
      <c r="C42" s="5"/>
      <c r="D42" s="5"/>
    </row>
    <row r="43" spans="1:15" ht="17.25" customHeight="1" x14ac:dyDescent="0.25">
      <c r="A43" s="7"/>
      <c r="B43" s="6"/>
      <c r="C43" s="5"/>
      <c r="D43" s="5"/>
    </row>
    <row r="44" spans="1:15" x14ac:dyDescent="0.25">
      <c r="A44" s="547" t="s">
        <v>29</v>
      </c>
      <c r="B44" s="547"/>
      <c r="C44" s="547"/>
      <c r="D44" s="547"/>
      <c r="E44" s="547"/>
      <c r="F44" s="547"/>
      <c r="G44" s="547"/>
      <c r="H44" s="5"/>
      <c r="I44" s="5"/>
      <c r="J44" s="5"/>
      <c r="K44" s="5"/>
      <c r="L44" s="5"/>
      <c r="M44" s="5"/>
      <c r="N44" s="5"/>
      <c r="O44" s="5"/>
    </row>
    <row r="45" spans="1:15" x14ac:dyDescent="0.25">
      <c r="A45" s="2" t="s">
        <v>9</v>
      </c>
      <c r="B45" s="2" t="s">
        <v>10</v>
      </c>
      <c r="C45" s="548" t="s">
        <v>11</v>
      </c>
      <c r="D45" s="548"/>
      <c r="E45" s="548"/>
      <c r="F45" s="548"/>
      <c r="G45" s="548"/>
      <c r="H45" s="5"/>
      <c r="I45" s="5"/>
      <c r="J45" s="5"/>
      <c r="K45" s="5"/>
      <c r="L45" s="5"/>
      <c r="M45" s="5"/>
      <c r="N45" s="5"/>
      <c r="O45" s="5"/>
    </row>
    <row r="46" spans="1:15" ht="39" customHeight="1" x14ac:dyDescent="0.25">
      <c r="A46" s="3">
        <v>1</v>
      </c>
      <c r="B46" s="4" t="s">
        <v>30</v>
      </c>
      <c r="C46" s="549" t="s">
        <v>31</v>
      </c>
      <c r="D46" s="549"/>
      <c r="E46" s="549"/>
      <c r="F46" s="549"/>
      <c r="G46" s="549"/>
      <c r="N46" s="8"/>
      <c r="O46" s="8"/>
    </row>
    <row r="47" spans="1:15" ht="39" customHeight="1" x14ac:dyDescent="0.25">
      <c r="A47" s="3">
        <v>2</v>
      </c>
      <c r="B47" s="4" t="s">
        <v>32</v>
      </c>
      <c r="C47" s="549" t="s">
        <v>33</v>
      </c>
      <c r="D47" s="549"/>
      <c r="E47" s="549"/>
      <c r="F47" s="549"/>
      <c r="G47" s="549"/>
      <c r="N47" s="8"/>
      <c r="O47" s="8"/>
    </row>
    <row r="48" spans="1:15" ht="39" customHeight="1" x14ac:dyDescent="0.25">
      <c r="A48" s="3">
        <v>3</v>
      </c>
      <c r="B48" s="4" t="s">
        <v>34</v>
      </c>
      <c r="C48" s="549" t="s">
        <v>35</v>
      </c>
      <c r="D48" s="549"/>
      <c r="E48" s="549"/>
      <c r="F48" s="549"/>
      <c r="G48" s="549"/>
      <c r="H48" s="8"/>
      <c r="I48" s="8"/>
      <c r="J48" s="8"/>
      <c r="K48" s="8"/>
      <c r="L48" s="8"/>
      <c r="M48" s="8"/>
      <c r="N48" s="8"/>
      <c r="O48" s="8"/>
    </row>
    <row r="49" spans="1:16" ht="39" customHeight="1" x14ac:dyDescent="0.25">
      <c r="A49" s="3">
        <v>4</v>
      </c>
      <c r="B49" s="4" t="s">
        <v>36</v>
      </c>
      <c r="C49" s="549" t="s">
        <v>37</v>
      </c>
      <c r="D49" s="549"/>
      <c r="E49" s="549"/>
      <c r="F49" s="549"/>
      <c r="G49" s="549"/>
      <c r="H49" s="8"/>
      <c r="I49" s="8"/>
      <c r="J49" s="8"/>
      <c r="K49" s="8"/>
      <c r="L49" s="8"/>
      <c r="M49" s="8"/>
      <c r="N49" s="8"/>
      <c r="O49" s="8"/>
    </row>
    <row r="50" spans="1:16" ht="39" customHeight="1" x14ac:dyDescent="0.25">
      <c r="A50" s="3">
        <v>5</v>
      </c>
      <c r="B50" s="4" t="s">
        <v>38</v>
      </c>
      <c r="C50" s="549" t="s">
        <v>39</v>
      </c>
      <c r="D50" s="549"/>
      <c r="E50" s="549"/>
      <c r="F50" s="549"/>
      <c r="G50" s="549"/>
      <c r="H50" s="8"/>
      <c r="I50" s="8"/>
      <c r="J50" s="8"/>
      <c r="K50" s="8"/>
      <c r="L50" s="8"/>
      <c r="N50" s="8"/>
      <c r="O50" s="8"/>
    </row>
    <row r="51" spans="1:16" x14ac:dyDescent="0.25">
      <c r="F51" s="8"/>
      <c r="G51" s="8"/>
      <c r="H51" s="8"/>
      <c r="I51" s="8"/>
      <c r="J51" s="8"/>
      <c r="K51" s="8"/>
      <c r="L51" s="8"/>
      <c r="N51" s="8"/>
      <c r="O51" s="8"/>
    </row>
    <row r="52" spans="1:16" x14ac:dyDescent="0.25">
      <c r="F52" s="8"/>
      <c r="G52" s="8"/>
      <c r="H52" s="8"/>
      <c r="I52" s="8"/>
      <c r="J52" s="8"/>
      <c r="K52" s="8"/>
      <c r="L52" s="8"/>
      <c r="N52" s="8"/>
      <c r="O52" s="8"/>
    </row>
    <row r="53" spans="1:16" x14ac:dyDescent="0.25">
      <c r="A53" s="547" t="s">
        <v>66</v>
      </c>
      <c r="B53" s="547"/>
      <c r="C53" s="547"/>
      <c r="D53" s="547"/>
      <c r="E53" s="547"/>
      <c r="F53" s="547"/>
      <c r="G53" s="547"/>
      <c r="H53" s="8"/>
      <c r="I53" s="548" t="s">
        <v>14</v>
      </c>
      <c r="J53" s="548"/>
      <c r="K53" s="92"/>
      <c r="L53" s="92"/>
      <c r="M53" s="557" t="s">
        <v>15</v>
      </c>
      <c r="N53" s="558"/>
      <c r="O53" s="558"/>
      <c r="P53" s="559"/>
    </row>
    <row r="54" spans="1:16" x14ac:dyDescent="0.25">
      <c r="A54" s="548" t="s">
        <v>40</v>
      </c>
      <c r="B54" s="548"/>
      <c r="C54" s="548" t="s">
        <v>41</v>
      </c>
      <c r="D54" s="548"/>
      <c r="E54" s="548"/>
      <c r="F54" s="548"/>
      <c r="G54" s="548"/>
      <c r="I54" s="560" t="s">
        <v>18</v>
      </c>
      <c r="J54" s="561"/>
      <c r="K54" s="90"/>
      <c r="L54" s="90"/>
      <c r="M54" s="554" t="s">
        <v>19</v>
      </c>
      <c r="N54" s="554"/>
      <c r="O54" s="554"/>
      <c r="P54" s="554"/>
    </row>
    <row r="55" spans="1:16" x14ac:dyDescent="0.25">
      <c r="A55" s="548"/>
      <c r="B55" s="548"/>
      <c r="C55" s="548"/>
      <c r="D55" s="548"/>
      <c r="E55" s="548"/>
      <c r="F55" s="548"/>
      <c r="G55" s="548"/>
      <c r="I55" s="562" t="s">
        <v>21</v>
      </c>
      <c r="J55" s="563"/>
      <c r="K55" s="91"/>
      <c r="L55" s="91"/>
      <c r="M55" s="554" t="s">
        <v>22</v>
      </c>
      <c r="N55" s="554"/>
      <c r="O55" s="554"/>
      <c r="P55" s="554"/>
    </row>
    <row r="56" spans="1:16" x14ac:dyDescent="0.25">
      <c r="A56" s="548"/>
      <c r="B56" s="548"/>
      <c r="C56" s="10">
        <v>1</v>
      </c>
      <c r="D56" s="3">
        <v>2</v>
      </c>
      <c r="E56" s="3">
        <v>3</v>
      </c>
      <c r="F56" s="3">
        <v>4</v>
      </c>
      <c r="G56" s="3">
        <v>5</v>
      </c>
      <c r="I56" s="550" t="s">
        <v>24</v>
      </c>
      <c r="J56" s="551"/>
      <c r="K56" s="88"/>
      <c r="L56" s="88"/>
      <c r="M56" s="554" t="s">
        <v>25</v>
      </c>
      <c r="N56" s="554"/>
      <c r="O56" s="554"/>
      <c r="P56" s="554"/>
    </row>
    <row r="57" spans="1:16" x14ac:dyDescent="0.25">
      <c r="A57" s="548"/>
      <c r="B57" s="548"/>
      <c r="C57" s="11" t="s">
        <v>30</v>
      </c>
      <c r="D57" s="4" t="s">
        <v>32</v>
      </c>
      <c r="E57" s="4" t="s">
        <v>34</v>
      </c>
      <c r="F57" s="4" t="s">
        <v>36</v>
      </c>
      <c r="G57" s="4" t="s">
        <v>38</v>
      </c>
      <c r="I57" s="556" t="s">
        <v>28</v>
      </c>
      <c r="J57" s="556"/>
      <c r="K57" s="89"/>
      <c r="L57" s="89"/>
      <c r="M57" s="554" t="s">
        <v>25</v>
      </c>
      <c r="N57" s="554"/>
      <c r="O57" s="554"/>
      <c r="P57" s="554"/>
    </row>
    <row r="58" spans="1:16" x14ac:dyDescent="0.25">
      <c r="A58" s="3">
        <v>1</v>
      </c>
      <c r="B58" s="4" t="s">
        <v>12</v>
      </c>
      <c r="C58" s="12" t="s">
        <v>42</v>
      </c>
      <c r="D58" s="12" t="s">
        <v>42</v>
      </c>
      <c r="E58" s="12" t="s">
        <v>43</v>
      </c>
      <c r="F58" s="12" t="s">
        <v>44</v>
      </c>
      <c r="G58" s="12" t="s">
        <v>44</v>
      </c>
      <c r="J58" s="8"/>
      <c r="K58" s="8"/>
      <c r="L58" s="8"/>
      <c r="M58" s="8"/>
      <c r="N58" s="8"/>
      <c r="O58" s="8"/>
    </row>
    <row r="59" spans="1:16" x14ac:dyDescent="0.25">
      <c r="A59" s="3">
        <v>2</v>
      </c>
      <c r="B59" s="4" t="s">
        <v>16</v>
      </c>
      <c r="C59" s="12" t="s">
        <v>42</v>
      </c>
      <c r="D59" s="12" t="s">
        <v>42</v>
      </c>
      <c r="E59" s="12" t="s">
        <v>43</v>
      </c>
      <c r="F59" s="12" t="s">
        <v>44</v>
      </c>
      <c r="G59" s="12" t="s">
        <v>45</v>
      </c>
      <c r="J59" s="8"/>
      <c r="K59" s="8"/>
      <c r="L59" s="8"/>
      <c r="M59" s="8"/>
      <c r="N59" s="8"/>
      <c r="O59" s="8"/>
    </row>
    <row r="60" spans="1:16" x14ac:dyDescent="0.25">
      <c r="A60" s="3">
        <v>3</v>
      </c>
      <c r="B60" s="4" t="s">
        <v>20</v>
      </c>
      <c r="C60" s="12" t="s">
        <v>42</v>
      </c>
      <c r="D60" s="12" t="s">
        <v>43</v>
      </c>
      <c r="E60" s="12" t="s">
        <v>44</v>
      </c>
      <c r="F60" s="12" t="s">
        <v>45</v>
      </c>
      <c r="G60" s="12" t="s">
        <v>45</v>
      </c>
      <c r="J60" s="8"/>
      <c r="K60" s="8"/>
      <c r="L60" s="8"/>
      <c r="M60" s="8"/>
      <c r="N60" s="8"/>
      <c r="O60" s="8"/>
    </row>
    <row r="61" spans="1:16" x14ac:dyDescent="0.25">
      <c r="A61" s="3">
        <v>4</v>
      </c>
      <c r="B61" s="4" t="s">
        <v>23</v>
      </c>
      <c r="C61" s="12" t="s">
        <v>43</v>
      </c>
      <c r="D61" s="12" t="s">
        <v>44</v>
      </c>
      <c r="E61" s="12" t="s">
        <v>44</v>
      </c>
      <c r="F61" s="12" t="s">
        <v>45</v>
      </c>
      <c r="G61" s="12" t="s">
        <v>45</v>
      </c>
      <c r="J61" s="8"/>
      <c r="K61" s="8"/>
      <c r="L61" s="8"/>
      <c r="M61" s="8"/>
      <c r="N61" s="8"/>
      <c r="O61" s="8"/>
    </row>
    <row r="62" spans="1:16" x14ac:dyDescent="0.25">
      <c r="A62" s="3">
        <v>5</v>
      </c>
      <c r="B62" s="4" t="s">
        <v>26</v>
      </c>
      <c r="C62" s="12" t="s">
        <v>44</v>
      </c>
      <c r="D62" s="12" t="s">
        <v>44</v>
      </c>
      <c r="E62" s="12" t="s">
        <v>45</v>
      </c>
      <c r="F62" s="12" t="s">
        <v>45</v>
      </c>
      <c r="G62" s="12" t="s">
        <v>45</v>
      </c>
    </row>
    <row r="63" spans="1:16" s="1" customFormat="1" ht="15" customHeight="1" x14ac:dyDescent="0.25"/>
    <row r="64" spans="1:16" s="1" customFormat="1" ht="15" customHeight="1" x14ac:dyDescent="0.25"/>
    <row r="65" spans="1:15" x14ac:dyDescent="0.25">
      <c r="A65" s="547" t="s">
        <v>46</v>
      </c>
      <c r="B65" s="547"/>
      <c r="C65" s="547"/>
      <c r="D65" s="547"/>
      <c r="E65" s="547"/>
      <c r="F65" s="547"/>
      <c r="G65" s="547"/>
      <c r="H65" s="547"/>
      <c r="I65" s="547"/>
      <c r="J65" s="8"/>
      <c r="K65" s="8"/>
      <c r="L65" s="8"/>
      <c r="M65" s="8"/>
      <c r="N65" s="8"/>
      <c r="O65" s="8"/>
    </row>
    <row r="66" spans="1:15" s="1" customFormat="1" ht="47.25" customHeight="1" x14ac:dyDescent="0.25">
      <c r="A66" s="544" t="s">
        <v>47</v>
      </c>
      <c r="B66" s="544" t="s">
        <v>48</v>
      </c>
      <c r="C66" s="544"/>
      <c r="D66" s="544"/>
      <c r="E66" s="544"/>
      <c r="F66" s="544"/>
      <c r="G66" s="546" t="s">
        <v>49</v>
      </c>
      <c r="H66" s="546"/>
      <c r="I66" s="546" t="s">
        <v>50</v>
      </c>
    </row>
    <row r="67" spans="1:15" x14ac:dyDescent="0.25">
      <c r="A67" s="544"/>
      <c r="B67" s="544"/>
      <c r="C67" s="544"/>
      <c r="D67" s="544"/>
      <c r="E67" s="544"/>
      <c r="F67" s="544"/>
      <c r="G67" s="13" t="s">
        <v>2</v>
      </c>
      <c r="H67" s="13" t="s">
        <v>3</v>
      </c>
      <c r="I67" s="546"/>
    </row>
    <row r="68" spans="1:15" ht="27" customHeight="1" x14ac:dyDescent="0.25">
      <c r="A68" s="536" t="s">
        <v>51</v>
      </c>
      <c r="B68" s="539" t="s">
        <v>52</v>
      </c>
      <c r="C68" s="539"/>
      <c r="D68" s="539"/>
      <c r="E68" s="539"/>
      <c r="F68" s="539"/>
      <c r="G68" s="14"/>
      <c r="H68" s="14"/>
      <c r="I68" s="14">
        <v>15</v>
      </c>
    </row>
    <row r="69" spans="1:15" ht="29.25" customHeight="1" x14ac:dyDescent="0.25">
      <c r="A69" s="537"/>
      <c r="B69" s="539" t="s">
        <v>53</v>
      </c>
      <c r="C69" s="539"/>
      <c r="D69" s="539"/>
      <c r="E69" s="539"/>
      <c r="F69" s="539"/>
      <c r="G69" s="14"/>
      <c r="H69" s="14"/>
      <c r="I69" s="14">
        <v>15</v>
      </c>
    </row>
    <row r="70" spans="1:15" ht="20.25" customHeight="1" x14ac:dyDescent="0.25">
      <c r="A70" s="538"/>
      <c r="B70" s="539" t="s">
        <v>54</v>
      </c>
      <c r="C70" s="539"/>
      <c r="D70" s="539"/>
      <c r="E70" s="539"/>
      <c r="F70" s="539"/>
      <c r="G70" s="14"/>
      <c r="H70" s="14"/>
      <c r="I70" s="14">
        <v>30</v>
      </c>
    </row>
    <row r="71" spans="1:15" ht="43.5" customHeight="1" x14ac:dyDescent="0.25">
      <c r="A71" s="540" t="s">
        <v>55</v>
      </c>
      <c r="B71" s="542" t="s">
        <v>56</v>
      </c>
      <c r="C71" s="542"/>
      <c r="D71" s="542"/>
      <c r="E71" s="542"/>
      <c r="F71" s="542"/>
      <c r="G71" s="15"/>
      <c r="H71" s="15"/>
      <c r="I71" s="15">
        <v>15</v>
      </c>
    </row>
    <row r="72" spans="1:15" ht="16.5" x14ac:dyDescent="0.25">
      <c r="A72" s="541"/>
      <c r="B72" s="542" t="s">
        <v>57</v>
      </c>
      <c r="C72" s="542"/>
      <c r="D72" s="542"/>
      <c r="E72" s="542"/>
      <c r="F72" s="542"/>
      <c r="G72" s="15"/>
      <c r="H72" s="15"/>
      <c r="I72" s="15">
        <v>25</v>
      </c>
    </row>
    <row r="75" spans="1:15" ht="15" customHeight="1" x14ac:dyDescent="0.25">
      <c r="A75" s="543" t="s">
        <v>58</v>
      </c>
      <c r="B75" s="543"/>
      <c r="C75" s="543"/>
      <c r="D75" s="543"/>
      <c r="E75" s="543"/>
      <c r="F75" s="543"/>
      <c r="G75" s="543"/>
      <c r="H75" s="16"/>
      <c r="I75" s="16"/>
    </row>
    <row r="76" spans="1:15" ht="44.25" customHeight="1" x14ac:dyDescent="0.25">
      <c r="A76" s="544" t="s">
        <v>59</v>
      </c>
      <c r="B76" s="544"/>
      <c r="C76" s="544"/>
      <c r="D76" s="545" t="s">
        <v>60</v>
      </c>
      <c r="E76" s="545"/>
      <c r="F76" s="545"/>
      <c r="G76" s="545"/>
      <c r="H76" s="17"/>
      <c r="I76" s="17"/>
    </row>
    <row r="77" spans="1:15" ht="45" customHeight="1" x14ac:dyDescent="0.25">
      <c r="A77" s="544"/>
      <c r="B77" s="544"/>
      <c r="C77" s="544"/>
      <c r="D77" s="545" t="s">
        <v>61</v>
      </c>
      <c r="E77" s="545"/>
      <c r="F77" s="545" t="s">
        <v>62</v>
      </c>
      <c r="G77" s="545"/>
      <c r="H77" s="18"/>
      <c r="I77" s="17"/>
    </row>
    <row r="78" spans="1:15" x14ac:dyDescent="0.25">
      <c r="A78" s="535" t="s">
        <v>63</v>
      </c>
      <c r="B78" s="535"/>
      <c r="C78" s="535"/>
      <c r="D78" s="535">
        <v>0</v>
      </c>
      <c r="E78" s="535"/>
      <c r="F78" s="535">
        <v>0</v>
      </c>
      <c r="G78" s="535"/>
      <c r="H78" s="19"/>
      <c r="I78" s="19"/>
    </row>
    <row r="79" spans="1:15" x14ac:dyDescent="0.25">
      <c r="A79" s="535" t="s">
        <v>64</v>
      </c>
      <c r="B79" s="535"/>
      <c r="C79" s="535"/>
      <c r="D79" s="535">
        <v>1</v>
      </c>
      <c r="E79" s="535"/>
      <c r="F79" s="535">
        <v>1</v>
      </c>
      <c r="G79" s="535"/>
      <c r="H79" s="19"/>
      <c r="I79" s="19"/>
    </row>
    <row r="80" spans="1:15" x14ac:dyDescent="0.25">
      <c r="A80" s="535" t="s">
        <v>65</v>
      </c>
      <c r="B80" s="535"/>
      <c r="C80" s="535"/>
      <c r="D80" s="535">
        <v>2</v>
      </c>
      <c r="E80" s="535"/>
      <c r="F80" s="535">
        <v>2</v>
      </c>
      <c r="G80" s="535"/>
      <c r="H80" s="19"/>
      <c r="I80" s="19"/>
    </row>
    <row r="81" spans="1:9" s="22" customFormat="1" ht="16.5" x14ac:dyDescent="0.25">
      <c r="A81" s="20"/>
      <c r="B81" s="21"/>
      <c r="C81" s="21"/>
      <c r="D81" s="21"/>
      <c r="E81" s="21"/>
      <c r="F81" s="21"/>
      <c r="G81" s="19"/>
      <c r="H81" s="19"/>
      <c r="I81" s="19"/>
    </row>
    <row r="82" spans="1:9" s="22" customFormat="1" ht="16.5" x14ac:dyDescent="0.25">
      <c r="A82" s="20"/>
      <c r="B82" s="21"/>
      <c r="C82" s="21"/>
      <c r="D82" s="21"/>
      <c r="E82" s="21"/>
      <c r="F82" s="21"/>
      <c r="G82" s="19"/>
      <c r="H82" s="19"/>
      <c r="I82" s="19"/>
    </row>
    <row r="114" spans="1:9" x14ac:dyDescent="0.25">
      <c r="A114" s="1"/>
      <c r="E114" s="23"/>
      <c r="F114" s="1"/>
      <c r="G114" s="1"/>
      <c r="H114" s="1"/>
      <c r="I114" s="1"/>
    </row>
    <row r="115" spans="1:9" x14ac:dyDescent="0.25">
      <c r="A115" s="1"/>
      <c r="E115" s="23"/>
      <c r="F115" s="1"/>
      <c r="G115" s="1"/>
      <c r="H115" s="1"/>
      <c r="I115" s="1"/>
    </row>
  </sheetData>
  <mergeCells count="67">
    <mergeCell ref="B4:E4"/>
    <mergeCell ref="C27:E27"/>
    <mergeCell ref="C23:E23"/>
    <mergeCell ref="C24:E24"/>
    <mergeCell ref="A22:F22"/>
    <mergeCell ref="C25:E25"/>
    <mergeCell ref="C26:E26"/>
    <mergeCell ref="B14:E14"/>
    <mergeCell ref="B15:E15"/>
    <mergeCell ref="B9:E9"/>
    <mergeCell ref="B10:E10"/>
    <mergeCell ref="B11:E11"/>
    <mergeCell ref="B12:E12"/>
    <mergeCell ref="B13:E13"/>
    <mergeCell ref="A2:N3"/>
    <mergeCell ref="M56:P56"/>
    <mergeCell ref="C28:E28"/>
    <mergeCell ref="I57:J57"/>
    <mergeCell ref="M57:P57"/>
    <mergeCell ref="M53:P53"/>
    <mergeCell ref="I54:J54"/>
    <mergeCell ref="M54:P54"/>
    <mergeCell ref="I55:J55"/>
    <mergeCell ref="M55:P55"/>
    <mergeCell ref="I53:J53"/>
    <mergeCell ref="B5:E5"/>
    <mergeCell ref="B6:E6"/>
    <mergeCell ref="B7:E7"/>
    <mergeCell ref="B8:E8"/>
    <mergeCell ref="B16:E16"/>
    <mergeCell ref="A66:A67"/>
    <mergeCell ref="B66:F67"/>
    <mergeCell ref="G66:H66"/>
    <mergeCell ref="I66:I67"/>
    <mergeCell ref="A44:G44"/>
    <mergeCell ref="C45:G45"/>
    <mergeCell ref="C46:G46"/>
    <mergeCell ref="C47:G47"/>
    <mergeCell ref="C48:G48"/>
    <mergeCell ref="C49:G49"/>
    <mergeCell ref="C50:G50"/>
    <mergeCell ref="A53:G53"/>
    <mergeCell ref="A54:B57"/>
    <mergeCell ref="C54:G55"/>
    <mergeCell ref="A65:I65"/>
    <mergeCell ref="I56:J56"/>
    <mergeCell ref="A78:C78"/>
    <mergeCell ref="D78:E78"/>
    <mergeCell ref="F78:G78"/>
    <mergeCell ref="A68:A70"/>
    <mergeCell ref="B68:F68"/>
    <mergeCell ref="B69:F69"/>
    <mergeCell ref="B70:F70"/>
    <mergeCell ref="A71:A72"/>
    <mergeCell ref="B71:F71"/>
    <mergeCell ref="B72:F72"/>
    <mergeCell ref="A75:G75"/>
    <mergeCell ref="A76:C77"/>
    <mergeCell ref="D76:G76"/>
    <mergeCell ref="D77:E77"/>
    <mergeCell ref="F77:G77"/>
    <mergeCell ref="A79:C79"/>
    <mergeCell ref="D79:E79"/>
    <mergeCell ref="F79:G79"/>
    <mergeCell ref="A80:C80"/>
    <mergeCell ref="D80:E80"/>
    <mergeCell ref="F80:G80"/>
  </mergeCells>
  <conditionalFormatting sqref="A58:A62 C56:G56 A46:A50 A24:A28">
    <cfRule type="colorScale" priority="6">
      <colorScale>
        <cfvo type="num" val="1"/>
        <cfvo type="num" val="3"/>
        <cfvo type="num" val="5"/>
        <color rgb="FF00B050"/>
        <color rgb="FFFFC000"/>
        <color rgb="FFFF0000"/>
      </colorScale>
    </cfRule>
  </conditionalFormatting>
  <conditionalFormatting sqref="G66:G67 C58:G62">
    <cfRule type="cellIs" dxfId="1472" priority="2" operator="equal">
      <formula>"E"</formula>
    </cfRule>
    <cfRule type="cellIs" dxfId="1471" priority="3" operator="equal">
      <formula>"A"</formula>
    </cfRule>
    <cfRule type="cellIs" dxfId="1470" priority="4" operator="equal">
      <formula>"M"</formula>
    </cfRule>
    <cfRule type="cellIs" dxfId="1469" priority="5" operator="equal">
      <formula>"B"</formula>
    </cfRule>
  </conditionalFormatting>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C2:E9"/>
  <sheetViews>
    <sheetView workbookViewId="0">
      <selection activeCell="A2" sqref="A2"/>
    </sheetView>
  </sheetViews>
  <sheetFormatPr baseColWidth="10" defaultRowHeight="15" x14ac:dyDescent="0.25"/>
  <cols>
    <col min="3" max="3" width="15.85546875" customWidth="1"/>
    <col min="4" max="4" width="53.85546875" customWidth="1"/>
    <col min="5" max="5" width="56" customWidth="1"/>
  </cols>
  <sheetData>
    <row r="2" spans="3:5" ht="38.25" customHeight="1" thickBot="1" x14ac:dyDescent="0.3">
      <c r="C2" s="576" t="s">
        <v>274</v>
      </c>
      <c r="D2" s="576"/>
      <c r="E2" s="576"/>
    </row>
    <row r="3" spans="3:5" ht="42" customHeight="1" thickBot="1" x14ac:dyDescent="0.3">
      <c r="C3" s="116" t="s">
        <v>218</v>
      </c>
      <c r="D3" s="110" t="s">
        <v>219</v>
      </c>
      <c r="E3" s="111" t="s">
        <v>220</v>
      </c>
    </row>
    <row r="4" spans="3:5" ht="227.25" customHeight="1" x14ac:dyDescent="0.25">
      <c r="C4" s="126" t="s">
        <v>221</v>
      </c>
      <c r="D4" s="96" t="s">
        <v>301</v>
      </c>
      <c r="E4" s="96" t="s">
        <v>311</v>
      </c>
    </row>
    <row r="5" spans="3:5" ht="240" x14ac:dyDescent="0.25">
      <c r="C5" s="126" t="s">
        <v>222</v>
      </c>
      <c r="D5" s="96" t="s">
        <v>302</v>
      </c>
      <c r="E5" s="96" t="s">
        <v>304</v>
      </c>
    </row>
    <row r="6" spans="3:5" ht="270" x14ac:dyDescent="0.25">
      <c r="C6" s="126" t="s">
        <v>223</v>
      </c>
      <c r="D6" s="96" t="s">
        <v>303</v>
      </c>
      <c r="E6" s="96" t="s">
        <v>305</v>
      </c>
    </row>
    <row r="7" spans="3:5" ht="228.75" customHeight="1" x14ac:dyDescent="0.25">
      <c r="C7" s="126" t="s">
        <v>224</v>
      </c>
      <c r="D7" s="96" t="s">
        <v>306</v>
      </c>
      <c r="E7" s="96" t="s">
        <v>307</v>
      </c>
    </row>
    <row r="8" spans="3:5" ht="235.5" customHeight="1" x14ac:dyDescent="0.25">
      <c r="C8" s="126" t="s">
        <v>225</v>
      </c>
      <c r="D8" s="96" t="s">
        <v>308</v>
      </c>
      <c r="E8" s="96" t="s">
        <v>309</v>
      </c>
    </row>
    <row r="9" spans="3:5" x14ac:dyDescent="0.25">
      <c r="C9" s="95"/>
      <c r="D9" s="95"/>
      <c r="E9" s="95"/>
    </row>
  </sheetData>
  <mergeCells count="1">
    <mergeCell ref="C2:E2"/>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CCFF66"/>
  </sheetPr>
  <dimension ref="D2:H17"/>
  <sheetViews>
    <sheetView workbookViewId="0">
      <selection activeCell="D2" sqref="D2"/>
    </sheetView>
  </sheetViews>
  <sheetFormatPr baseColWidth="10" defaultRowHeight="15" x14ac:dyDescent="0.25"/>
  <cols>
    <col min="4" max="4" width="34.42578125" customWidth="1"/>
    <col min="5" max="5" width="33.42578125" customWidth="1"/>
    <col min="6" max="6" width="33" customWidth="1"/>
    <col min="7" max="7" width="18.140625" customWidth="1"/>
    <col min="8" max="8" width="30" customWidth="1"/>
  </cols>
  <sheetData>
    <row r="2" spans="4:8" ht="15.75" x14ac:dyDescent="0.25">
      <c r="D2" s="281" t="s">
        <v>889</v>
      </c>
    </row>
    <row r="3" spans="4:8" ht="15.75" x14ac:dyDescent="0.25">
      <c r="D3" s="281" t="s">
        <v>890</v>
      </c>
    </row>
    <row r="4" spans="4:8" ht="15.75" x14ac:dyDescent="0.25">
      <c r="D4" s="281"/>
    </row>
    <row r="5" spans="4:8" ht="15.75" x14ac:dyDescent="0.25">
      <c r="D5" s="282" t="s">
        <v>891</v>
      </c>
    </row>
    <row r="6" spans="4:8" ht="15.75" x14ac:dyDescent="0.25">
      <c r="D6" s="282" t="s">
        <v>892</v>
      </c>
    </row>
    <row r="7" spans="4:8" ht="15.75" x14ac:dyDescent="0.25">
      <c r="D7" s="282"/>
    </row>
    <row r="8" spans="4:8" ht="15.75" thickBot="1" x14ac:dyDescent="0.3"/>
    <row r="9" spans="4:8" ht="93.75" customHeight="1" thickBot="1" x14ac:dyDescent="0.3">
      <c r="D9" s="283" t="s">
        <v>893</v>
      </c>
      <c r="E9" s="283" t="s">
        <v>894</v>
      </c>
      <c r="F9" s="283" t="s">
        <v>895</v>
      </c>
      <c r="G9" s="284" t="s">
        <v>896</v>
      </c>
      <c r="H9" s="283" t="s">
        <v>897</v>
      </c>
    </row>
    <row r="10" spans="4:8" ht="26.25" customHeight="1" thickBot="1" x14ac:dyDescent="0.3">
      <c r="D10" s="285" t="s">
        <v>898</v>
      </c>
      <c r="E10" s="286" t="s">
        <v>899</v>
      </c>
      <c r="F10" s="286" t="s">
        <v>899</v>
      </c>
      <c r="G10" s="286">
        <v>2</v>
      </c>
      <c r="H10" s="286">
        <v>2</v>
      </c>
    </row>
    <row r="11" spans="4:8" ht="15.75" thickBot="1" x14ac:dyDescent="0.3">
      <c r="D11" s="287" t="s">
        <v>898</v>
      </c>
      <c r="E11" s="288" t="s">
        <v>899</v>
      </c>
      <c r="F11" s="288" t="s">
        <v>900</v>
      </c>
      <c r="G11" s="288">
        <v>2</v>
      </c>
      <c r="H11" s="288">
        <v>1</v>
      </c>
    </row>
    <row r="12" spans="4:8" ht="24.75" customHeight="1" thickBot="1" x14ac:dyDescent="0.3">
      <c r="D12" s="285" t="s">
        <v>898</v>
      </c>
      <c r="E12" s="286" t="s">
        <v>899</v>
      </c>
      <c r="F12" s="286" t="s">
        <v>901</v>
      </c>
      <c r="G12" s="286">
        <v>2</v>
      </c>
      <c r="H12" s="286">
        <v>0</v>
      </c>
    </row>
    <row r="13" spans="4:8" ht="15.75" thickBot="1" x14ac:dyDescent="0.3">
      <c r="D13" s="287" t="s">
        <v>898</v>
      </c>
      <c r="E13" s="288" t="s">
        <v>901</v>
      </c>
      <c r="F13" s="288" t="s">
        <v>899</v>
      </c>
      <c r="G13" s="288">
        <v>0</v>
      </c>
      <c r="H13" s="288">
        <v>2</v>
      </c>
    </row>
    <row r="14" spans="4:8" ht="15.75" thickBot="1" x14ac:dyDescent="0.3">
      <c r="D14" s="285" t="s">
        <v>902</v>
      </c>
      <c r="E14" s="286" t="s">
        <v>899</v>
      </c>
      <c r="F14" s="286" t="s">
        <v>899</v>
      </c>
      <c r="G14" s="286">
        <v>1</v>
      </c>
      <c r="H14" s="286">
        <v>1</v>
      </c>
    </row>
    <row r="15" spans="4:8" ht="15.75" thickBot="1" x14ac:dyDescent="0.3">
      <c r="D15" s="287" t="s">
        <v>902</v>
      </c>
      <c r="E15" s="288" t="s">
        <v>899</v>
      </c>
      <c r="F15" s="288" t="s">
        <v>903</v>
      </c>
      <c r="G15" s="288">
        <v>1</v>
      </c>
      <c r="H15" s="288">
        <v>0</v>
      </c>
    </row>
    <row r="16" spans="4:8" ht="15.75" thickBot="1" x14ac:dyDescent="0.3">
      <c r="D16" s="285" t="s">
        <v>902</v>
      </c>
      <c r="E16" s="286" t="s">
        <v>899</v>
      </c>
      <c r="F16" s="286" t="s">
        <v>901</v>
      </c>
      <c r="G16" s="286">
        <v>1</v>
      </c>
      <c r="H16" s="286">
        <v>0</v>
      </c>
    </row>
    <row r="17" spans="4:8" ht="15.75" thickBot="1" x14ac:dyDescent="0.3">
      <c r="D17" s="287" t="s">
        <v>902</v>
      </c>
      <c r="E17" s="288" t="s">
        <v>901</v>
      </c>
      <c r="F17" s="288" t="s">
        <v>899</v>
      </c>
      <c r="G17" s="288">
        <v>0</v>
      </c>
      <c r="H17" s="288">
        <v>1</v>
      </c>
    </row>
  </sheetData>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00"/>
  </sheetPr>
  <dimension ref="A1:X833"/>
  <sheetViews>
    <sheetView tabSelected="1" zoomScale="80" zoomScaleNormal="80" workbookViewId="0">
      <pane xSplit="2" ySplit="4" topLeftCell="C5" activePane="bottomRight" state="frozen"/>
      <selection pane="topRight" activeCell="C1" sqref="C1"/>
      <selection pane="bottomLeft" activeCell="A5" sqref="A5"/>
      <selection pane="bottomRight" activeCell="J8" sqref="J8"/>
    </sheetView>
  </sheetViews>
  <sheetFormatPr baseColWidth="10" defaultColWidth="11.42578125" defaultRowHeight="11.25" x14ac:dyDescent="0.25"/>
  <cols>
    <col min="1" max="1" width="21.5703125" style="233" customWidth="1"/>
    <col min="2" max="2" width="9.28515625" style="226" customWidth="1"/>
    <col min="3" max="3" width="20.42578125" style="226" customWidth="1"/>
    <col min="4" max="4" width="13.140625" style="235" customWidth="1"/>
    <col min="5" max="5" width="23.140625" style="226" customWidth="1"/>
    <col min="6" max="6" width="21.140625" style="226" customWidth="1"/>
    <col min="7" max="8" width="14.7109375" style="226" customWidth="1"/>
    <col min="9" max="9" width="15.140625" style="226" customWidth="1"/>
    <col min="10" max="10" width="26.7109375" style="226" customWidth="1"/>
    <col min="11" max="11" width="13.5703125" style="226" customWidth="1"/>
    <col min="12" max="12" width="15.28515625" style="226" customWidth="1"/>
    <col min="13" max="13" width="12.7109375" style="226" customWidth="1"/>
    <col min="14" max="14" width="12.5703125" style="226" customWidth="1"/>
    <col min="15" max="15" width="13" style="226" customWidth="1"/>
    <col min="16" max="16" width="11.5703125" style="235" customWidth="1"/>
    <col min="17" max="17" width="22" style="226" customWidth="1"/>
    <col min="18" max="18" width="16.140625" style="226" customWidth="1"/>
    <col min="19" max="19" width="14.7109375" style="226" customWidth="1"/>
    <col min="20" max="20" width="20.7109375" style="226" customWidth="1"/>
    <col min="21" max="21" width="32.7109375" style="226" hidden="1" customWidth="1"/>
    <col min="22" max="22" width="15.140625" style="226" hidden="1" customWidth="1"/>
    <col min="23" max="23" width="10.28515625" style="226" hidden="1" customWidth="1"/>
    <col min="24" max="24" width="29.5703125" style="226" hidden="1" customWidth="1"/>
    <col min="25" max="49" width="11.42578125" style="226"/>
    <col min="50" max="50" width="31.140625" style="226" customWidth="1"/>
    <col min="51" max="16384" width="11.42578125" style="226"/>
  </cols>
  <sheetData>
    <row r="1" spans="1:24" ht="79.5" customHeight="1" x14ac:dyDescent="0.25">
      <c r="A1" s="590"/>
      <c r="B1" s="590"/>
      <c r="C1" s="590"/>
      <c r="D1" s="590"/>
      <c r="E1" s="590"/>
      <c r="F1" s="590"/>
      <c r="G1" s="590"/>
      <c r="H1" s="590"/>
      <c r="I1" s="590"/>
      <c r="J1" s="628" t="s">
        <v>1198</v>
      </c>
      <c r="K1" s="628"/>
      <c r="L1" s="628"/>
      <c r="M1" s="628"/>
      <c r="N1" s="628"/>
      <c r="O1" s="628"/>
      <c r="P1" s="628"/>
      <c r="Q1" s="628"/>
      <c r="R1" s="628"/>
      <c r="S1" s="628"/>
      <c r="T1" s="628"/>
      <c r="U1" s="628"/>
      <c r="V1" s="628"/>
      <c r="W1" s="628"/>
      <c r="X1" s="44"/>
    </row>
    <row r="2" spans="1:24" ht="19.5" customHeight="1" thickBot="1" x14ac:dyDescent="0.3">
      <c r="A2" s="623" t="s">
        <v>158</v>
      </c>
      <c r="B2" s="623"/>
      <c r="C2" s="623"/>
      <c r="D2" s="623"/>
      <c r="E2" s="623"/>
      <c r="F2" s="623"/>
      <c r="G2" s="623"/>
      <c r="H2" s="623"/>
      <c r="I2" s="623"/>
      <c r="J2" s="623" t="s">
        <v>149</v>
      </c>
      <c r="K2" s="623"/>
      <c r="L2" s="623"/>
      <c r="M2" s="623"/>
      <c r="N2" s="623"/>
      <c r="O2" s="623"/>
      <c r="P2" s="623"/>
      <c r="Q2" s="623"/>
      <c r="R2" s="623"/>
      <c r="S2" s="227"/>
      <c r="T2" s="623" t="s">
        <v>159</v>
      </c>
      <c r="U2" s="623"/>
      <c r="V2" s="623"/>
      <c r="W2" s="623"/>
      <c r="X2" s="228"/>
    </row>
    <row r="3" spans="1:24" ht="22.5" customHeight="1" x14ac:dyDescent="0.25">
      <c r="A3" s="902" t="s">
        <v>128</v>
      </c>
      <c r="B3" s="903" t="s">
        <v>131</v>
      </c>
      <c r="C3" s="903" t="s">
        <v>0</v>
      </c>
      <c r="D3" s="904" t="s">
        <v>287</v>
      </c>
      <c r="E3" s="905" t="s">
        <v>282</v>
      </c>
      <c r="F3" s="905" t="s">
        <v>288</v>
      </c>
      <c r="G3" s="903" t="s">
        <v>1</v>
      </c>
      <c r="H3" s="903"/>
      <c r="I3" s="903" t="s">
        <v>8</v>
      </c>
      <c r="J3" s="903" t="s">
        <v>4</v>
      </c>
      <c r="K3" s="903" t="s">
        <v>521</v>
      </c>
      <c r="L3" s="905" t="s">
        <v>386</v>
      </c>
      <c r="M3" s="903" t="s">
        <v>5</v>
      </c>
      <c r="N3" s="903"/>
      <c r="O3" s="903" t="s">
        <v>289</v>
      </c>
      <c r="P3" s="903" t="s">
        <v>6</v>
      </c>
      <c r="Q3" s="903" t="s">
        <v>290</v>
      </c>
      <c r="R3" s="903" t="s">
        <v>291</v>
      </c>
      <c r="S3" s="905" t="s">
        <v>292</v>
      </c>
      <c r="T3" s="906" t="s">
        <v>7</v>
      </c>
      <c r="U3" s="631" t="s">
        <v>129</v>
      </c>
      <c r="V3" s="629" t="s">
        <v>148</v>
      </c>
      <c r="W3" s="629" t="s">
        <v>147</v>
      </c>
      <c r="X3" s="626" t="s">
        <v>151</v>
      </c>
    </row>
    <row r="4" spans="1:24" ht="22.5" customHeight="1" thickBot="1" x14ac:dyDescent="0.3">
      <c r="A4" s="907"/>
      <c r="B4" s="908"/>
      <c r="C4" s="908"/>
      <c r="D4" s="909"/>
      <c r="E4" s="910"/>
      <c r="F4" s="910"/>
      <c r="G4" s="911" t="s">
        <v>2</v>
      </c>
      <c r="H4" s="911" t="s">
        <v>3</v>
      </c>
      <c r="I4" s="908"/>
      <c r="J4" s="908"/>
      <c r="K4" s="908"/>
      <c r="L4" s="910"/>
      <c r="M4" s="911" t="s">
        <v>2</v>
      </c>
      <c r="N4" s="911" t="s">
        <v>3</v>
      </c>
      <c r="O4" s="908"/>
      <c r="P4" s="908"/>
      <c r="Q4" s="908"/>
      <c r="R4" s="908"/>
      <c r="S4" s="910"/>
      <c r="T4" s="912"/>
      <c r="U4" s="632"/>
      <c r="V4" s="630"/>
      <c r="W4" s="630"/>
      <c r="X4" s="627"/>
    </row>
    <row r="5" spans="1:24" ht="69.75" customHeight="1" x14ac:dyDescent="0.25">
      <c r="A5" s="865" t="s">
        <v>145</v>
      </c>
      <c r="B5" s="673" t="s">
        <v>92</v>
      </c>
      <c r="C5" s="810" t="s">
        <v>874</v>
      </c>
      <c r="D5" s="675" t="s">
        <v>128</v>
      </c>
      <c r="E5" s="811" t="s">
        <v>967</v>
      </c>
      <c r="F5" s="366" t="s">
        <v>968</v>
      </c>
      <c r="G5" s="676" t="s">
        <v>161</v>
      </c>
      <c r="H5" s="676" t="s">
        <v>74</v>
      </c>
      <c r="I5" s="676" t="s">
        <v>80</v>
      </c>
      <c r="J5" s="812" t="s">
        <v>973</v>
      </c>
      <c r="K5" s="813" t="s">
        <v>356</v>
      </c>
      <c r="L5" s="448" t="s">
        <v>297</v>
      </c>
      <c r="M5" s="676" t="s">
        <v>161</v>
      </c>
      <c r="N5" s="676" t="s">
        <v>72</v>
      </c>
      <c r="O5" s="676" t="s">
        <v>78</v>
      </c>
      <c r="P5" s="676" t="s">
        <v>77</v>
      </c>
      <c r="Q5" s="434" t="s">
        <v>525</v>
      </c>
      <c r="R5" s="814" t="s">
        <v>175</v>
      </c>
      <c r="S5" s="815" t="s">
        <v>297</v>
      </c>
      <c r="T5" s="916" t="s">
        <v>935</v>
      </c>
      <c r="U5" s="831"/>
      <c r="V5" s="333">
        <v>44012</v>
      </c>
      <c r="W5" s="334"/>
      <c r="X5" s="217"/>
    </row>
    <row r="6" spans="1:24" ht="69" customHeight="1" x14ac:dyDescent="0.25">
      <c r="A6" s="612"/>
      <c r="B6" s="590"/>
      <c r="C6" s="579"/>
      <c r="D6" s="577"/>
      <c r="E6" s="579" t="s">
        <v>969</v>
      </c>
      <c r="F6" s="587" t="s">
        <v>970</v>
      </c>
      <c r="G6" s="581"/>
      <c r="H6" s="581"/>
      <c r="I6" s="581"/>
      <c r="J6" s="276" t="s">
        <v>526</v>
      </c>
      <c r="K6" s="480" t="s">
        <v>356</v>
      </c>
      <c r="L6" s="444" t="s">
        <v>295</v>
      </c>
      <c r="M6" s="581"/>
      <c r="N6" s="581"/>
      <c r="O6" s="581"/>
      <c r="P6" s="581"/>
      <c r="Q6" s="200" t="s">
        <v>976</v>
      </c>
      <c r="R6" s="598"/>
      <c r="S6" s="816" t="s">
        <v>297</v>
      </c>
      <c r="T6" s="917" t="s">
        <v>936</v>
      </c>
      <c r="U6" s="831"/>
      <c r="V6" s="333">
        <v>44012</v>
      </c>
      <c r="W6" s="334"/>
      <c r="X6" s="217"/>
    </row>
    <row r="7" spans="1:24" ht="48.75" customHeight="1" x14ac:dyDescent="0.25">
      <c r="A7" s="612"/>
      <c r="B7" s="590"/>
      <c r="C7" s="579"/>
      <c r="D7" s="577"/>
      <c r="E7" s="579"/>
      <c r="F7" s="588"/>
      <c r="G7" s="581"/>
      <c r="H7" s="581"/>
      <c r="I7" s="581"/>
      <c r="J7" s="470" t="s">
        <v>528</v>
      </c>
      <c r="K7" s="480" t="s">
        <v>356</v>
      </c>
      <c r="L7" s="444" t="s">
        <v>293</v>
      </c>
      <c r="M7" s="581"/>
      <c r="N7" s="581"/>
      <c r="O7" s="581"/>
      <c r="P7" s="581"/>
      <c r="Q7" s="200" t="s">
        <v>527</v>
      </c>
      <c r="R7" s="598"/>
      <c r="S7" s="816" t="s">
        <v>295</v>
      </c>
      <c r="T7" s="917" t="s">
        <v>937</v>
      </c>
      <c r="U7" s="831"/>
      <c r="V7" s="333">
        <v>44012</v>
      </c>
      <c r="W7" s="334"/>
      <c r="X7" s="338"/>
    </row>
    <row r="8" spans="1:24" ht="61.5" customHeight="1" x14ac:dyDescent="0.25">
      <c r="A8" s="612"/>
      <c r="B8" s="590"/>
      <c r="C8" s="579"/>
      <c r="D8" s="577"/>
      <c r="E8" s="579" t="s">
        <v>971</v>
      </c>
      <c r="F8" s="587" t="s">
        <v>972</v>
      </c>
      <c r="G8" s="581"/>
      <c r="H8" s="581"/>
      <c r="I8" s="581"/>
      <c r="J8" s="276" t="s">
        <v>569</v>
      </c>
      <c r="K8" s="480" t="s">
        <v>356</v>
      </c>
      <c r="L8" s="444" t="s">
        <v>293</v>
      </c>
      <c r="M8" s="581"/>
      <c r="N8" s="581"/>
      <c r="O8" s="581"/>
      <c r="P8" s="581"/>
      <c r="Q8" s="200" t="s">
        <v>529</v>
      </c>
      <c r="R8" s="598"/>
      <c r="S8" s="816" t="s">
        <v>293</v>
      </c>
      <c r="T8" s="917" t="s">
        <v>938</v>
      </c>
      <c r="U8" s="831"/>
      <c r="V8" s="333">
        <v>44012</v>
      </c>
      <c r="W8" s="334"/>
      <c r="X8" s="217"/>
    </row>
    <row r="9" spans="1:24" ht="75.75" customHeight="1" x14ac:dyDescent="0.25">
      <c r="A9" s="612"/>
      <c r="B9" s="590"/>
      <c r="C9" s="579"/>
      <c r="D9" s="577"/>
      <c r="E9" s="579"/>
      <c r="F9" s="588"/>
      <c r="G9" s="581"/>
      <c r="H9" s="581"/>
      <c r="I9" s="581"/>
      <c r="J9" s="470" t="s">
        <v>532</v>
      </c>
      <c r="K9" s="480" t="s">
        <v>356</v>
      </c>
      <c r="L9" s="444" t="s">
        <v>295</v>
      </c>
      <c r="M9" s="581"/>
      <c r="N9" s="581"/>
      <c r="O9" s="581"/>
      <c r="P9" s="581"/>
      <c r="Q9" s="200" t="s">
        <v>530</v>
      </c>
      <c r="R9" s="598"/>
      <c r="S9" s="816" t="s">
        <v>293</v>
      </c>
      <c r="T9" s="917" t="s">
        <v>531</v>
      </c>
      <c r="U9" s="913"/>
      <c r="V9" s="333">
        <v>44012</v>
      </c>
      <c r="W9" s="334"/>
      <c r="X9" s="335"/>
    </row>
    <row r="10" spans="1:24" ht="52.5" customHeight="1" x14ac:dyDescent="0.25">
      <c r="A10" s="868" t="s">
        <v>145</v>
      </c>
      <c r="B10" s="590" t="s">
        <v>93</v>
      </c>
      <c r="C10" s="579" t="s">
        <v>570</v>
      </c>
      <c r="D10" s="583" t="s">
        <v>128</v>
      </c>
      <c r="E10" s="587" t="str">
        <f>'[1]DESCRIPCIÓN RIESGOS'!E10</f>
        <v>Desinteres por la gestión del riesgo.</v>
      </c>
      <c r="F10" s="587" t="str">
        <f>'[1]DESCRIPCIÓN RIESGOS'!F10</f>
        <v>Mayor probabilidad de ocurrencia de los riesgos.</v>
      </c>
      <c r="G10" s="581" t="s">
        <v>161</v>
      </c>
      <c r="H10" s="581" t="s">
        <v>74</v>
      </c>
      <c r="I10" s="581" t="s">
        <v>80</v>
      </c>
      <c r="J10" s="467" t="s">
        <v>974</v>
      </c>
      <c r="K10" s="480" t="s">
        <v>355</v>
      </c>
      <c r="L10" s="440" t="s">
        <v>297</v>
      </c>
      <c r="M10" s="581" t="s">
        <v>161</v>
      </c>
      <c r="N10" s="581" t="s">
        <v>72</v>
      </c>
      <c r="O10" s="580" t="s">
        <v>78</v>
      </c>
      <c r="P10" s="581" t="s">
        <v>77</v>
      </c>
      <c r="Q10" s="476" t="s">
        <v>977</v>
      </c>
      <c r="R10" s="598" t="s">
        <v>175</v>
      </c>
      <c r="S10" s="816" t="s">
        <v>297</v>
      </c>
      <c r="T10" s="917" t="s">
        <v>533</v>
      </c>
      <c r="U10" s="831"/>
      <c r="V10" s="333">
        <v>44012</v>
      </c>
      <c r="W10" s="334"/>
      <c r="X10" s="217"/>
    </row>
    <row r="11" spans="1:24" ht="50.25" customHeight="1" x14ac:dyDescent="0.25">
      <c r="A11" s="666"/>
      <c r="B11" s="590"/>
      <c r="C11" s="579"/>
      <c r="D11" s="625"/>
      <c r="E11" s="589"/>
      <c r="F11" s="589"/>
      <c r="G11" s="581"/>
      <c r="H11" s="581"/>
      <c r="I11" s="581"/>
      <c r="J11" s="476" t="s">
        <v>975</v>
      </c>
      <c r="K11" s="480" t="s">
        <v>355</v>
      </c>
      <c r="L11" s="444" t="s">
        <v>295</v>
      </c>
      <c r="M11" s="581"/>
      <c r="N11" s="581"/>
      <c r="O11" s="581"/>
      <c r="P11" s="581"/>
      <c r="Q11" s="476" t="s">
        <v>978</v>
      </c>
      <c r="R11" s="598"/>
      <c r="S11" s="816" t="s">
        <v>297</v>
      </c>
      <c r="T11" s="917" t="s">
        <v>534</v>
      </c>
      <c r="U11" s="831"/>
      <c r="V11" s="333">
        <v>44012</v>
      </c>
      <c r="W11" s="334"/>
      <c r="X11" s="217"/>
    </row>
    <row r="12" spans="1:24" ht="48" customHeight="1" x14ac:dyDescent="0.25">
      <c r="A12" s="666"/>
      <c r="B12" s="590"/>
      <c r="C12" s="579"/>
      <c r="D12" s="625"/>
      <c r="E12" s="588"/>
      <c r="F12" s="588"/>
      <c r="G12" s="581"/>
      <c r="H12" s="581"/>
      <c r="I12" s="581"/>
      <c r="J12" s="467" t="s">
        <v>535</v>
      </c>
      <c r="K12" s="480" t="s">
        <v>355</v>
      </c>
      <c r="L12" s="444" t="s">
        <v>293</v>
      </c>
      <c r="M12" s="581"/>
      <c r="N12" s="581"/>
      <c r="O12" s="581"/>
      <c r="P12" s="581"/>
      <c r="Q12" s="476" t="s">
        <v>979</v>
      </c>
      <c r="R12" s="598"/>
      <c r="S12" s="816" t="s">
        <v>297</v>
      </c>
      <c r="T12" s="917" t="s">
        <v>536</v>
      </c>
      <c r="U12" s="831"/>
      <c r="V12" s="333">
        <v>44012</v>
      </c>
      <c r="W12" s="334"/>
      <c r="X12" s="217"/>
    </row>
    <row r="13" spans="1:24" ht="61.5" customHeight="1" x14ac:dyDescent="0.25">
      <c r="A13" s="666"/>
      <c r="B13" s="590"/>
      <c r="C13" s="579"/>
      <c r="D13" s="625"/>
      <c r="E13" s="587" t="str">
        <f>'[1]DESCRIPCIÓN RIESGOS'!E11</f>
        <v>Falta de compromiso de los lideres de proceso para la construccion del mapa de riesgos de proceso.</v>
      </c>
      <c r="F13" s="587" t="str">
        <f>'[1]DESCRIPCIÓN RIESGOS'!F11</f>
        <v>No identificación de causas, controles y consecuencias de la ocurrencia de riesgos.</v>
      </c>
      <c r="G13" s="581"/>
      <c r="H13" s="581"/>
      <c r="I13" s="581"/>
      <c r="J13" s="467" t="s">
        <v>537</v>
      </c>
      <c r="K13" s="480" t="s">
        <v>356</v>
      </c>
      <c r="L13" s="444" t="s">
        <v>293</v>
      </c>
      <c r="M13" s="581"/>
      <c r="N13" s="581"/>
      <c r="O13" s="581"/>
      <c r="P13" s="581"/>
      <c r="Q13" s="476" t="s">
        <v>537</v>
      </c>
      <c r="R13" s="598"/>
      <c r="S13" s="816" t="s">
        <v>295</v>
      </c>
      <c r="T13" s="917" t="s">
        <v>538</v>
      </c>
      <c r="U13" s="831"/>
      <c r="V13" s="333">
        <v>44012</v>
      </c>
      <c r="W13" s="334"/>
      <c r="X13" s="217"/>
    </row>
    <row r="14" spans="1:24" ht="61.5" customHeight="1" x14ac:dyDescent="0.25">
      <c r="A14" s="666"/>
      <c r="B14" s="590"/>
      <c r="C14" s="579"/>
      <c r="D14" s="625"/>
      <c r="E14" s="589"/>
      <c r="F14" s="589"/>
      <c r="G14" s="581"/>
      <c r="H14" s="581"/>
      <c r="I14" s="581"/>
      <c r="J14" s="467" t="s">
        <v>539</v>
      </c>
      <c r="K14" s="480" t="s">
        <v>356</v>
      </c>
      <c r="L14" s="444" t="s">
        <v>295</v>
      </c>
      <c r="M14" s="581"/>
      <c r="N14" s="581"/>
      <c r="O14" s="581"/>
      <c r="P14" s="581"/>
      <c r="Q14" s="476" t="s">
        <v>539</v>
      </c>
      <c r="R14" s="598"/>
      <c r="S14" s="816" t="s">
        <v>293</v>
      </c>
      <c r="T14" s="917" t="s">
        <v>540</v>
      </c>
      <c r="U14" s="831"/>
      <c r="V14" s="333">
        <v>44012</v>
      </c>
      <c r="W14" s="334"/>
      <c r="X14" s="217"/>
    </row>
    <row r="15" spans="1:24" ht="61.5" customHeight="1" thickBot="1" x14ac:dyDescent="0.3">
      <c r="A15" s="669"/>
      <c r="B15" s="594"/>
      <c r="C15" s="609"/>
      <c r="D15" s="633"/>
      <c r="E15" s="638"/>
      <c r="F15" s="638"/>
      <c r="G15" s="596"/>
      <c r="H15" s="596"/>
      <c r="I15" s="596"/>
      <c r="J15" s="468" t="s">
        <v>875</v>
      </c>
      <c r="K15" s="483" t="s">
        <v>356</v>
      </c>
      <c r="L15" s="469" t="s">
        <v>295</v>
      </c>
      <c r="M15" s="596"/>
      <c r="N15" s="596"/>
      <c r="O15" s="596"/>
      <c r="P15" s="596"/>
      <c r="Q15" s="478" t="s">
        <v>980</v>
      </c>
      <c r="R15" s="622"/>
      <c r="S15" s="817" t="s">
        <v>295</v>
      </c>
      <c r="T15" s="918" t="s">
        <v>981</v>
      </c>
      <c r="U15" s="914"/>
      <c r="V15" s="336">
        <v>44012</v>
      </c>
      <c r="W15" s="337"/>
      <c r="X15" s="219"/>
    </row>
    <row r="16" spans="1:24" ht="101.25" customHeight="1" x14ac:dyDescent="0.25">
      <c r="A16" s="925" t="s">
        <v>524</v>
      </c>
      <c r="B16" s="673" t="s">
        <v>610</v>
      </c>
      <c r="C16" s="810" t="s">
        <v>636</v>
      </c>
      <c r="D16" s="634" t="s">
        <v>128</v>
      </c>
      <c r="E16" s="410" t="s">
        <v>885</v>
      </c>
      <c r="F16" s="410" t="s">
        <v>611</v>
      </c>
      <c r="G16" s="676" t="s">
        <v>68</v>
      </c>
      <c r="H16" s="676" t="s">
        <v>73</v>
      </c>
      <c r="I16" s="676" t="s">
        <v>80</v>
      </c>
      <c r="J16" s="811" t="s">
        <v>612</v>
      </c>
      <c r="K16" s="813" t="s">
        <v>355</v>
      </c>
      <c r="L16" s="448" t="s">
        <v>296</v>
      </c>
      <c r="M16" s="676" t="s">
        <v>161</v>
      </c>
      <c r="N16" s="676" t="s">
        <v>72</v>
      </c>
      <c r="O16" s="676" t="s">
        <v>78</v>
      </c>
      <c r="P16" s="820" t="s">
        <v>162</v>
      </c>
      <c r="Q16" s="410" t="s">
        <v>983</v>
      </c>
      <c r="R16" s="410" t="s">
        <v>613</v>
      </c>
      <c r="S16" s="427" t="s">
        <v>295</v>
      </c>
      <c r="T16" s="821" t="s">
        <v>144</v>
      </c>
      <c r="U16" s="818"/>
      <c r="V16" s="332">
        <v>44012</v>
      </c>
      <c r="W16" s="231"/>
      <c r="X16" s="349"/>
    </row>
    <row r="17" spans="1:24" ht="71.25" customHeight="1" x14ac:dyDescent="0.25">
      <c r="A17" s="926"/>
      <c r="B17" s="590"/>
      <c r="C17" s="579"/>
      <c r="D17" s="625"/>
      <c r="E17" s="438" t="s">
        <v>886</v>
      </c>
      <c r="F17" s="441" t="s">
        <v>614</v>
      </c>
      <c r="G17" s="581"/>
      <c r="H17" s="581"/>
      <c r="I17" s="581"/>
      <c r="J17" s="441" t="s">
        <v>615</v>
      </c>
      <c r="K17" s="480" t="s">
        <v>356</v>
      </c>
      <c r="L17" s="444" t="s">
        <v>296</v>
      </c>
      <c r="M17" s="581"/>
      <c r="N17" s="581"/>
      <c r="O17" s="581"/>
      <c r="P17" s="449" t="s">
        <v>162</v>
      </c>
      <c r="Q17" s="441" t="s">
        <v>616</v>
      </c>
      <c r="R17" s="441" t="s">
        <v>617</v>
      </c>
      <c r="S17" s="485" t="s">
        <v>295</v>
      </c>
      <c r="T17" s="426" t="s">
        <v>85</v>
      </c>
      <c r="U17" s="818"/>
      <c r="V17" s="332">
        <v>44012</v>
      </c>
      <c r="W17" s="229"/>
      <c r="X17" s="217"/>
    </row>
    <row r="18" spans="1:24" ht="98.25" customHeight="1" x14ac:dyDescent="0.25">
      <c r="A18" s="926"/>
      <c r="B18" s="590"/>
      <c r="C18" s="579"/>
      <c r="D18" s="584"/>
      <c r="E18" s="438" t="s">
        <v>887</v>
      </c>
      <c r="F18" s="441" t="s">
        <v>618</v>
      </c>
      <c r="G18" s="581"/>
      <c r="H18" s="581"/>
      <c r="I18" s="581"/>
      <c r="J18" s="441" t="s">
        <v>619</v>
      </c>
      <c r="K18" s="480" t="s">
        <v>355</v>
      </c>
      <c r="L18" s="444" t="s">
        <v>293</v>
      </c>
      <c r="M18" s="581"/>
      <c r="N18" s="581"/>
      <c r="O18" s="581"/>
      <c r="P18" s="449" t="s">
        <v>162</v>
      </c>
      <c r="Q18" s="441" t="s">
        <v>620</v>
      </c>
      <c r="R18" s="441" t="s">
        <v>617</v>
      </c>
      <c r="S18" s="485" t="s">
        <v>295</v>
      </c>
      <c r="T18" s="426" t="s">
        <v>85</v>
      </c>
      <c r="U18" s="818"/>
      <c r="V18" s="332">
        <v>44012</v>
      </c>
      <c r="W18" s="229"/>
      <c r="X18" s="220"/>
    </row>
    <row r="19" spans="1:24" ht="107.25" customHeight="1" x14ac:dyDescent="0.25">
      <c r="A19" s="927" t="s">
        <v>524</v>
      </c>
      <c r="B19" s="623" t="s">
        <v>94</v>
      </c>
      <c r="C19" s="587" t="s">
        <v>637</v>
      </c>
      <c r="D19" s="583" t="s">
        <v>128</v>
      </c>
      <c r="E19" s="441" t="s">
        <v>984</v>
      </c>
      <c r="F19" s="587" t="s">
        <v>621</v>
      </c>
      <c r="G19" s="582" t="s">
        <v>69</v>
      </c>
      <c r="H19" s="582" t="s">
        <v>74</v>
      </c>
      <c r="I19" s="582" t="s">
        <v>81</v>
      </c>
      <c r="J19" s="201" t="s">
        <v>622</v>
      </c>
      <c r="K19" s="480" t="s">
        <v>356</v>
      </c>
      <c r="L19" s="444" t="s">
        <v>295</v>
      </c>
      <c r="M19" s="582" t="s">
        <v>67</v>
      </c>
      <c r="N19" s="582" t="s">
        <v>72</v>
      </c>
      <c r="O19" s="582" t="s">
        <v>78</v>
      </c>
      <c r="P19" s="449" t="s">
        <v>162</v>
      </c>
      <c r="Q19" s="441" t="s">
        <v>623</v>
      </c>
      <c r="R19" s="441" t="s">
        <v>624</v>
      </c>
      <c r="S19" s="485" t="s">
        <v>295</v>
      </c>
      <c r="T19" s="426" t="s">
        <v>85</v>
      </c>
      <c r="U19" s="818"/>
      <c r="V19" s="332">
        <v>44012</v>
      </c>
      <c r="W19" s="229"/>
      <c r="X19" s="378"/>
    </row>
    <row r="20" spans="1:24" ht="105" customHeight="1" x14ac:dyDescent="0.25">
      <c r="A20" s="928"/>
      <c r="B20" s="624"/>
      <c r="C20" s="589"/>
      <c r="D20" s="625"/>
      <c r="E20" s="441" t="s">
        <v>985</v>
      </c>
      <c r="F20" s="589"/>
      <c r="G20" s="607"/>
      <c r="H20" s="607"/>
      <c r="I20" s="607"/>
      <c r="J20" s="201" t="s">
        <v>625</v>
      </c>
      <c r="K20" s="480" t="s">
        <v>355</v>
      </c>
      <c r="L20" s="444" t="s">
        <v>296</v>
      </c>
      <c r="M20" s="607"/>
      <c r="N20" s="607"/>
      <c r="O20" s="607"/>
      <c r="P20" s="449" t="s">
        <v>162</v>
      </c>
      <c r="Q20" s="441" t="s">
        <v>626</v>
      </c>
      <c r="R20" s="441" t="s">
        <v>617</v>
      </c>
      <c r="S20" s="485" t="s">
        <v>295</v>
      </c>
      <c r="T20" s="426" t="s">
        <v>85</v>
      </c>
      <c r="U20" s="818"/>
      <c r="V20" s="332">
        <v>44012</v>
      </c>
      <c r="W20" s="229"/>
      <c r="X20" s="376"/>
    </row>
    <row r="21" spans="1:24" ht="91.5" customHeight="1" x14ac:dyDescent="0.25">
      <c r="A21" s="929"/>
      <c r="B21" s="591"/>
      <c r="C21" s="588"/>
      <c r="D21" s="584"/>
      <c r="E21" s="441" t="s">
        <v>986</v>
      </c>
      <c r="F21" s="588"/>
      <c r="G21" s="580"/>
      <c r="H21" s="580"/>
      <c r="I21" s="580"/>
      <c r="J21" s="201" t="s">
        <v>627</v>
      </c>
      <c r="K21" s="480" t="s">
        <v>356</v>
      </c>
      <c r="L21" s="444" t="s">
        <v>295</v>
      </c>
      <c r="M21" s="580"/>
      <c r="N21" s="580"/>
      <c r="O21" s="580"/>
      <c r="P21" s="449" t="s">
        <v>162</v>
      </c>
      <c r="Q21" s="441" t="s">
        <v>628</v>
      </c>
      <c r="R21" s="441" t="s">
        <v>617</v>
      </c>
      <c r="S21" s="485" t="s">
        <v>295</v>
      </c>
      <c r="T21" s="426" t="s">
        <v>85</v>
      </c>
      <c r="U21" s="818"/>
      <c r="V21" s="332">
        <v>44012</v>
      </c>
      <c r="W21" s="229"/>
      <c r="X21" s="376"/>
    </row>
    <row r="22" spans="1:24" ht="78" customHeight="1" x14ac:dyDescent="0.25">
      <c r="A22" s="926" t="s">
        <v>524</v>
      </c>
      <c r="B22" s="590" t="s">
        <v>95</v>
      </c>
      <c r="C22" s="579" t="s">
        <v>638</v>
      </c>
      <c r="D22" s="577" t="s">
        <v>128</v>
      </c>
      <c r="E22" s="441" t="s">
        <v>639</v>
      </c>
      <c r="F22" s="441" t="s">
        <v>629</v>
      </c>
      <c r="G22" s="581" t="s">
        <v>68</v>
      </c>
      <c r="H22" s="581" t="s">
        <v>73</v>
      </c>
      <c r="I22" s="581" t="s">
        <v>80</v>
      </c>
      <c r="J22" s="210" t="s">
        <v>630</v>
      </c>
      <c r="K22" s="480" t="s">
        <v>355</v>
      </c>
      <c r="L22" s="444" t="s">
        <v>293</v>
      </c>
      <c r="M22" s="581" t="s">
        <v>161</v>
      </c>
      <c r="N22" s="581" t="s">
        <v>71</v>
      </c>
      <c r="O22" s="581" t="s">
        <v>78</v>
      </c>
      <c r="P22" s="449" t="s">
        <v>162</v>
      </c>
      <c r="Q22" s="441" t="s">
        <v>631</v>
      </c>
      <c r="R22" s="441" t="s">
        <v>613</v>
      </c>
      <c r="S22" s="485" t="s">
        <v>295</v>
      </c>
      <c r="T22" s="426" t="s">
        <v>85</v>
      </c>
      <c r="U22" s="818"/>
      <c r="V22" s="332">
        <v>44012</v>
      </c>
      <c r="W22" s="229"/>
      <c r="X22" s="220"/>
    </row>
    <row r="23" spans="1:24" ht="148.5" customHeight="1" x14ac:dyDescent="0.25">
      <c r="A23" s="926"/>
      <c r="B23" s="590"/>
      <c r="C23" s="579"/>
      <c r="D23" s="577"/>
      <c r="E23" s="441" t="s">
        <v>640</v>
      </c>
      <c r="F23" s="441" t="s">
        <v>632</v>
      </c>
      <c r="G23" s="581"/>
      <c r="H23" s="581"/>
      <c r="I23" s="581"/>
      <c r="J23" s="201" t="s">
        <v>633</v>
      </c>
      <c r="K23" s="480" t="s">
        <v>355</v>
      </c>
      <c r="L23" s="444" t="s">
        <v>296</v>
      </c>
      <c r="M23" s="581"/>
      <c r="N23" s="581"/>
      <c r="O23" s="581"/>
      <c r="P23" s="449" t="s">
        <v>162</v>
      </c>
      <c r="Q23" s="441" t="s">
        <v>642</v>
      </c>
      <c r="R23" s="441" t="s">
        <v>617</v>
      </c>
      <c r="S23" s="485" t="s">
        <v>295</v>
      </c>
      <c r="T23" s="426" t="s">
        <v>85</v>
      </c>
      <c r="U23" s="818"/>
      <c r="V23" s="332">
        <v>44012</v>
      </c>
      <c r="W23" s="229"/>
      <c r="X23" s="220"/>
    </row>
    <row r="24" spans="1:24" ht="78" customHeight="1" thickBot="1" x14ac:dyDescent="0.3">
      <c r="A24" s="930"/>
      <c r="B24" s="594"/>
      <c r="C24" s="609"/>
      <c r="D24" s="595"/>
      <c r="E24" s="473" t="s">
        <v>641</v>
      </c>
      <c r="F24" s="473" t="s">
        <v>634</v>
      </c>
      <c r="G24" s="596"/>
      <c r="H24" s="596"/>
      <c r="I24" s="596"/>
      <c r="J24" s="224" t="s">
        <v>635</v>
      </c>
      <c r="K24" s="483" t="s">
        <v>356</v>
      </c>
      <c r="L24" s="452" t="s">
        <v>522</v>
      </c>
      <c r="M24" s="596"/>
      <c r="N24" s="596"/>
      <c r="O24" s="596"/>
      <c r="P24" s="225" t="s">
        <v>162</v>
      </c>
      <c r="Q24" s="473" t="s">
        <v>932</v>
      </c>
      <c r="R24" s="473" t="s">
        <v>617</v>
      </c>
      <c r="S24" s="275" t="s">
        <v>295</v>
      </c>
      <c r="T24" s="822" t="s">
        <v>85</v>
      </c>
      <c r="U24" s="819"/>
      <c r="V24" s="332">
        <v>44012</v>
      </c>
      <c r="W24" s="230"/>
      <c r="X24" s="219"/>
    </row>
    <row r="25" spans="1:24" ht="72.75" customHeight="1" x14ac:dyDescent="0.25">
      <c r="A25" s="865" t="s">
        <v>141</v>
      </c>
      <c r="B25" s="673" t="s">
        <v>152</v>
      </c>
      <c r="C25" s="810" t="s">
        <v>577</v>
      </c>
      <c r="D25" s="675"/>
      <c r="E25" s="410" t="s">
        <v>579</v>
      </c>
      <c r="F25" s="826" t="s">
        <v>580</v>
      </c>
      <c r="G25" s="676" t="s">
        <v>161</v>
      </c>
      <c r="H25" s="676" t="s">
        <v>74</v>
      </c>
      <c r="I25" s="676" t="s">
        <v>80</v>
      </c>
      <c r="J25" s="811" t="s">
        <v>571</v>
      </c>
      <c r="K25" s="813" t="s">
        <v>355</v>
      </c>
      <c r="L25" s="451" t="s">
        <v>296</v>
      </c>
      <c r="M25" s="676" t="s">
        <v>161</v>
      </c>
      <c r="N25" s="676" t="s">
        <v>72</v>
      </c>
      <c r="O25" s="676" t="s">
        <v>78</v>
      </c>
      <c r="P25" s="675" t="s">
        <v>77</v>
      </c>
      <c r="Q25" s="410" t="s">
        <v>583</v>
      </c>
      <c r="R25" s="814" t="s">
        <v>572</v>
      </c>
      <c r="S25" s="451" t="s">
        <v>297</v>
      </c>
      <c r="T25" s="827" t="s">
        <v>85</v>
      </c>
      <c r="U25" s="823"/>
      <c r="V25" s="332">
        <v>44012</v>
      </c>
      <c r="W25" s="591"/>
      <c r="X25" s="639"/>
    </row>
    <row r="26" spans="1:24" ht="54" customHeight="1" x14ac:dyDescent="0.25">
      <c r="A26" s="612"/>
      <c r="B26" s="590"/>
      <c r="C26" s="579"/>
      <c r="D26" s="577"/>
      <c r="E26" s="441" t="s">
        <v>581</v>
      </c>
      <c r="F26" s="441" t="s">
        <v>582</v>
      </c>
      <c r="G26" s="581"/>
      <c r="H26" s="581"/>
      <c r="I26" s="581"/>
      <c r="J26" s="425" t="s">
        <v>573</v>
      </c>
      <c r="K26" s="480" t="s">
        <v>355</v>
      </c>
      <c r="L26" s="444" t="s">
        <v>296</v>
      </c>
      <c r="M26" s="581"/>
      <c r="N26" s="581"/>
      <c r="O26" s="581"/>
      <c r="P26" s="577"/>
      <c r="Q26" s="438" t="s">
        <v>586</v>
      </c>
      <c r="R26" s="598"/>
      <c r="S26" s="444" t="s">
        <v>296</v>
      </c>
      <c r="T26" s="828"/>
      <c r="U26" s="824"/>
      <c r="V26" s="332">
        <v>44012</v>
      </c>
      <c r="W26" s="590"/>
      <c r="X26" s="640"/>
    </row>
    <row r="27" spans="1:24" ht="69" customHeight="1" x14ac:dyDescent="0.25">
      <c r="A27" s="612" t="s">
        <v>141</v>
      </c>
      <c r="B27" s="590" t="s">
        <v>876</v>
      </c>
      <c r="C27" s="579" t="s">
        <v>578</v>
      </c>
      <c r="D27" s="577" t="s">
        <v>128</v>
      </c>
      <c r="E27" s="441" t="s">
        <v>579</v>
      </c>
      <c r="F27" s="441" t="s">
        <v>580</v>
      </c>
      <c r="G27" s="581" t="s">
        <v>161</v>
      </c>
      <c r="H27" s="581" t="s">
        <v>74</v>
      </c>
      <c r="I27" s="581" t="s">
        <v>80</v>
      </c>
      <c r="J27" s="425" t="s">
        <v>574</v>
      </c>
      <c r="K27" s="480" t="s">
        <v>355</v>
      </c>
      <c r="L27" s="444" t="s">
        <v>523</v>
      </c>
      <c r="M27" s="581" t="s">
        <v>161</v>
      </c>
      <c r="N27" s="581" t="s">
        <v>72</v>
      </c>
      <c r="O27" s="581" t="s">
        <v>78</v>
      </c>
      <c r="P27" s="577" t="s">
        <v>77</v>
      </c>
      <c r="Q27" s="438" t="s">
        <v>584</v>
      </c>
      <c r="R27" s="579" t="s">
        <v>575</v>
      </c>
      <c r="S27" s="444" t="s">
        <v>293</v>
      </c>
      <c r="T27" s="828" t="s">
        <v>85</v>
      </c>
      <c r="U27" s="824"/>
      <c r="V27" s="332">
        <v>44012</v>
      </c>
      <c r="W27" s="590"/>
      <c r="X27" s="640"/>
    </row>
    <row r="28" spans="1:24" ht="102.75" customHeight="1" thickBot="1" x14ac:dyDescent="0.3">
      <c r="A28" s="670"/>
      <c r="B28" s="594"/>
      <c r="C28" s="609"/>
      <c r="D28" s="595"/>
      <c r="E28" s="473" t="s">
        <v>581</v>
      </c>
      <c r="F28" s="473" t="s">
        <v>582</v>
      </c>
      <c r="G28" s="596"/>
      <c r="H28" s="596"/>
      <c r="I28" s="596"/>
      <c r="J28" s="205" t="s">
        <v>576</v>
      </c>
      <c r="K28" s="483" t="s">
        <v>355</v>
      </c>
      <c r="L28" s="469" t="s">
        <v>293</v>
      </c>
      <c r="M28" s="596"/>
      <c r="N28" s="596"/>
      <c r="O28" s="596"/>
      <c r="P28" s="595"/>
      <c r="Q28" s="473" t="s">
        <v>585</v>
      </c>
      <c r="R28" s="609"/>
      <c r="S28" s="469" t="s">
        <v>293</v>
      </c>
      <c r="T28" s="829"/>
      <c r="U28" s="825"/>
      <c r="V28" s="350">
        <v>44012</v>
      </c>
      <c r="W28" s="594"/>
      <c r="X28" s="641"/>
    </row>
    <row r="29" spans="1:24" ht="63.75" customHeight="1" x14ac:dyDescent="0.25">
      <c r="A29" s="865" t="s">
        <v>146</v>
      </c>
      <c r="B29" s="838" t="s">
        <v>877</v>
      </c>
      <c r="C29" s="810" t="s">
        <v>878</v>
      </c>
      <c r="D29" s="675" t="s">
        <v>128</v>
      </c>
      <c r="E29" s="410" t="s">
        <v>987</v>
      </c>
      <c r="F29" s="635" t="s">
        <v>880</v>
      </c>
      <c r="G29" s="676" t="s">
        <v>161</v>
      </c>
      <c r="H29" s="676" t="s">
        <v>73</v>
      </c>
      <c r="I29" s="676" t="s">
        <v>79</v>
      </c>
      <c r="J29" s="811" t="s">
        <v>541</v>
      </c>
      <c r="K29" s="813" t="s">
        <v>355</v>
      </c>
      <c r="L29" s="448" t="s">
        <v>297</v>
      </c>
      <c r="M29" s="676" t="s">
        <v>161</v>
      </c>
      <c r="N29" s="676" t="s">
        <v>71</v>
      </c>
      <c r="O29" s="676" t="s">
        <v>78</v>
      </c>
      <c r="P29" s="676" t="s">
        <v>162</v>
      </c>
      <c r="Q29" s="412" t="s">
        <v>153</v>
      </c>
      <c r="R29" s="412" t="s">
        <v>126</v>
      </c>
      <c r="S29" s="448" t="s">
        <v>297</v>
      </c>
      <c r="T29" s="839" t="s">
        <v>881</v>
      </c>
      <c r="U29" s="830"/>
      <c r="V29" s="332">
        <v>44012</v>
      </c>
      <c r="W29" s="222"/>
      <c r="X29" s="208"/>
    </row>
    <row r="30" spans="1:24" ht="60" customHeight="1" x14ac:dyDescent="0.25">
      <c r="A30" s="612"/>
      <c r="B30" s="600"/>
      <c r="C30" s="579"/>
      <c r="D30" s="577"/>
      <c r="E30" s="438" t="s">
        <v>879</v>
      </c>
      <c r="F30" s="588"/>
      <c r="G30" s="581"/>
      <c r="H30" s="581"/>
      <c r="I30" s="581"/>
      <c r="J30" s="441" t="s">
        <v>542</v>
      </c>
      <c r="K30" s="480" t="s">
        <v>355</v>
      </c>
      <c r="L30" s="444" t="s">
        <v>297</v>
      </c>
      <c r="M30" s="581"/>
      <c r="N30" s="581"/>
      <c r="O30" s="581"/>
      <c r="P30" s="581"/>
      <c r="Q30" s="467" t="s">
        <v>553</v>
      </c>
      <c r="R30" s="467" t="s">
        <v>126</v>
      </c>
      <c r="S30" s="444" t="s">
        <v>293</v>
      </c>
      <c r="T30" s="338" t="s">
        <v>994</v>
      </c>
      <c r="U30" s="831"/>
      <c r="V30" s="332">
        <v>44012</v>
      </c>
      <c r="W30" s="44"/>
      <c r="X30" s="351"/>
    </row>
    <row r="31" spans="1:24" ht="49.5" customHeight="1" x14ac:dyDescent="0.25">
      <c r="A31" s="612" t="s">
        <v>146</v>
      </c>
      <c r="B31" s="600" t="s">
        <v>189</v>
      </c>
      <c r="C31" s="579" t="s">
        <v>173</v>
      </c>
      <c r="D31" s="577" t="s">
        <v>128</v>
      </c>
      <c r="E31" s="587" t="s">
        <v>988</v>
      </c>
      <c r="F31" s="579" t="s">
        <v>1001</v>
      </c>
      <c r="G31" s="581" t="s">
        <v>161</v>
      </c>
      <c r="H31" s="581" t="s">
        <v>73</v>
      </c>
      <c r="I31" s="581" t="s">
        <v>79</v>
      </c>
      <c r="J31" s="425" t="s">
        <v>543</v>
      </c>
      <c r="K31" s="480" t="s">
        <v>355</v>
      </c>
      <c r="L31" s="444" t="s">
        <v>297</v>
      </c>
      <c r="M31" s="581" t="s">
        <v>161</v>
      </c>
      <c r="N31" s="581" t="s">
        <v>71</v>
      </c>
      <c r="O31" s="581" t="s">
        <v>78</v>
      </c>
      <c r="P31" s="581" t="s">
        <v>162</v>
      </c>
      <c r="Q31" s="467" t="s">
        <v>554</v>
      </c>
      <c r="R31" s="467" t="s">
        <v>126</v>
      </c>
      <c r="S31" s="444" t="s">
        <v>293</v>
      </c>
      <c r="T31" s="338" t="s">
        <v>995</v>
      </c>
      <c r="U31" s="831"/>
      <c r="V31" s="332">
        <v>44012</v>
      </c>
      <c r="W31" s="44"/>
      <c r="X31" s="352"/>
    </row>
    <row r="32" spans="1:24" ht="54.75" customHeight="1" x14ac:dyDescent="0.25">
      <c r="A32" s="612"/>
      <c r="B32" s="600"/>
      <c r="C32" s="579"/>
      <c r="D32" s="577"/>
      <c r="E32" s="588"/>
      <c r="F32" s="579"/>
      <c r="G32" s="581"/>
      <c r="H32" s="581"/>
      <c r="I32" s="581"/>
      <c r="J32" s="425" t="s">
        <v>544</v>
      </c>
      <c r="K32" s="480" t="s">
        <v>356</v>
      </c>
      <c r="L32" s="444" t="s">
        <v>293</v>
      </c>
      <c r="M32" s="581"/>
      <c r="N32" s="581"/>
      <c r="O32" s="581"/>
      <c r="P32" s="581"/>
      <c r="Q32" s="467" t="s">
        <v>990</v>
      </c>
      <c r="R32" s="467" t="s">
        <v>126</v>
      </c>
      <c r="S32" s="444" t="s">
        <v>296</v>
      </c>
      <c r="T32" s="338" t="s">
        <v>997</v>
      </c>
      <c r="U32" s="831"/>
      <c r="V32" s="332">
        <v>44012</v>
      </c>
      <c r="W32" s="44"/>
      <c r="X32" s="348"/>
    </row>
    <row r="33" spans="1:24" ht="45" customHeight="1" x14ac:dyDescent="0.25">
      <c r="A33" s="612"/>
      <c r="B33" s="600"/>
      <c r="C33" s="579"/>
      <c r="D33" s="577"/>
      <c r="E33" s="587" t="s">
        <v>989</v>
      </c>
      <c r="F33" s="579"/>
      <c r="G33" s="581"/>
      <c r="H33" s="581"/>
      <c r="I33" s="581"/>
      <c r="J33" s="441" t="s">
        <v>545</v>
      </c>
      <c r="K33" s="480" t="s">
        <v>356</v>
      </c>
      <c r="L33" s="444" t="s">
        <v>293</v>
      </c>
      <c r="M33" s="581"/>
      <c r="N33" s="581"/>
      <c r="O33" s="581"/>
      <c r="P33" s="581"/>
      <c r="Q33" s="467" t="s">
        <v>991</v>
      </c>
      <c r="R33" s="467" t="s">
        <v>126</v>
      </c>
      <c r="S33" s="444" t="s">
        <v>296</v>
      </c>
      <c r="T33" s="338" t="s">
        <v>998</v>
      </c>
      <c r="U33" s="831"/>
      <c r="V33" s="332">
        <v>44012</v>
      </c>
      <c r="W33" s="44"/>
      <c r="X33" s="348"/>
    </row>
    <row r="34" spans="1:24" ht="50.25" customHeight="1" x14ac:dyDescent="0.25">
      <c r="A34" s="612"/>
      <c r="B34" s="600"/>
      <c r="C34" s="579"/>
      <c r="D34" s="577"/>
      <c r="E34" s="588"/>
      <c r="F34" s="579"/>
      <c r="G34" s="581"/>
      <c r="H34" s="581"/>
      <c r="I34" s="581"/>
      <c r="J34" s="441" t="s">
        <v>546</v>
      </c>
      <c r="K34" s="480" t="s">
        <v>355</v>
      </c>
      <c r="L34" s="444" t="s">
        <v>297</v>
      </c>
      <c r="M34" s="581"/>
      <c r="N34" s="581"/>
      <c r="O34" s="581"/>
      <c r="P34" s="581"/>
      <c r="Q34" s="467" t="s">
        <v>992</v>
      </c>
      <c r="R34" s="467" t="s">
        <v>126</v>
      </c>
      <c r="S34" s="444" t="s">
        <v>296</v>
      </c>
      <c r="T34" s="338" t="s">
        <v>995</v>
      </c>
      <c r="U34" s="831"/>
      <c r="V34" s="332">
        <v>44012</v>
      </c>
      <c r="W34" s="44"/>
      <c r="X34" s="348"/>
    </row>
    <row r="35" spans="1:24" ht="48" customHeight="1" x14ac:dyDescent="0.25">
      <c r="A35" s="612"/>
      <c r="B35" s="600"/>
      <c r="C35" s="579"/>
      <c r="D35" s="577"/>
      <c r="E35" s="587" t="s">
        <v>552</v>
      </c>
      <c r="F35" s="579"/>
      <c r="G35" s="581"/>
      <c r="H35" s="581"/>
      <c r="I35" s="581"/>
      <c r="J35" s="441" t="s">
        <v>547</v>
      </c>
      <c r="K35" s="480" t="s">
        <v>356</v>
      </c>
      <c r="L35" s="444" t="s">
        <v>295</v>
      </c>
      <c r="M35" s="581"/>
      <c r="N35" s="581"/>
      <c r="O35" s="581"/>
      <c r="P35" s="581"/>
      <c r="Q35" s="467" t="s">
        <v>996</v>
      </c>
      <c r="R35" s="467" t="s">
        <v>126</v>
      </c>
      <c r="S35" s="444" t="s">
        <v>293</v>
      </c>
      <c r="T35" s="338" t="s">
        <v>999</v>
      </c>
      <c r="U35" s="831"/>
      <c r="V35" s="332">
        <v>44012</v>
      </c>
      <c r="W35" s="44"/>
      <c r="X35" s="352"/>
    </row>
    <row r="36" spans="1:24" ht="73.5" customHeight="1" x14ac:dyDescent="0.25">
      <c r="A36" s="612"/>
      <c r="B36" s="600"/>
      <c r="C36" s="579"/>
      <c r="D36" s="577"/>
      <c r="E36" s="588"/>
      <c r="F36" s="579"/>
      <c r="G36" s="581"/>
      <c r="H36" s="581"/>
      <c r="I36" s="581"/>
      <c r="J36" s="441" t="s">
        <v>548</v>
      </c>
      <c r="K36" s="480" t="s">
        <v>355</v>
      </c>
      <c r="L36" s="444" t="s">
        <v>293</v>
      </c>
      <c r="M36" s="581"/>
      <c r="N36" s="581"/>
      <c r="O36" s="581"/>
      <c r="P36" s="581"/>
      <c r="Q36" s="467" t="s">
        <v>993</v>
      </c>
      <c r="R36" s="467" t="s">
        <v>126</v>
      </c>
      <c r="S36" s="444" t="s">
        <v>293</v>
      </c>
      <c r="T36" s="338" t="s">
        <v>1000</v>
      </c>
      <c r="U36" s="831"/>
      <c r="V36" s="332">
        <v>44012</v>
      </c>
      <c r="W36" s="44"/>
      <c r="X36" s="352"/>
    </row>
    <row r="37" spans="1:24" ht="56.25" customHeight="1" x14ac:dyDescent="0.25">
      <c r="A37" s="612" t="s">
        <v>146</v>
      </c>
      <c r="B37" s="600" t="s">
        <v>190</v>
      </c>
      <c r="C37" s="579" t="s">
        <v>154</v>
      </c>
      <c r="D37" s="577" t="s">
        <v>128</v>
      </c>
      <c r="E37" s="587" t="s">
        <v>555</v>
      </c>
      <c r="F37" s="579" t="s">
        <v>556</v>
      </c>
      <c r="G37" s="581" t="s">
        <v>161</v>
      </c>
      <c r="H37" s="581" t="s">
        <v>73</v>
      </c>
      <c r="I37" s="581" t="s">
        <v>79</v>
      </c>
      <c r="J37" s="467" t="s">
        <v>549</v>
      </c>
      <c r="K37" s="480" t="s">
        <v>355</v>
      </c>
      <c r="L37" s="444" t="s">
        <v>293</v>
      </c>
      <c r="M37" s="636" t="s">
        <v>161</v>
      </c>
      <c r="N37" s="581" t="s">
        <v>71</v>
      </c>
      <c r="O37" s="581" t="s">
        <v>78</v>
      </c>
      <c r="P37" s="581" t="s">
        <v>174</v>
      </c>
      <c r="Q37" s="467" t="s">
        <v>587</v>
      </c>
      <c r="R37" s="467" t="s">
        <v>126</v>
      </c>
      <c r="S37" s="444" t="s">
        <v>293</v>
      </c>
      <c r="T37" s="338" t="s">
        <v>1002</v>
      </c>
      <c r="U37" s="832"/>
      <c r="V37" s="332">
        <v>44012</v>
      </c>
      <c r="W37" s="44"/>
      <c r="X37" s="348"/>
    </row>
    <row r="38" spans="1:24" ht="42" customHeight="1" x14ac:dyDescent="0.25">
      <c r="A38" s="612"/>
      <c r="B38" s="600"/>
      <c r="C38" s="579"/>
      <c r="D38" s="577"/>
      <c r="E38" s="589"/>
      <c r="F38" s="579"/>
      <c r="G38" s="581"/>
      <c r="H38" s="581"/>
      <c r="I38" s="581"/>
      <c r="J38" s="467" t="s">
        <v>550</v>
      </c>
      <c r="K38" s="480" t="s">
        <v>356</v>
      </c>
      <c r="L38" s="444" t="s">
        <v>522</v>
      </c>
      <c r="M38" s="636"/>
      <c r="N38" s="581"/>
      <c r="O38" s="581"/>
      <c r="P38" s="581"/>
      <c r="Q38" s="467" t="s">
        <v>588</v>
      </c>
      <c r="R38" s="467" t="s">
        <v>126</v>
      </c>
      <c r="S38" s="444" t="s">
        <v>293</v>
      </c>
      <c r="T38" s="338" t="s">
        <v>1003</v>
      </c>
      <c r="U38" s="833"/>
      <c r="V38" s="332">
        <v>44012</v>
      </c>
      <c r="W38" s="44"/>
      <c r="X38" s="352"/>
    </row>
    <row r="39" spans="1:24" ht="62.25" customHeight="1" thickBot="1" x14ac:dyDescent="0.3">
      <c r="A39" s="670"/>
      <c r="B39" s="601"/>
      <c r="C39" s="609"/>
      <c r="D39" s="595"/>
      <c r="E39" s="638"/>
      <c r="F39" s="609"/>
      <c r="G39" s="596"/>
      <c r="H39" s="596"/>
      <c r="I39" s="596"/>
      <c r="J39" s="468" t="s">
        <v>551</v>
      </c>
      <c r="K39" s="483" t="s">
        <v>355</v>
      </c>
      <c r="L39" s="469" t="s">
        <v>297</v>
      </c>
      <c r="M39" s="637"/>
      <c r="N39" s="596"/>
      <c r="O39" s="596"/>
      <c r="P39" s="596"/>
      <c r="Q39" s="468" t="s">
        <v>589</v>
      </c>
      <c r="R39" s="468" t="s">
        <v>126</v>
      </c>
      <c r="S39" s="469" t="s">
        <v>293</v>
      </c>
      <c r="T39" s="343" t="s">
        <v>882</v>
      </c>
      <c r="U39" s="834"/>
      <c r="V39" s="332">
        <v>44012</v>
      </c>
      <c r="W39" s="221"/>
      <c r="X39" s="354"/>
    </row>
    <row r="40" spans="1:24" s="206" customFormat="1" ht="109.5" customHeight="1" x14ac:dyDescent="0.25">
      <c r="A40" s="456" t="s">
        <v>134</v>
      </c>
      <c r="B40" s="457" t="s">
        <v>113</v>
      </c>
      <c r="C40" s="438" t="s">
        <v>1004</v>
      </c>
      <c r="D40" s="443" t="s">
        <v>128</v>
      </c>
      <c r="E40" s="470" t="s">
        <v>567</v>
      </c>
      <c r="F40" s="470" t="s">
        <v>565</v>
      </c>
      <c r="G40" s="212" t="s">
        <v>67</v>
      </c>
      <c r="H40" s="470" t="s">
        <v>73</v>
      </c>
      <c r="I40" s="470" t="s">
        <v>79</v>
      </c>
      <c r="J40" s="835" t="s">
        <v>1005</v>
      </c>
      <c r="K40" s="479" t="s">
        <v>355</v>
      </c>
      <c r="L40" s="440" t="s">
        <v>297</v>
      </c>
      <c r="M40" s="470" t="s">
        <v>161</v>
      </c>
      <c r="N40" s="470" t="s">
        <v>72</v>
      </c>
      <c r="O40" s="470" t="s">
        <v>78</v>
      </c>
      <c r="P40" s="443" t="s">
        <v>77</v>
      </c>
      <c r="Q40" s="835" t="s">
        <v>1009</v>
      </c>
      <c r="R40" s="836" t="s">
        <v>1010</v>
      </c>
      <c r="S40" s="440" t="s">
        <v>297</v>
      </c>
      <c r="T40" s="837" t="s">
        <v>1014</v>
      </c>
      <c r="U40" s="340"/>
      <c r="V40" s="332">
        <v>44012</v>
      </c>
      <c r="W40" s="207"/>
      <c r="X40" s="353"/>
    </row>
    <row r="41" spans="1:24" s="206" customFormat="1" ht="112.5" customHeight="1" x14ac:dyDescent="0.25">
      <c r="A41" s="612" t="s">
        <v>134</v>
      </c>
      <c r="B41" s="600" t="s">
        <v>114</v>
      </c>
      <c r="C41" s="579" t="s">
        <v>560</v>
      </c>
      <c r="D41" s="577" t="s">
        <v>128</v>
      </c>
      <c r="E41" s="467" t="s">
        <v>557</v>
      </c>
      <c r="F41" s="467" t="s">
        <v>562</v>
      </c>
      <c r="G41" s="581" t="s">
        <v>67</v>
      </c>
      <c r="H41" s="581" t="s">
        <v>73</v>
      </c>
      <c r="I41" s="581" t="s">
        <v>79</v>
      </c>
      <c r="J41" s="402" t="s">
        <v>1006</v>
      </c>
      <c r="K41" s="480" t="s">
        <v>355</v>
      </c>
      <c r="L41" s="444" t="s">
        <v>296</v>
      </c>
      <c r="M41" s="581" t="s">
        <v>161</v>
      </c>
      <c r="N41" s="581" t="s">
        <v>72</v>
      </c>
      <c r="O41" s="581" t="s">
        <v>78</v>
      </c>
      <c r="P41" s="445" t="s">
        <v>162</v>
      </c>
      <c r="Q41" s="403" t="s">
        <v>1011</v>
      </c>
      <c r="R41" s="402" t="s">
        <v>1010</v>
      </c>
      <c r="S41" s="444" t="s">
        <v>296</v>
      </c>
      <c r="T41" s="404" t="s">
        <v>1015</v>
      </c>
      <c r="U41" s="341"/>
      <c r="V41" s="332">
        <v>44012</v>
      </c>
      <c r="W41" s="209"/>
      <c r="X41" s="348"/>
    </row>
    <row r="42" spans="1:24" s="206" customFormat="1" ht="118.5" customHeight="1" x14ac:dyDescent="0.25">
      <c r="A42" s="612"/>
      <c r="B42" s="600"/>
      <c r="C42" s="579"/>
      <c r="D42" s="577"/>
      <c r="E42" s="467" t="s">
        <v>558</v>
      </c>
      <c r="F42" s="467" t="s">
        <v>563</v>
      </c>
      <c r="G42" s="581"/>
      <c r="H42" s="581"/>
      <c r="I42" s="581"/>
      <c r="J42" s="402" t="s">
        <v>1007</v>
      </c>
      <c r="K42" s="480" t="s">
        <v>355</v>
      </c>
      <c r="L42" s="444" t="s">
        <v>297</v>
      </c>
      <c r="M42" s="581"/>
      <c r="N42" s="581"/>
      <c r="O42" s="581"/>
      <c r="P42" s="445" t="s">
        <v>162</v>
      </c>
      <c r="Q42" s="403" t="s">
        <v>1012</v>
      </c>
      <c r="R42" s="402" t="s">
        <v>1010</v>
      </c>
      <c r="S42" s="444" t="s">
        <v>297</v>
      </c>
      <c r="T42" s="404" t="s">
        <v>1016</v>
      </c>
      <c r="U42" s="341"/>
      <c r="V42" s="332">
        <v>44012</v>
      </c>
      <c r="W42" s="209"/>
      <c r="X42" s="348"/>
    </row>
    <row r="43" spans="1:24" s="206" customFormat="1" ht="105" customHeight="1" thickBot="1" x14ac:dyDescent="0.3">
      <c r="A43" s="931" t="s">
        <v>134</v>
      </c>
      <c r="B43" s="843" t="s">
        <v>115</v>
      </c>
      <c r="C43" s="437" t="s">
        <v>561</v>
      </c>
      <c r="D43" s="442" t="s">
        <v>128</v>
      </c>
      <c r="E43" s="471" t="s">
        <v>566</v>
      </c>
      <c r="F43" s="471" t="s">
        <v>564</v>
      </c>
      <c r="G43" s="471" t="s">
        <v>68</v>
      </c>
      <c r="H43" s="471" t="s">
        <v>72</v>
      </c>
      <c r="I43" s="471" t="s">
        <v>79</v>
      </c>
      <c r="J43" s="844" t="s">
        <v>1008</v>
      </c>
      <c r="K43" s="845" t="s">
        <v>355</v>
      </c>
      <c r="L43" s="439" t="s">
        <v>296</v>
      </c>
      <c r="M43" s="471" t="s">
        <v>68</v>
      </c>
      <c r="N43" s="471" t="s">
        <v>72</v>
      </c>
      <c r="O43" s="471" t="s">
        <v>79</v>
      </c>
      <c r="P43" s="442" t="s">
        <v>162</v>
      </c>
      <c r="Q43" s="846" t="s">
        <v>1013</v>
      </c>
      <c r="R43" s="844" t="s">
        <v>559</v>
      </c>
      <c r="S43" s="439" t="s">
        <v>297</v>
      </c>
      <c r="T43" s="847" t="s">
        <v>1017</v>
      </c>
      <c r="U43" s="915"/>
      <c r="V43" s="350">
        <v>44012</v>
      </c>
      <c r="W43" s="223"/>
      <c r="X43" s="354"/>
    </row>
    <row r="44" spans="1:24" s="206" customFormat="1" ht="92.25" customHeight="1" x14ac:dyDescent="0.25">
      <c r="A44" s="668" t="s">
        <v>396</v>
      </c>
      <c r="B44" s="848" t="s">
        <v>397</v>
      </c>
      <c r="C44" s="635" t="s">
        <v>599</v>
      </c>
      <c r="D44" s="634" t="s">
        <v>128</v>
      </c>
      <c r="E44" s="410" t="s">
        <v>602</v>
      </c>
      <c r="F44" s="410" t="s">
        <v>603</v>
      </c>
      <c r="G44" s="671" t="s">
        <v>161</v>
      </c>
      <c r="H44" s="671" t="s">
        <v>73</v>
      </c>
      <c r="I44" s="671" t="s">
        <v>79</v>
      </c>
      <c r="J44" s="410" t="s">
        <v>591</v>
      </c>
      <c r="K44" s="813" t="s">
        <v>355</v>
      </c>
      <c r="L44" s="448" t="s">
        <v>296</v>
      </c>
      <c r="M44" s="671" t="s">
        <v>161</v>
      </c>
      <c r="N44" s="671" t="s">
        <v>71</v>
      </c>
      <c r="O44" s="671" t="s">
        <v>78</v>
      </c>
      <c r="P44" s="410" t="s">
        <v>162</v>
      </c>
      <c r="Q44" s="412" t="s">
        <v>592</v>
      </c>
      <c r="R44" s="410" t="s">
        <v>593</v>
      </c>
      <c r="S44" s="448" t="s">
        <v>296</v>
      </c>
      <c r="T44" s="839" t="s">
        <v>594</v>
      </c>
      <c r="U44" s="840"/>
      <c r="V44" s="332">
        <v>44012</v>
      </c>
      <c r="W44" s="207"/>
      <c r="X44" s="355"/>
    </row>
    <row r="45" spans="1:24" s="206" customFormat="1" ht="87" customHeight="1" x14ac:dyDescent="0.25">
      <c r="A45" s="666"/>
      <c r="B45" s="667"/>
      <c r="C45" s="589"/>
      <c r="D45" s="625"/>
      <c r="E45" s="587" t="s">
        <v>1018</v>
      </c>
      <c r="F45" s="587" t="s">
        <v>604</v>
      </c>
      <c r="G45" s="607"/>
      <c r="H45" s="607"/>
      <c r="I45" s="607"/>
      <c r="J45" s="441" t="s">
        <v>595</v>
      </c>
      <c r="K45" s="480" t="s">
        <v>355</v>
      </c>
      <c r="L45" s="440" t="s">
        <v>523</v>
      </c>
      <c r="M45" s="607"/>
      <c r="N45" s="607"/>
      <c r="O45" s="607"/>
      <c r="P45" s="441" t="s">
        <v>164</v>
      </c>
      <c r="Q45" s="467" t="s">
        <v>1020</v>
      </c>
      <c r="R45" s="441" t="s">
        <v>593</v>
      </c>
      <c r="S45" s="444" t="s">
        <v>293</v>
      </c>
      <c r="T45" s="338" t="s">
        <v>596</v>
      </c>
      <c r="U45" s="841"/>
      <c r="V45" s="405">
        <v>44012</v>
      </c>
      <c r="W45" s="209"/>
      <c r="X45" s="356"/>
    </row>
    <row r="46" spans="1:24" s="206" customFormat="1" ht="99" customHeight="1" x14ac:dyDescent="0.25">
      <c r="A46" s="611"/>
      <c r="B46" s="608"/>
      <c r="C46" s="588"/>
      <c r="D46" s="584"/>
      <c r="E46" s="588"/>
      <c r="F46" s="588"/>
      <c r="G46" s="580"/>
      <c r="H46" s="580"/>
      <c r="I46" s="580"/>
      <c r="J46" s="441" t="s">
        <v>1019</v>
      </c>
      <c r="K46" s="480" t="s">
        <v>355</v>
      </c>
      <c r="L46" s="440" t="s">
        <v>293</v>
      </c>
      <c r="M46" s="580"/>
      <c r="N46" s="580"/>
      <c r="O46" s="580"/>
      <c r="P46" s="441"/>
      <c r="Q46" s="467" t="s">
        <v>1021</v>
      </c>
      <c r="R46" s="441" t="s">
        <v>593</v>
      </c>
      <c r="S46" s="444" t="s">
        <v>293</v>
      </c>
      <c r="T46" s="338" t="s">
        <v>1024</v>
      </c>
      <c r="U46" s="841"/>
      <c r="V46" s="405"/>
      <c r="W46" s="209"/>
      <c r="X46" s="356"/>
    </row>
    <row r="47" spans="1:24" s="206" customFormat="1" ht="83.25" customHeight="1" x14ac:dyDescent="0.25">
      <c r="A47" s="459" t="s">
        <v>396</v>
      </c>
      <c r="B47" s="461" t="s">
        <v>398</v>
      </c>
      <c r="C47" s="441" t="s">
        <v>600</v>
      </c>
      <c r="D47" s="441" t="s">
        <v>128</v>
      </c>
      <c r="E47" s="441" t="s">
        <v>605</v>
      </c>
      <c r="F47" s="441" t="s">
        <v>606</v>
      </c>
      <c r="G47" s="467" t="s">
        <v>161</v>
      </c>
      <c r="H47" s="28" t="s">
        <v>73</v>
      </c>
      <c r="I47" s="28" t="s">
        <v>79</v>
      </c>
      <c r="J47" s="441" t="s">
        <v>609</v>
      </c>
      <c r="K47" s="480" t="s">
        <v>355</v>
      </c>
      <c r="L47" s="444" t="s">
        <v>293</v>
      </c>
      <c r="M47" s="467" t="s">
        <v>161</v>
      </c>
      <c r="N47" s="28" t="s">
        <v>72</v>
      </c>
      <c r="O47" s="28" t="s">
        <v>78</v>
      </c>
      <c r="P47" s="441" t="s">
        <v>162</v>
      </c>
      <c r="Q47" s="467" t="s">
        <v>1022</v>
      </c>
      <c r="R47" s="441" t="s">
        <v>597</v>
      </c>
      <c r="S47" s="444" t="s">
        <v>293</v>
      </c>
      <c r="T47" s="465" t="s">
        <v>1025</v>
      </c>
      <c r="U47" s="841"/>
      <c r="V47" s="405">
        <v>44012</v>
      </c>
      <c r="W47" s="209"/>
      <c r="X47" s="356"/>
    </row>
    <row r="48" spans="1:24" s="206" customFormat="1" ht="123" customHeight="1" thickBot="1" x14ac:dyDescent="0.3">
      <c r="A48" s="460" t="s">
        <v>396</v>
      </c>
      <c r="B48" s="462" t="s">
        <v>590</v>
      </c>
      <c r="C48" s="473" t="s">
        <v>601</v>
      </c>
      <c r="D48" s="473" t="s">
        <v>128</v>
      </c>
      <c r="E48" s="473" t="s">
        <v>607</v>
      </c>
      <c r="F48" s="473" t="s">
        <v>608</v>
      </c>
      <c r="G48" s="468" t="s">
        <v>161</v>
      </c>
      <c r="H48" s="45" t="s">
        <v>73</v>
      </c>
      <c r="I48" s="45" t="s">
        <v>79</v>
      </c>
      <c r="J48" s="473" t="s">
        <v>609</v>
      </c>
      <c r="K48" s="483" t="s">
        <v>355</v>
      </c>
      <c r="L48" s="469" t="s">
        <v>293</v>
      </c>
      <c r="M48" s="468" t="s">
        <v>161</v>
      </c>
      <c r="N48" s="45" t="s">
        <v>71</v>
      </c>
      <c r="O48" s="45" t="s">
        <v>78</v>
      </c>
      <c r="P48" s="473" t="s">
        <v>164</v>
      </c>
      <c r="Q48" s="468" t="s">
        <v>1023</v>
      </c>
      <c r="R48" s="473" t="s">
        <v>597</v>
      </c>
      <c r="S48" s="469" t="s">
        <v>296</v>
      </c>
      <c r="T48" s="343" t="s">
        <v>598</v>
      </c>
      <c r="U48" s="842"/>
      <c r="V48" s="350">
        <v>44012</v>
      </c>
      <c r="W48" s="223"/>
      <c r="X48" s="357"/>
    </row>
    <row r="49" spans="1:24" ht="52.5" customHeight="1" x14ac:dyDescent="0.25">
      <c r="A49" s="865" t="s">
        <v>137</v>
      </c>
      <c r="B49" s="673" t="s">
        <v>106</v>
      </c>
      <c r="C49" s="814" t="s">
        <v>643</v>
      </c>
      <c r="D49" s="675" t="s">
        <v>128</v>
      </c>
      <c r="E49" s="410" t="s">
        <v>644</v>
      </c>
      <c r="F49" s="410" t="s">
        <v>645</v>
      </c>
      <c r="G49" s="676" t="s">
        <v>161</v>
      </c>
      <c r="H49" s="676" t="s">
        <v>71</v>
      </c>
      <c r="I49" s="676" t="s">
        <v>78</v>
      </c>
      <c r="J49" s="850" t="s">
        <v>646</v>
      </c>
      <c r="K49" s="813" t="s">
        <v>355</v>
      </c>
      <c r="L49" s="448" t="s">
        <v>523</v>
      </c>
      <c r="M49" s="676" t="s">
        <v>161</v>
      </c>
      <c r="N49" s="676" t="s">
        <v>71</v>
      </c>
      <c r="O49" s="676" t="s">
        <v>78</v>
      </c>
      <c r="P49" s="448" t="s">
        <v>77</v>
      </c>
      <c r="Q49" s="412" t="s">
        <v>647</v>
      </c>
      <c r="R49" s="427" t="s">
        <v>130</v>
      </c>
      <c r="S49" s="451" t="s">
        <v>293</v>
      </c>
      <c r="T49" s="815" t="s">
        <v>648</v>
      </c>
      <c r="U49" s="830"/>
      <c r="V49" s="332">
        <v>44012</v>
      </c>
      <c r="W49" s="222"/>
      <c r="X49" s="652"/>
    </row>
    <row r="50" spans="1:24" ht="69.75" customHeight="1" x14ac:dyDescent="0.25">
      <c r="A50" s="612"/>
      <c r="B50" s="590"/>
      <c r="C50" s="598"/>
      <c r="D50" s="577"/>
      <c r="E50" s="441" t="s">
        <v>649</v>
      </c>
      <c r="F50" s="441" t="s">
        <v>650</v>
      </c>
      <c r="G50" s="581"/>
      <c r="H50" s="581"/>
      <c r="I50" s="581"/>
      <c r="J50" s="30" t="s">
        <v>651</v>
      </c>
      <c r="K50" s="480" t="s">
        <v>355</v>
      </c>
      <c r="L50" s="444" t="s">
        <v>523</v>
      </c>
      <c r="M50" s="581"/>
      <c r="N50" s="581"/>
      <c r="O50" s="581"/>
      <c r="P50" s="444" t="s">
        <v>77</v>
      </c>
      <c r="Q50" s="467" t="s">
        <v>647</v>
      </c>
      <c r="R50" s="485" t="s">
        <v>130</v>
      </c>
      <c r="S50" s="439" t="s">
        <v>293</v>
      </c>
      <c r="T50" s="816" t="s">
        <v>648</v>
      </c>
      <c r="U50" s="831"/>
      <c r="V50" s="332">
        <v>44012</v>
      </c>
      <c r="W50" s="44"/>
      <c r="X50" s="653"/>
    </row>
    <row r="51" spans="1:24" ht="53.25" customHeight="1" x14ac:dyDescent="0.25">
      <c r="A51" s="612"/>
      <c r="B51" s="590"/>
      <c r="C51" s="598"/>
      <c r="D51" s="577"/>
      <c r="E51" s="441"/>
      <c r="F51" s="441"/>
      <c r="G51" s="581"/>
      <c r="H51" s="581"/>
      <c r="I51" s="581"/>
      <c r="J51" s="30" t="s">
        <v>652</v>
      </c>
      <c r="K51" s="480" t="s">
        <v>355</v>
      </c>
      <c r="L51" s="444" t="s">
        <v>523</v>
      </c>
      <c r="M51" s="581"/>
      <c r="N51" s="581"/>
      <c r="O51" s="581"/>
      <c r="P51" s="444" t="s">
        <v>77</v>
      </c>
      <c r="Q51" s="467" t="s">
        <v>647</v>
      </c>
      <c r="R51" s="485" t="s">
        <v>653</v>
      </c>
      <c r="S51" s="439" t="s">
        <v>293</v>
      </c>
      <c r="T51" s="816" t="s">
        <v>654</v>
      </c>
      <c r="U51" s="831"/>
      <c r="V51" s="332">
        <v>44012</v>
      </c>
      <c r="W51" s="44"/>
      <c r="X51" s="653"/>
    </row>
    <row r="52" spans="1:24" ht="65.25" customHeight="1" x14ac:dyDescent="0.25">
      <c r="A52" s="612"/>
      <c r="B52" s="590"/>
      <c r="C52" s="598"/>
      <c r="D52" s="577"/>
      <c r="E52" s="441"/>
      <c r="F52" s="441"/>
      <c r="G52" s="581"/>
      <c r="H52" s="581"/>
      <c r="I52" s="581"/>
      <c r="J52" s="211" t="s">
        <v>655</v>
      </c>
      <c r="K52" s="480" t="s">
        <v>355</v>
      </c>
      <c r="L52" s="444" t="s">
        <v>293</v>
      </c>
      <c r="M52" s="581"/>
      <c r="N52" s="581"/>
      <c r="O52" s="581"/>
      <c r="P52" s="444" t="s">
        <v>77</v>
      </c>
      <c r="Q52" s="467" t="s">
        <v>940</v>
      </c>
      <c r="R52" s="485" t="s">
        <v>130</v>
      </c>
      <c r="S52" s="439" t="s">
        <v>293</v>
      </c>
      <c r="T52" s="816" t="s">
        <v>656</v>
      </c>
      <c r="U52" s="831"/>
      <c r="V52" s="332">
        <v>44012</v>
      </c>
      <c r="W52" s="44"/>
      <c r="X52" s="658"/>
    </row>
    <row r="53" spans="1:24" ht="35.25" customHeight="1" x14ac:dyDescent="0.25">
      <c r="A53" s="612" t="s">
        <v>137</v>
      </c>
      <c r="B53" s="590" t="s">
        <v>107</v>
      </c>
      <c r="C53" s="598" t="s">
        <v>657</v>
      </c>
      <c r="D53" s="577" t="s">
        <v>128</v>
      </c>
      <c r="E53" s="441" t="s">
        <v>1026</v>
      </c>
      <c r="F53" s="441" t="s">
        <v>658</v>
      </c>
      <c r="G53" s="581" t="s">
        <v>161</v>
      </c>
      <c r="H53" s="581" t="s">
        <v>71</v>
      </c>
      <c r="I53" s="581" t="s">
        <v>78</v>
      </c>
      <c r="J53" s="211" t="s">
        <v>659</v>
      </c>
      <c r="K53" s="480" t="s">
        <v>355</v>
      </c>
      <c r="L53" s="444" t="s">
        <v>293</v>
      </c>
      <c r="M53" s="581" t="s">
        <v>161</v>
      </c>
      <c r="N53" s="581" t="s">
        <v>71</v>
      </c>
      <c r="O53" s="581" t="s">
        <v>78</v>
      </c>
      <c r="P53" s="581" t="s">
        <v>77</v>
      </c>
      <c r="Q53" s="642" t="s">
        <v>660</v>
      </c>
      <c r="R53" s="485" t="s">
        <v>130</v>
      </c>
      <c r="S53" s="439" t="s">
        <v>293</v>
      </c>
      <c r="T53" s="851" t="s">
        <v>939</v>
      </c>
      <c r="U53" s="831"/>
      <c r="V53" s="405">
        <v>44012</v>
      </c>
      <c r="W53" s="44"/>
      <c r="X53" s="659"/>
    </row>
    <row r="54" spans="1:24" ht="58.5" customHeight="1" x14ac:dyDescent="0.25">
      <c r="A54" s="612"/>
      <c r="B54" s="590"/>
      <c r="C54" s="598"/>
      <c r="D54" s="577"/>
      <c r="E54" s="587" t="s">
        <v>1027</v>
      </c>
      <c r="F54" s="579" t="s">
        <v>661</v>
      </c>
      <c r="G54" s="581"/>
      <c r="H54" s="581"/>
      <c r="I54" s="581"/>
      <c r="J54" s="30" t="s">
        <v>662</v>
      </c>
      <c r="K54" s="480" t="s">
        <v>355</v>
      </c>
      <c r="L54" s="444" t="s">
        <v>293</v>
      </c>
      <c r="M54" s="581"/>
      <c r="N54" s="581"/>
      <c r="O54" s="581"/>
      <c r="P54" s="581"/>
      <c r="Q54" s="643"/>
      <c r="R54" s="485" t="s">
        <v>130</v>
      </c>
      <c r="S54" s="439" t="s">
        <v>293</v>
      </c>
      <c r="T54" s="852"/>
      <c r="U54" s="831"/>
      <c r="V54" s="332">
        <v>44012</v>
      </c>
      <c r="W54" s="44"/>
      <c r="X54" s="653"/>
    </row>
    <row r="55" spans="1:24" ht="49.5" customHeight="1" thickBot="1" x14ac:dyDescent="0.3">
      <c r="A55" s="670"/>
      <c r="B55" s="594"/>
      <c r="C55" s="622"/>
      <c r="D55" s="595"/>
      <c r="E55" s="638"/>
      <c r="F55" s="609"/>
      <c r="G55" s="596"/>
      <c r="H55" s="596"/>
      <c r="I55" s="596"/>
      <c r="J55" s="215" t="s">
        <v>663</v>
      </c>
      <c r="K55" s="483" t="s">
        <v>355</v>
      </c>
      <c r="L55" s="469" t="s">
        <v>293</v>
      </c>
      <c r="M55" s="596"/>
      <c r="N55" s="596"/>
      <c r="O55" s="596"/>
      <c r="P55" s="596"/>
      <c r="Q55" s="644"/>
      <c r="R55" s="406" t="s">
        <v>195</v>
      </c>
      <c r="S55" s="469" t="s">
        <v>293</v>
      </c>
      <c r="T55" s="853"/>
      <c r="U55" s="849"/>
      <c r="V55" s="407">
        <v>44012</v>
      </c>
      <c r="W55" s="221"/>
      <c r="X55" s="660"/>
    </row>
    <row r="56" spans="1:24" ht="66.75" customHeight="1" x14ac:dyDescent="0.25">
      <c r="A56" s="865" t="s">
        <v>132</v>
      </c>
      <c r="B56" s="838" t="s">
        <v>121</v>
      </c>
      <c r="C56" s="858" t="s">
        <v>669</v>
      </c>
      <c r="D56" s="675" t="s">
        <v>128</v>
      </c>
      <c r="E56" s="859" t="s">
        <v>672</v>
      </c>
      <c r="F56" s="859" t="s">
        <v>678</v>
      </c>
      <c r="G56" s="676" t="s">
        <v>161</v>
      </c>
      <c r="H56" s="676" t="s">
        <v>71</v>
      </c>
      <c r="I56" s="676" t="s">
        <v>78</v>
      </c>
      <c r="J56" s="860" t="s">
        <v>664</v>
      </c>
      <c r="K56" s="813" t="s">
        <v>355</v>
      </c>
      <c r="L56" s="676" t="s">
        <v>522</v>
      </c>
      <c r="M56" s="676" t="s">
        <v>161</v>
      </c>
      <c r="N56" s="676" t="s">
        <v>71</v>
      </c>
      <c r="O56" s="676" t="s">
        <v>78</v>
      </c>
      <c r="P56" s="675" t="s">
        <v>77</v>
      </c>
      <c r="Q56" s="860" t="s">
        <v>1028</v>
      </c>
      <c r="R56" s="860" t="s">
        <v>156</v>
      </c>
      <c r="S56" s="676" t="s">
        <v>296</v>
      </c>
      <c r="T56" s="827" t="s">
        <v>85</v>
      </c>
      <c r="U56" s="854"/>
      <c r="V56" s="646">
        <v>44012</v>
      </c>
      <c r="W56" s="624"/>
      <c r="X56" s="653"/>
    </row>
    <row r="57" spans="1:24" ht="66.75" customHeight="1" x14ac:dyDescent="0.25">
      <c r="A57" s="612"/>
      <c r="B57" s="600"/>
      <c r="C57" s="617"/>
      <c r="D57" s="577"/>
      <c r="E57" s="481" t="s">
        <v>673</v>
      </c>
      <c r="F57" s="481" t="s">
        <v>679</v>
      </c>
      <c r="G57" s="581"/>
      <c r="H57" s="581"/>
      <c r="I57" s="581"/>
      <c r="J57" s="602"/>
      <c r="K57" s="480" t="s">
        <v>355</v>
      </c>
      <c r="L57" s="581"/>
      <c r="M57" s="581"/>
      <c r="N57" s="581"/>
      <c r="O57" s="581"/>
      <c r="P57" s="577"/>
      <c r="Q57" s="602"/>
      <c r="R57" s="602"/>
      <c r="S57" s="581"/>
      <c r="T57" s="828"/>
      <c r="U57" s="855"/>
      <c r="V57" s="647"/>
      <c r="W57" s="591"/>
      <c r="X57" s="653"/>
    </row>
    <row r="58" spans="1:24" ht="116.25" customHeight="1" x14ac:dyDescent="0.25">
      <c r="A58" s="612"/>
      <c r="B58" s="600"/>
      <c r="C58" s="617"/>
      <c r="D58" s="577"/>
      <c r="E58" s="481" t="s">
        <v>674</v>
      </c>
      <c r="F58" s="481" t="s">
        <v>680</v>
      </c>
      <c r="G58" s="581"/>
      <c r="H58" s="581"/>
      <c r="I58" s="581"/>
      <c r="J58" s="28" t="s">
        <v>665</v>
      </c>
      <c r="K58" s="480" t="s">
        <v>355</v>
      </c>
      <c r="L58" s="444" t="s">
        <v>523</v>
      </c>
      <c r="M58" s="581"/>
      <c r="N58" s="581"/>
      <c r="O58" s="581"/>
      <c r="P58" s="445" t="s">
        <v>77</v>
      </c>
      <c r="Q58" s="470" t="s">
        <v>1029</v>
      </c>
      <c r="R58" s="444" t="s">
        <v>156</v>
      </c>
      <c r="S58" s="580" t="s">
        <v>296</v>
      </c>
      <c r="T58" s="828" t="s">
        <v>85</v>
      </c>
      <c r="U58" s="854"/>
      <c r="V58" s="645">
        <v>44012</v>
      </c>
      <c r="W58" s="623"/>
      <c r="X58" s="653"/>
    </row>
    <row r="59" spans="1:24" ht="99.75" customHeight="1" thickBot="1" x14ac:dyDescent="0.3">
      <c r="A59" s="612"/>
      <c r="B59" s="600"/>
      <c r="C59" s="617"/>
      <c r="D59" s="577"/>
      <c r="E59" s="481" t="s">
        <v>675</v>
      </c>
      <c r="F59" s="408" t="s">
        <v>934</v>
      </c>
      <c r="G59" s="581"/>
      <c r="H59" s="581"/>
      <c r="I59" s="581"/>
      <c r="J59" s="28" t="s">
        <v>666</v>
      </c>
      <c r="K59" s="480" t="s">
        <v>355</v>
      </c>
      <c r="L59" s="444" t="s">
        <v>523</v>
      </c>
      <c r="M59" s="581"/>
      <c r="N59" s="581"/>
      <c r="O59" s="581"/>
      <c r="P59" s="445" t="s">
        <v>77</v>
      </c>
      <c r="Q59" s="470" t="s">
        <v>1029</v>
      </c>
      <c r="R59" s="444" t="s">
        <v>156</v>
      </c>
      <c r="S59" s="581"/>
      <c r="T59" s="828"/>
      <c r="U59" s="855"/>
      <c r="V59" s="647"/>
      <c r="W59" s="591"/>
      <c r="X59" s="653"/>
    </row>
    <row r="60" spans="1:24" ht="82.5" customHeight="1" x14ac:dyDescent="0.25">
      <c r="A60" s="612" t="s">
        <v>132</v>
      </c>
      <c r="B60" s="600" t="s">
        <v>122</v>
      </c>
      <c r="C60" s="617" t="s">
        <v>670</v>
      </c>
      <c r="D60" s="619" t="s">
        <v>128</v>
      </c>
      <c r="E60" s="409" t="s">
        <v>1030</v>
      </c>
      <c r="F60" s="481" t="s">
        <v>1031</v>
      </c>
      <c r="G60" s="581" t="s">
        <v>161</v>
      </c>
      <c r="H60" s="581" t="s">
        <v>71</v>
      </c>
      <c r="I60" s="581" t="s">
        <v>78</v>
      </c>
      <c r="J60" s="481" t="s">
        <v>1035</v>
      </c>
      <c r="K60" s="480" t="s">
        <v>355</v>
      </c>
      <c r="L60" s="444" t="s">
        <v>523</v>
      </c>
      <c r="M60" s="581" t="s">
        <v>161</v>
      </c>
      <c r="N60" s="581" t="s">
        <v>71</v>
      </c>
      <c r="O60" s="581" t="s">
        <v>78</v>
      </c>
      <c r="P60" s="577" t="s">
        <v>77</v>
      </c>
      <c r="Q60" s="467" t="s">
        <v>1039</v>
      </c>
      <c r="R60" s="477" t="s">
        <v>156</v>
      </c>
      <c r="S60" s="444" t="s">
        <v>296</v>
      </c>
      <c r="T60" s="426" t="s">
        <v>85</v>
      </c>
      <c r="U60" s="856"/>
      <c r="V60" s="645">
        <v>44012</v>
      </c>
      <c r="W60" s="623"/>
      <c r="X60" s="652"/>
    </row>
    <row r="61" spans="1:24" ht="82.5" customHeight="1" x14ac:dyDescent="0.25">
      <c r="A61" s="612"/>
      <c r="B61" s="600"/>
      <c r="C61" s="617"/>
      <c r="D61" s="619"/>
      <c r="E61" s="481" t="s">
        <v>1032</v>
      </c>
      <c r="F61" s="481" t="s">
        <v>668</v>
      </c>
      <c r="G61" s="581"/>
      <c r="H61" s="581"/>
      <c r="I61" s="581"/>
      <c r="J61" s="481" t="s">
        <v>1036</v>
      </c>
      <c r="K61" s="480" t="s">
        <v>355</v>
      </c>
      <c r="L61" s="444" t="s">
        <v>523</v>
      </c>
      <c r="M61" s="581"/>
      <c r="N61" s="581"/>
      <c r="O61" s="581"/>
      <c r="P61" s="577"/>
      <c r="Q61" s="467" t="s">
        <v>1040</v>
      </c>
      <c r="R61" s="477" t="s">
        <v>156</v>
      </c>
      <c r="S61" s="444" t="s">
        <v>296</v>
      </c>
      <c r="T61" s="426" t="s">
        <v>85</v>
      </c>
      <c r="U61" s="856"/>
      <c r="V61" s="646"/>
      <c r="W61" s="624"/>
      <c r="X61" s="653"/>
    </row>
    <row r="62" spans="1:24" ht="78.75" customHeight="1" x14ac:dyDescent="0.25">
      <c r="A62" s="612"/>
      <c r="B62" s="600"/>
      <c r="C62" s="617"/>
      <c r="D62" s="619"/>
      <c r="E62" s="481" t="s">
        <v>1033</v>
      </c>
      <c r="F62" s="481" t="s">
        <v>668</v>
      </c>
      <c r="G62" s="581"/>
      <c r="H62" s="581"/>
      <c r="I62" s="581"/>
      <c r="J62" s="481" t="s">
        <v>1037</v>
      </c>
      <c r="K62" s="480" t="s">
        <v>355</v>
      </c>
      <c r="L62" s="444" t="s">
        <v>523</v>
      </c>
      <c r="M62" s="581"/>
      <c r="N62" s="581"/>
      <c r="O62" s="581"/>
      <c r="P62" s="577"/>
      <c r="Q62" s="467" t="s">
        <v>1041</v>
      </c>
      <c r="R62" s="477" t="s">
        <v>156</v>
      </c>
      <c r="S62" s="444" t="s">
        <v>296</v>
      </c>
      <c r="T62" s="426" t="s">
        <v>85</v>
      </c>
      <c r="U62" s="856"/>
      <c r="V62" s="647"/>
      <c r="W62" s="591"/>
      <c r="X62" s="653"/>
    </row>
    <row r="63" spans="1:24" ht="57.75" customHeight="1" x14ac:dyDescent="0.25">
      <c r="A63" s="612" t="s">
        <v>132</v>
      </c>
      <c r="B63" s="590" t="s">
        <v>123</v>
      </c>
      <c r="C63" s="617" t="s">
        <v>671</v>
      </c>
      <c r="D63" s="619" t="s">
        <v>128</v>
      </c>
      <c r="E63" s="481" t="s">
        <v>676</v>
      </c>
      <c r="F63" s="481" t="s">
        <v>681</v>
      </c>
      <c r="G63" s="581" t="s">
        <v>67</v>
      </c>
      <c r="H63" s="581" t="s">
        <v>72</v>
      </c>
      <c r="I63" s="581" t="s">
        <v>78</v>
      </c>
      <c r="J63" s="616" t="s">
        <v>1038</v>
      </c>
      <c r="K63" s="480" t="s">
        <v>355</v>
      </c>
      <c r="L63" s="581" t="s">
        <v>523</v>
      </c>
      <c r="M63" s="581" t="s">
        <v>161</v>
      </c>
      <c r="N63" s="581" t="s">
        <v>71</v>
      </c>
      <c r="O63" s="581" t="s">
        <v>78</v>
      </c>
      <c r="P63" s="577" t="s">
        <v>77</v>
      </c>
      <c r="Q63" s="467" t="s">
        <v>1042</v>
      </c>
      <c r="R63" s="602" t="s">
        <v>156</v>
      </c>
      <c r="S63" s="582" t="s">
        <v>296</v>
      </c>
      <c r="T63" s="663" t="s">
        <v>85</v>
      </c>
      <c r="U63" s="856"/>
      <c r="V63" s="645">
        <v>44012</v>
      </c>
      <c r="W63" s="623"/>
      <c r="X63" s="654"/>
    </row>
    <row r="64" spans="1:24" ht="57.75" customHeight="1" thickBot="1" x14ac:dyDescent="0.3">
      <c r="A64" s="670"/>
      <c r="B64" s="594"/>
      <c r="C64" s="618"/>
      <c r="D64" s="620"/>
      <c r="E64" s="482" t="s">
        <v>677</v>
      </c>
      <c r="F64" s="482" t="s">
        <v>1034</v>
      </c>
      <c r="G64" s="596"/>
      <c r="H64" s="596"/>
      <c r="I64" s="596"/>
      <c r="J64" s="861"/>
      <c r="K64" s="483" t="s">
        <v>355</v>
      </c>
      <c r="L64" s="596"/>
      <c r="M64" s="596"/>
      <c r="N64" s="596"/>
      <c r="O64" s="596"/>
      <c r="P64" s="595"/>
      <c r="Q64" s="468" t="s">
        <v>1043</v>
      </c>
      <c r="R64" s="603"/>
      <c r="S64" s="650"/>
      <c r="T64" s="862"/>
      <c r="U64" s="857"/>
      <c r="V64" s="648"/>
      <c r="W64" s="656"/>
      <c r="X64" s="655"/>
    </row>
    <row r="65" spans="1:24" ht="57" customHeight="1" x14ac:dyDescent="0.25">
      <c r="A65" s="865" t="s">
        <v>139</v>
      </c>
      <c r="B65" s="673" t="s">
        <v>99</v>
      </c>
      <c r="C65" s="613" t="s">
        <v>1044</v>
      </c>
      <c r="D65" s="675" t="s">
        <v>128</v>
      </c>
      <c r="E65" s="410" t="s">
        <v>683</v>
      </c>
      <c r="F65" s="410" t="s">
        <v>1045</v>
      </c>
      <c r="G65" s="676" t="s">
        <v>161</v>
      </c>
      <c r="H65" s="676" t="s">
        <v>73</v>
      </c>
      <c r="I65" s="676" t="s">
        <v>79</v>
      </c>
      <c r="J65" s="411" t="s">
        <v>1047</v>
      </c>
      <c r="K65" s="813" t="s">
        <v>355</v>
      </c>
      <c r="L65" s="448" t="s">
        <v>296</v>
      </c>
      <c r="M65" s="676" t="s">
        <v>161</v>
      </c>
      <c r="N65" s="676" t="s">
        <v>71</v>
      </c>
      <c r="O65" s="671" t="s">
        <v>78</v>
      </c>
      <c r="P65" s="634" t="s">
        <v>162</v>
      </c>
      <c r="Q65" s="412" t="s">
        <v>1048</v>
      </c>
      <c r="R65" s="866" t="s">
        <v>150</v>
      </c>
      <c r="S65" s="427" t="s">
        <v>293</v>
      </c>
      <c r="T65" s="867" t="s">
        <v>85</v>
      </c>
      <c r="U65" s="840"/>
      <c r="V65" s="317">
        <v>44012</v>
      </c>
      <c r="W65" s="222"/>
      <c r="X65" s="220"/>
    </row>
    <row r="66" spans="1:24" ht="69" customHeight="1" x14ac:dyDescent="0.25">
      <c r="A66" s="612"/>
      <c r="B66" s="590"/>
      <c r="C66" s="614"/>
      <c r="D66" s="577"/>
      <c r="E66" s="441" t="s">
        <v>684</v>
      </c>
      <c r="F66" s="204" t="s">
        <v>690</v>
      </c>
      <c r="G66" s="581"/>
      <c r="H66" s="581"/>
      <c r="I66" s="581"/>
      <c r="J66" s="453" t="s">
        <v>694</v>
      </c>
      <c r="K66" s="480" t="s">
        <v>355</v>
      </c>
      <c r="L66" s="444" t="s">
        <v>297</v>
      </c>
      <c r="M66" s="581"/>
      <c r="N66" s="581"/>
      <c r="O66" s="607"/>
      <c r="P66" s="625"/>
      <c r="Q66" s="467" t="s">
        <v>1049</v>
      </c>
      <c r="R66" s="399" t="s">
        <v>904</v>
      </c>
      <c r="S66" s="485" t="s">
        <v>296</v>
      </c>
      <c r="T66" s="426" t="s">
        <v>85</v>
      </c>
      <c r="U66" s="841"/>
      <c r="V66" s="317">
        <v>44012</v>
      </c>
      <c r="W66" s="44"/>
      <c r="X66" s="220"/>
    </row>
    <row r="67" spans="1:24" ht="78.75" customHeight="1" x14ac:dyDescent="0.25">
      <c r="A67" s="612"/>
      <c r="B67" s="590"/>
      <c r="C67" s="615"/>
      <c r="D67" s="577"/>
      <c r="E67" s="441" t="s">
        <v>685</v>
      </c>
      <c r="F67" s="204" t="s">
        <v>1046</v>
      </c>
      <c r="G67" s="581"/>
      <c r="H67" s="581"/>
      <c r="I67" s="581"/>
      <c r="J67" s="453" t="s">
        <v>694</v>
      </c>
      <c r="K67" s="480" t="s">
        <v>355</v>
      </c>
      <c r="L67" s="444" t="s">
        <v>296</v>
      </c>
      <c r="M67" s="581"/>
      <c r="N67" s="581"/>
      <c r="O67" s="607"/>
      <c r="P67" s="625"/>
      <c r="Q67" s="467" t="s">
        <v>1050</v>
      </c>
      <c r="R67" s="399" t="s">
        <v>150</v>
      </c>
      <c r="S67" s="485" t="s">
        <v>296</v>
      </c>
      <c r="T67" s="426" t="s">
        <v>85</v>
      </c>
      <c r="U67" s="841"/>
      <c r="V67" s="317">
        <v>44012</v>
      </c>
      <c r="W67" s="44"/>
      <c r="X67" s="220"/>
    </row>
    <row r="68" spans="1:24" ht="131.25" customHeight="1" x14ac:dyDescent="0.25">
      <c r="A68" s="612" t="s">
        <v>139</v>
      </c>
      <c r="B68" s="600" t="s">
        <v>100</v>
      </c>
      <c r="C68" s="610" t="s">
        <v>196</v>
      </c>
      <c r="D68" s="577" t="s">
        <v>128</v>
      </c>
      <c r="E68" s="441" t="s">
        <v>686</v>
      </c>
      <c r="F68" s="204" t="s">
        <v>691</v>
      </c>
      <c r="G68" s="582" t="s">
        <v>161</v>
      </c>
      <c r="H68" s="582" t="s">
        <v>71</v>
      </c>
      <c r="I68" s="582" t="s">
        <v>78</v>
      </c>
      <c r="J68" s="453" t="s">
        <v>695</v>
      </c>
      <c r="K68" s="480" t="s">
        <v>355</v>
      </c>
      <c r="L68" s="444" t="s">
        <v>293</v>
      </c>
      <c r="M68" s="582" t="s">
        <v>161</v>
      </c>
      <c r="N68" s="582" t="s">
        <v>71</v>
      </c>
      <c r="O68" s="582" t="s">
        <v>78</v>
      </c>
      <c r="P68" s="583" t="s">
        <v>77</v>
      </c>
      <c r="Q68" s="467" t="s">
        <v>1051</v>
      </c>
      <c r="R68" s="399" t="s">
        <v>150</v>
      </c>
      <c r="S68" s="485" t="s">
        <v>297</v>
      </c>
      <c r="T68" s="426" t="s">
        <v>85</v>
      </c>
      <c r="U68" s="841"/>
      <c r="V68" s="317">
        <v>44012</v>
      </c>
      <c r="W68" s="44"/>
      <c r="X68" s="218"/>
    </row>
    <row r="69" spans="1:24" ht="75.75" customHeight="1" x14ac:dyDescent="0.25">
      <c r="A69" s="612"/>
      <c r="B69" s="600"/>
      <c r="C69" s="610"/>
      <c r="D69" s="577"/>
      <c r="E69" s="29" t="s">
        <v>687</v>
      </c>
      <c r="F69" s="441" t="s">
        <v>692</v>
      </c>
      <c r="G69" s="580"/>
      <c r="H69" s="580"/>
      <c r="I69" s="580"/>
      <c r="J69" s="453" t="s">
        <v>696</v>
      </c>
      <c r="K69" s="480" t="s">
        <v>355</v>
      </c>
      <c r="L69" s="444" t="s">
        <v>293</v>
      </c>
      <c r="M69" s="580"/>
      <c r="N69" s="580"/>
      <c r="O69" s="580"/>
      <c r="P69" s="625"/>
      <c r="Q69" s="467" t="s">
        <v>905</v>
      </c>
      <c r="R69" s="399" t="s">
        <v>150</v>
      </c>
      <c r="S69" s="485" t="s">
        <v>293</v>
      </c>
      <c r="T69" s="426" t="s">
        <v>85</v>
      </c>
      <c r="U69" s="841"/>
      <c r="V69" s="317">
        <v>44012</v>
      </c>
      <c r="W69" s="44"/>
      <c r="X69" s="217"/>
    </row>
    <row r="70" spans="1:24" ht="149.25" customHeight="1" x14ac:dyDescent="0.25">
      <c r="A70" s="612" t="s">
        <v>139</v>
      </c>
      <c r="B70" s="600" t="s">
        <v>165</v>
      </c>
      <c r="C70" s="610" t="s">
        <v>1052</v>
      </c>
      <c r="D70" s="577" t="s">
        <v>128</v>
      </c>
      <c r="E70" s="441" t="s">
        <v>1053</v>
      </c>
      <c r="F70" s="441" t="s">
        <v>1058</v>
      </c>
      <c r="G70" s="581" t="s">
        <v>67</v>
      </c>
      <c r="H70" s="581" t="s">
        <v>72</v>
      </c>
      <c r="I70" s="581" t="s">
        <v>78</v>
      </c>
      <c r="J70" s="453" t="s">
        <v>1063</v>
      </c>
      <c r="K70" s="480" t="s">
        <v>355</v>
      </c>
      <c r="L70" s="444" t="s">
        <v>295</v>
      </c>
      <c r="M70" s="581" t="s">
        <v>161</v>
      </c>
      <c r="N70" s="581" t="s">
        <v>71</v>
      </c>
      <c r="O70" s="581" t="s">
        <v>78</v>
      </c>
      <c r="P70" s="583" t="s">
        <v>77</v>
      </c>
      <c r="Q70" s="213" t="s">
        <v>906</v>
      </c>
      <c r="R70" s="453" t="s">
        <v>150</v>
      </c>
      <c r="S70" s="485" t="s">
        <v>297</v>
      </c>
      <c r="T70" s="426" t="s">
        <v>85</v>
      </c>
      <c r="U70" s="841"/>
      <c r="V70" s="317" t="s">
        <v>982</v>
      </c>
      <c r="W70" s="44"/>
      <c r="X70" s="217"/>
    </row>
    <row r="71" spans="1:24" ht="76.5" customHeight="1" x14ac:dyDescent="0.25">
      <c r="A71" s="612"/>
      <c r="B71" s="600"/>
      <c r="C71" s="610"/>
      <c r="D71" s="577"/>
      <c r="E71" s="441" t="s">
        <v>1054</v>
      </c>
      <c r="F71" s="441" t="s">
        <v>1059</v>
      </c>
      <c r="G71" s="581"/>
      <c r="H71" s="581"/>
      <c r="I71" s="581"/>
      <c r="J71" s="453" t="s">
        <v>1064</v>
      </c>
      <c r="K71" s="480" t="s">
        <v>355</v>
      </c>
      <c r="L71" s="444" t="s">
        <v>293</v>
      </c>
      <c r="M71" s="581"/>
      <c r="N71" s="581"/>
      <c r="O71" s="581"/>
      <c r="P71" s="625"/>
      <c r="Q71" s="453" t="s">
        <v>1066</v>
      </c>
      <c r="R71" s="453" t="s">
        <v>907</v>
      </c>
      <c r="S71" s="485" t="s">
        <v>293</v>
      </c>
      <c r="T71" s="426" t="s">
        <v>85</v>
      </c>
      <c r="U71" s="841"/>
      <c r="V71" s="317" t="s">
        <v>982</v>
      </c>
      <c r="W71" s="44"/>
      <c r="X71" s="217"/>
    </row>
    <row r="72" spans="1:24" ht="56.25" customHeight="1" x14ac:dyDescent="0.25">
      <c r="A72" s="612"/>
      <c r="B72" s="600"/>
      <c r="C72" s="610"/>
      <c r="D72" s="577"/>
      <c r="E72" s="441" t="s">
        <v>1055</v>
      </c>
      <c r="F72" s="204" t="s">
        <v>1060</v>
      </c>
      <c r="G72" s="581"/>
      <c r="H72" s="581"/>
      <c r="I72" s="581"/>
      <c r="J72" s="610" t="s">
        <v>1065</v>
      </c>
      <c r="K72" s="809" t="s">
        <v>357</v>
      </c>
      <c r="L72" s="581" t="s">
        <v>297</v>
      </c>
      <c r="M72" s="581"/>
      <c r="N72" s="581"/>
      <c r="O72" s="581"/>
      <c r="P72" s="625"/>
      <c r="Q72" s="610" t="s">
        <v>1067</v>
      </c>
      <c r="R72" s="661" t="s">
        <v>907</v>
      </c>
      <c r="S72" s="585" t="s">
        <v>295</v>
      </c>
      <c r="T72" s="663" t="s">
        <v>85</v>
      </c>
      <c r="U72" s="841"/>
      <c r="V72" s="317">
        <v>44012</v>
      </c>
      <c r="W72" s="44"/>
      <c r="X72" s="217"/>
    </row>
    <row r="73" spans="1:24" ht="88.5" customHeight="1" x14ac:dyDescent="0.25">
      <c r="A73" s="612"/>
      <c r="B73" s="600"/>
      <c r="C73" s="610"/>
      <c r="D73" s="577"/>
      <c r="E73" s="441" t="s">
        <v>1056</v>
      </c>
      <c r="F73" s="204" t="s">
        <v>1061</v>
      </c>
      <c r="G73" s="581"/>
      <c r="H73" s="581"/>
      <c r="I73" s="581"/>
      <c r="J73" s="610"/>
      <c r="K73" s="621"/>
      <c r="L73" s="581"/>
      <c r="M73" s="581"/>
      <c r="N73" s="581"/>
      <c r="O73" s="581"/>
      <c r="P73" s="625"/>
      <c r="Q73" s="610"/>
      <c r="R73" s="662"/>
      <c r="S73" s="586"/>
      <c r="T73" s="665"/>
      <c r="U73" s="841"/>
      <c r="V73" s="377">
        <v>44012</v>
      </c>
      <c r="W73" s="44"/>
      <c r="X73" s="217"/>
    </row>
    <row r="74" spans="1:24" ht="96.75" customHeight="1" x14ac:dyDescent="0.25">
      <c r="A74" s="612"/>
      <c r="B74" s="600"/>
      <c r="C74" s="610"/>
      <c r="D74" s="577"/>
      <c r="E74" s="204" t="s">
        <v>1057</v>
      </c>
      <c r="F74" s="204" t="s">
        <v>1062</v>
      </c>
      <c r="G74" s="581"/>
      <c r="H74" s="581"/>
      <c r="I74" s="581"/>
      <c r="J74" s="453" t="s">
        <v>697</v>
      </c>
      <c r="K74" s="480" t="s">
        <v>355</v>
      </c>
      <c r="L74" s="444" t="s">
        <v>297</v>
      </c>
      <c r="M74" s="581"/>
      <c r="N74" s="581"/>
      <c r="O74" s="581"/>
      <c r="P74" s="584"/>
      <c r="Q74" s="467" t="s">
        <v>1068</v>
      </c>
      <c r="R74" s="453" t="s">
        <v>907</v>
      </c>
      <c r="S74" s="485" t="s">
        <v>296</v>
      </c>
      <c r="T74" s="426" t="s">
        <v>85</v>
      </c>
      <c r="U74" s="841"/>
      <c r="V74" s="377">
        <v>44012</v>
      </c>
      <c r="W74" s="44"/>
      <c r="X74" s="217"/>
    </row>
    <row r="75" spans="1:24" ht="86.25" customHeight="1" x14ac:dyDescent="0.25">
      <c r="A75" s="612" t="s">
        <v>139</v>
      </c>
      <c r="B75" s="600" t="s">
        <v>166</v>
      </c>
      <c r="C75" s="610" t="s">
        <v>682</v>
      </c>
      <c r="D75" s="577" t="s">
        <v>128</v>
      </c>
      <c r="E75" s="204" t="s">
        <v>1070</v>
      </c>
      <c r="F75" s="441" t="s">
        <v>1073</v>
      </c>
      <c r="G75" s="581" t="s">
        <v>67</v>
      </c>
      <c r="H75" s="581" t="s">
        <v>72</v>
      </c>
      <c r="I75" s="581" t="s">
        <v>78</v>
      </c>
      <c r="J75" s="453" t="s">
        <v>698</v>
      </c>
      <c r="K75" s="480" t="s">
        <v>357</v>
      </c>
      <c r="L75" s="444" t="s">
        <v>297</v>
      </c>
      <c r="M75" s="581" t="s">
        <v>161</v>
      </c>
      <c r="N75" s="581" t="s">
        <v>71</v>
      </c>
      <c r="O75" s="581" t="s">
        <v>78</v>
      </c>
      <c r="P75" s="583" t="s">
        <v>162</v>
      </c>
      <c r="Q75" s="467" t="s">
        <v>1077</v>
      </c>
      <c r="R75" s="467" t="s">
        <v>908</v>
      </c>
      <c r="S75" s="485" t="s">
        <v>293</v>
      </c>
      <c r="T75" s="426" t="s">
        <v>85</v>
      </c>
      <c r="U75" s="841"/>
      <c r="V75" s="377">
        <v>44012</v>
      </c>
      <c r="W75" s="44"/>
      <c r="X75" s="217"/>
    </row>
    <row r="76" spans="1:24" ht="93.75" customHeight="1" x14ac:dyDescent="0.25">
      <c r="A76" s="612"/>
      <c r="B76" s="600"/>
      <c r="C76" s="610"/>
      <c r="D76" s="577"/>
      <c r="E76" s="441" t="s">
        <v>1071</v>
      </c>
      <c r="F76" s="441" t="s">
        <v>1074</v>
      </c>
      <c r="G76" s="581"/>
      <c r="H76" s="581"/>
      <c r="I76" s="581"/>
      <c r="J76" s="453" t="s">
        <v>698</v>
      </c>
      <c r="K76" s="480" t="s">
        <v>355</v>
      </c>
      <c r="L76" s="444" t="s">
        <v>297</v>
      </c>
      <c r="M76" s="581"/>
      <c r="N76" s="581"/>
      <c r="O76" s="581"/>
      <c r="P76" s="584"/>
      <c r="Q76" s="467" t="s">
        <v>1077</v>
      </c>
      <c r="R76" s="467" t="s">
        <v>908</v>
      </c>
      <c r="S76" s="485" t="s">
        <v>293</v>
      </c>
      <c r="T76" s="426" t="s">
        <v>85</v>
      </c>
      <c r="U76" s="841"/>
      <c r="V76" s="377">
        <v>44012</v>
      </c>
      <c r="W76" s="44"/>
      <c r="X76" s="217"/>
    </row>
    <row r="77" spans="1:24" ht="57.75" customHeight="1" x14ac:dyDescent="0.25">
      <c r="A77" s="612" t="s">
        <v>139</v>
      </c>
      <c r="B77" s="600" t="s">
        <v>167</v>
      </c>
      <c r="C77" s="610" t="s">
        <v>1069</v>
      </c>
      <c r="D77" s="577" t="s">
        <v>128</v>
      </c>
      <c r="E77" s="441" t="s">
        <v>688</v>
      </c>
      <c r="F77" s="204" t="s">
        <v>1075</v>
      </c>
      <c r="G77" s="581" t="s">
        <v>68</v>
      </c>
      <c r="H77" s="581" t="s">
        <v>71</v>
      </c>
      <c r="I77" s="581" t="s">
        <v>78</v>
      </c>
      <c r="J77" s="453" t="s">
        <v>699</v>
      </c>
      <c r="K77" s="480" t="s">
        <v>355</v>
      </c>
      <c r="L77" s="444" t="s">
        <v>295</v>
      </c>
      <c r="M77" s="581" t="s">
        <v>161</v>
      </c>
      <c r="N77" s="581" t="s">
        <v>71</v>
      </c>
      <c r="O77" s="581" t="s">
        <v>78</v>
      </c>
      <c r="P77" s="583" t="s">
        <v>77</v>
      </c>
      <c r="Q77" s="467" t="s">
        <v>125</v>
      </c>
      <c r="R77" s="649" t="s">
        <v>150</v>
      </c>
      <c r="S77" s="485" t="s">
        <v>295</v>
      </c>
      <c r="T77" s="426" t="s">
        <v>85</v>
      </c>
      <c r="U77" s="841"/>
      <c r="V77" s="377">
        <v>44012</v>
      </c>
      <c r="W77" s="44"/>
      <c r="X77" s="654"/>
    </row>
    <row r="78" spans="1:24" ht="39.75" customHeight="1" x14ac:dyDescent="0.25">
      <c r="A78" s="612"/>
      <c r="B78" s="600"/>
      <c r="C78" s="610"/>
      <c r="D78" s="577"/>
      <c r="E78" s="441" t="s">
        <v>689</v>
      </c>
      <c r="F78" s="441" t="s">
        <v>1076</v>
      </c>
      <c r="G78" s="581"/>
      <c r="H78" s="581"/>
      <c r="I78" s="581"/>
      <c r="J78" s="453" t="s">
        <v>700</v>
      </c>
      <c r="K78" s="480" t="s">
        <v>355</v>
      </c>
      <c r="L78" s="444" t="s">
        <v>293</v>
      </c>
      <c r="M78" s="581"/>
      <c r="N78" s="581"/>
      <c r="O78" s="581"/>
      <c r="P78" s="625"/>
      <c r="Q78" s="602" t="s">
        <v>909</v>
      </c>
      <c r="R78" s="605"/>
      <c r="S78" s="585" t="s">
        <v>295</v>
      </c>
      <c r="T78" s="663" t="s">
        <v>85</v>
      </c>
      <c r="U78" s="863"/>
      <c r="V78" s="645">
        <v>44012</v>
      </c>
      <c r="W78" s="623"/>
      <c r="X78" s="657"/>
    </row>
    <row r="79" spans="1:24" ht="51.75" customHeight="1" thickBot="1" x14ac:dyDescent="0.3">
      <c r="A79" s="868"/>
      <c r="B79" s="869"/>
      <c r="C79" s="661"/>
      <c r="D79" s="583"/>
      <c r="E79" s="413" t="s">
        <v>1072</v>
      </c>
      <c r="F79" s="413" t="s">
        <v>693</v>
      </c>
      <c r="G79" s="582"/>
      <c r="H79" s="582"/>
      <c r="I79" s="582"/>
      <c r="J79" s="466" t="s">
        <v>701</v>
      </c>
      <c r="K79" s="845" t="s">
        <v>355</v>
      </c>
      <c r="L79" s="439" t="s">
        <v>295</v>
      </c>
      <c r="M79" s="582"/>
      <c r="N79" s="582"/>
      <c r="O79" s="582"/>
      <c r="P79" s="625"/>
      <c r="Q79" s="649"/>
      <c r="R79" s="605"/>
      <c r="S79" s="870"/>
      <c r="T79" s="664"/>
      <c r="U79" s="864"/>
      <c r="V79" s="648"/>
      <c r="W79" s="656"/>
      <c r="X79" s="655"/>
    </row>
    <row r="80" spans="1:24" s="232" customFormat="1" ht="75.75" customHeight="1" x14ac:dyDescent="0.25">
      <c r="A80" s="865" t="s">
        <v>140</v>
      </c>
      <c r="B80" s="875" t="s">
        <v>98</v>
      </c>
      <c r="C80" s="876" t="s">
        <v>168</v>
      </c>
      <c r="D80" s="675" t="s">
        <v>128</v>
      </c>
      <c r="E80" s="410" t="s">
        <v>702</v>
      </c>
      <c r="F80" s="366" t="s">
        <v>703</v>
      </c>
      <c r="G80" s="676" t="s">
        <v>161</v>
      </c>
      <c r="H80" s="676" t="s">
        <v>71</v>
      </c>
      <c r="I80" s="676" t="s">
        <v>78</v>
      </c>
      <c r="J80" s="411" t="s">
        <v>704</v>
      </c>
      <c r="K80" s="813" t="s">
        <v>356</v>
      </c>
      <c r="L80" s="448" t="s">
        <v>297</v>
      </c>
      <c r="M80" s="676" t="s">
        <v>161</v>
      </c>
      <c r="N80" s="676" t="s">
        <v>71</v>
      </c>
      <c r="O80" s="676" t="s">
        <v>78</v>
      </c>
      <c r="P80" s="675" t="s">
        <v>77</v>
      </c>
      <c r="Q80" s="412" t="s">
        <v>1087</v>
      </c>
      <c r="R80" s="412" t="s">
        <v>150</v>
      </c>
      <c r="S80" s="427" t="s">
        <v>296</v>
      </c>
      <c r="T80" s="877" t="s">
        <v>155</v>
      </c>
      <c r="U80" s="872"/>
      <c r="V80" s="317">
        <v>44012</v>
      </c>
      <c r="W80" s="222"/>
      <c r="X80" s="220"/>
    </row>
    <row r="81" spans="1:24" s="232" customFormat="1" ht="89.25" customHeight="1" x14ac:dyDescent="0.25">
      <c r="A81" s="612"/>
      <c r="B81" s="871"/>
      <c r="C81" s="610"/>
      <c r="D81" s="577"/>
      <c r="E81" s="441" t="s">
        <v>705</v>
      </c>
      <c r="F81" s="29" t="s">
        <v>1078</v>
      </c>
      <c r="G81" s="581"/>
      <c r="H81" s="581"/>
      <c r="I81" s="581"/>
      <c r="J81" s="453" t="s">
        <v>1083</v>
      </c>
      <c r="K81" s="480" t="s">
        <v>355</v>
      </c>
      <c r="L81" s="444" t="s">
        <v>293</v>
      </c>
      <c r="M81" s="581"/>
      <c r="N81" s="581"/>
      <c r="O81" s="581"/>
      <c r="P81" s="577"/>
      <c r="Q81" s="467" t="s">
        <v>1088</v>
      </c>
      <c r="R81" s="467" t="s">
        <v>150</v>
      </c>
      <c r="S81" s="485" t="s">
        <v>297</v>
      </c>
      <c r="T81" s="878" t="s">
        <v>85</v>
      </c>
      <c r="U81" s="873"/>
      <c r="V81" s="317">
        <v>44012</v>
      </c>
      <c r="W81" s="44"/>
      <c r="X81" s="339"/>
    </row>
    <row r="82" spans="1:24" s="232" customFormat="1" ht="87.75" customHeight="1" x14ac:dyDescent="0.25">
      <c r="A82" s="612"/>
      <c r="B82" s="871"/>
      <c r="C82" s="610"/>
      <c r="D82" s="577"/>
      <c r="E82" s="29" t="s">
        <v>706</v>
      </c>
      <c r="F82" s="29" t="s">
        <v>709</v>
      </c>
      <c r="G82" s="581"/>
      <c r="H82" s="581"/>
      <c r="I82" s="581"/>
      <c r="J82" s="453" t="s">
        <v>1084</v>
      </c>
      <c r="K82" s="480" t="s">
        <v>355</v>
      </c>
      <c r="L82" s="444" t="s">
        <v>293</v>
      </c>
      <c r="M82" s="581"/>
      <c r="N82" s="581"/>
      <c r="O82" s="581"/>
      <c r="P82" s="577"/>
      <c r="Q82" s="467" t="s">
        <v>707</v>
      </c>
      <c r="R82" s="467" t="s">
        <v>708</v>
      </c>
      <c r="S82" s="485" t="s">
        <v>297</v>
      </c>
      <c r="T82" s="878" t="s">
        <v>85</v>
      </c>
      <c r="U82" s="873"/>
      <c r="V82" s="317">
        <v>44012</v>
      </c>
      <c r="W82" s="44"/>
      <c r="X82" s="362"/>
    </row>
    <row r="83" spans="1:24" s="232" customFormat="1" ht="78" customHeight="1" x14ac:dyDescent="0.25">
      <c r="A83" s="612"/>
      <c r="B83" s="871"/>
      <c r="C83" s="610"/>
      <c r="D83" s="577"/>
      <c r="E83" s="29" t="s">
        <v>1079</v>
      </c>
      <c r="F83" s="29" t="s">
        <v>1080</v>
      </c>
      <c r="G83" s="581"/>
      <c r="H83" s="581"/>
      <c r="I83" s="581"/>
      <c r="J83" s="453" t="s">
        <v>1085</v>
      </c>
      <c r="K83" s="480" t="s">
        <v>355</v>
      </c>
      <c r="L83" s="444" t="s">
        <v>523</v>
      </c>
      <c r="M83" s="581"/>
      <c r="N83" s="581"/>
      <c r="O83" s="581"/>
      <c r="P83" s="577"/>
      <c r="Q83" s="467" t="s">
        <v>1089</v>
      </c>
      <c r="R83" s="399" t="s">
        <v>708</v>
      </c>
      <c r="S83" s="485" t="s">
        <v>294</v>
      </c>
      <c r="T83" s="878" t="s">
        <v>85</v>
      </c>
      <c r="U83" s="873"/>
      <c r="V83" s="317">
        <v>44012</v>
      </c>
      <c r="W83" s="44"/>
      <c r="X83" s="362"/>
    </row>
    <row r="84" spans="1:24" s="232" customFormat="1" ht="83.25" customHeight="1" thickBot="1" x14ac:dyDescent="0.3">
      <c r="A84" s="670"/>
      <c r="B84" s="879"/>
      <c r="C84" s="672"/>
      <c r="D84" s="595"/>
      <c r="E84" s="473" t="s">
        <v>1081</v>
      </c>
      <c r="F84" s="46" t="s">
        <v>1082</v>
      </c>
      <c r="G84" s="596"/>
      <c r="H84" s="596"/>
      <c r="I84" s="596"/>
      <c r="J84" s="454" t="s">
        <v>1086</v>
      </c>
      <c r="K84" s="483" t="s">
        <v>355</v>
      </c>
      <c r="L84" s="469" t="s">
        <v>297</v>
      </c>
      <c r="M84" s="596"/>
      <c r="N84" s="596"/>
      <c r="O84" s="596"/>
      <c r="P84" s="595"/>
      <c r="Q84" s="468" t="s">
        <v>1090</v>
      </c>
      <c r="R84" s="400" t="s">
        <v>708</v>
      </c>
      <c r="S84" s="275" t="s">
        <v>523</v>
      </c>
      <c r="T84" s="880" t="s">
        <v>85</v>
      </c>
      <c r="U84" s="874"/>
      <c r="V84" s="216">
        <v>44012</v>
      </c>
      <c r="W84" s="221"/>
      <c r="X84" s="343"/>
    </row>
    <row r="85" spans="1:24" s="232" customFormat="1" ht="80.25" customHeight="1" x14ac:dyDescent="0.25">
      <c r="A85" s="865" t="s">
        <v>138</v>
      </c>
      <c r="B85" s="673" t="s">
        <v>101</v>
      </c>
      <c r="C85" s="810" t="s">
        <v>735</v>
      </c>
      <c r="D85" s="675" t="s">
        <v>128</v>
      </c>
      <c r="E85" s="410" t="s">
        <v>738</v>
      </c>
      <c r="F85" s="410" t="s">
        <v>751</v>
      </c>
      <c r="G85" s="676" t="s">
        <v>161</v>
      </c>
      <c r="H85" s="676" t="s">
        <v>71</v>
      </c>
      <c r="I85" s="676" t="s">
        <v>78</v>
      </c>
      <c r="J85" s="410" t="s">
        <v>710</v>
      </c>
      <c r="K85" s="813" t="s">
        <v>355</v>
      </c>
      <c r="L85" s="448" t="s">
        <v>523</v>
      </c>
      <c r="M85" s="676" t="s">
        <v>161</v>
      </c>
      <c r="N85" s="676" t="s">
        <v>71</v>
      </c>
      <c r="O85" s="676" t="s">
        <v>78</v>
      </c>
      <c r="P85" s="838" t="s">
        <v>77</v>
      </c>
      <c r="Q85" s="860" t="s">
        <v>125</v>
      </c>
      <c r="R85" s="412" t="s">
        <v>711</v>
      </c>
      <c r="S85" s="427" t="s">
        <v>523</v>
      </c>
      <c r="T85" s="884" t="s">
        <v>84</v>
      </c>
      <c r="U85" s="881"/>
      <c r="V85" s="358">
        <v>44012</v>
      </c>
      <c r="W85" s="222"/>
      <c r="X85" s="657"/>
    </row>
    <row r="86" spans="1:24" s="232" customFormat="1" ht="60.75" customHeight="1" x14ac:dyDescent="0.25">
      <c r="A86" s="612"/>
      <c r="B86" s="590"/>
      <c r="C86" s="579"/>
      <c r="D86" s="577"/>
      <c r="E86" s="441" t="s">
        <v>739</v>
      </c>
      <c r="F86" s="579" t="s">
        <v>752</v>
      </c>
      <c r="G86" s="581"/>
      <c r="H86" s="581"/>
      <c r="I86" s="581"/>
      <c r="J86" s="441" t="s">
        <v>712</v>
      </c>
      <c r="K86" s="480" t="s">
        <v>355</v>
      </c>
      <c r="L86" s="444" t="s">
        <v>523</v>
      </c>
      <c r="M86" s="581"/>
      <c r="N86" s="581"/>
      <c r="O86" s="581"/>
      <c r="P86" s="600"/>
      <c r="Q86" s="602"/>
      <c r="R86" s="467" t="s">
        <v>711</v>
      </c>
      <c r="S86" s="485" t="s">
        <v>523</v>
      </c>
      <c r="T86" s="426" t="s">
        <v>84</v>
      </c>
      <c r="U86" s="881"/>
      <c r="V86" s="358">
        <v>44012</v>
      </c>
      <c r="W86" s="44"/>
      <c r="X86" s="657"/>
    </row>
    <row r="87" spans="1:24" s="232" customFormat="1" ht="61.5" customHeight="1" x14ac:dyDescent="0.25">
      <c r="A87" s="612"/>
      <c r="B87" s="590"/>
      <c r="C87" s="579"/>
      <c r="D87" s="577"/>
      <c r="E87" s="441" t="s">
        <v>740</v>
      </c>
      <c r="F87" s="579"/>
      <c r="G87" s="581"/>
      <c r="H87" s="581"/>
      <c r="I87" s="581"/>
      <c r="J87" s="441" t="s">
        <v>713</v>
      </c>
      <c r="K87" s="480" t="s">
        <v>355</v>
      </c>
      <c r="L87" s="444" t="s">
        <v>522</v>
      </c>
      <c r="M87" s="581"/>
      <c r="N87" s="581"/>
      <c r="O87" s="581"/>
      <c r="P87" s="600"/>
      <c r="Q87" s="602"/>
      <c r="R87" s="467" t="s">
        <v>711</v>
      </c>
      <c r="S87" s="485" t="s">
        <v>523</v>
      </c>
      <c r="T87" s="426" t="s">
        <v>84</v>
      </c>
      <c r="U87" s="881"/>
      <c r="V87" s="358">
        <v>44012</v>
      </c>
      <c r="W87" s="44"/>
      <c r="X87" s="657"/>
    </row>
    <row r="88" spans="1:24" s="232" customFormat="1" ht="136.5" customHeight="1" x14ac:dyDescent="0.25">
      <c r="A88" s="612"/>
      <c r="B88" s="590"/>
      <c r="C88" s="579"/>
      <c r="D88" s="577"/>
      <c r="E88" s="441" t="s">
        <v>741</v>
      </c>
      <c r="F88" s="579"/>
      <c r="G88" s="581"/>
      <c r="H88" s="581"/>
      <c r="I88" s="581"/>
      <c r="J88" s="441" t="s">
        <v>714</v>
      </c>
      <c r="K88" s="480" t="s">
        <v>355</v>
      </c>
      <c r="L88" s="444" t="s">
        <v>293</v>
      </c>
      <c r="M88" s="581"/>
      <c r="N88" s="581"/>
      <c r="O88" s="581"/>
      <c r="P88" s="600"/>
      <c r="Q88" s="602"/>
      <c r="R88" s="444" t="s">
        <v>711</v>
      </c>
      <c r="S88" s="485" t="s">
        <v>293</v>
      </c>
      <c r="T88" s="426" t="s">
        <v>84</v>
      </c>
      <c r="U88" s="854"/>
      <c r="V88" s="358">
        <v>44012</v>
      </c>
      <c r="W88" s="44"/>
      <c r="X88" s="639"/>
    </row>
    <row r="89" spans="1:24" s="232" customFormat="1" ht="84.75" customHeight="1" x14ac:dyDescent="0.25">
      <c r="A89" s="612" t="s">
        <v>138</v>
      </c>
      <c r="B89" s="590" t="s">
        <v>102</v>
      </c>
      <c r="C89" s="579" t="s">
        <v>736</v>
      </c>
      <c r="D89" s="577" t="s">
        <v>128</v>
      </c>
      <c r="E89" s="441" t="s">
        <v>742</v>
      </c>
      <c r="F89" s="441" t="s">
        <v>753</v>
      </c>
      <c r="G89" s="581" t="s">
        <v>161</v>
      </c>
      <c r="H89" s="581" t="s">
        <v>71</v>
      </c>
      <c r="I89" s="581" t="s">
        <v>78</v>
      </c>
      <c r="J89" s="441" t="s">
        <v>715</v>
      </c>
      <c r="K89" s="480" t="s">
        <v>355</v>
      </c>
      <c r="L89" s="444" t="s">
        <v>523</v>
      </c>
      <c r="M89" s="581" t="s">
        <v>161</v>
      </c>
      <c r="N89" s="581" t="s">
        <v>71</v>
      </c>
      <c r="O89" s="581" t="s">
        <v>78</v>
      </c>
      <c r="P89" s="581" t="s">
        <v>77</v>
      </c>
      <c r="Q89" s="602" t="s">
        <v>125</v>
      </c>
      <c r="R89" s="467" t="s">
        <v>711</v>
      </c>
      <c r="S89" s="485" t="s">
        <v>523</v>
      </c>
      <c r="T89" s="426" t="s">
        <v>84</v>
      </c>
      <c r="U89" s="855"/>
      <c r="V89" s="364">
        <v>44012</v>
      </c>
      <c r="W89" s="44"/>
      <c r="X89" s="654"/>
    </row>
    <row r="90" spans="1:24" s="232" customFormat="1" ht="84.75" customHeight="1" x14ac:dyDescent="0.25">
      <c r="A90" s="612"/>
      <c r="B90" s="590"/>
      <c r="C90" s="579"/>
      <c r="D90" s="577"/>
      <c r="E90" s="441" t="s">
        <v>743</v>
      </c>
      <c r="F90" s="441" t="s">
        <v>754</v>
      </c>
      <c r="G90" s="581"/>
      <c r="H90" s="581"/>
      <c r="I90" s="581"/>
      <c r="J90" s="441" t="s">
        <v>716</v>
      </c>
      <c r="K90" s="480" t="s">
        <v>355</v>
      </c>
      <c r="L90" s="444" t="s">
        <v>297</v>
      </c>
      <c r="M90" s="581"/>
      <c r="N90" s="581"/>
      <c r="O90" s="581"/>
      <c r="P90" s="581"/>
      <c r="Q90" s="602"/>
      <c r="R90" s="467" t="s">
        <v>711</v>
      </c>
      <c r="S90" s="485" t="s">
        <v>293</v>
      </c>
      <c r="T90" s="426" t="s">
        <v>84</v>
      </c>
      <c r="U90" s="855"/>
      <c r="V90" s="364">
        <v>44012</v>
      </c>
      <c r="W90" s="44"/>
      <c r="X90" s="657"/>
    </row>
    <row r="91" spans="1:24" s="232" customFormat="1" ht="106.5" customHeight="1" x14ac:dyDescent="0.25">
      <c r="A91" s="612"/>
      <c r="B91" s="590"/>
      <c r="C91" s="579"/>
      <c r="D91" s="577"/>
      <c r="E91" s="441" t="s">
        <v>85</v>
      </c>
      <c r="F91" s="441" t="s">
        <v>755</v>
      </c>
      <c r="G91" s="581"/>
      <c r="H91" s="581"/>
      <c r="I91" s="581"/>
      <c r="J91" s="441" t="s">
        <v>717</v>
      </c>
      <c r="K91" s="480" t="s">
        <v>355</v>
      </c>
      <c r="L91" s="444" t="s">
        <v>523</v>
      </c>
      <c r="M91" s="581"/>
      <c r="N91" s="581"/>
      <c r="O91" s="581"/>
      <c r="P91" s="581"/>
      <c r="Q91" s="602"/>
      <c r="R91" s="467" t="s">
        <v>711</v>
      </c>
      <c r="S91" s="485" t="s">
        <v>523</v>
      </c>
      <c r="T91" s="426" t="s">
        <v>84</v>
      </c>
      <c r="U91" s="855"/>
      <c r="V91" s="364">
        <v>44012</v>
      </c>
      <c r="W91" s="44"/>
      <c r="X91" s="639"/>
    </row>
    <row r="92" spans="1:24" s="232" customFormat="1" ht="87" customHeight="1" x14ac:dyDescent="0.25">
      <c r="A92" s="612" t="s">
        <v>138</v>
      </c>
      <c r="B92" s="590" t="s">
        <v>103</v>
      </c>
      <c r="C92" s="579" t="s">
        <v>737</v>
      </c>
      <c r="D92" s="577" t="s">
        <v>128</v>
      </c>
      <c r="E92" s="441" t="s">
        <v>744</v>
      </c>
      <c r="F92" s="441" t="s">
        <v>756</v>
      </c>
      <c r="G92" s="581" t="s">
        <v>70</v>
      </c>
      <c r="H92" s="581" t="s">
        <v>73</v>
      </c>
      <c r="I92" s="581" t="s">
        <v>81</v>
      </c>
      <c r="J92" s="414" t="s">
        <v>718</v>
      </c>
      <c r="K92" s="480" t="s">
        <v>355</v>
      </c>
      <c r="L92" s="444" t="s">
        <v>293</v>
      </c>
      <c r="M92" s="581" t="s">
        <v>68</v>
      </c>
      <c r="N92" s="581" t="s">
        <v>71</v>
      </c>
      <c r="O92" s="581" t="s">
        <v>78</v>
      </c>
      <c r="P92" s="581" t="s">
        <v>162</v>
      </c>
      <c r="Q92" s="441" t="s">
        <v>719</v>
      </c>
      <c r="R92" s="467" t="s">
        <v>888</v>
      </c>
      <c r="S92" s="485" t="s">
        <v>293</v>
      </c>
      <c r="T92" s="426" t="s">
        <v>84</v>
      </c>
      <c r="U92" s="882"/>
      <c r="V92" s="358">
        <v>44012</v>
      </c>
      <c r="W92" s="44"/>
      <c r="X92" s="654"/>
    </row>
    <row r="93" spans="1:24" s="232" customFormat="1" ht="111.75" customHeight="1" x14ac:dyDescent="0.25">
      <c r="A93" s="612"/>
      <c r="B93" s="590"/>
      <c r="C93" s="579"/>
      <c r="D93" s="577"/>
      <c r="E93" s="29"/>
      <c r="F93" s="29"/>
      <c r="G93" s="581"/>
      <c r="H93" s="581"/>
      <c r="I93" s="581"/>
      <c r="J93" s="414" t="s">
        <v>720</v>
      </c>
      <c r="K93" s="480" t="s">
        <v>355</v>
      </c>
      <c r="L93" s="444" t="s">
        <v>293</v>
      </c>
      <c r="M93" s="581"/>
      <c r="N93" s="581"/>
      <c r="O93" s="581"/>
      <c r="P93" s="581"/>
      <c r="Q93" s="441" t="s">
        <v>721</v>
      </c>
      <c r="R93" s="467" t="s">
        <v>888</v>
      </c>
      <c r="S93" s="485" t="s">
        <v>293</v>
      </c>
      <c r="T93" s="426" t="s">
        <v>84</v>
      </c>
      <c r="U93" s="881"/>
      <c r="V93" s="358">
        <v>44012</v>
      </c>
      <c r="W93" s="44"/>
      <c r="X93" s="657"/>
    </row>
    <row r="94" spans="1:24" s="232" customFormat="1" ht="69.75" customHeight="1" x14ac:dyDescent="0.25">
      <c r="A94" s="612"/>
      <c r="B94" s="590"/>
      <c r="C94" s="579"/>
      <c r="D94" s="577"/>
      <c r="E94" s="441" t="s">
        <v>745</v>
      </c>
      <c r="F94" s="441" t="s">
        <v>757</v>
      </c>
      <c r="G94" s="581"/>
      <c r="H94" s="581"/>
      <c r="I94" s="581"/>
      <c r="J94" s="414" t="s">
        <v>722</v>
      </c>
      <c r="K94" s="480" t="s">
        <v>355</v>
      </c>
      <c r="L94" s="444" t="s">
        <v>293</v>
      </c>
      <c r="M94" s="581"/>
      <c r="N94" s="581"/>
      <c r="O94" s="581"/>
      <c r="P94" s="581"/>
      <c r="Q94" s="441" t="s">
        <v>721</v>
      </c>
      <c r="R94" s="467" t="s">
        <v>888</v>
      </c>
      <c r="S94" s="485" t="s">
        <v>293</v>
      </c>
      <c r="T94" s="426" t="s">
        <v>84</v>
      </c>
      <c r="U94" s="881"/>
      <c r="V94" s="358">
        <v>44012</v>
      </c>
      <c r="W94" s="44"/>
      <c r="X94" s="657"/>
    </row>
    <row r="95" spans="1:24" s="232" customFormat="1" ht="81" customHeight="1" x14ac:dyDescent="0.25">
      <c r="A95" s="612"/>
      <c r="B95" s="590"/>
      <c r="C95" s="579"/>
      <c r="D95" s="577"/>
      <c r="E95" s="441"/>
      <c r="F95" s="441"/>
      <c r="G95" s="581"/>
      <c r="H95" s="581"/>
      <c r="I95" s="581"/>
      <c r="J95" s="414" t="s">
        <v>1091</v>
      </c>
      <c r="K95" s="480" t="s">
        <v>355</v>
      </c>
      <c r="L95" s="444" t="s">
        <v>293</v>
      </c>
      <c r="M95" s="581"/>
      <c r="N95" s="581"/>
      <c r="O95" s="581"/>
      <c r="P95" s="581"/>
      <c r="Q95" s="441" t="s">
        <v>721</v>
      </c>
      <c r="R95" s="467" t="s">
        <v>888</v>
      </c>
      <c r="S95" s="485" t="s">
        <v>293</v>
      </c>
      <c r="T95" s="426" t="s">
        <v>84</v>
      </c>
      <c r="U95" s="854"/>
      <c r="V95" s="358">
        <v>44012</v>
      </c>
      <c r="W95" s="44"/>
      <c r="X95" s="639"/>
    </row>
    <row r="96" spans="1:24" s="232" customFormat="1" ht="75" customHeight="1" x14ac:dyDescent="0.25">
      <c r="A96" s="612" t="s">
        <v>138</v>
      </c>
      <c r="B96" s="590" t="s">
        <v>104</v>
      </c>
      <c r="C96" s="579" t="s">
        <v>83</v>
      </c>
      <c r="D96" s="577" t="s">
        <v>128</v>
      </c>
      <c r="E96" s="441" t="s">
        <v>746</v>
      </c>
      <c r="F96" s="441" t="s">
        <v>758</v>
      </c>
      <c r="G96" s="581" t="s">
        <v>70</v>
      </c>
      <c r="H96" s="581" t="s">
        <v>74</v>
      </c>
      <c r="I96" s="581" t="s">
        <v>81</v>
      </c>
      <c r="J96" s="441" t="s">
        <v>723</v>
      </c>
      <c r="K96" s="480" t="s">
        <v>355</v>
      </c>
      <c r="L96" s="444" t="s">
        <v>297</v>
      </c>
      <c r="M96" s="581" t="s">
        <v>69</v>
      </c>
      <c r="N96" s="581" t="s">
        <v>73</v>
      </c>
      <c r="O96" s="582" t="s">
        <v>80</v>
      </c>
      <c r="P96" s="581" t="s">
        <v>162</v>
      </c>
      <c r="Q96" s="441" t="s">
        <v>724</v>
      </c>
      <c r="R96" s="441" t="s">
        <v>725</v>
      </c>
      <c r="S96" s="485" t="s">
        <v>297</v>
      </c>
      <c r="T96" s="828" t="s">
        <v>726</v>
      </c>
      <c r="U96" s="882"/>
      <c r="V96" s="377">
        <v>44012</v>
      </c>
      <c r="W96" s="44"/>
      <c r="X96" s="654"/>
    </row>
    <row r="97" spans="1:24" s="232" customFormat="1" ht="71.25" customHeight="1" x14ac:dyDescent="0.25">
      <c r="A97" s="612"/>
      <c r="B97" s="590"/>
      <c r="C97" s="579"/>
      <c r="D97" s="577"/>
      <c r="E97" s="441" t="s">
        <v>747</v>
      </c>
      <c r="F97" s="441" t="s">
        <v>759</v>
      </c>
      <c r="G97" s="581"/>
      <c r="H97" s="581"/>
      <c r="I97" s="581"/>
      <c r="J97" s="441" t="s">
        <v>727</v>
      </c>
      <c r="K97" s="480" t="s">
        <v>355</v>
      </c>
      <c r="L97" s="444" t="s">
        <v>293</v>
      </c>
      <c r="M97" s="581"/>
      <c r="N97" s="581"/>
      <c r="O97" s="607"/>
      <c r="P97" s="581"/>
      <c r="Q97" s="441" t="s">
        <v>728</v>
      </c>
      <c r="R97" s="441" t="s">
        <v>725</v>
      </c>
      <c r="S97" s="485" t="s">
        <v>293</v>
      </c>
      <c r="T97" s="828"/>
      <c r="U97" s="881"/>
      <c r="V97" s="377">
        <v>44012</v>
      </c>
      <c r="W97" s="44"/>
      <c r="X97" s="657"/>
    </row>
    <row r="98" spans="1:24" s="232" customFormat="1" ht="76.5" customHeight="1" x14ac:dyDescent="0.25">
      <c r="A98" s="612"/>
      <c r="B98" s="590"/>
      <c r="C98" s="579"/>
      <c r="D98" s="577"/>
      <c r="E98" s="441" t="s">
        <v>748</v>
      </c>
      <c r="F98" s="441" t="s">
        <v>760</v>
      </c>
      <c r="G98" s="581"/>
      <c r="H98" s="581"/>
      <c r="I98" s="581"/>
      <c r="J98" s="441" t="s">
        <v>729</v>
      </c>
      <c r="K98" s="480" t="s">
        <v>355</v>
      </c>
      <c r="L98" s="444" t="s">
        <v>522</v>
      </c>
      <c r="M98" s="581"/>
      <c r="N98" s="581"/>
      <c r="O98" s="580"/>
      <c r="P98" s="581"/>
      <c r="Q98" s="441" t="s">
        <v>730</v>
      </c>
      <c r="R98" s="467" t="s">
        <v>725</v>
      </c>
      <c r="S98" s="485" t="s">
        <v>522</v>
      </c>
      <c r="T98" s="828"/>
      <c r="U98" s="854"/>
      <c r="V98" s="377">
        <v>44012</v>
      </c>
      <c r="W98" s="44"/>
      <c r="X98" s="639"/>
    </row>
    <row r="99" spans="1:24" s="232" customFormat="1" ht="114.75" customHeight="1" x14ac:dyDescent="0.25">
      <c r="A99" s="612" t="s">
        <v>138</v>
      </c>
      <c r="B99" s="590" t="s">
        <v>105</v>
      </c>
      <c r="C99" s="579" t="s">
        <v>169</v>
      </c>
      <c r="D99" s="577" t="s">
        <v>128</v>
      </c>
      <c r="E99" s="441" t="s">
        <v>749</v>
      </c>
      <c r="F99" s="441" t="s">
        <v>761</v>
      </c>
      <c r="G99" s="581" t="s">
        <v>161</v>
      </c>
      <c r="H99" s="581" t="s">
        <v>72</v>
      </c>
      <c r="I99" s="581" t="s">
        <v>78</v>
      </c>
      <c r="J99" s="441" t="s">
        <v>731</v>
      </c>
      <c r="K99" s="480" t="s">
        <v>355</v>
      </c>
      <c r="L99" s="444" t="s">
        <v>296</v>
      </c>
      <c r="M99" s="581" t="s">
        <v>161</v>
      </c>
      <c r="N99" s="581" t="s">
        <v>71</v>
      </c>
      <c r="O99" s="581" t="s">
        <v>78</v>
      </c>
      <c r="P99" s="577" t="s">
        <v>77</v>
      </c>
      <c r="Q99" s="441" t="s">
        <v>125</v>
      </c>
      <c r="R99" s="467" t="s">
        <v>1092</v>
      </c>
      <c r="S99" s="485" t="s">
        <v>296</v>
      </c>
      <c r="T99" s="426" t="s">
        <v>84</v>
      </c>
      <c r="U99" s="882"/>
      <c r="V99" s="377">
        <v>44012</v>
      </c>
      <c r="W99" s="44"/>
      <c r="X99" s="654"/>
    </row>
    <row r="100" spans="1:24" s="232" customFormat="1" ht="113.25" customHeight="1" thickBot="1" x14ac:dyDescent="0.3">
      <c r="A100" s="670"/>
      <c r="B100" s="594"/>
      <c r="C100" s="609"/>
      <c r="D100" s="595"/>
      <c r="E100" s="473" t="s">
        <v>750</v>
      </c>
      <c r="F100" s="473" t="s">
        <v>755</v>
      </c>
      <c r="G100" s="596"/>
      <c r="H100" s="596"/>
      <c r="I100" s="596"/>
      <c r="J100" s="473" t="s">
        <v>733</v>
      </c>
      <c r="K100" s="483" t="s">
        <v>355</v>
      </c>
      <c r="L100" s="469" t="s">
        <v>296</v>
      </c>
      <c r="M100" s="596"/>
      <c r="N100" s="596"/>
      <c r="O100" s="596"/>
      <c r="P100" s="595"/>
      <c r="Q100" s="473" t="s">
        <v>734</v>
      </c>
      <c r="R100" s="468" t="s">
        <v>732</v>
      </c>
      <c r="S100" s="275" t="s">
        <v>296</v>
      </c>
      <c r="T100" s="822" t="s">
        <v>84</v>
      </c>
      <c r="U100" s="883"/>
      <c r="V100" s="216">
        <v>44012</v>
      </c>
      <c r="W100" s="221"/>
      <c r="X100" s="655"/>
    </row>
    <row r="101" spans="1:24" ht="79.5" customHeight="1" x14ac:dyDescent="0.25">
      <c r="A101" s="865" t="s">
        <v>133</v>
      </c>
      <c r="B101" s="838" t="s">
        <v>116</v>
      </c>
      <c r="C101" s="860" t="s">
        <v>762</v>
      </c>
      <c r="D101" s="675" t="s">
        <v>128</v>
      </c>
      <c r="E101" s="410" t="s">
        <v>763</v>
      </c>
      <c r="F101" s="410" t="s">
        <v>764</v>
      </c>
      <c r="G101" s="676" t="s">
        <v>69</v>
      </c>
      <c r="H101" s="676" t="s">
        <v>71</v>
      </c>
      <c r="I101" s="676" t="s">
        <v>79</v>
      </c>
      <c r="J101" s="412" t="s">
        <v>765</v>
      </c>
      <c r="K101" s="813" t="s">
        <v>355</v>
      </c>
      <c r="L101" s="448" t="s">
        <v>523</v>
      </c>
      <c r="M101" s="676" t="s">
        <v>67</v>
      </c>
      <c r="N101" s="676" t="s">
        <v>71</v>
      </c>
      <c r="O101" s="676" t="s">
        <v>78</v>
      </c>
      <c r="P101" s="675" t="s">
        <v>162</v>
      </c>
      <c r="Q101" s="411" t="s">
        <v>766</v>
      </c>
      <c r="R101" s="634" t="s">
        <v>157</v>
      </c>
      <c r="S101" s="448" t="s">
        <v>523</v>
      </c>
      <c r="T101" s="884" t="s">
        <v>85</v>
      </c>
      <c r="U101" s="831"/>
      <c r="V101" s="358">
        <v>44012</v>
      </c>
      <c r="W101" s="222"/>
      <c r="X101" s="359"/>
    </row>
    <row r="102" spans="1:24" ht="90" customHeight="1" x14ac:dyDescent="0.25">
      <c r="A102" s="612"/>
      <c r="B102" s="600"/>
      <c r="C102" s="602"/>
      <c r="D102" s="577"/>
      <c r="E102" s="441" t="s">
        <v>767</v>
      </c>
      <c r="F102" s="441" t="s">
        <v>768</v>
      </c>
      <c r="G102" s="581"/>
      <c r="H102" s="581"/>
      <c r="I102" s="581"/>
      <c r="J102" s="467" t="s">
        <v>769</v>
      </c>
      <c r="K102" s="480" t="s">
        <v>355</v>
      </c>
      <c r="L102" s="444" t="s">
        <v>296</v>
      </c>
      <c r="M102" s="581"/>
      <c r="N102" s="581"/>
      <c r="O102" s="581"/>
      <c r="P102" s="577"/>
      <c r="Q102" s="453" t="s">
        <v>770</v>
      </c>
      <c r="R102" s="625"/>
      <c r="S102" s="444" t="s">
        <v>293</v>
      </c>
      <c r="T102" s="426" t="s">
        <v>910</v>
      </c>
      <c r="U102" s="831"/>
      <c r="V102" s="358">
        <v>44012</v>
      </c>
      <c r="W102" s="44"/>
      <c r="X102" s="360"/>
    </row>
    <row r="103" spans="1:24" ht="48" customHeight="1" x14ac:dyDescent="0.25">
      <c r="A103" s="612"/>
      <c r="B103" s="600"/>
      <c r="C103" s="602"/>
      <c r="D103" s="577"/>
      <c r="E103" s="441" t="s">
        <v>771</v>
      </c>
      <c r="F103" s="441" t="s">
        <v>772</v>
      </c>
      <c r="G103" s="581"/>
      <c r="H103" s="581"/>
      <c r="I103" s="581"/>
      <c r="J103" s="467" t="s">
        <v>773</v>
      </c>
      <c r="K103" s="480" t="s">
        <v>355</v>
      </c>
      <c r="L103" s="444" t="s">
        <v>522</v>
      </c>
      <c r="M103" s="581"/>
      <c r="N103" s="581"/>
      <c r="O103" s="581"/>
      <c r="P103" s="577"/>
      <c r="Q103" s="453" t="s">
        <v>774</v>
      </c>
      <c r="R103" s="625"/>
      <c r="S103" s="444" t="s">
        <v>296</v>
      </c>
      <c r="T103" s="426" t="s">
        <v>911</v>
      </c>
      <c r="U103" s="831"/>
      <c r="V103" s="377">
        <v>44012</v>
      </c>
      <c r="W103" s="44"/>
      <c r="X103" s="360"/>
    </row>
    <row r="104" spans="1:24" ht="53.25" customHeight="1" x14ac:dyDescent="0.25">
      <c r="A104" s="612"/>
      <c r="B104" s="600"/>
      <c r="C104" s="602"/>
      <c r="D104" s="577"/>
      <c r="E104" s="204" t="s">
        <v>775</v>
      </c>
      <c r="F104" s="29" t="s">
        <v>776</v>
      </c>
      <c r="G104" s="581"/>
      <c r="H104" s="581"/>
      <c r="I104" s="581"/>
      <c r="J104" s="467" t="s">
        <v>777</v>
      </c>
      <c r="K104" s="480" t="s">
        <v>355</v>
      </c>
      <c r="L104" s="444" t="s">
        <v>297</v>
      </c>
      <c r="M104" s="581"/>
      <c r="N104" s="581"/>
      <c r="O104" s="581"/>
      <c r="P104" s="577"/>
      <c r="Q104" s="453" t="s">
        <v>778</v>
      </c>
      <c r="R104" s="625"/>
      <c r="S104" s="444" t="s">
        <v>296</v>
      </c>
      <c r="T104" s="426" t="s">
        <v>912</v>
      </c>
      <c r="U104" s="885"/>
      <c r="V104" s="377">
        <v>44012</v>
      </c>
      <c r="W104" s="44"/>
      <c r="X104" s="360"/>
    </row>
    <row r="105" spans="1:24" ht="60.75" customHeight="1" x14ac:dyDescent="0.25">
      <c r="A105" s="612"/>
      <c r="B105" s="600"/>
      <c r="C105" s="602"/>
      <c r="D105" s="577"/>
      <c r="E105" s="29" t="s">
        <v>779</v>
      </c>
      <c r="F105" s="29"/>
      <c r="G105" s="581"/>
      <c r="H105" s="581"/>
      <c r="I105" s="581"/>
      <c r="J105" s="467" t="s">
        <v>780</v>
      </c>
      <c r="K105" s="480" t="s">
        <v>355</v>
      </c>
      <c r="L105" s="444" t="s">
        <v>296</v>
      </c>
      <c r="M105" s="581"/>
      <c r="N105" s="581"/>
      <c r="O105" s="581"/>
      <c r="P105" s="577"/>
      <c r="Q105" s="453" t="s">
        <v>781</v>
      </c>
      <c r="R105" s="625"/>
      <c r="S105" s="444" t="s">
        <v>293</v>
      </c>
      <c r="T105" s="426" t="s">
        <v>911</v>
      </c>
      <c r="U105" s="831"/>
      <c r="V105" s="377">
        <v>44012</v>
      </c>
      <c r="W105" s="44"/>
      <c r="X105" s="360"/>
    </row>
    <row r="106" spans="1:24" ht="60.75" customHeight="1" x14ac:dyDescent="0.25">
      <c r="A106" s="612"/>
      <c r="B106" s="600"/>
      <c r="C106" s="602"/>
      <c r="D106" s="577"/>
      <c r="E106" s="29"/>
      <c r="F106" s="29"/>
      <c r="G106" s="581"/>
      <c r="H106" s="581"/>
      <c r="I106" s="581"/>
      <c r="J106" s="467" t="s">
        <v>782</v>
      </c>
      <c r="K106" s="480" t="s">
        <v>355</v>
      </c>
      <c r="L106" s="444" t="s">
        <v>294</v>
      </c>
      <c r="M106" s="581"/>
      <c r="N106" s="581"/>
      <c r="O106" s="581"/>
      <c r="P106" s="577"/>
      <c r="Q106" s="453" t="s">
        <v>783</v>
      </c>
      <c r="R106" s="584"/>
      <c r="S106" s="444" t="s">
        <v>523</v>
      </c>
      <c r="T106" s="426" t="s">
        <v>913</v>
      </c>
      <c r="U106" s="831"/>
      <c r="V106" s="377">
        <v>44012</v>
      </c>
      <c r="W106" s="44"/>
      <c r="X106" s="360"/>
    </row>
    <row r="107" spans="1:24" ht="40.5" customHeight="1" x14ac:dyDescent="0.25">
      <c r="A107" s="612" t="s">
        <v>133</v>
      </c>
      <c r="B107" s="600" t="s">
        <v>117</v>
      </c>
      <c r="C107" s="602" t="s">
        <v>784</v>
      </c>
      <c r="D107" s="577" t="s">
        <v>128</v>
      </c>
      <c r="E107" s="441" t="s">
        <v>785</v>
      </c>
      <c r="F107" s="441" t="s">
        <v>786</v>
      </c>
      <c r="G107" s="581" t="s">
        <v>69</v>
      </c>
      <c r="H107" s="581" t="s">
        <v>73</v>
      </c>
      <c r="I107" s="581" t="s">
        <v>79</v>
      </c>
      <c r="J107" s="467" t="s">
        <v>787</v>
      </c>
      <c r="K107" s="480" t="s">
        <v>355</v>
      </c>
      <c r="L107" s="444" t="s">
        <v>297</v>
      </c>
      <c r="M107" s="581" t="s">
        <v>68</v>
      </c>
      <c r="N107" s="581" t="s">
        <v>72</v>
      </c>
      <c r="O107" s="581" t="s">
        <v>79</v>
      </c>
      <c r="P107" s="577" t="s">
        <v>162</v>
      </c>
      <c r="Q107" s="467" t="s">
        <v>788</v>
      </c>
      <c r="R107" s="583" t="s">
        <v>157</v>
      </c>
      <c r="S107" s="444" t="s">
        <v>296</v>
      </c>
      <c r="T107" s="426" t="s">
        <v>84</v>
      </c>
      <c r="U107" s="831"/>
      <c r="V107" s="377">
        <v>44012</v>
      </c>
      <c r="W107" s="44"/>
      <c r="X107" s="360"/>
    </row>
    <row r="108" spans="1:24" ht="40.5" customHeight="1" x14ac:dyDescent="0.25">
      <c r="A108" s="612"/>
      <c r="B108" s="600"/>
      <c r="C108" s="602"/>
      <c r="D108" s="577"/>
      <c r="E108" s="441" t="s">
        <v>789</v>
      </c>
      <c r="F108" s="441" t="s">
        <v>790</v>
      </c>
      <c r="G108" s="581"/>
      <c r="H108" s="581"/>
      <c r="I108" s="581"/>
      <c r="J108" s="441" t="s">
        <v>791</v>
      </c>
      <c r="K108" s="480" t="s">
        <v>355</v>
      </c>
      <c r="L108" s="444" t="s">
        <v>297</v>
      </c>
      <c r="M108" s="581"/>
      <c r="N108" s="581"/>
      <c r="O108" s="581"/>
      <c r="P108" s="577"/>
      <c r="Q108" s="467" t="s">
        <v>792</v>
      </c>
      <c r="R108" s="625"/>
      <c r="S108" s="444" t="s">
        <v>522</v>
      </c>
      <c r="T108" s="426" t="s">
        <v>84</v>
      </c>
      <c r="U108" s="831"/>
      <c r="V108" s="377">
        <v>44012</v>
      </c>
      <c r="W108" s="44"/>
      <c r="X108" s="360"/>
    </row>
    <row r="109" spans="1:24" ht="40.5" customHeight="1" x14ac:dyDescent="0.25">
      <c r="A109" s="612"/>
      <c r="B109" s="600"/>
      <c r="C109" s="602"/>
      <c r="D109" s="577"/>
      <c r="E109" s="441" t="s">
        <v>793</v>
      </c>
      <c r="F109" s="441" t="s">
        <v>794</v>
      </c>
      <c r="G109" s="581"/>
      <c r="H109" s="581"/>
      <c r="I109" s="581"/>
      <c r="J109" s="441" t="s">
        <v>795</v>
      </c>
      <c r="K109" s="480" t="s">
        <v>355</v>
      </c>
      <c r="L109" s="444" t="s">
        <v>522</v>
      </c>
      <c r="M109" s="581"/>
      <c r="N109" s="581"/>
      <c r="O109" s="581"/>
      <c r="P109" s="577"/>
      <c r="Q109" s="467" t="s">
        <v>796</v>
      </c>
      <c r="R109" s="625"/>
      <c r="S109" s="444" t="s">
        <v>297</v>
      </c>
      <c r="T109" s="426" t="s">
        <v>84</v>
      </c>
      <c r="U109" s="831"/>
      <c r="V109" s="377">
        <v>44012</v>
      </c>
      <c r="W109" s="44"/>
      <c r="X109" s="360"/>
    </row>
    <row r="110" spans="1:24" ht="56.25" customHeight="1" x14ac:dyDescent="0.25">
      <c r="A110" s="612"/>
      <c r="B110" s="600"/>
      <c r="C110" s="602"/>
      <c r="D110" s="577"/>
      <c r="E110" s="445" t="s">
        <v>85</v>
      </c>
      <c r="F110" s="445" t="s">
        <v>85</v>
      </c>
      <c r="G110" s="581"/>
      <c r="H110" s="581"/>
      <c r="I110" s="581"/>
      <c r="J110" s="441" t="s">
        <v>797</v>
      </c>
      <c r="K110" s="480" t="s">
        <v>355</v>
      </c>
      <c r="L110" s="444" t="s">
        <v>297</v>
      </c>
      <c r="M110" s="581"/>
      <c r="N110" s="581"/>
      <c r="O110" s="581"/>
      <c r="P110" s="577"/>
      <c r="Q110" s="467" t="s">
        <v>798</v>
      </c>
      <c r="R110" s="625"/>
      <c r="S110" s="444" t="s">
        <v>296</v>
      </c>
      <c r="T110" s="426" t="s">
        <v>84</v>
      </c>
      <c r="U110" s="831"/>
      <c r="V110" s="377">
        <v>44012</v>
      </c>
      <c r="W110" s="44"/>
      <c r="X110" s="360"/>
    </row>
    <row r="111" spans="1:24" ht="51" customHeight="1" x14ac:dyDescent="0.25">
      <c r="A111" s="612"/>
      <c r="B111" s="600"/>
      <c r="C111" s="602"/>
      <c r="D111" s="577"/>
      <c r="E111" s="445" t="s">
        <v>85</v>
      </c>
      <c r="F111" s="445" t="s">
        <v>85</v>
      </c>
      <c r="G111" s="581"/>
      <c r="H111" s="581"/>
      <c r="I111" s="581"/>
      <c r="J111" s="441" t="s">
        <v>799</v>
      </c>
      <c r="K111" s="480" t="s">
        <v>355</v>
      </c>
      <c r="L111" s="444" t="s">
        <v>523</v>
      </c>
      <c r="M111" s="581"/>
      <c r="N111" s="581"/>
      <c r="O111" s="581"/>
      <c r="P111" s="577"/>
      <c r="Q111" s="467" t="s">
        <v>800</v>
      </c>
      <c r="R111" s="625"/>
      <c r="S111" s="444" t="s">
        <v>294</v>
      </c>
      <c r="T111" s="426" t="s">
        <v>84</v>
      </c>
      <c r="U111" s="831"/>
      <c r="V111" s="377">
        <v>44012</v>
      </c>
      <c r="W111" s="44"/>
      <c r="X111" s="360"/>
    </row>
    <row r="112" spans="1:24" ht="46.5" customHeight="1" x14ac:dyDescent="0.25">
      <c r="A112" s="612"/>
      <c r="B112" s="600"/>
      <c r="C112" s="602"/>
      <c r="D112" s="577"/>
      <c r="E112" s="445" t="s">
        <v>85</v>
      </c>
      <c r="F112" s="445" t="s">
        <v>85</v>
      </c>
      <c r="G112" s="581"/>
      <c r="H112" s="581"/>
      <c r="I112" s="581"/>
      <c r="J112" s="441" t="s">
        <v>914</v>
      </c>
      <c r="K112" s="480" t="s">
        <v>355</v>
      </c>
      <c r="L112" s="444" t="s">
        <v>295</v>
      </c>
      <c r="M112" s="581"/>
      <c r="N112" s="581"/>
      <c r="O112" s="581"/>
      <c r="P112" s="577"/>
      <c r="Q112" s="467" t="s">
        <v>801</v>
      </c>
      <c r="R112" s="584"/>
      <c r="S112" s="444" t="s">
        <v>297</v>
      </c>
      <c r="T112" s="426" t="s">
        <v>84</v>
      </c>
      <c r="U112" s="831"/>
      <c r="V112" s="377">
        <v>44012</v>
      </c>
      <c r="W112" s="44"/>
      <c r="X112" s="360"/>
    </row>
    <row r="113" spans="1:24" ht="44.25" customHeight="1" x14ac:dyDescent="0.25">
      <c r="A113" s="612" t="s">
        <v>133</v>
      </c>
      <c r="B113" s="600" t="s">
        <v>118</v>
      </c>
      <c r="C113" s="602" t="s">
        <v>802</v>
      </c>
      <c r="D113" s="577" t="s">
        <v>128</v>
      </c>
      <c r="E113" s="441" t="s">
        <v>803</v>
      </c>
      <c r="F113" s="587" t="s">
        <v>764</v>
      </c>
      <c r="G113" s="581" t="s">
        <v>68</v>
      </c>
      <c r="H113" s="581" t="s">
        <v>72</v>
      </c>
      <c r="I113" s="581" t="s">
        <v>79</v>
      </c>
      <c r="J113" s="28" t="s">
        <v>804</v>
      </c>
      <c r="K113" s="480" t="s">
        <v>355</v>
      </c>
      <c r="L113" s="444" t="s">
        <v>294</v>
      </c>
      <c r="M113" s="581" t="s">
        <v>161</v>
      </c>
      <c r="N113" s="581" t="s">
        <v>71</v>
      </c>
      <c r="O113" s="581" t="s">
        <v>78</v>
      </c>
      <c r="P113" s="581" t="s">
        <v>162</v>
      </c>
      <c r="Q113" s="467" t="s">
        <v>171</v>
      </c>
      <c r="R113" s="583" t="s">
        <v>157</v>
      </c>
      <c r="S113" s="444" t="s">
        <v>295</v>
      </c>
      <c r="T113" s="426" t="s">
        <v>84</v>
      </c>
      <c r="U113" s="831"/>
      <c r="V113" s="377">
        <v>44012</v>
      </c>
      <c r="W113" s="44"/>
      <c r="X113" s="360"/>
    </row>
    <row r="114" spans="1:24" ht="44.25" customHeight="1" x14ac:dyDescent="0.25">
      <c r="A114" s="612"/>
      <c r="B114" s="600"/>
      <c r="C114" s="602"/>
      <c r="D114" s="577"/>
      <c r="E114" s="441" t="s">
        <v>775</v>
      </c>
      <c r="F114" s="588"/>
      <c r="G114" s="581"/>
      <c r="H114" s="581"/>
      <c r="I114" s="581"/>
      <c r="J114" s="441" t="s">
        <v>805</v>
      </c>
      <c r="K114" s="480" t="s">
        <v>355</v>
      </c>
      <c r="L114" s="444" t="s">
        <v>522</v>
      </c>
      <c r="M114" s="581"/>
      <c r="N114" s="581"/>
      <c r="O114" s="581"/>
      <c r="P114" s="581"/>
      <c r="Q114" s="467" t="s">
        <v>806</v>
      </c>
      <c r="R114" s="625"/>
      <c r="S114" s="444" t="s">
        <v>295</v>
      </c>
      <c r="T114" s="426" t="s">
        <v>84</v>
      </c>
      <c r="U114" s="831"/>
      <c r="V114" s="377">
        <v>44012</v>
      </c>
      <c r="W114" s="44"/>
      <c r="X114" s="360"/>
    </row>
    <row r="115" spans="1:24" ht="44.25" customHeight="1" x14ac:dyDescent="0.25">
      <c r="A115" s="612"/>
      <c r="B115" s="600"/>
      <c r="C115" s="602"/>
      <c r="D115" s="577"/>
      <c r="E115" s="441" t="s">
        <v>807</v>
      </c>
      <c r="F115" s="587" t="s">
        <v>808</v>
      </c>
      <c r="G115" s="581"/>
      <c r="H115" s="581"/>
      <c r="I115" s="581"/>
      <c r="J115" s="441" t="s">
        <v>809</v>
      </c>
      <c r="K115" s="480" t="s">
        <v>355</v>
      </c>
      <c r="L115" s="444" t="s">
        <v>296</v>
      </c>
      <c r="M115" s="581"/>
      <c r="N115" s="581"/>
      <c r="O115" s="581"/>
      <c r="P115" s="581"/>
      <c r="Q115" s="453" t="s">
        <v>770</v>
      </c>
      <c r="R115" s="625"/>
      <c r="S115" s="444" t="s">
        <v>297</v>
      </c>
      <c r="T115" s="426" t="s">
        <v>84</v>
      </c>
      <c r="U115" s="831"/>
      <c r="V115" s="377">
        <v>44012</v>
      </c>
      <c r="W115" s="44"/>
      <c r="X115" s="360"/>
    </row>
    <row r="116" spans="1:24" ht="44.25" customHeight="1" x14ac:dyDescent="0.25">
      <c r="A116" s="612"/>
      <c r="B116" s="600"/>
      <c r="C116" s="602"/>
      <c r="D116" s="577"/>
      <c r="E116" s="484" t="s">
        <v>810</v>
      </c>
      <c r="F116" s="588"/>
      <c r="G116" s="581"/>
      <c r="H116" s="581"/>
      <c r="I116" s="581"/>
      <c r="J116" s="441" t="s">
        <v>811</v>
      </c>
      <c r="K116" s="480" t="s">
        <v>355</v>
      </c>
      <c r="L116" s="444" t="s">
        <v>297</v>
      </c>
      <c r="M116" s="581"/>
      <c r="N116" s="581"/>
      <c r="O116" s="581"/>
      <c r="P116" s="581"/>
      <c r="Q116" s="467" t="s">
        <v>812</v>
      </c>
      <c r="R116" s="584"/>
      <c r="S116" s="444" t="s">
        <v>297</v>
      </c>
      <c r="T116" s="426" t="s">
        <v>84</v>
      </c>
      <c r="U116" s="831"/>
      <c r="V116" s="377">
        <v>44012</v>
      </c>
      <c r="W116" s="44"/>
      <c r="X116" s="360"/>
    </row>
    <row r="117" spans="1:24" ht="31.5" customHeight="1" x14ac:dyDescent="0.25">
      <c r="A117" s="612" t="s">
        <v>133</v>
      </c>
      <c r="B117" s="600" t="s">
        <v>119</v>
      </c>
      <c r="C117" s="602" t="s">
        <v>86</v>
      </c>
      <c r="D117" s="577" t="s">
        <v>128</v>
      </c>
      <c r="E117" s="204" t="s">
        <v>813</v>
      </c>
      <c r="F117" s="441" t="s">
        <v>814</v>
      </c>
      <c r="G117" s="581" t="s">
        <v>68</v>
      </c>
      <c r="H117" s="581" t="s">
        <v>73</v>
      </c>
      <c r="I117" s="581" t="s">
        <v>80</v>
      </c>
      <c r="J117" s="467" t="s">
        <v>815</v>
      </c>
      <c r="K117" s="480" t="s">
        <v>355</v>
      </c>
      <c r="L117" s="444" t="s">
        <v>522</v>
      </c>
      <c r="M117" s="581" t="s">
        <v>161</v>
      </c>
      <c r="N117" s="581" t="s">
        <v>71</v>
      </c>
      <c r="O117" s="581" t="s">
        <v>78</v>
      </c>
      <c r="P117" s="581" t="s">
        <v>162</v>
      </c>
      <c r="Q117" s="467" t="s">
        <v>816</v>
      </c>
      <c r="R117" s="583" t="s">
        <v>172</v>
      </c>
      <c r="S117" s="444" t="s">
        <v>293</v>
      </c>
      <c r="T117" s="426" t="s">
        <v>84</v>
      </c>
      <c r="U117" s="831"/>
      <c r="V117" s="377">
        <v>44012</v>
      </c>
      <c r="W117" s="44"/>
      <c r="X117" s="360"/>
    </row>
    <row r="118" spans="1:24" ht="40.5" customHeight="1" x14ac:dyDescent="0.25">
      <c r="A118" s="612"/>
      <c r="B118" s="600"/>
      <c r="C118" s="602"/>
      <c r="D118" s="577"/>
      <c r="E118" s="204" t="s">
        <v>817</v>
      </c>
      <c r="F118" s="441" t="s">
        <v>818</v>
      </c>
      <c r="G118" s="581"/>
      <c r="H118" s="581"/>
      <c r="I118" s="581"/>
      <c r="J118" s="441" t="s">
        <v>819</v>
      </c>
      <c r="K118" s="480" t="s">
        <v>355</v>
      </c>
      <c r="L118" s="444" t="s">
        <v>523</v>
      </c>
      <c r="M118" s="581"/>
      <c r="N118" s="581"/>
      <c r="O118" s="581"/>
      <c r="P118" s="581"/>
      <c r="Q118" s="467" t="s">
        <v>820</v>
      </c>
      <c r="R118" s="625"/>
      <c r="S118" s="444" t="s">
        <v>293</v>
      </c>
      <c r="T118" s="426" t="s">
        <v>84</v>
      </c>
      <c r="U118" s="831"/>
      <c r="V118" s="377">
        <v>44012</v>
      </c>
      <c r="W118" s="44"/>
      <c r="X118" s="360"/>
    </row>
    <row r="119" spans="1:24" ht="38.25" customHeight="1" x14ac:dyDescent="0.25">
      <c r="A119" s="612"/>
      <c r="B119" s="600"/>
      <c r="C119" s="602"/>
      <c r="D119" s="577"/>
      <c r="E119" s="204" t="s">
        <v>821</v>
      </c>
      <c r="F119" s="587" t="s">
        <v>822</v>
      </c>
      <c r="G119" s="581"/>
      <c r="H119" s="581"/>
      <c r="I119" s="581"/>
      <c r="J119" s="587" t="s">
        <v>823</v>
      </c>
      <c r="K119" s="480" t="s">
        <v>355</v>
      </c>
      <c r="L119" s="582" t="s">
        <v>523</v>
      </c>
      <c r="M119" s="581"/>
      <c r="N119" s="581"/>
      <c r="O119" s="581"/>
      <c r="P119" s="581"/>
      <c r="Q119" s="587" t="s">
        <v>941</v>
      </c>
      <c r="R119" s="625"/>
      <c r="S119" s="582" t="s">
        <v>293</v>
      </c>
      <c r="T119" s="663" t="s">
        <v>84</v>
      </c>
      <c r="U119" s="831"/>
      <c r="V119" s="377">
        <v>44012</v>
      </c>
      <c r="W119" s="44"/>
      <c r="X119" s="663"/>
    </row>
    <row r="120" spans="1:24" ht="31.5" customHeight="1" x14ac:dyDescent="0.25">
      <c r="A120" s="612"/>
      <c r="B120" s="600"/>
      <c r="C120" s="602"/>
      <c r="D120" s="577"/>
      <c r="E120" s="204" t="s">
        <v>824</v>
      </c>
      <c r="F120" s="588"/>
      <c r="G120" s="581"/>
      <c r="H120" s="581"/>
      <c r="I120" s="581"/>
      <c r="J120" s="589"/>
      <c r="K120" s="480" t="s">
        <v>355</v>
      </c>
      <c r="L120" s="607"/>
      <c r="M120" s="581"/>
      <c r="N120" s="581"/>
      <c r="O120" s="581"/>
      <c r="P120" s="581"/>
      <c r="Q120" s="589"/>
      <c r="R120" s="625"/>
      <c r="S120" s="607"/>
      <c r="T120" s="664"/>
      <c r="U120" s="831"/>
      <c r="V120" s="377">
        <v>44012</v>
      </c>
      <c r="W120" s="44"/>
      <c r="X120" s="664"/>
    </row>
    <row r="121" spans="1:24" ht="31.5" customHeight="1" x14ac:dyDescent="0.25">
      <c r="A121" s="612"/>
      <c r="B121" s="600"/>
      <c r="C121" s="602"/>
      <c r="D121" s="577"/>
      <c r="E121" s="204" t="s">
        <v>825</v>
      </c>
      <c r="F121" s="583" t="s">
        <v>826</v>
      </c>
      <c r="G121" s="581"/>
      <c r="H121" s="581"/>
      <c r="I121" s="581"/>
      <c r="J121" s="589"/>
      <c r="K121" s="480" t="s">
        <v>355</v>
      </c>
      <c r="L121" s="607"/>
      <c r="M121" s="581"/>
      <c r="N121" s="581"/>
      <c r="O121" s="581"/>
      <c r="P121" s="581"/>
      <c r="Q121" s="589"/>
      <c r="R121" s="625"/>
      <c r="S121" s="607"/>
      <c r="T121" s="664"/>
      <c r="U121" s="831"/>
      <c r="V121" s="377">
        <v>44012</v>
      </c>
      <c r="W121" s="44"/>
      <c r="X121" s="664"/>
    </row>
    <row r="122" spans="1:24" ht="31.5" customHeight="1" x14ac:dyDescent="0.25">
      <c r="A122" s="612"/>
      <c r="B122" s="600"/>
      <c r="C122" s="602"/>
      <c r="D122" s="577"/>
      <c r="E122" s="204" t="s">
        <v>775</v>
      </c>
      <c r="F122" s="584"/>
      <c r="G122" s="581"/>
      <c r="H122" s="581"/>
      <c r="I122" s="581"/>
      <c r="J122" s="588"/>
      <c r="K122" s="480" t="s">
        <v>355</v>
      </c>
      <c r="L122" s="580"/>
      <c r="M122" s="581"/>
      <c r="N122" s="581"/>
      <c r="O122" s="581"/>
      <c r="P122" s="581"/>
      <c r="Q122" s="588"/>
      <c r="R122" s="584"/>
      <c r="S122" s="580"/>
      <c r="T122" s="665"/>
      <c r="U122" s="831"/>
      <c r="V122" s="377">
        <v>44012</v>
      </c>
      <c r="W122" s="44"/>
      <c r="X122" s="665"/>
    </row>
    <row r="123" spans="1:24" ht="49.5" customHeight="1" x14ac:dyDescent="0.25">
      <c r="A123" s="612" t="s">
        <v>133</v>
      </c>
      <c r="B123" s="600" t="s">
        <v>120</v>
      </c>
      <c r="C123" s="602" t="s">
        <v>170</v>
      </c>
      <c r="D123" s="577" t="s">
        <v>128</v>
      </c>
      <c r="E123" s="441" t="s">
        <v>827</v>
      </c>
      <c r="F123" s="441" t="s">
        <v>828</v>
      </c>
      <c r="G123" s="581" t="s">
        <v>69</v>
      </c>
      <c r="H123" s="581" t="s">
        <v>73</v>
      </c>
      <c r="I123" s="581" t="s">
        <v>79</v>
      </c>
      <c r="J123" s="467" t="s">
        <v>829</v>
      </c>
      <c r="K123" s="480" t="s">
        <v>355</v>
      </c>
      <c r="L123" s="444" t="s">
        <v>523</v>
      </c>
      <c r="M123" s="581" t="s">
        <v>67</v>
      </c>
      <c r="N123" s="581" t="s">
        <v>71</v>
      </c>
      <c r="O123" s="581" t="s">
        <v>78</v>
      </c>
      <c r="P123" s="581" t="s">
        <v>162</v>
      </c>
      <c r="Q123" s="467" t="s">
        <v>830</v>
      </c>
      <c r="R123" s="583" t="s">
        <v>172</v>
      </c>
      <c r="S123" s="444" t="s">
        <v>293</v>
      </c>
      <c r="T123" s="426" t="s">
        <v>84</v>
      </c>
      <c r="U123" s="831"/>
      <c r="V123" s="377">
        <v>44012</v>
      </c>
      <c r="W123" s="44"/>
      <c r="X123" s="217"/>
    </row>
    <row r="124" spans="1:24" ht="49.5" customHeight="1" x14ac:dyDescent="0.25">
      <c r="A124" s="612"/>
      <c r="B124" s="600"/>
      <c r="C124" s="602"/>
      <c r="D124" s="577"/>
      <c r="E124" s="441" t="s">
        <v>831</v>
      </c>
      <c r="F124" s="441" t="s">
        <v>776</v>
      </c>
      <c r="G124" s="581"/>
      <c r="H124" s="581"/>
      <c r="I124" s="581"/>
      <c r="J124" s="441" t="s">
        <v>832</v>
      </c>
      <c r="K124" s="480" t="s">
        <v>355</v>
      </c>
      <c r="L124" s="444" t="s">
        <v>522</v>
      </c>
      <c r="M124" s="581"/>
      <c r="N124" s="581"/>
      <c r="O124" s="581"/>
      <c r="P124" s="581"/>
      <c r="Q124" s="467" t="s">
        <v>833</v>
      </c>
      <c r="R124" s="625"/>
      <c r="S124" s="444" t="s">
        <v>293</v>
      </c>
      <c r="T124" s="426" t="s">
        <v>84</v>
      </c>
      <c r="U124" s="831"/>
      <c r="V124" s="377">
        <v>44012</v>
      </c>
      <c r="W124" s="44"/>
      <c r="X124" s="360"/>
    </row>
    <row r="125" spans="1:24" ht="49.5" customHeight="1" x14ac:dyDescent="0.25">
      <c r="A125" s="612"/>
      <c r="B125" s="600"/>
      <c r="C125" s="602"/>
      <c r="D125" s="577"/>
      <c r="E125" s="441" t="s">
        <v>834</v>
      </c>
      <c r="F125" s="441" t="s">
        <v>772</v>
      </c>
      <c r="G125" s="581"/>
      <c r="H125" s="581"/>
      <c r="I125" s="581"/>
      <c r="J125" s="441" t="s">
        <v>835</v>
      </c>
      <c r="K125" s="480" t="s">
        <v>355</v>
      </c>
      <c r="L125" s="444" t="s">
        <v>523</v>
      </c>
      <c r="M125" s="581"/>
      <c r="N125" s="581"/>
      <c r="O125" s="581"/>
      <c r="P125" s="581"/>
      <c r="Q125" s="467" t="s">
        <v>836</v>
      </c>
      <c r="R125" s="625"/>
      <c r="S125" s="444" t="s">
        <v>293</v>
      </c>
      <c r="T125" s="426" t="s">
        <v>84</v>
      </c>
      <c r="U125" s="831"/>
      <c r="V125" s="377">
        <v>44012</v>
      </c>
      <c r="W125" s="44"/>
      <c r="X125" s="360"/>
    </row>
    <row r="126" spans="1:24" ht="49.5" customHeight="1" x14ac:dyDescent="0.25">
      <c r="A126" s="612"/>
      <c r="B126" s="600"/>
      <c r="C126" s="602"/>
      <c r="D126" s="577"/>
      <c r="E126" s="441" t="s">
        <v>837</v>
      </c>
      <c r="F126" s="441" t="s">
        <v>838</v>
      </c>
      <c r="G126" s="581"/>
      <c r="H126" s="581"/>
      <c r="I126" s="581"/>
      <c r="J126" s="441" t="s">
        <v>839</v>
      </c>
      <c r="K126" s="480" t="s">
        <v>355</v>
      </c>
      <c r="L126" s="444" t="s">
        <v>297</v>
      </c>
      <c r="M126" s="581"/>
      <c r="N126" s="581"/>
      <c r="O126" s="581"/>
      <c r="P126" s="581"/>
      <c r="Q126" s="467" t="s">
        <v>840</v>
      </c>
      <c r="R126" s="625"/>
      <c r="S126" s="444" t="s">
        <v>293</v>
      </c>
      <c r="T126" s="426" t="s">
        <v>84</v>
      </c>
      <c r="U126" s="831"/>
      <c r="V126" s="377">
        <v>44012</v>
      </c>
      <c r="W126" s="44"/>
      <c r="X126" s="360"/>
    </row>
    <row r="127" spans="1:24" ht="49.5" customHeight="1" thickBot="1" x14ac:dyDescent="0.3">
      <c r="A127" s="670"/>
      <c r="B127" s="601"/>
      <c r="C127" s="603"/>
      <c r="D127" s="595"/>
      <c r="E127" s="473" t="s">
        <v>841</v>
      </c>
      <c r="F127" s="473" t="s">
        <v>808</v>
      </c>
      <c r="G127" s="596"/>
      <c r="H127" s="596"/>
      <c r="I127" s="596"/>
      <c r="J127" s="473" t="s">
        <v>842</v>
      </c>
      <c r="K127" s="483" t="s">
        <v>355</v>
      </c>
      <c r="L127" s="469" t="s">
        <v>297</v>
      </c>
      <c r="M127" s="596"/>
      <c r="N127" s="596"/>
      <c r="O127" s="596"/>
      <c r="P127" s="596"/>
      <c r="Q127" s="468" t="s">
        <v>843</v>
      </c>
      <c r="R127" s="633"/>
      <c r="S127" s="469" t="s">
        <v>297</v>
      </c>
      <c r="T127" s="822" t="s">
        <v>84</v>
      </c>
      <c r="U127" s="842"/>
      <c r="V127" s="216">
        <v>44012</v>
      </c>
      <c r="W127" s="221"/>
      <c r="X127" s="361"/>
    </row>
    <row r="128" spans="1:24" ht="91.5" customHeight="1" x14ac:dyDescent="0.25">
      <c r="A128" s="920" t="s">
        <v>135</v>
      </c>
      <c r="B128" s="673" t="s">
        <v>110</v>
      </c>
      <c r="C128" s="886" t="s">
        <v>1110</v>
      </c>
      <c r="D128" s="675" t="s">
        <v>128</v>
      </c>
      <c r="E128" s="410" t="s">
        <v>1093</v>
      </c>
      <c r="F128" s="410" t="s">
        <v>1094</v>
      </c>
      <c r="G128" s="676" t="s">
        <v>161</v>
      </c>
      <c r="H128" s="676" t="s">
        <v>73</v>
      </c>
      <c r="I128" s="604" t="s">
        <v>79</v>
      </c>
      <c r="J128" s="410" t="s">
        <v>1103</v>
      </c>
      <c r="K128" s="813" t="s">
        <v>355</v>
      </c>
      <c r="L128" s="448" t="s">
        <v>1111</v>
      </c>
      <c r="M128" s="676" t="s">
        <v>161</v>
      </c>
      <c r="N128" s="676" t="s">
        <v>71</v>
      </c>
      <c r="O128" s="676" t="s">
        <v>78</v>
      </c>
      <c r="P128" s="675" t="s">
        <v>76</v>
      </c>
      <c r="Q128" s="412" t="s">
        <v>1112</v>
      </c>
      <c r="R128" s="412" t="s">
        <v>1113</v>
      </c>
      <c r="S128" s="427" t="s">
        <v>296</v>
      </c>
      <c r="T128" s="839" t="s">
        <v>1117</v>
      </c>
      <c r="U128" s="840"/>
      <c r="V128" s="317">
        <v>44012</v>
      </c>
      <c r="W128" s="222"/>
      <c r="X128" s="359"/>
    </row>
    <row r="129" spans="1:24" ht="57" customHeight="1" x14ac:dyDescent="0.25">
      <c r="A129" s="921"/>
      <c r="B129" s="590"/>
      <c r="C129" s="599"/>
      <c r="D129" s="577"/>
      <c r="E129" s="441" t="s">
        <v>1095</v>
      </c>
      <c r="F129" s="441" t="s">
        <v>1096</v>
      </c>
      <c r="G129" s="581"/>
      <c r="H129" s="581"/>
      <c r="I129" s="605"/>
      <c r="J129" s="441" t="s">
        <v>1104</v>
      </c>
      <c r="K129" s="480" t="s">
        <v>355</v>
      </c>
      <c r="L129" s="440" t="s">
        <v>293</v>
      </c>
      <c r="M129" s="581"/>
      <c r="N129" s="581"/>
      <c r="O129" s="581"/>
      <c r="P129" s="577"/>
      <c r="Q129" s="467" t="s">
        <v>1114</v>
      </c>
      <c r="R129" s="485" t="s">
        <v>1115</v>
      </c>
      <c r="S129" s="485" t="s">
        <v>295</v>
      </c>
      <c r="T129" s="338" t="s">
        <v>1118</v>
      </c>
      <c r="U129" s="840"/>
      <c r="V129" s="317">
        <v>44012</v>
      </c>
      <c r="W129" s="44"/>
      <c r="X129" s="218"/>
    </row>
    <row r="130" spans="1:24" ht="81.75" customHeight="1" x14ac:dyDescent="0.25">
      <c r="A130" s="921"/>
      <c r="B130" s="590"/>
      <c r="C130" s="599"/>
      <c r="D130" s="577"/>
      <c r="E130" s="441" t="s">
        <v>1097</v>
      </c>
      <c r="F130" s="441" t="s">
        <v>1098</v>
      </c>
      <c r="G130" s="581"/>
      <c r="H130" s="581"/>
      <c r="I130" s="606"/>
      <c r="J130" s="441" t="s">
        <v>1105</v>
      </c>
      <c r="K130" s="480" t="s">
        <v>355</v>
      </c>
      <c r="L130" s="440" t="s">
        <v>293</v>
      </c>
      <c r="M130" s="581"/>
      <c r="N130" s="581"/>
      <c r="O130" s="581"/>
      <c r="P130" s="577"/>
      <c r="Q130" s="467" t="s">
        <v>1116</v>
      </c>
      <c r="R130" s="485" t="s">
        <v>1115</v>
      </c>
      <c r="S130" s="485" t="s">
        <v>296</v>
      </c>
      <c r="T130" s="338" t="s">
        <v>1119</v>
      </c>
      <c r="U130" s="840"/>
      <c r="V130" s="317">
        <v>44012</v>
      </c>
      <c r="W130" s="44"/>
      <c r="X130" s="360"/>
    </row>
    <row r="131" spans="1:24" ht="108" customHeight="1" x14ac:dyDescent="0.25">
      <c r="A131" s="921" t="s">
        <v>135</v>
      </c>
      <c r="B131" s="590" t="s">
        <v>111</v>
      </c>
      <c r="C131" s="599" t="s">
        <v>1099</v>
      </c>
      <c r="D131" s="577" t="s">
        <v>128</v>
      </c>
      <c r="E131" s="441" t="s">
        <v>1100</v>
      </c>
      <c r="F131" s="441" t="s">
        <v>1098</v>
      </c>
      <c r="G131" s="581" t="s">
        <v>161</v>
      </c>
      <c r="H131" s="581" t="s">
        <v>73</v>
      </c>
      <c r="I131" s="582" t="s">
        <v>79</v>
      </c>
      <c r="J131" s="441" t="s">
        <v>1106</v>
      </c>
      <c r="K131" s="480" t="s">
        <v>355</v>
      </c>
      <c r="L131" s="440" t="s">
        <v>293</v>
      </c>
      <c r="M131" s="581" t="s">
        <v>161</v>
      </c>
      <c r="N131" s="581" t="s">
        <v>71</v>
      </c>
      <c r="O131" s="581" t="s">
        <v>78</v>
      </c>
      <c r="P131" s="577" t="s">
        <v>77</v>
      </c>
      <c r="Q131" s="467" t="s">
        <v>1120</v>
      </c>
      <c r="R131" s="477" t="s">
        <v>1121</v>
      </c>
      <c r="S131" s="444" t="s">
        <v>296</v>
      </c>
      <c r="T131" s="426" t="s">
        <v>85</v>
      </c>
      <c r="U131" s="840"/>
      <c r="V131" s="317">
        <v>44012</v>
      </c>
      <c r="W131" s="44"/>
      <c r="X131" s="360"/>
    </row>
    <row r="132" spans="1:24" ht="86.25" customHeight="1" x14ac:dyDescent="0.25">
      <c r="A132" s="921"/>
      <c r="B132" s="590"/>
      <c r="C132" s="599"/>
      <c r="D132" s="577"/>
      <c r="E132" s="441" t="s">
        <v>1101</v>
      </c>
      <c r="F132" s="441" t="s">
        <v>1102</v>
      </c>
      <c r="G132" s="581"/>
      <c r="H132" s="581"/>
      <c r="I132" s="580"/>
      <c r="J132" s="441" t="s">
        <v>1108</v>
      </c>
      <c r="K132" s="480" t="s">
        <v>355</v>
      </c>
      <c r="L132" s="444" t="s">
        <v>297</v>
      </c>
      <c r="M132" s="581"/>
      <c r="N132" s="581"/>
      <c r="O132" s="581"/>
      <c r="P132" s="577"/>
      <c r="Q132" s="467" t="s">
        <v>1122</v>
      </c>
      <c r="R132" s="477" t="s">
        <v>1123</v>
      </c>
      <c r="S132" s="444" t="s">
        <v>296</v>
      </c>
      <c r="T132" s="465" t="s">
        <v>1124</v>
      </c>
      <c r="U132" s="840"/>
      <c r="V132" s="317">
        <v>44012</v>
      </c>
      <c r="W132" s="44"/>
      <c r="X132" s="360"/>
    </row>
    <row r="133" spans="1:24" ht="143.25" customHeight="1" thickBot="1" x14ac:dyDescent="0.3">
      <c r="A133" s="922" t="s">
        <v>135</v>
      </c>
      <c r="B133" s="474" t="s">
        <v>112</v>
      </c>
      <c r="C133" s="887" t="s">
        <v>1125</v>
      </c>
      <c r="D133" s="455" t="s">
        <v>128</v>
      </c>
      <c r="E133" s="473" t="s">
        <v>1126</v>
      </c>
      <c r="F133" s="473" t="s">
        <v>1127</v>
      </c>
      <c r="G133" s="469" t="s">
        <v>161</v>
      </c>
      <c r="H133" s="469" t="s">
        <v>73</v>
      </c>
      <c r="I133" s="888" t="s">
        <v>79</v>
      </c>
      <c r="J133" s="473" t="s">
        <v>1107</v>
      </c>
      <c r="K133" s="483" t="s">
        <v>355</v>
      </c>
      <c r="L133" s="468" t="s">
        <v>1109</v>
      </c>
      <c r="M133" s="469" t="s">
        <v>161</v>
      </c>
      <c r="N133" s="469" t="s">
        <v>71</v>
      </c>
      <c r="O133" s="469" t="s">
        <v>78</v>
      </c>
      <c r="P133" s="455" t="s">
        <v>76</v>
      </c>
      <c r="Q133" s="468" t="s">
        <v>1128</v>
      </c>
      <c r="R133" s="275" t="s">
        <v>1129</v>
      </c>
      <c r="S133" s="275" t="s">
        <v>296</v>
      </c>
      <c r="T133" s="475" t="s">
        <v>1130</v>
      </c>
      <c r="U133" s="840"/>
      <c r="V133" s="401">
        <v>44012</v>
      </c>
      <c r="W133" s="44"/>
      <c r="X133" s="217"/>
    </row>
    <row r="134" spans="1:24" ht="114" customHeight="1" x14ac:dyDescent="0.25">
      <c r="A134" s="923" t="s">
        <v>136</v>
      </c>
      <c r="B134" s="446" t="s">
        <v>108</v>
      </c>
      <c r="C134" s="410" t="s">
        <v>1131</v>
      </c>
      <c r="D134" s="447" t="s">
        <v>128</v>
      </c>
      <c r="E134" s="410" t="s">
        <v>1132</v>
      </c>
      <c r="F134" s="447" t="s">
        <v>1133</v>
      </c>
      <c r="G134" s="448" t="s">
        <v>161</v>
      </c>
      <c r="H134" s="448" t="s">
        <v>73</v>
      </c>
      <c r="I134" s="448" t="s">
        <v>79</v>
      </c>
      <c r="J134" s="412" t="s">
        <v>1134</v>
      </c>
      <c r="K134" s="813" t="s">
        <v>355</v>
      </c>
      <c r="L134" s="412" t="s">
        <v>1157</v>
      </c>
      <c r="M134" s="433" t="s">
        <v>161</v>
      </c>
      <c r="N134" s="448" t="s">
        <v>71</v>
      </c>
      <c r="O134" s="448" t="s">
        <v>78</v>
      </c>
      <c r="P134" s="447" t="s">
        <v>76</v>
      </c>
      <c r="Q134" s="412" t="s">
        <v>1135</v>
      </c>
      <c r="R134" s="447" t="s">
        <v>124</v>
      </c>
      <c r="S134" s="427" t="s">
        <v>296</v>
      </c>
      <c r="T134" s="464" t="s">
        <v>1136</v>
      </c>
      <c r="U134" s="831"/>
      <c r="V134" s="342">
        <v>44012</v>
      </c>
      <c r="W134" s="214"/>
      <c r="X134" s="220"/>
    </row>
    <row r="135" spans="1:24" ht="66" customHeight="1" x14ac:dyDescent="0.25">
      <c r="A135" s="921" t="s">
        <v>136</v>
      </c>
      <c r="B135" s="590" t="s">
        <v>109</v>
      </c>
      <c r="C135" s="599" t="s">
        <v>1137</v>
      </c>
      <c r="D135" s="577" t="s">
        <v>128</v>
      </c>
      <c r="E135" s="441" t="s">
        <v>1138</v>
      </c>
      <c r="F135" s="577" t="s">
        <v>1133</v>
      </c>
      <c r="G135" s="581" t="s">
        <v>161</v>
      </c>
      <c r="H135" s="581" t="s">
        <v>73</v>
      </c>
      <c r="I135" s="581" t="s">
        <v>79</v>
      </c>
      <c r="J135" s="441" t="s">
        <v>1141</v>
      </c>
      <c r="K135" s="480" t="s">
        <v>355</v>
      </c>
      <c r="L135" s="467" t="s">
        <v>1157</v>
      </c>
      <c r="M135" s="581" t="s">
        <v>161</v>
      </c>
      <c r="N135" s="581" t="s">
        <v>71</v>
      </c>
      <c r="O135" s="581" t="s">
        <v>78</v>
      </c>
      <c r="P135" s="577" t="s">
        <v>76</v>
      </c>
      <c r="Q135" s="467" t="s">
        <v>1144</v>
      </c>
      <c r="R135" s="445" t="s">
        <v>1145</v>
      </c>
      <c r="S135" s="444" t="s">
        <v>296</v>
      </c>
      <c r="T135" s="426" t="s">
        <v>845</v>
      </c>
      <c r="U135" s="841"/>
      <c r="V135" s="429">
        <v>44012</v>
      </c>
      <c r="W135" s="29"/>
      <c r="X135" s="422"/>
    </row>
    <row r="136" spans="1:24" ht="89.25" customHeight="1" x14ac:dyDescent="0.25">
      <c r="A136" s="921"/>
      <c r="B136" s="590"/>
      <c r="C136" s="599"/>
      <c r="D136" s="577"/>
      <c r="E136" s="441" t="s">
        <v>1139</v>
      </c>
      <c r="F136" s="577"/>
      <c r="G136" s="581"/>
      <c r="H136" s="581"/>
      <c r="I136" s="581"/>
      <c r="J136" s="441" t="s">
        <v>1142</v>
      </c>
      <c r="K136" s="480" t="s">
        <v>355</v>
      </c>
      <c r="L136" s="467" t="s">
        <v>1158</v>
      </c>
      <c r="M136" s="581"/>
      <c r="N136" s="581"/>
      <c r="O136" s="581"/>
      <c r="P136" s="577"/>
      <c r="Q136" s="467" t="s">
        <v>1146</v>
      </c>
      <c r="R136" s="485" t="s">
        <v>1129</v>
      </c>
      <c r="S136" s="444" t="s">
        <v>296</v>
      </c>
      <c r="T136" s="426" t="s">
        <v>846</v>
      </c>
      <c r="U136" s="856"/>
      <c r="V136" s="429">
        <v>44012</v>
      </c>
      <c r="W136" s="29"/>
      <c r="X136" s="422"/>
    </row>
    <row r="137" spans="1:24" ht="71.25" customHeight="1" x14ac:dyDescent="0.25">
      <c r="A137" s="921"/>
      <c r="B137" s="590"/>
      <c r="C137" s="599"/>
      <c r="D137" s="577"/>
      <c r="E137" s="441" t="s">
        <v>1140</v>
      </c>
      <c r="F137" s="577"/>
      <c r="G137" s="581"/>
      <c r="H137" s="581"/>
      <c r="I137" s="581"/>
      <c r="J137" s="441" t="s">
        <v>1143</v>
      </c>
      <c r="K137" s="480" t="s">
        <v>355</v>
      </c>
      <c r="L137" s="467" t="s">
        <v>1158</v>
      </c>
      <c r="M137" s="581"/>
      <c r="N137" s="581"/>
      <c r="O137" s="581"/>
      <c r="P137" s="577"/>
      <c r="Q137" s="477" t="s">
        <v>1147</v>
      </c>
      <c r="R137" s="485" t="s">
        <v>1148</v>
      </c>
      <c r="S137" s="444" t="s">
        <v>296</v>
      </c>
      <c r="T137" s="426" t="s">
        <v>846</v>
      </c>
      <c r="U137" s="856"/>
      <c r="V137" s="429">
        <v>44012</v>
      </c>
      <c r="W137" s="29"/>
      <c r="X137" s="422"/>
    </row>
    <row r="138" spans="1:24" ht="71.25" customHeight="1" x14ac:dyDescent="0.25">
      <c r="A138" s="921" t="s">
        <v>136</v>
      </c>
      <c r="B138" s="590" t="s">
        <v>1149</v>
      </c>
      <c r="C138" s="677" t="s">
        <v>1150</v>
      </c>
      <c r="D138" s="577" t="s">
        <v>128</v>
      </c>
      <c r="E138" s="441" t="s">
        <v>1151</v>
      </c>
      <c r="F138" s="445" t="s">
        <v>1152</v>
      </c>
      <c r="G138" s="581" t="s">
        <v>161</v>
      </c>
      <c r="H138" s="581" t="s">
        <v>71</v>
      </c>
      <c r="I138" s="581" t="s">
        <v>78</v>
      </c>
      <c r="J138" s="441" t="s">
        <v>1160</v>
      </c>
      <c r="K138" s="480" t="s">
        <v>355</v>
      </c>
      <c r="L138" s="444" t="s">
        <v>523</v>
      </c>
      <c r="M138" s="581" t="s">
        <v>161</v>
      </c>
      <c r="N138" s="581" t="s">
        <v>71</v>
      </c>
      <c r="O138" s="581" t="s">
        <v>78</v>
      </c>
      <c r="P138" s="577" t="s">
        <v>76</v>
      </c>
      <c r="Q138" s="467" t="s">
        <v>1163</v>
      </c>
      <c r="R138" s="445" t="s">
        <v>1164</v>
      </c>
      <c r="S138" s="485" t="s">
        <v>296</v>
      </c>
      <c r="T138" s="426" t="s">
        <v>845</v>
      </c>
      <c r="U138" s="856"/>
      <c r="V138" s="429">
        <v>44012</v>
      </c>
      <c r="W138" s="29"/>
      <c r="X138" s="422"/>
    </row>
    <row r="139" spans="1:24" ht="71.25" customHeight="1" x14ac:dyDescent="0.25">
      <c r="A139" s="921"/>
      <c r="B139" s="590"/>
      <c r="C139" s="677"/>
      <c r="D139" s="577"/>
      <c r="E139" s="441" t="s">
        <v>1153</v>
      </c>
      <c r="F139" s="445" t="s">
        <v>1154</v>
      </c>
      <c r="G139" s="581"/>
      <c r="H139" s="581"/>
      <c r="I139" s="581"/>
      <c r="J139" s="441" t="s">
        <v>1161</v>
      </c>
      <c r="K139" s="480" t="s">
        <v>355</v>
      </c>
      <c r="L139" s="444" t="s">
        <v>523</v>
      </c>
      <c r="M139" s="581"/>
      <c r="N139" s="581"/>
      <c r="O139" s="581"/>
      <c r="P139" s="577"/>
      <c r="Q139" s="467" t="s">
        <v>1165</v>
      </c>
      <c r="R139" s="445" t="s">
        <v>844</v>
      </c>
      <c r="S139" s="485" t="s">
        <v>296</v>
      </c>
      <c r="T139" s="426" t="s">
        <v>846</v>
      </c>
      <c r="U139" s="856"/>
      <c r="V139" s="429">
        <v>44012</v>
      </c>
      <c r="W139" s="29"/>
      <c r="X139" s="422"/>
    </row>
    <row r="140" spans="1:24" ht="71.25" customHeight="1" thickBot="1" x14ac:dyDescent="0.3">
      <c r="A140" s="924"/>
      <c r="B140" s="594"/>
      <c r="C140" s="890"/>
      <c r="D140" s="595"/>
      <c r="E140" s="473" t="s">
        <v>1155</v>
      </c>
      <c r="F140" s="455" t="s">
        <v>1156</v>
      </c>
      <c r="G140" s="596"/>
      <c r="H140" s="596"/>
      <c r="I140" s="596"/>
      <c r="J140" s="473" t="s">
        <v>1162</v>
      </c>
      <c r="K140" s="483" t="s">
        <v>355</v>
      </c>
      <c r="L140" s="469" t="s">
        <v>523</v>
      </c>
      <c r="M140" s="596"/>
      <c r="N140" s="596"/>
      <c r="O140" s="596"/>
      <c r="P140" s="595"/>
      <c r="Q140" s="468" t="s">
        <v>1166</v>
      </c>
      <c r="R140" s="455" t="s">
        <v>1167</v>
      </c>
      <c r="S140" s="275" t="s">
        <v>296</v>
      </c>
      <c r="T140" s="822" t="s">
        <v>846</v>
      </c>
      <c r="U140" s="889"/>
      <c r="V140" s="430">
        <v>44012</v>
      </c>
      <c r="W140" s="428"/>
      <c r="X140" s="415"/>
    </row>
    <row r="141" spans="1:24" s="232" customFormat="1" ht="94.5" customHeight="1" x14ac:dyDescent="0.25">
      <c r="A141" s="865" t="s">
        <v>142</v>
      </c>
      <c r="B141" s="673" t="s">
        <v>96</v>
      </c>
      <c r="C141" s="674" t="s">
        <v>1171</v>
      </c>
      <c r="D141" s="675" t="s">
        <v>128</v>
      </c>
      <c r="E141" s="410" t="s">
        <v>1168</v>
      </c>
      <c r="F141" s="410" t="s">
        <v>916</v>
      </c>
      <c r="G141" s="676" t="s">
        <v>161</v>
      </c>
      <c r="H141" s="676" t="s">
        <v>72</v>
      </c>
      <c r="I141" s="676" t="s">
        <v>78</v>
      </c>
      <c r="J141" s="366" t="s">
        <v>1173</v>
      </c>
      <c r="K141" s="813" t="s">
        <v>355</v>
      </c>
      <c r="L141" s="448" t="s">
        <v>297</v>
      </c>
      <c r="M141" s="433" t="s">
        <v>161</v>
      </c>
      <c r="N141" s="433" t="s">
        <v>71</v>
      </c>
      <c r="O141" s="433" t="s">
        <v>78</v>
      </c>
      <c r="P141" s="447" t="s">
        <v>77</v>
      </c>
      <c r="Q141" s="410" t="s">
        <v>1177</v>
      </c>
      <c r="R141" s="427" t="s">
        <v>1178</v>
      </c>
      <c r="S141" s="427" t="s">
        <v>297</v>
      </c>
      <c r="T141" s="821" t="s">
        <v>1179</v>
      </c>
      <c r="U141" s="891"/>
      <c r="V141" s="435">
        <v>44012</v>
      </c>
      <c r="W141" s="436"/>
      <c r="X141" s="651"/>
    </row>
    <row r="142" spans="1:24" s="232" customFormat="1" ht="96.75" customHeight="1" x14ac:dyDescent="0.25">
      <c r="A142" s="612"/>
      <c r="B142" s="590"/>
      <c r="C142" s="592"/>
      <c r="D142" s="577"/>
      <c r="E142" s="441" t="s">
        <v>847</v>
      </c>
      <c r="F142" s="441" t="s">
        <v>1169</v>
      </c>
      <c r="G142" s="581"/>
      <c r="H142" s="581"/>
      <c r="I142" s="581"/>
      <c r="J142" s="29" t="s">
        <v>1174</v>
      </c>
      <c r="K142" s="480" t="s">
        <v>355</v>
      </c>
      <c r="L142" s="444" t="s">
        <v>297</v>
      </c>
      <c r="M142" s="581" t="s">
        <v>161</v>
      </c>
      <c r="N142" s="581" t="s">
        <v>71</v>
      </c>
      <c r="O142" s="581" t="s">
        <v>78</v>
      </c>
      <c r="P142" s="445" t="s">
        <v>77</v>
      </c>
      <c r="Q142" s="441" t="s">
        <v>1177</v>
      </c>
      <c r="R142" s="485" t="s">
        <v>1178</v>
      </c>
      <c r="S142" s="485" t="s">
        <v>297</v>
      </c>
      <c r="T142" s="892" t="s">
        <v>1179</v>
      </c>
      <c r="U142" s="856"/>
      <c r="V142" s="431"/>
      <c r="W142" s="44"/>
      <c r="X142" s="640"/>
    </row>
    <row r="143" spans="1:24" s="232" customFormat="1" ht="98.25" customHeight="1" x14ac:dyDescent="0.25">
      <c r="A143" s="612"/>
      <c r="B143" s="590"/>
      <c r="C143" s="592"/>
      <c r="D143" s="577"/>
      <c r="E143" s="441" t="s">
        <v>848</v>
      </c>
      <c r="F143" s="425" t="s">
        <v>915</v>
      </c>
      <c r="G143" s="581"/>
      <c r="H143" s="581"/>
      <c r="I143" s="581"/>
      <c r="J143" s="29" t="s">
        <v>1175</v>
      </c>
      <c r="K143" s="480" t="s">
        <v>355</v>
      </c>
      <c r="L143" s="444" t="s">
        <v>297</v>
      </c>
      <c r="M143" s="581"/>
      <c r="N143" s="581"/>
      <c r="O143" s="581"/>
      <c r="P143" s="445" t="s">
        <v>77</v>
      </c>
      <c r="Q143" s="29" t="s">
        <v>1180</v>
      </c>
      <c r="R143" s="485" t="s">
        <v>1178</v>
      </c>
      <c r="S143" s="485" t="s">
        <v>297</v>
      </c>
      <c r="T143" s="892" t="s">
        <v>1181</v>
      </c>
      <c r="U143" s="856"/>
      <c r="V143" s="431"/>
      <c r="W143" s="44"/>
      <c r="X143" s="640"/>
    </row>
    <row r="144" spans="1:24" s="232" customFormat="1" ht="81" customHeight="1" x14ac:dyDescent="0.25">
      <c r="A144" s="612"/>
      <c r="B144" s="590"/>
      <c r="C144" s="592"/>
      <c r="D144" s="577"/>
      <c r="E144" s="441" t="s">
        <v>849</v>
      </c>
      <c r="F144" s="441" t="s">
        <v>1170</v>
      </c>
      <c r="G144" s="581"/>
      <c r="H144" s="581"/>
      <c r="I144" s="581"/>
      <c r="J144" s="29" t="s">
        <v>1176</v>
      </c>
      <c r="K144" s="480" t="s">
        <v>355</v>
      </c>
      <c r="L144" s="444" t="s">
        <v>297</v>
      </c>
      <c r="M144" s="581"/>
      <c r="N144" s="581"/>
      <c r="O144" s="581"/>
      <c r="P144" s="445" t="s">
        <v>77</v>
      </c>
      <c r="Q144" s="441" t="s">
        <v>1182</v>
      </c>
      <c r="R144" s="485" t="s">
        <v>1178</v>
      </c>
      <c r="S144" s="485" t="s">
        <v>297</v>
      </c>
      <c r="T144" s="816" t="s">
        <v>1183</v>
      </c>
      <c r="U144" s="856"/>
      <c r="V144" s="431"/>
      <c r="W144" s="44"/>
      <c r="X144" s="640"/>
    </row>
    <row r="145" spans="1:24" s="232" customFormat="1" ht="82.5" customHeight="1" x14ac:dyDescent="0.25">
      <c r="A145" s="612" t="s">
        <v>142</v>
      </c>
      <c r="B145" s="590" t="s">
        <v>97</v>
      </c>
      <c r="C145" s="592" t="s">
        <v>1172</v>
      </c>
      <c r="D145" s="577" t="s">
        <v>128</v>
      </c>
      <c r="E145" s="441" t="s">
        <v>856</v>
      </c>
      <c r="F145" s="441" t="s">
        <v>883</v>
      </c>
      <c r="G145" s="581" t="s">
        <v>161</v>
      </c>
      <c r="H145" s="581" t="s">
        <v>72</v>
      </c>
      <c r="I145" s="581" t="s">
        <v>78</v>
      </c>
      <c r="J145" s="579" t="s">
        <v>884</v>
      </c>
      <c r="K145" s="480" t="s">
        <v>355</v>
      </c>
      <c r="L145" s="581" t="s">
        <v>297</v>
      </c>
      <c r="M145" s="581" t="s">
        <v>161</v>
      </c>
      <c r="N145" s="581" t="s">
        <v>71</v>
      </c>
      <c r="O145" s="581" t="s">
        <v>78</v>
      </c>
      <c r="P145" s="445" t="s">
        <v>77</v>
      </c>
      <c r="Q145" s="579" t="s">
        <v>1177</v>
      </c>
      <c r="R145" s="485" t="s">
        <v>1178</v>
      </c>
      <c r="S145" s="578" t="s">
        <v>297</v>
      </c>
      <c r="T145" s="893" t="s">
        <v>1184</v>
      </c>
      <c r="U145" s="831"/>
      <c r="V145" s="432">
        <v>44012</v>
      </c>
      <c r="W145" s="419"/>
      <c r="X145" s="420"/>
    </row>
    <row r="146" spans="1:24" s="232" customFormat="1" ht="91.5" customHeight="1" x14ac:dyDescent="0.25">
      <c r="A146" s="612"/>
      <c r="B146" s="590"/>
      <c r="C146" s="592"/>
      <c r="D146" s="577"/>
      <c r="E146" s="441" t="s">
        <v>857</v>
      </c>
      <c r="F146" s="441" t="s">
        <v>852</v>
      </c>
      <c r="G146" s="581"/>
      <c r="H146" s="581"/>
      <c r="I146" s="581"/>
      <c r="J146" s="579"/>
      <c r="K146" s="480" t="s">
        <v>355</v>
      </c>
      <c r="L146" s="581"/>
      <c r="M146" s="581"/>
      <c r="N146" s="581"/>
      <c r="O146" s="581"/>
      <c r="P146" s="445" t="s">
        <v>77</v>
      </c>
      <c r="Q146" s="579"/>
      <c r="R146" s="485" t="s">
        <v>1178</v>
      </c>
      <c r="S146" s="578"/>
      <c r="T146" s="893"/>
      <c r="U146" s="855"/>
      <c r="V146" s="597">
        <v>44012</v>
      </c>
      <c r="W146" s="590"/>
      <c r="X146" s="640"/>
    </row>
    <row r="147" spans="1:24" s="232" customFormat="1" ht="92.25" customHeight="1" x14ac:dyDescent="0.25">
      <c r="A147" s="612"/>
      <c r="B147" s="590"/>
      <c r="C147" s="592"/>
      <c r="D147" s="577"/>
      <c r="E147" s="441" t="s">
        <v>858</v>
      </c>
      <c r="F147" s="441" t="s">
        <v>855</v>
      </c>
      <c r="G147" s="581"/>
      <c r="H147" s="581"/>
      <c r="I147" s="581"/>
      <c r="J147" s="579"/>
      <c r="K147" s="480" t="s">
        <v>355</v>
      </c>
      <c r="L147" s="581"/>
      <c r="M147" s="581"/>
      <c r="N147" s="581"/>
      <c r="O147" s="581"/>
      <c r="P147" s="445" t="s">
        <v>77</v>
      </c>
      <c r="Q147" s="579"/>
      <c r="R147" s="485" t="s">
        <v>1178</v>
      </c>
      <c r="S147" s="578"/>
      <c r="T147" s="893"/>
      <c r="U147" s="855"/>
      <c r="V147" s="597"/>
      <c r="W147" s="590"/>
      <c r="X147" s="640"/>
    </row>
    <row r="148" spans="1:24" s="232" customFormat="1" ht="99" customHeight="1" x14ac:dyDescent="0.25">
      <c r="A148" s="612" t="s">
        <v>142</v>
      </c>
      <c r="B148" s="590" t="s">
        <v>160</v>
      </c>
      <c r="C148" s="592" t="s">
        <v>1185</v>
      </c>
      <c r="D148" s="577" t="s">
        <v>128</v>
      </c>
      <c r="E148" s="441" t="s">
        <v>1186</v>
      </c>
      <c r="F148" s="441" t="s">
        <v>859</v>
      </c>
      <c r="G148" s="581" t="s">
        <v>161</v>
      </c>
      <c r="H148" s="581" t="s">
        <v>72</v>
      </c>
      <c r="I148" s="581" t="s">
        <v>78</v>
      </c>
      <c r="J148" s="425" t="s">
        <v>1187</v>
      </c>
      <c r="K148" s="480" t="s">
        <v>355</v>
      </c>
      <c r="L148" s="444" t="s">
        <v>297</v>
      </c>
      <c r="M148" s="581" t="s">
        <v>161</v>
      </c>
      <c r="N148" s="581" t="s">
        <v>71</v>
      </c>
      <c r="O148" s="581" t="s">
        <v>78</v>
      </c>
      <c r="P148" s="445" t="s">
        <v>77</v>
      </c>
      <c r="Q148" s="467" t="s">
        <v>850</v>
      </c>
      <c r="R148" s="485" t="s">
        <v>1178</v>
      </c>
      <c r="S148" s="485" t="s">
        <v>297</v>
      </c>
      <c r="T148" s="426" t="s">
        <v>851</v>
      </c>
      <c r="U148" s="831"/>
      <c r="V148" s="432">
        <v>44012</v>
      </c>
      <c r="W148" s="44"/>
      <c r="X148" s="420"/>
    </row>
    <row r="149" spans="1:24" s="232" customFormat="1" ht="96" customHeight="1" thickBot="1" x14ac:dyDescent="0.3">
      <c r="A149" s="670"/>
      <c r="B149" s="594"/>
      <c r="C149" s="593"/>
      <c r="D149" s="595"/>
      <c r="E149" s="473" t="s">
        <v>860</v>
      </c>
      <c r="F149" s="473" t="s">
        <v>861</v>
      </c>
      <c r="G149" s="596"/>
      <c r="H149" s="596"/>
      <c r="I149" s="596"/>
      <c r="J149" s="473" t="s">
        <v>1188</v>
      </c>
      <c r="K149" s="483" t="s">
        <v>355</v>
      </c>
      <c r="L149" s="469" t="s">
        <v>297</v>
      </c>
      <c r="M149" s="596"/>
      <c r="N149" s="596"/>
      <c r="O149" s="596"/>
      <c r="P149" s="455" t="s">
        <v>77</v>
      </c>
      <c r="Q149" s="468" t="s">
        <v>853</v>
      </c>
      <c r="R149" s="275" t="s">
        <v>1178</v>
      </c>
      <c r="S149" s="275" t="s">
        <v>297</v>
      </c>
      <c r="T149" s="822" t="s">
        <v>854</v>
      </c>
      <c r="U149" s="857"/>
      <c r="V149" s="216">
        <v>44012</v>
      </c>
      <c r="W149" s="423"/>
      <c r="X149" s="424"/>
    </row>
    <row r="150" spans="1:24" s="232" customFormat="1" ht="96" customHeight="1" x14ac:dyDescent="0.25">
      <c r="A150" s="865" t="s">
        <v>143</v>
      </c>
      <c r="B150" s="673" t="s">
        <v>89</v>
      </c>
      <c r="C150" s="810" t="s">
        <v>385</v>
      </c>
      <c r="D150" s="675" t="s">
        <v>128</v>
      </c>
      <c r="E150" s="811" t="s">
        <v>869</v>
      </c>
      <c r="F150" s="410" t="s">
        <v>870</v>
      </c>
      <c r="G150" s="676" t="s">
        <v>67</v>
      </c>
      <c r="H150" s="676" t="s">
        <v>73</v>
      </c>
      <c r="I150" s="676" t="s">
        <v>79</v>
      </c>
      <c r="J150" s="410" t="s">
        <v>1191</v>
      </c>
      <c r="K150" s="813" t="s">
        <v>355</v>
      </c>
      <c r="L150" s="448" t="s">
        <v>296</v>
      </c>
      <c r="M150" s="676" t="s">
        <v>161</v>
      </c>
      <c r="N150" s="676" t="s">
        <v>71</v>
      </c>
      <c r="O150" s="676" t="s">
        <v>78</v>
      </c>
      <c r="P150" s="671" t="s">
        <v>77</v>
      </c>
      <c r="Q150" s="635" t="s">
        <v>862</v>
      </c>
      <c r="R150" s="634" t="s">
        <v>387</v>
      </c>
      <c r="S150" s="899" t="s">
        <v>296</v>
      </c>
      <c r="T150" s="900" t="s">
        <v>863</v>
      </c>
      <c r="U150" s="894"/>
      <c r="V150" s="646">
        <v>44012</v>
      </c>
      <c r="W150" s="624"/>
      <c r="X150" s="417"/>
    </row>
    <row r="151" spans="1:24" s="232" customFormat="1" ht="80.25" customHeight="1" x14ac:dyDescent="0.25">
      <c r="A151" s="612"/>
      <c r="B151" s="590"/>
      <c r="C151" s="579"/>
      <c r="D151" s="577"/>
      <c r="E151" s="425" t="s">
        <v>871</v>
      </c>
      <c r="F151" s="441" t="s">
        <v>872</v>
      </c>
      <c r="G151" s="581"/>
      <c r="H151" s="581"/>
      <c r="I151" s="581"/>
      <c r="J151" s="29" t="s">
        <v>1192</v>
      </c>
      <c r="K151" s="480" t="s">
        <v>355</v>
      </c>
      <c r="L151" s="439" t="s">
        <v>296</v>
      </c>
      <c r="M151" s="581"/>
      <c r="N151" s="581"/>
      <c r="O151" s="581"/>
      <c r="P151" s="580"/>
      <c r="Q151" s="588"/>
      <c r="R151" s="584"/>
      <c r="S151" s="586"/>
      <c r="T151" s="639"/>
      <c r="U151" s="895"/>
      <c r="V151" s="646"/>
      <c r="W151" s="624"/>
      <c r="X151" s="416"/>
    </row>
    <row r="152" spans="1:24" s="232" customFormat="1" ht="71.25" customHeight="1" x14ac:dyDescent="0.25">
      <c r="A152" s="611" t="s">
        <v>143</v>
      </c>
      <c r="B152" s="623" t="s">
        <v>90</v>
      </c>
      <c r="C152" s="588" t="s">
        <v>87</v>
      </c>
      <c r="D152" s="583" t="s">
        <v>128</v>
      </c>
      <c r="E152" s="588" t="s">
        <v>389</v>
      </c>
      <c r="F152" s="441" t="s">
        <v>1189</v>
      </c>
      <c r="G152" s="582" t="s">
        <v>68</v>
      </c>
      <c r="H152" s="582" t="s">
        <v>73</v>
      </c>
      <c r="I152" s="582" t="s">
        <v>80</v>
      </c>
      <c r="J152" s="588" t="s">
        <v>1193</v>
      </c>
      <c r="K152" s="480" t="s">
        <v>355</v>
      </c>
      <c r="L152" s="588" t="s">
        <v>391</v>
      </c>
      <c r="M152" s="582" t="s">
        <v>161</v>
      </c>
      <c r="N152" s="582" t="s">
        <v>71</v>
      </c>
      <c r="O152" s="582" t="s">
        <v>78</v>
      </c>
      <c r="P152" s="582" t="s">
        <v>77</v>
      </c>
      <c r="Q152" s="441" t="s">
        <v>1194</v>
      </c>
      <c r="R152" s="441" t="s">
        <v>1195</v>
      </c>
      <c r="S152" s="485" t="s">
        <v>296</v>
      </c>
      <c r="T152" s="654" t="s">
        <v>865</v>
      </c>
      <c r="U152" s="831"/>
      <c r="V152" s="317">
        <v>44012</v>
      </c>
      <c r="W152" s="44"/>
      <c r="X152" s="218"/>
    </row>
    <row r="153" spans="1:24" s="232" customFormat="1" ht="85.5" customHeight="1" x14ac:dyDescent="0.25">
      <c r="A153" s="612"/>
      <c r="B153" s="591"/>
      <c r="C153" s="579"/>
      <c r="D153" s="584"/>
      <c r="E153" s="579"/>
      <c r="F153" s="441" t="s">
        <v>1190</v>
      </c>
      <c r="G153" s="580"/>
      <c r="H153" s="580"/>
      <c r="I153" s="580"/>
      <c r="J153" s="579"/>
      <c r="K153" s="480" t="s">
        <v>355</v>
      </c>
      <c r="L153" s="579"/>
      <c r="M153" s="580"/>
      <c r="N153" s="580"/>
      <c r="O153" s="580"/>
      <c r="P153" s="580"/>
      <c r="Q153" s="441" t="s">
        <v>1196</v>
      </c>
      <c r="R153" s="441" t="s">
        <v>1197</v>
      </c>
      <c r="S153" s="485" t="s">
        <v>296</v>
      </c>
      <c r="T153" s="639"/>
      <c r="U153" s="831"/>
      <c r="V153" s="418"/>
      <c r="W153" s="228"/>
      <c r="X153" s="426"/>
    </row>
    <row r="154" spans="1:24" s="232" customFormat="1" ht="76.5" customHeight="1" x14ac:dyDescent="0.25">
      <c r="A154" s="612" t="s">
        <v>143</v>
      </c>
      <c r="B154" s="590" t="s">
        <v>91</v>
      </c>
      <c r="C154" s="579" t="s">
        <v>88</v>
      </c>
      <c r="D154" s="577" t="s">
        <v>128</v>
      </c>
      <c r="E154" s="441" t="s">
        <v>873</v>
      </c>
      <c r="F154" s="579" t="s">
        <v>395</v>
      </c>
      <c r="G154" s="581" t="s">
        <v>67</v>
      </c>
      <c r="H154" s="581" t="s">
        <v>74</v>
      </c>
      <c r="I154" s="581" t="s">
        <v>80</v>
      </c>
      <c r="J154" s="441" t="s">
        <v>866</v>
      </c>
      <c r="K154" s="480" t="s">
        <v>355</v>
      </c>
      <c r="L154" s="444" t="s">
        <v>293</v>
      </c>
      <c r="M154" s="581" t="s">
        <v>161</v>
      </c>
      <c r="N154" s="581" t="s">
        <v>72</v>
      </c>
      <c r="O154" s="581" t="s">
        <v>78</v>
      </c>
      <c r="P154" s="581" t="s">
        <v>77</v>
      </c>
      <c r="Q154" s="579" t="s">
        <v>867</v>
      </c>
      <c r="R154" s="577" t="s">
        <v>387</v>
      </c>
      <c r="S154" s="578" t="s">
        <v>296</v>
      </c>
      <c r="T154" s="640" t="s">
        <v>868</v>
      </c>
      <c r="U154" s="856"/>
      <c r="V154" s="645">
        <v>44012</v>
      </c>
      <c r="W154" s="623"/>
      <c r="X154" s="365"/>
    </row>
    <row r="155" spans="1:24" ht="77.25" customHeight="1" thickBot="1" x14ac:dyDescent="0.3">
      <c r="A155" s="670"/>
      <c r="B155" s="594"/>
      <c r="C155" s="609"/>
      <c r="D155" s="595"/>
      <c r="E155" s="473" t="s">
        <v>871</v>
      </c>
      <c r="F155" s="609"/>
      <c r="G155" s="596"/>
      <c r="H155" s="596"/>
      <c r="I155" s="596"/>
      <c r="J155" s="473" t="s">
        <v>864</v>
      </c>
      <c r="K155" s="483" t="s">
        <v>355</v>
      </c>
      <c r="L155" s="469" t="s">
        <v>297</v>
      </c>
      <c r="M155" s="596"/>
      <c r="N155" s="596"/>
      <c r="O155" s="596"/>
      <c r="P155" s="596"/>
      <c r="Q155" s="609"/>
      <c r="R155" s="595"/>
      <c r="S155" s="901"/>
      <c r="T155" s="641"/>
      <c r="U155" s="856"/>
      <c r="V155" s="647"/>
      <c r="W155" s="591"/>
      <c r="X155" s="359"/>
    </row>
    <row r="156" spans="1:24" s="232" customFormat="1" ht="27.75" customHeight="1" thickBot="1" x14ac:dyDescent="0.3">
      <c r="A156" s="458"/>
      <c r="B156" s="896"/>
      <c r="C156" s="888"/>
      <c r="D156" s="450"/>
      <c r="E156" s="897"/>
      <c r="F156" s="897"/>
      <c r="G156" s="888"/>
      <c r="H156" s="898"/>
      <c r="I156" s="898"/>
      <c r="J156" s="463"/>
      <c r="K156" s="463"/>
      <c r="L156" s="452"/>
      <c r="M156" s="888"/>
      <c r="N156" s="888"/>
      <c r="O156" s="888"/>
      <c r="P156" s="452"/>
      <c r="Q156" s="452"/>
      <c r="R156" s="450"/>
      <c r="S156" s="472"/>
      <c r="T156" s="919"/>
      <c r="U156" s="914"/>
      <c r="V156" s="221"/>
      <c r="W156" s="221"/>
      <c r="X156" s="219"/>
    </row>
    <row r="157" spans="1:24" ht="20.25" customHeight="1" x14ac:dyDescent="0.25">
      <c r="B157" s="234"/>
      <c r="C157" s="31"/>
      <c r="D157" s="203"/>
      <c r="E157" s="31"/>
      <c r="F157" s="31"/>
      <c r="G157" s="33"/>
      <c r="H157" s="33"/>
      <c r="I157" s="33"/>
      <c r="J157" s="34"/>
      <c r="K157" s="34"/>
      <c r="L157" s="34"/>
      <c r="M157" s="34"/>
      <c r="N157" s="34"/>
      <c r="O157" s="34"/>
      <c r="P157" s="35"/>
      <c r="Q157" s="35"/>
      <c r="R157" s="35"/>
      <c r="S157" s="35"/>
      <c r="T157" s="35"/>
    </row>
    <row r="158" spans="1:24" ht="20.25" customHeight="1" x14ac:dyDescent="0.25">
      <c r="B158" s="234"/>
      <c r="C158" s="31"/>
      <c r="D158" s="203"/>
      <c r="E158" s="31"/>
      <c r="F158" s="31"/>
      <c r="G158" s="33"/>
      <c r="H158" s="33"/>
      <c r="I158" s="33"/>
      <c r="J158" s="34"/>
      <c r="K158" s="34"/>
      <c r="L158" s="34"/>
      <c r="M158" s="34"/>
      <c r="N158" s="34"/>
      <c r="O158" s="34"/>
      <c r="P158" s="35"/>
      <c r="Q158" s="236"/>
      <c r="R158" s="35"/>
      <c r="S158" s="35"/>
      <c r="T158" s="35"/>
    </row>
    <row r="159" spans="1:24" x14ac:dyDescent="0.25">
      <c r="G159" s="236"/>
      <c r="H159" s="236"/>
      <c r="I159" s="236"/>
      <c r="J159" s="236"/>
      <c r="K159" s="236"/>
      <c r="L159" s="236"/>
      <c r="M159" s="236"/>
      <c r="N159" s="236"/>
      <c r="O159" s="236"/>
      <c r="P159" s="237"/>
      <c r="Q159" s="236"/>
      <c r="R159" s="236"/>
      <c r="S159" s="236"/>
      <c r="T159" s="236"/>
    </row>
    <row r="160" spans="1:24" x14ac:dyDescent="0.25">
      <c r="A160" s="238"/>
      <c r="B160" s="239"/>
      <c r="C160" s="239"/>
      <c r="D160" s="240"/>
      <c r="E160" s="239"/>
      <c r="F160" s="239"/>
      <c r="G160" s="241"/>
      <c r="H160" s="241"/>
      <c r="I160" s="241"/>
      <c r="J160" s="241"/>
      <c r="K160" s="236"/>
      <c r="L160" s="236"/>
      <c r="M160" s="236"/>
      <c r="N160" s="236"/>
      <c r="O160" s="236"/>
      <c r="P160" s="237"/>
      <c r="Q160" s="249"/>
      <c r="R160" s="236"/>
      <c r="S160" s="236"/>
      <c r="T160" s="236"/>
    </row>
    <row r="161" spans="1:20" s="251" customFormat="1" ht="22.5" hidden="1" x14ac:dyDescent="0.2">
      <c r="A161" s="242"/>
      <c r="B161" s="243"/>
      <c r="C161" s="244" t="s">
        <v>280</v>
      </c>
      <c r="D161" s="245"/>
      <c r="E161" s="243"/>
      <c r="F161" s="243"/>
      <c r="G161" s="246" t="s">
        <v>40</v>
      </c>
      <c r="H161" s="247" t="s">
        <v>41</v>
      </c>
      <c r="I161" s="248"/>
      <c r="J161" s="249"/>
      <c r="K161" s="250" t="s">
        <v>521</v>
      </c>
      <c r="L161" s="250" t="s">
        <v>386</v>
      </c>
      <c r="M161" s="246" t="s">
        <v>40</v>
      </c>
      <c r="N161" s="246" t="s">
        <v>41</v>
      </c>
      <c r="O161" s="244"/>
      <c r="P161" s="246" t="s">
        <v>82</v>
      </c>
      <c r="Q161" s="236"/>
      <c r="R161" s="249" t="s">
        <v>292</v>
      </c>
      <c r="S161" s="249"/>
      <c r="T161" s="249"/>
    </row>
    <row r="162" spans="1:20" ht="15" hidden="1" x14ac:dyDescent="0.25">
      <c r="A162" s="226"/>
      <c r="C162" s="252" t="s">
        <v>128</v>
      </c>
      <c r="G162" s="253" t="s">
        <v>161</v>
      </c>
      <c r="H162" s="253" t="s">
        <v>71</v>
      </c>
      <c r="I162" s="254" t="s">
        <v>78</v>
      </c>
      <c r="J162" s="236"/>
      <c r="K162" s="803" t="s">
        <v>355</v>
      </c>
      <c r="L162" s="255" t="s">
        <v>297</v>
      </c>
      <c r="M162" s="253" t="s">
        <v>161</v>
      </c>
      <c r="N162" s="253" t="s">
        <v>71</v>
      </c>
      <c r="O162" s="236"/>
      <c r="P162" s="256" t="s">
        <v>77</v>
      </c>
      <c r="Q162" s="236"/>
      <c r="R162" s="257" t="s">
        <v>293</v>
      </c>
      <c r="S162" s="236"/>
      <c r="T162" s="236"/>
    </row>
    <row r="163" spans="1:20" ht="15" hidden="1" x14ac:dyDescent="0.25">
      <c r="A163" s="226"/>
      <c r="C163" s="258" t="s">
        <v>281</v>
      </c>
      <c r="G163" s="259" t="s">
        <v>67</v>
      </c>
      <c r="H163" s="259" t="s">
        <v>72</v>
      </c>
      <c r="I163" s="260" t="s">
        <v>79</v>
      </c>
      <c r="J163" s="236"/>
      <c r="K163" s="804" t="s">
        <v>1199</v>
      </c>
      <c r="L163" s="255" t="s">
        <v>296</v>
      </c>
      <c r="M163" s="259" t="s">
        <v>67</v>
      </c>
      <c r="N163" s="259" t="s">
        <v>72</v>
      </c>
      <c r="O163" s="236"/>
      <c r="P163" s="261" t="s">
        <v>162</v>
      </c>
      <c r="Q163" s="236"/>
      <c r="R163" s="262" t="s">
        <v>294</v>
      </c>
      <c r="S163" s="236"/>
      <c r="T163" s="236"/>
    </row>
    <row r="164" spans="1:20" ht="15" hidden="1" x14ac:dyDescent="0.25">
      <c r="A164" s="226"/>
      <c r="G164" s="263" t="s">
        <v>68</v>
      </c>
      <c r="H164" s="263" t="s">
        <v>73</v>
      </c>
      <c r="I164" s="264" t="s">
        <v>80</v>
      </c>
      <c r="J164" s="236"/>
      <c r="K164" s="804" t="s">
        <v>1200</v>
      </c>
      <c r="L164" s="255" t="s">
        <v>295</v>
      </c>
      <c r="M164" s="263" t="s">
        <v>68</v>
      </c>
      <c r="N164" s="263" t="s">
        <v>73</v>
      </c>
      <c r="O164" s="236"/>
      <c r="P164" s="265" t="s">
        <v>163</v>
      </c>
      <c r="Q164" s="236"/>
      <c r="R164" s="241" t="s">
        <v>295</v>
      </c>
      <c r="S164" s="236"/>
      <c r="T164" s="236"/>
    </row>
    <row r="165" spans="1:20" ht="15" hidden="1" x14ac:dyDescent="0.25">
      <c r="A165" s="226"/>
      <c r="G165" s="266" t="s">
        <v>69</v>
      </c>
      <c r="H165" s="266" t="s">
        <v>74</v>
      </c>
      <c r="I165" s="267" t="s">
        <v>81</v>
      </c>
      <c r="J165" s="236"/>
      <c r="K165" s="805" t="s">
        <v>356</v>
      </c>
      <c r="L165" s="255" t="s">
        <v>294</v>
      </c>
      <c r="M165" s="266" t="s">
        <v>69</v>
      </c>
      <c r="N165" s="266" t="s">
        <v>74</v>
      </c>
      <c r="O165" s="236"/>
      <c r="P165" s="268" t="s">
        <v>164</v>
      </c>
      <c r="Q165" s="236"/>
      <c r="R165" s="269" t="s">
        <v>296</v>
      </c>
      <c r="S165" s="236"/>
      <c r="T165" s="236"/>
    </row>
    <row r="166" spans="1:20" ht="27" hidden="1" customHeight="1" x14ac:dyDescent="0.25">
      <c r="A166" s="226"/>
      <c r="G166" s="270" t="s">
        <v>70</v>
      </c>
      <c r="H166" s="270" t="s">
        <v>75</v>
      </c>
      <c r="I166" s="236"/>
      <c r="J166" s="236"/>
      <c r="K166" s="806" t="s">
        <v>357</v>
      </c>
      <c r="L166" s="255" t="s">
        <v>293</v>
      </c>
      <c r="M166" s="270" t="s">
        <v>70</v>
      </c>
      <c r="N166" s="270" t="s">
        <v>75</v>
      </c>
      <c r="O166" s="236"/>
      <c r="P166" s="237"/>
      <c r="Q166" s="236"/>
      <c r="R166" s="271" t="s">
        <v>297</v>
      </c>
      <c r="S166" s="236"/>
      <c r="T166" s="236"/>
    </row>
    <row r="167" spans="1:20" ht="20.25" hidden="1" customHeight="1" x14ac:dyDescent="0.25">
      <c r="A167" s="226"/>
      <c r="G167" s="272"/>
      <c r="H167" s="272"/>
      <c r="I167" s="273"/>
      <c r="J167" s="273"/>
      <c r="K167" s="807" t="s">
        <v>1201</v>
      </c>
      <c r="L167" s="274" t="s">
        <v>568</v>
      </c>
      <c r="M167" s="272"/>
      <c r="N167" s="272"/>
      <c r="O167" s="236"/>
      <c r="P167" s="237"/>
      <c r="Q167" s="236"/>
      <c r="R167" s="271"/>
      <c r="S167" s="236"/>
      <c r="T167" s="236"/>
    </row>
    <row r="168" spans="1:20" ht="15" hidden="1" x14ac:dyDescent="0.25">
      <c r="A168" s="226"/>
      <c r="G168" s="236"/>
      <c r="H168" s="236"/>
      <c r="I168" s="236"/>
      <c r="J168" s="236"/>
      <c r="K168" s="808" t="s">
        <v>1202</v>
      </c>
      <c r="L168" s="255" t="s">
        <v>522</v>
      </c>
      <c r="M168" s="236"/>
      <c r="N168" s="236"/>
      <c r="O168" s="236"/>
      <c r="P168" s="237"/>
      <c r="Q168" s="236"/>
      <c r="R168" s="236"/>
      <c r="S168" s="236"/>
      <c r="T168" s="236"/>
    </row>
    <row r="169" spans="1:20" hidden="1" x14ac:dyDescent="0.25">
      <c r="A169" s="226"/>
      <c r="G169" s="236"/>
      <c r="H169" s="236"/>
      <c r="I169" s="236"/>
      <c r="J169" s="236"/>
      <c r="K169" s="236"/>
      <c r="L169" s="255" t="s">
        <v>523</v>
      </c>
      <c r="M169" s="236"/>
      <c r="N169" s="236"/>
      <c r="O169" s="236"/>
      <c r="P169" s="237"/>
      <c r="Q169" s="236"/>
      <c r="R169" s="236"/>
      <c r="S169" s="236"/>
      <c r="T169" s="236"/>
    </row>
    <row r="170" spans="1:20" ht="22.5" hidden="1" x14ac:dyDescent="0.25">
      <c r="A170" s="226"/>
      <c r="G170" s="236"/>
      <c r="H170" s="236"/>
      <c r="I170" s="236"/>
      <c r="J170" s="236"/>
      <c r="K170" s="236"/>
      <c r="L170" s="28" t="s">
        <v>1111</v>
      </c>
      <c r="M170" s="236"/>
      <c r="N170" s="236"/>
      <c r="O170" s="236"/>
      <c r="P170" s="237"/>
      <c r="Q170" s="236"/>
      <c r="R170" s="236"/>
      <c r="S170" s="236"/>
      <c r="T170" s="236"/>
    </row>
    <row r="171" spans="1:20" ht="22.5" hidden="1" x14ac:dyDescent="0.25">
      <c r="A171" s="226"/>
      <c r="G171" s="236"/>
      <c r="H171" s="236"/>
      <c r="I171" s="236"/>
      <c r="J171" s="236"/>
      <c r="K171" s="236"/>
      <c r="L171" s="28" t="s">
        <v>1109</v>
      </c>
      <c r="M171" s="236"/>
      <c r="N171" s="236"/>
      <c r="O171" s="236"/>
      <c r="P171" s="237"/>
      <c r="Q171" s="236"/>
      <c r="R171" s="236"/>
      <c r="S171" s="236"/>
      <c r="T171" s="236"/>
    </row>
    <row r="172" spans="1:20" ht="33.75" hidden="1" x14ac:dyDescent="0.25">
      <c r="A172" s="226"/>
      <c r="G172" s="236"/>
      <c r="H172" s="236"/>
      <c r="I172" s="236"/>
      <c r="J172" s="236"/>
      <c r="K172" s="236"/>
      <c r="L172" s="421" t="s">
        <v>1157</v>
      </c>
      <c r="M172" s="236"/>
      <c r="N172" s="236"/>
      <c r="O172" s="236"/>
      <c r="P172" s="237"/>
      <c r="Q172" s="236"/>
      <c r="R172" s="236"/>
      <c r="S172" s="236"/>
      <c r="T172" s="236"/>
    </row>
    <row r="173" spans="1:20" ht="33.75" hidden="1" x14ac:dyDescent="0.25">
      <c r="A173" s="226"/>
      <c r="G173" s="236"/>
      <c r="H173" s="236"/>
      <c r="I173" s="236"/>
      <c r="J173" s="236"/>
      <c r="K173" s="236"/>
      <c r="L173" s="421" t="s">
        <v>1158</v>
      </c>
      <c r="M173" s="236"/>
      <c r="N173" s="236"/>
      <c r="O173" s="236"/>
      <c r="P173" s="237"/>
      <c r="Q173" s="236"/>
      <c r="R173" s="236"/>
      <c r="S173" s="236"/>
      <c r="T173" s="236"/>
    </row>
    <row r="174" spans="1:20" ht="22.5" hidden="1" x14ac:dyDescent="0.25">
      <c r="A174" s="226"/>
      <c r="G174" s="236"/>
      <c r="H174" s="236"/>
      <c r="I174" s="236"/>
      <c r="J174" s="236"/>
      <c r="K174" s="236"/>
      <c r="L174" s="421" t="s">
        <v>1159</v>
      </c>
      <c r="M174" s="236"/>
      <c r="N174" s="236"/>
      <c r="O174" s="236"/>
      <c r="P174" s="237"/>
      <c r="Q174" s="236"/>
      <c r="R174" s="236"/>
      <c r="S174" s="236"/>
      <c r="T174" s="236"/>
    </row>
    <row r="175" spans="1:20" x14ac:dyDescent="0.25">
      <c r="A175" s="226"/>
      <c r="G175" s="236"/>
      <c r="H175" s="236"/>
      <c r="I175" s="236"/>
      <c r="J175" s="236"/>
      <c r="K175" s="236"/>
      <c r="L175" s="236"/>
      <c r="M175" s="236"/>
      <c r="N175" s="236"/>
      <c r="O175" s="236"/>
      <c r="P175" s="237"/>
      <c r="Q175" s="236"/>
      <c r="R175" s="236"/>
      <c r="S175" s="236"/>
      <c r="T175" s="236"/>
    </row>
    <row r="176" spans="1:20" x14ac:dyDescent="0.25">
      <c r="A176" s="226"/>
      <c r="G176" s="236"/>
      <c r="H176" s="236"/>
      <c r="I176" s="236"/>
      <c r="J176" s="236"/>
      <c r="K176" s="236"/>
      <c r="L176" s="236"/>
      <c r="M176" s="236"/>
      <c r="N176" s="236"/>
      <c r="O176" s="236"/>
      <c r="P176" s="237"/>
      <c r="Q176" s="236"/>
      <c r="R176" s="236"/>
      <c r="S176" s="236"/>
      <c r="T176" s="236"/>
    </row>
    <row r="177" spans="1:20" x14ac:dyDescent="0.25">
      <c r="A177" s="226"/>
      <c r="G177" s="236"/>
      <c r="H177" s="236"/>
      <c r="I177" s="236"/>
      <c r="J177" s="236"/>
      <c r="K177" s="236"/>
      <c r="L177" s="236"/>
      <c r="M177" s="236"/>
      <c r="N177" s="236"/>
      <c r="O177" s="236"/>
      <c r="P177" s="237"/>
      <c r="Q177" s="236"/>
      <c r="R177" s="236"/>
      <c r="S177" s="236"/>
      <c r="T177" s="236"/>
    </row>
    <row r="178" spans="1:20" x14ac:dyDescent="0.25">
      <c r="A178" s="226"/>
      <c r="D178" s="226"/>
      <c r="G178" s="236"/>
      <c r="H178" s="236"/>
      <c r="I178" s="236"/>
      <c r="J178" s="236"/>
      <c r="K178" s="236"/>
      <c r="L178" s="236"/>
      <c r="M178" s="236"/>
      <c r="N178" s="236"/>
      <c r="O178" s="236"/>
      <c r="P178" s="237"/>
      <c r="Q178" s="236"/>
      <c r="R178" s="236"/>
      <c r="S178" s="236"/>
      <c r="T178" s="236"/>
    </row>
    <row r="179" spans="1:20" x14ac:dyDescent="0.25">
      <c r="A179" s="226"/>
      <c r="D179" s="226"/>
      <c r="G179" s="236"/>
      <c r="H179" s="236"/>
      <c r="I179" s="236"/>
      <c r="J179" s="236"/>
      <c r="K179" s="236"/>
      <c r="L179" s="236"/>
      <c r="M179" s="236"/>
      <c r="N179" s="236"/>
      <c r="O179" s="236"/>
      <c r="P179" s="237"/>
      <c r="Q179" s="236"/>
      <c r="R179" s="236"/>
      <c r="S179" s="236"/>
      <c r="T179" s="236"/>
    </row>
    <row r="180" spans="1:20" x14ac:dyDescent="0.25">
      <c r="A180" s="226"/>
      <c r="D180" s="226"/>
      <c r="G180" s="236"/>
      <c r="H180" s="236"/>
      <c r="I180" s="236"/>
      <c r="J180" s="236"/>
      <c r="K180" s="236"/>
      <c r="L180" s="236"/>
      <c r="M180" s="236"/>
      <c r="N180" s="236"/>
      <c r="O180" s="236"/>
      <c r="P180" s="237"/>
      <c r="Q180" s="236"/>
      <c r="R180" s="236"/>
      <c r="S180" s="236"/>
      <c r="T180" s="236"/>
    </row>
    <row r="181" spans="1:20" x14ac:dyDescent="0.25">
      <c r="A181" s="226"/>
      <c r="D181" s="226"/>
      <c r="G181" s="236"/>
      <c r="H181" s="236"/>
      <c r="I181" s="236"/>
      <c r="J181" s="236"/>
      <c r="K181" s="236"/>
      <c r="L181" s="236"/>
      <c r="M181" s="236"/>
      <c r="N181" s="236"/>
      <c r="O181" s="236"/>
      <c r="P181" s="237"/>
      <c r="Q181" s="236"/>
      <c r="R181" s="236"/>
      <c r="S181" s="236"/>
      <c r="T181" s="236"/>
    </row>
    <row r="182" spans="1:20" x14ac:dyDescent="0.25">
      <c r="A182" s="226"/>
      <c r="D182" s="226"/>
      <c r="G182" s="236"/>
      <c r="H182" s="236"/>
      <c r="I182" s="236"/>
      <c r="J182" s="236"/>
      <c r="K182" s="236"/>
      <c r="L182" s="236"/>
      <c r="M182" s="236"/>
      <c r="N182" s="236"/>
      <c r="O182" s="236"/>
      <c r="P182" s="237"/>
      <c r="Q182" s="236"/>
      <c r="R182" s="236"/>
      <c r="S182" s="236"/>
      <c r="T182" s="236"/>
    </row>
    <row r="183" spans="1:20" x14ac:dyDescent="0.25">
      <c r="A183" s="226"/>
      <c r="D183" s="226"/>
      <c r="G183" s="236"/>
      <c r="H183" s="236"/>
      <c r="I183" s="236"/>
      <c r="J183" s="236"/>
      <c r="K183" s="236"/>
      <c r="L183" s="236"/>
      <c r="M183" s="236"/>
      <c r="N183" s="236"/>
      <c r="O183" s="236"/>
      <c r="P183" s="237"/>
      <c r="Q183" s="236"/>
      <c r="R183" s="236"/>
      <c r="S183" s="236"/>
      <c r="T183" s="236"/>
    </row>
    <row r="184" spans="1:20" x14ac:dyDescent="0.25">
      <c r="A184" s="226"/>
      <c r="D184" s="226"/>
      <c r="G184" s="236"/>
      <c r="H184" s="236"/>
      <c r="I184" s="236"/>
      <c r="J184" s="236"/>
      <c r="K184" s="236"/>
      <c r="L184" s="236"/>
      <c r="M184" s="236"/>
      <c r="N184" s="236"/>
      <c r="O184" s="236"/>
      <c r="P184" s="237"/>
      <c r="Q184" s="236"/>
      <c r="R184" s="236"/>
      <c r="S184" s="236"/>
      <c r="T184" s="236"/>
    </row>
    <row r="185" spans="1:20" x14ac:dyDescent="0.25">
      <c r="A185" s="226"/>
      <c r="D185" s="226"/>
      <c r="G185" s="236"/>
      <c r="H185" s="236"/>
      <c r="I185" s="236"/>
      <c r="J185" s="236"/>
      <c r="K185" s="236"/>
      <c r="L185" s="236"/>
      <c r="M185" s="236"/>
      <c r="N185" s="236"/>
      <c r="O185" s="236"/>
      <c r="P185" s="237"/>
      <c r="Q185" s="236"/>
      <c r="R185" s="236"/>
      <c r="S185" s="236"/>
      <c r="T185" s="236"/>
    </row>
    <row r="186" spans="1:20" x14ac:dyDescent="0.25">
      <c r="A186" s="226"/>
      <c r="D186" s="226"/>
      <c r="G186" s="236"/>
      <c r="H186" s="236"/>
      <c r="I186" s="236"/>
      <c r="J186" s="236"/>
      <c r="K186" s="236"/>
      <c r="L186" s="236"/>
      <c r="M186" s="236"/>
      <c r="N186" s="236"/>
      <c r="O186" s="236"/>
      <c r="P186" s="237"/>
      <c r="Q186" s="236"/>
      <c r="R186" s="236"/>
      <c r="S186" s="236"/>
      <c r="T186" s="236"/>
    </row>
    <row r="187" spans="1:20" x14ac:dyDescent="0.25">
      <c r="A187" s="226"/>
      <c r="D187" s="226"/>
      <c r="G187" s="236"/>
      <c r="H187" s="236"/>
      <c r="I187" s="236"/>
      <c r="J187" s="236"/>
      <c r="K187" s="236"/>
      <c r="L187" s="236"/>
      <c r="M187" s="236"/>
      <c r="N187" s="236"/>
      <c r="O187" s="236"/>
      <c r="P187" s="237"/>
      <c r="Q187" s="236"/>
      <c r="R187" s="236"/>
      <c r="S187" s="236"/>
      <c r="T187" s="236"/>
    </row>
    <row r="188" spans="1:20" x14ac:dyDescent="0.25">
      <c r="A188" s="226"/>
      <c r="D188" s="226"/>
      <c r="G188" s="236"/>
      <c r="H188" s="236"/>
      <c r="I188" s="236"/>
      <c r="J188" s="236"/>
      <c r="K188" s="236"/>
      <c r="L188" s="236"/>
      <c r="M188" s="236"/>
      <c r="N188" s="236"/>
      <c r="O188" s="236"/>
      <c r="P188" s="237"/>
      <c r="Q188" s="236"/>
      <c r="R188" s="236"/>
      <c r="S188" s="236"/>
      <c r="T188" s="236"/>
    </row>
    <row r="189" spans="1:20" x14ac:dyDescent="0.25">
      <c r="A189" s="226"/>
      <c r="D189" s="226"/>
      <c r="G189" s="236"/>
      <c r="H189" s="236"/>
      <c r="I189" s="236"/>
      <c r="J189" s="236"/>
      <c r="K189" s="236"/>
      <c r="L189" s="236"/>
      <c r="M189" s="236"/>
      <c r="N189" s="236"/>
      <c r="O189" s="236"/>
      <c r="P189" s="237"/>
      <c r="Q189" s="236"/>
      <c r="R189" s="236"/>
      <c r="S189" s="236"/>
      <c r="T189" s="236"/>
    </row>
    <row r="190" spans="1:20" x14ac:dyDescent="0.25">
      <c r="A190" s="226"/>
      <c r="D190" s="226"/>
      <c r="G190" s="236"/>
      <c r="H190" s="236"/>
      <c r="I190" s="236"/>
      <c r="J190" s="236"/>
      <c r="K190" s="236"/>
      <c r="L190" s="236"/>
      <c r="M190" s="236"/>
      <c r="N190" s="236"/>
      <c r="O190" s="236"/>
      <c r="P190" s="237"/>
      <c r="Q190" s="236"/>
      <c r="R190" s="236"/>
      <c r="S190" s="236"/>
      <c r="T190" s="236"/>
    </row>
    <row r="191" spans="1:20" x14ac:dyDescent="0.25">
      <c r="A191" s="226"/>
      <c r="D191" s="226"/>
      <c r="G191" s="236"/>
      <c r="H191" s="236"/>
      <c r="I191" s="236"/>
      <c r="J191" s="236"/>
      <c r="K191" s="236"/>
      <c r="L191" s="236"/>
      <c r="M191" s="236"/>
      <c r="N191" s="236"/>
      <c r="O191" s="236"/>
      <c r="P191" s="237"/>
      <c r="Q191" s="236"/>
      <c r="R191" s="236"/>
      <c r="S191" s="236"/>
      <c r="T191" s="236"/>
    </row>
    <row r="192" spans="1:20" x14ac:dyDescent="0.25">
      <c r="A192" s="226"/>
      <c r="D192" s="226"/>
      <c r="G192" s="236"/>
      <c r="H192" s="236"/>
      <c r="I192" s="236"/>
      <c r="J192" s="236"/>
      <c r="K192" s="236"/>
      <c r="L192" s="236"/>
      <c r="M192" s="236"/>
      <c r="N192" s="236"/>
      <c r="O192" s="236"/>
      <c r="P192" s="237"/>
      <c r="Q192" s="236"/>
      <c r="R192" s="236"/>
      <c r="S192" s="236"/>
      <c r="T192" s="236"/>
    </row>
    <row r="193" spans="1:20" x14ac:dyDescent="0.25">
      <c r="A193" s="226"/>
      <c r="D193" s="226"/>
      <c r="G193" s="236"/>
      <c r="H193" s="236"/>
      <c r="I193" s="236"/>
      <c r="J193" s="236"/>
      <c r="K193" s="236"/>
      <c r="L193" s="236"/>
      <c r="M193" s="236"/>
      <c r="N193" s="236"/>
      <c r="O193" s="236"/>
      <c r="P193" s="237"/>
      <c r="Q193" s="236"/>
      <c r="R193" s="236"/>
      <c r="S193" s="236"/>
      <c r="T193" s="236"/>
    </row>
    <row r="194" spans="1:20" x14ac:dyDescent="0.25">
      <c r="A194" s="226"/>
      <c r="D194" s="226"/>
      <c r="G194" s="236"/>
      <c r="H194" s="236"/>
      <c r="I194" s="236"/>
      <c r="J194" s="236"/>
      <c r="K194" s="236"/>
      <c r="L194" s="236"/>
      <c r="M194" s="236"/>
      <c r="N194" s="236"/>
      <c r="O194" s="236"/>
      <c r="P194" s="237"/>
      <c r="Q194" s="236"/>
      <c r="R194" s="236"/>
      <c r="S194" s="236"/>
      <c r="T194" s="236"/>
    </row>
    <row r="195" spans="1:20" x14ac:dyDescent="0.25">
      <c r="A195" s="226"/>
      <c r="D195" s="226"/>
      <c r="G195" s="236"/>
      <c r="H195" s="236"/>
      <c r="I195" s="236"/>
      <c r="J195" s="236"/>
      <c r="K195" s="236"/>
      <c r="L195" s="236"/>
      <c r="M195" s="236"/>
      <c r="N195" s="236"/>
      <c r="O195" s="236"/>
      <c r="P195" s="237"/>
      <c r="Q195" s="236"/>
      <c r="R195" s="236"/>
      <c r="S195" s="236"/>
      <c r="T195" s="236"/>
    </row>
    <row r="196" spans="1:20" x14ac:dyDescent="0.25">
      <c r="A196" s="226"/>
      <c r="D196" s="226"/>
      <c r="G196" s="236"/>
      <c r="H196" s="236"/>
      <c r="I196" s="236"/>
      <c r="J196" s="236"/>
      <c r="K196" s="236"/>
      <c r="L196" s="236"/>
      <c r="M196" s="236"/>
      <c r="N196" s="236"/>
      <c r="O196" s="236"/>
      <c r="P196" s="237"/>
      <c r="Q196" s="236"/>
      <c r="R196" s="236"/>
      <c r="S196" s="236"/>
      <c r="T196" s="236"/>
    </row>
    <row r="197" spans="1:20" x14ac:dyDescent="0.25">
      <c r="A197" s="226"/>
      <c r="D197" s="226"/>
      <c r="G197" s="236"/>
      <c r="H197" s="236"/>
      <c r="I197" s="236"/>
      <c r="J197" s="236"/>
      <c r="K197" s="236"/>
      <c r="L197" s="236"/>
      <c r="M197" s="236"/>
      <c r="N197" s="236"/>
      <c r="O197" s="236"/>
      <c r="P197" s="237"/>
      <c r="Q197" s="236"/>
      <c r="R197" s="236"/>
      <c r="S197" s="236"/>
      <c r="T197" s="236"/>
    </row>
    <row r="198" spans="1:20" x14ac:dyDescent="0.25">
      <c r="A198" s="226"/>
      <c r="D198" s="226"/>
      <c r="G198" s="236"/>
      <c r="H198" s="236"/>
      <c r="I198" s="236"/>
      <c r="J198" s="236"/>
      <c r="K198" s="236"/>
      <c r="L198" s="236"/>
      <c r="M198" s="236"/>
      <c r="N198" s="236"/>
      <c r="O198" s="236"/>
      <c r="P198" s="237"/>
      <c r="Q198" s="236"/>
      <c r="R198" s="236"/>
      <c r="S198" s="236"/>
      <c r="T198" s="236"/>
    </row>
    <row r="199" spans="1:20" x14ac:dyDescent="0.25">
      <c r="A199" s="226"/>
      <c r="D199" s="226"/>
      <c r="G199" s="236"/>
      <c r="H199" s="236"/>
      <c r="I199" s="236"/>
      <c r="J199" s="236"/>
      <c r="K199" s="236"/>
      <c r="L199" s="236"/>
      <c r="M199" s="236"/>
      <c r="N199" s="236"/>
      <c r="O199" s="236"/>
      <c r="P199" s="237"/>
      <c r="Q199" s="236"/>
      <c r="R199" s="236"/>
      <c r="S199" s="236"/>
      <c r="T199" s="236"/>
    </row>
    <row r="200" spans="1:20" x14ac:dyDescent="0.25">
      <c r="A200" s="226"/>
      <c r="D200" s="226"/>
      <c r="G200" s="236"/>
      <c r="H200" s="236"/>
      <c r="I200" s="236"/>
      <c r="J200" s="236"/>
      <c r="K200" s="236"/>
      <c r="L200" s="236"/>
      <c r="M200" s="236"/>
      <c r="N200" s="236"/>
      <c r="O200" s="236"/>
      <c r="P200" s="237"/>
      <c r="Q200" s="236"/>
      <c r="R200" s="236"/>
      <c r="S200" s="236"/>
      <c r="T200" s="236"/>
    </row>
    <row r="201" spans="1:20" x14ac:dyDescent="0.25">
      <c r="A201" s="226"/>
      <c r="D201" s="226"/>
      <c r="G201" s="236"/>
      <c r="H201" s="236"/>
      <c r="I201" s="236"/>
      <c r="J201" s="236"/>
      <c r="K201" s="236"/>
      <c r="L201" s="236"/>
      <c r="M201" s="236"/>
      <c r="N201" s="236"/>
      <c r="O201" s="236"/>
      <c r="P201" s="237"/>
      <c r="Q201" s="236"/>
      <c r="R201" s="236"/>
      <c r="S201" s="236"/>
      <c r="T201" s="236"/>
    </row>
    <row r="202" spans="1:20" x14ac:dyDescent="0.25">
      <c r="A202" s="226"/>
      <c r="D202" s="226"/>
      <c r="G202" s="236"/>
      <c r="H202" s="236"/>
      <c r="I202" s="236"/>
      <c r="J202" s="236"/>
      <c r="K202" s="236"/>
      <c r="L202" s="236"/>
      <c r="M202" s="236"/>
      <c r="N202" s="236"/>
      <c r="O202" s="236"/>
      <c r="P202" s="237"/>
      <c r="Q202" s="236"/>
      <c r="R202" s="236"/>
      <c r="S202" s="236"/>
      <c r="T202" s="236"/>
    </row>
    <row r="203" spans="1:20" x14ac:dyDescent="0.25">
      <c r="A203" s="226"/>
      <c r="D203" s="226"/>
      <c r="G203" s="236"/>
      <c r="H203" s="236"/>
      <c r="I203" s="236"/>
      <c r="J203" s="236"/>
      <c r="K203" s="236"/>
      <c r="L203" s="236"/>
      <c r="M203" s="236"/>
      <c r="N203" s="236"/>
      <c r="O203" s="236"/>
      <c r="P203" s="237"/>
      <c r="Q203" s="236"/>
      <c r="R203" s="236"/>
      <c r="S203" s="236"/>
      <c r="T203" s="236"/>
    </row>
    <row r="204" spans="1:20" x14ac:dyDescent="0.25">
      <c r="A204" s="226"/>
      <c r="D204" s="226"/>
      <c r="G204" s="236"/>
      <c r="H204" s="236"/>
      <c r="I204" s="236"/>
      <c r="J204" s="236"/>
      <c r="K204" s="236"/>
      <c r="L204" s="236"/>
      <c r="M204" s="236"/>
      <c r="N204" s="236"/>
      <c r="O204" s="236"/>
      <c r="P204" s="237"/>
      <c r="Q204" s="236"/>
      <c r="R204" s="236"/>
      <c r="S204" s="236"/>
      <c r="T204" s="236"/>
    </row>
    <row r="205" spans="1:20" x14ac:dyDescent="0.25">
      <c r="A205" s="226"/>
      <c r="D205" s="226"/>
      <c r="G205" s="236"/>
      <c r="H205" s="236"/>
      <c r="I205" s="236"/>
      <c r="J205" s="236"/>
      <c r="K205" s="236"/>
      <c r="L205" s="236"/>
      <c r="M205" s="236"/>
      <c r="N205" s="236"/>
      <c r="O205" s="236"/>
      <c r="P205" s="237"/>
      <c r="Q205" s="236"/>
      <c r="R205" s="236"/>
      <c r="S205" s="236"/>
      <c r="T205" s="236"/>
    </row>
    <row r="206" spans="1:20" x14ac:dyDescent="0.25">
      <c r="A206" s="226"/>
      <c r="D206" s="226"/>
      <c r="G206" s="236"/>
      <c r="H206" s="236"/>
      <c r="I206" s="236"/>
      <c r="J206" s="236"/>
      <c r="K206" s="236"/>
      <c r="L206" s="236"/>
      <c r="M206" s="236"/>
      <c r="N206" s="236"/>
      <c r="O206" s="236"/>
      <c r="P206" s="237"/>
      <c r="Q206" s="236"/>
      <c r="R206" s="236"/>
      <c r="S206" s="236"/>
      <c r="T206" s="236"/>
    </row>
    <row r="207" spans="1:20" x14ac:dyDescent="0.25">
      <c r="A207" s="226"/>
      <c r="D207" s="226"/>
      <c r="G207" s="236"/>
      <c r="H207" s="236"/>
      <c r="I207" s="236"/>
      <c r="J207" s="236"/>
      <c r="K207" s="236"/>
      <c r="L207" s="236"/>
      <c r="M207" s="236"/>
      <c r="N207" s="236"/>
      <c r="O207" s="236"/>
      <c r="P207" s="237"/>
      <c r="Q207" s="236"/>
      <c r="R207" s="236"/>
      <c r="S207" s="236"/>
      <c r="T207" s="236"/>
    </row>
    <row r="208" spans="1:20" x14ac:dyDescent="0.25">
      <c r="A208" s="226"/>
      <c r="D208" s="226"/>
      <c r="G208" s="236"/>
      <c r="H208" s="236"/>
      <c r="I208" s="236"/>
      <c r="J208" s="236"/>
      <c r="K208" s="236"/>
      <c r="L208" s="236"/>
      <c r="M208" s="236"/>
      <c r="N208" s="236"/>
      <c r="O208" s="236"/>
      <c r="P208" s="237"/>
      <c r="Q208" s="236"/>
      <c r="R208" s="236"/>
      <c r="S208" s="236"/>
      <c r="T208" s="236"/>
    </row>
    <row r="209" spans="1:20" x14ac:dyDescent="0.25">
      <c r="A209" s="226"/>
      <c r="D209" s="226"/>
      <c r="G209" s="236"/>
      <c r="H209" s="236"/>
      <c r="I209" s="236"/>
      <c r="J209" s="236"/>
      <c r="K209" s="236"/>
      <c r="L209" s="236"/>
      <c r="M209" s="236"/>
      <c r="N209" s="236"/>
      <c r="O209" s="236"/>
      <c r="P209" s="237"/>
      <c r="Q209" s="236"/>
      <c r="R209" s="236"/>
      <c r="S209" s="236"/>
      <c r="T209" s="236"/>
    </row>
    <row r="210" spans="1:20" x14ac:dyDescent="0.25">
      <c r="A210" s="226"/>
      <c r="D210" s="226"/>
      <c r="G210" s="236"/>
      <c r="H210" s="236"/>
      <c r="I210" s="236"/>
      <c r="J210" s="236"/>
      <c r="K210" s="236"/>
      <c r="L210" s="236"/>
      <c r="M210" s="236"/>
      <c r="N210" s="236"/>
      <c r="O210" s="236"/>
      <c r="P210" s="237"/>
      <c r="Q210" s="236"/>
      <c r="R210" s="236"/>
      <c r="S210" s="236"/>
      <c r="T210" s="236"/>
    </row>
    <row r="211" spans="1:20" x14ac:dyDescent="0.25">
      <c r="A211" s="226"/>
      <c r="D211" s="226"/>
      <c r="G211" s="236"/>
      <c r="H211" s="236"/>
      <c r="I211" s="236"/>
      <c r="J211" s="236"/>
      <c r="K211" s="236"/>
      <c r="L211" s="236"/>
      <c r="M211" s="236"/>
      <c r="N211" s="236"/>
      <c r="O211" s="236"/>
      <c r="P211" s="237"/>
      <c r="Q211" s="236"/>
      <c r="R211" s="236"/>
      <c r="S211" s="236"/>
      <c r="T211" s="236"/>
    </row>
    <row r="212" spans="1:20" x14ac:dyDescent="0.25">
      <c r="A212" s="226"/>
      <c r="D212" s="226"/>
      <c r="G212" s="236"/>
      <c r="H212" s="236"/>
      <c r="I212" s="236"/>
      <c r="J212" s="236"/>
      <c r="K212" s="236"/>
      <c r="L212" s="236"/>
      <c r="M212" s="236"/>
      <c r="N212" s="236"/>
      <c r="O212" s="236"/>
      <c r="P212" s="237"/>
      <c r="Q212" s="236"/>
      <c r="R212" s="236"/>
      <c r="S212" s="236"/>
      <c r="T212" s="236"/>
    </row>
    <row r="213" spans="1:20" x14ac:dyDescent="0.25">
      <c r="A213" s="226"/>
      <c r="D213" s="226"/>
      <c r="G213" s="236"/>
      <c r="H213" s="236"/>
      <c r="I213" s="236"/>
      <c r="J213" s="236"/>
      <c r="K213" s="236"/>
      <c r="L213" s="236"/>
      <c r="M213" s="236"/>
      <c r="N213" s="236"/>
      <c r="O213" s="236"/>
      <c r="P213" s="237"/>
      <c r="Q213" s="236"/>
      <c r="R213" s="236"/>
      <c r="S213" s="236"/>
      <c r="T213" s="236"/>
    </row>
    <row r="214" spans="1:20" x14ac:dyDescent="0.25">
      <c r="A214" s="226"/>
      <c r="D214" s="226"/>
      <c r="G214" s="236"/>
      <c r="H214" s="236"/>
      <c r="I214" s="236"/>
      <c r="J214" s="236"/>
      <c r="K214" s="236"/>
      <c r="L214" s="236"/>
      <c r="M214" s="236"/>
      <c r="N214" s="236"/>
      <c r="O214" s="236"/>
      <c r="P214" s="237"/>
      <c r="Q214" s="236"/>
      <c r="R214" s="236"/>
      <c r="S214" s="236"/>
      <c r="T214" s="236"/>
    </row>
    <row r="215" spans="1:20" x14ac:dyDescent="0.25">
      <c r="A215" s="226"/>
      <c r="D215" s="226"/>
      <c r="G215" s="236"/>
      <c r="H215" s="236"/>
      <c r="I215" s="236"/>
      <c r="J215" s="236"/>
      <c r="K215" s="236"/>
      <c r="L215" s="236"/>
      <c r="M215" s="236"/>
      <c r="N215" s="236"/>
      <c r="O215" s="236"/>
      <c r="P215" s="237"/>
      <c r="Q215" s="236"/>
      <c r="R215" s="236"/>
      <c r="S215" s="236"/>
      <c r="T215" s="236"/>
    </row>
    <row r="216" spans="1:20" x14ac:dyDescent="0.25">
      <c r="A216" s="226"/>
      <c r="D216" s="226"/>
      <c r="G216" s="236"/>
      <c r="H216" s="236"/>
      <c r="I216" s="236"/>
      <c r="J216" s="236"/>
      <c r="K216" s="236"/>
      <c r="L216" s="236"/>
      <c r="M216" s="236"/>
      <c r="N216" s="236"/>
      <c r="O216" s="236"/>
      <c r="P216" s="237"/>
      <c r="Q216" s="236"/>
      <c r="R216" s="236"/>
      <c r="S216" s="236"/>
      <c r="T216" s="236"/>
    </row>
    <row r="217" spans="1:20" x14ac:dyDescent="0.25">
      <c r="A217" s="226"/>
      <c r="D217" s="226"/>
      <c r="G217" s="236"/>
      <c r="H217" s="236"/>
      <c r="I217" s="236"/>
      <c r="J217" s="236"/>
      <c r="K217" s="236"/>
      <c r="L217" s="236"/>
      <c r="M217" s="236"/>
      <c r="N217" s="236"/>
      <c r="O217" s="236"/>
      <c r="P217" s="237"/>
      <c r="Q217" s="236"/>
      <c r="R217" s="236"/>
      <c r="S217" s="236"/>
      <c r="T217" s="236"/>
    </row>
    <row r="218" spans="1:20" x14ac:dyDescent="0.25">
      <c r="A218" s="226"/>
      <c r="D218" s="226"/>
      <c r="G218" s="236"/>
      <c r="H218" s="236"/>
      <c r="I218" s="236"/>
      <c r="J218" s="236"/>
      <c r="K218" s="236"/>
      <c r="L218" s="236"/>
      <c r="M218" s="236"/>
      <c r="N218" s="236"/>
      <c r="O218" s="236"/>
      <c r="P218" s="237"/>
      <c r="Q218" s="236"/>
      <c r="R218" s="236"/>
      <c r="S218" s="236"/>
      <c r="T218" s="236"/>
    </row>
    <row r="219" spans="1:20" x14ac:dyDescent="0.25">
      <c r="A219" s="226"/>
      <c r="D219" s="226"/>
      <c r="G219" s="236"/>
      <c r="H219" s="236"/>
      <c r="I219" s="236"/>
      <c r="J219" s="236"/>
      <c r="K219" s="236"/>
      <c r="L219" s="236"/>
      <c r="M219" s="236"/>
      <c r="N219" s="236"/>
      <c r="O219" s="236"/>
      <c r="P219" s="237"/>
      <c r="Q219" s="236"/>
      <c r="R219" s="236"/>
      <c r="S219" s="236"/>
      <c r="T219" s="236"/>
    </row>
    <row r="220" spans="1:20" x14ac:dyDescent="0.25">
      <c r="A220" s="226"/>
      <c r="D220" s="226"/>
      <c r="G220" s="236"/>
      <c r="H220" s="236"/>
      <c r="I220" s="236"/>
      <c r="J220" s="236"/>
      <c r="K220" s="236"/>
      <c r="L220" s="236"/>
      <c r="M220" s="236"/>
      <c r="N220" s="236"/>
      <c r="O220" s="236"/>
      <c r="P220" s="237"/>
      <c r="Q220" s="236"/>
      <c r="R220" s="236"/>
      <c r="S220" s="236"/>
      <c r="T220" s="236"/>
    </row>
    <row r="221" spans="1:20" x14ac:dyDescent="0.25">
      <c r="A221" s="226"/>
      <c r="D221" s="226"/>
      <c r="G221" s="236"/>
      <c r="H221" s="236"/>
      <c r="I221" s="236"/>
      <c r="J221" s="236"/>
      <c r="K221" s="236"/>
      <c r="L221" s="236"/>
      <c r="M221" s="236"/>
      <c r="N221" s="236"/>
      <c r="O221" s="236"/>
      <c r="P221" s="237"/>
      <c r="Q221" s="236"/>
      <c r="R221" s="236"/>
      <c r="S221" s="236"/>
      <c r="T221" s="236"/>
    </row>
    <row r="222" spans="1:20" x14ac:dyDescent="0.25">
      <c r="A222" s="226"/>
      <c r="D222" s="226"/>
      <c r="G222" s="236"/>
      <c r="H222" s="236"/>
      <c r="I222" s="236"/>
      <c r="J222" s="236"/>
      <c r="K222" s="236"/>
      <c r="L222" s="236"/>
      <c r="M222" s="236"/>
      <c r="N222" s="236"/>
      <c r="O222" s="236"/>
      <c r="P222" s="237"/>
      <c r="Q222" s="236"/>
      <c r="R222" s="236"/>
      <c r="S222" s="236"/>
      <c r="T222" s="236"/>
    </row>
    <row r="223" spans="1:20" x14ac:dyDescent="0.25">
      <c r="A223" s="226"/>
      <c r="D223" s="226"/>
      <c r="G223" s="236"/>
      <c r="H223" s="236"/>
      <c r="I223" s="236"/>
      <c r="J223" s="236"/>
      <c r="K223" s="236"/>
      <c r="L223" s="236"/>
      <c r="M223" s="236"/>
      <c r="N223" s="236"/>
      <c r="O223" s="236"/>
      <c r="P223" s="237"/>
      <c r="Q223" s="236"/>
      <c r="R223" s="236"/>
      <c r="S223" s="236"/>
      <c r="T223" s="236"/>
    </row>
    <row r="224" spans="1:20" x14ac:dyDescent="0.25">
      <c r="A224" s="226"/>
      <c r="D224" s="226"/>
      <c r="G224" s="236"/>
      <c r="H224" s="236"/>
      <c r="I224" s="236"/>
      <c r="J224" s="236"/>
      <c r="K224" s="236"/>
      <c r="L224" s="236"/>
      <c r="M224" s="236"/>
      <c r="N224" s="236"/>
      <c r="O224" s="236"/>
      <c r="P224" s="237"/>
      <c r="Q224" s="236"/>
      <c r="R224" s="236"/>
      <c r="S224" s="236"/>
      <c r="T224" s="236"/>
    </row>
    <row r="225" spans="1:20" x14ac:dyDescent="0.25">
      <c r="A225" s="226"/>
      <c r="D225" s="226"/>
      <c r="G225" s="236"/>
      <c r="H225" s="236"/>
      <c r="I225" s="236"/>
      <c r="J225" s="236"/>
      <c r="K225" s="236"/>
      <c r="L225" s="236"/>
      <c r="M225" s="236"/>
      <c r="N225" s="236"/>
      <c r="O225" s="236"/>
      <c r="P225" s="237"/>
      <c r="Q225" s="236"/>
      <c r="R225" s="236"/>
      <c r="S225" s="236"/>
      <c r="T225" s="236"/>
    </row>
    <row r="226" spans="1:20" x14ac:dyDescent="0.25">
      <c r="A226" s="226"/>
      <c r="D226" s="226"/>
      <c r="G226" s="236"/>
      <c r="H226" s="236"/>
      <c r="I226" s="236"/>
      <c r="J226" s="236"/>
      <c r="K226" s="236"/>
      <c r="L226" s="236"/>
      <c r="M226" s="236"/>
      <c r="N226" s="236"/>
      <c r="O226" s="236"/>
      <c r="P226" s="237"/>
      <c r="Q226" s="236"/>
      <c r="R226" s="236"/>
      <c r="S226" s="236"/>
      <c r="T226" s="236"/>
    </row>
    <row r="227" spans="1:20" x14ac:dyDescent="0.25">
      <c r="A227" s="226"/>
      <c r="D227" s="226"/>
      <c r="G227" s="236"/>
      <c r="H227" s="236"/>
      <c r="I227" s="236"/>
      <c r="J227" s="236"/>
      <c r="K227" s="236"/>
      <c r="L227" s="236"/>
      <c r="M227" s="236"/>
      <c r="N227" s="236"/>
      <c r="O227" s="236"/>
      <c r="P227" s="237"/>
      <c r="Q227" s="236"/>
      <c r="R227" s="236"/>
      <c r="S227" s="236"/>
      <c r="T227" s="236"/>
    </row>
    <row r="228" spans="1:20" x14ac:dyDescent="0.25">
      <c r="A228" s="226"/>
      <c r="D228" s="226"/>
      <c r="G228" s="236"/>
      <c r="H228" s="236"/>
      <c r="I228" s="236"/>
      <c r="J228" s="236"/>
      <c r="K228" s="236"/>
      <c r="L228" s="236"/>
      <c r="M228" s="236"/>
      <c r="N228" s="236"/>
      <c r="O228" s="236"/>
      <c r="P228" s="237"/>
      <c r="Q228" s="236"/>
      <c r="R228" s="236"/>
      <c r="S228" s="236"/>
      <c r="T228" s="236"/>
    </row>
    <row r="229" spans="1:20" x14ac:dyDescent="0.25">
      <c r="A229" s="226"/>
      <c r="D229" s="226"/>
      <c r="G229" s="236"/>
      <c r="H229" s="236"/>
      <c r="I229" s="236"/>
      <c r="J229" s="236"/>
      <c r="K229" s="236"/>
      <c r="L229" s="236"/>
      <c r="M229" s="236"/>
      <c r="N229" s="236"/>
      <c r="O229" s="236"/>
      <c r="P229" s="237"/>
      <c r="Q229" s="236"/>
      <c r="R229" s="236"/>
      <c r="S229" s="236"/>
      <c r="T229" s="236"/>
    </row>
    <row r="230" spans="1:20" x14ac:dyDescent="0.25">
      <c r="A230" s="226"/>
      <c r="D230" s="226"/>
      <c r="G230" s="236"/>
      <c r="H230" s="236"/>
      <c r="I230" s="236"/>
      <c r="J230" s="236"/>
      <c r="K230" s="236"/>
      <c r="L230" s="236"/>
      <c r="M230" s="236"/>
      <c r="N230" s="236"/>
      <c r="O230" s="236"/>
      <c r="P230" s="237"/>
      <c r="Q230" s="236"/>
      <c r="R230" s="236"/>
      <c r="S230" s="236"/>
      <c r="T230" s="236"/>
    </row>
    <row r="231" spans="1:20" x14ac:dyDescent="0.25">
      <c r="A231" s="226"/>
      <c r="D231" s="226"/>
      <c r="G231" s="236"/>
      <c r="H231" s="236"/>
      <c r="I231" s="236"/>
      <c r="J231" s="236"/>
      <c r="K231" s="236"/>
      <c r="L231" s="236"/>
      <c r="M231" s="236"/>
      <c r="N231" s="236"/>
      <c r="O231" s="236"/>
      <c r="P231" s="237"/>
      <c r="Q231" s="236"/>
      <c r="R231" s="236"/>
      <c r="S231" s="236"/>
      <c r="T231" s="236"/>
    </row>
    <row r="232" spans="1:20" x14ac:dyDescent="0.25">
      <c r="A232" s="226"/>
      <c r="D232" s="226"/>
      <c r="G232" s="236"/>
      <c r="H232" s="236"/>
      <c r="I232" s="236"/>
      <c r="J232" s="236"/>
      <c r="K232" s="236"/>
      <c r="L232" s="236"/>
      <c r="M232" s="236"/>
      <c r="N232" s="236"/>
      <c r="O232" s="236"/>
      <c r="P232" s="237"/>
      <c r="Q232" s="236"/>
      <c r="R232" s="236"/>
      <c r="S232" s="236"/>
      <c r="T232" s="236"/>
    </row>
    <row r="233" spans="1:20" x14ac:dyDescent="0.25">
      <c r="A233" s="226"/>
      <c r="D233" s="226"/>
      <c r="G233" s="236"/>
      <c r="H233" s="236"/>
      <c r="I233" s="236"/>
      <c r="J233" s="236"/>
      <c r="K233" s="236"/>
      <c r="L233" s="236"/>
      <c r="M233" s="236"/>
      <c r="N233" s="236"/>
      <c r="O233" s="236"/>
      <c r="P233" s="237"/>
      <c r="Q233" s="236"/>
      <c r="R233" s="236"/>
      <c r="S233" s="236"/>
      <c r="T233" s="236"/>
    </row>
    <row r="234" spans="1:20" x14ac:dyDescent="0.25">
      <c r="A234" s="226"/>
      <c r="D234" s="226"/>
      <c r="G234" s="236"/>
      <c r="H234" s="236"/>
      <c r="I234" s="236"/>
      <c r="J234" s="236"/>
      <c r="K234" s="236"/>
      <c r="L234" s="236"/>
      <c r="M234" s="236"/>
      <c r="N234" s="236"/>
      <c r="O234" s="236"/>
      <c r="P234" s="237"/>
      <c r="Q234" s="236"/>
      <c r="R234" s="236"/>
      <c r="S234" s="236"/>
      <c r="T234" s="236"/>
    </row>
    <row r="235" spans="1:20" x14ac:dyDescent="0.25">
      <c r="A235" s="226"/>
      <c r="D235" s="226"/>
      <c r="G235" s="236"/>
      <c r="H235" s="236"/>
      <c r="I235" s="236"/>
      <c r="J235" s="236"/>
      <c r="K235" s="236"/>
      <c r="L235" s="236"/>
      <c r="M235" s="236"/>
      <c r="N235" s="236"/>
      <c r="O235" s="236"/>
      <c r="P235" s="237"/>
      <c r="Q235" s="236"/>
      <c r="R235" s="236"/>
      <c r="S235" s="236"/>
      <c r="T235" s="236"/>
    </row>
    <row r="236" spans="1:20" x14ac:dyDescent="0.25">
      <c r="A236" s="226"/>
      <c r="D236" s="226"/>
      <c r="G236" s="236"/>
      <c r="H236" s="236"/>
      <c r="I236" s="236"/>
      <c r="J236" s="236"/>
      <c r="K236" s="236"/>
      <c r="L236" s="236"/>
      <c r="M236" s="236"/>
      <c r="N236" s="236"/>
      <c r="O236" s="236"/>
      <c r="P236" s="237"/>
      <c r="Q236" s="236"/>
      <c r="R236" s="236"/>
      <c r="S236" s="236"/>
      <c r="T236" s="236"/>
    </row>
    <row r="237" spans="1:20" x14ac:dyDescent="0.25">
      <c r="A237" s="226"/>
      <c r="D237" s="226"/>
      <c r="G237" s="236"/>
      <c r="H237" s="236"/>
      <c r="I237" s="236"/>
      <c r="J237" s="236"/>
      <c r="K237" s="236"/>
      <c r="L237" s="236"/>
      <c r="M237" s="236"/>
      <c r="N237" s="236"/>
      <c r="O237" s="236"/>
      <c r="P237" s="237"/>
      <c r="Q237" s="236"/>
      <c r="R237" s="236"/>
      <c r="S237" s="236"/>
      <c r="T237" s="236"/>
    </row>
    <row r="238" spans="1:20" x14ac:dyDescent="0.25">
      <c r="A238" s="226"/>
      <c r="D238" s="226"/>
      <c r="G238" s="236"/>
      <c r="H238" s="236"/>
      <c r="I238" s="236"/>
      <c r="J238" s="236"/>
      <c r="K238" s="236"/>
      <c r="L238" s="236"/>
      <c r="M238" s="236"/>
      <c r="N238" s="236"/>
      <c r="O238" s="236"/>
      <c r="P238" s="237"/>
      <c r="Q238" s="236"/>
      <c r="R238" s="236"/>
      <c r="S238" s="236"/>
      <c r="T238" s="236"/>
    </row>
    <row r="239" spans="1:20" x14ac:dyDescent="0.25">
      <c r="A239" s="226"/>
      <c r="D239" s="226"/>
      <c r="G239" s="236"/>
      <c r="H239" s="236"/>
      <c r="I239" s="236"/>
      <c r="J239" s="236"/>
      <c r="K239" s="236"/>
      <c r="L239" s="236"/>
      <c r="M239" s="236"/>
      <c r="N239" s="236"/>
      <c r="O239" s="236"/>
      <c r="P239" s="237"/>
      <c r="Q239" s="236"/>
      <c r="R239" s="236"/>
      <c r="S239" s="236"/>
      <c r="T239" s="236"/>
    </row>
    <row r="240" spans="1:20" x14ac:dyDescent="0.25">
      <c r="A240" s="226"/>
      <c r="D240" s="226"/>
      <c r="G240" s="236"/>
      <c r="H240" s="236"/>
      <c r="I240" s="236"/>
      <c r="J240" s="236"/>
      <c r="K240" s="236"/>
      <c r="L240" s="236"/>
      <c r="M240" s="236"/>
      <c r="N240" s="236"/>
      <c r="O240" s="236"/>
      <c r="P240" s="237"/>
      <c r="Q240" s="236"/>
      <c r="R240" s="236"/>
      <c r="S240" s="236"/>
      <c r="T240" s="236"/>
    </row>
    <row r="241" spans="1:20" x14ac:dyDescent="0.25">
      <c r="A241" s="226"/>
      <c r="D241" s="226"/>
      <c r="G241" s="236"/>
      <c r="H241" s="236"/>
      <c r="I241" s="236"/>
      <c r="J241" s="236"/>
      <c r="K241" s="236"/>
      <c r="L241" s="236"/>
      <c r="M241" s="236"/>
      <c r="N241" s="236"/>
      <c r="O241" s="236"/>
      <c r="P241" s="237"/>
      <c r="Q241" s="236"/>
      <c r="R241" s="236"/>
      <c r="S241" s="236"/>
      <c r="T241" s="236"/>
    </row>
    <row r="242" spans="1:20" x14ac:dyDescent="0.25">
      <c r="A242" s="226"/>
      <c r="D242" s="226"/>
      <c r="G242" s="236"/>
      <c r="H242" s="236"/>
      <c r="I242" s="236"/>
      <c r="J242" s="236"/>
      <c r="K242" s="236"/>
      <c r="L242" s="236"/>
      <c r="M242" s="236"/>
      <c r="N242" s="236"/>
      <c r="O242" s="236"/>
      <c r="P242" s="237"/>
      <c r="Q242" s="236"/>
      <c r="R242" s="236"/>
      <c r="S242" s="236"/>
      <c r="T242" s="236"/>
    </row>
    <row r="243" spans="1:20" x14ac:dyDescent="0.25">
      <c r="A243" s="226"/>
      <c r="D243" s="226"/>
      <c r="G243" s="236"/>
      <c r="H243" s="236"/>
      <c r="I243" s="236"/>
      <c r="J243" s="236"/>
      <c r="K243" s="236"/>
      <c r="L243" s="236"/>
      <c r="M243" s="236"/>
      <c r="N243" s="236"/>
      <c r="O243" s="236"/>
      <c r="P243" s="237"/>
      <c r="Q243" s="236"/>
      <c r="R243" s="236"/>
      <c r="S243" s="236"/>
      <c r="T243" s="236"/>
    </row>
    <row r="244" spans="1:20" x14ac:dyDescent="0.25">
      <c r="A244" s="226"/>
      <c r="D244" s="226"/>
      <c r="G244" s="236"/>
      <c r="H244" s="236"/>
      <c r="I244" s="236"/>
      <c r="J244" s="236"/>
      <c r="K244" s="236"/>
      <c r="L244" s="236"/>
      <c r="M244" s="236"/>
      <c r="N244" s="236"/>
      <c r="O244" s="236"/>
      <c r="P244" s="237"/>
      <c r="Q244" s="236"/>
      <c r="R244" s="236"/>
      <c r="S244" s="236"/>
      <c r="T244" s="236"/>
    </row>
    <row r="245" spans="1:20" x14ac:dyDescent="0.25">
      <c r="A245" s="226"/>
      <c r="D245" s="226"/>
      <c r="G245" s="236"/>
      <c r="H245" s="236"/>
      <c r="I245" s="236"/>
      <c r="J245" s="236"/>
      <c r="K245" s="236"/>
      <c r="L245" s="236"/>
      <c r="M245" s="236"/>
      <c r="N245" s="236"/>
      <c r="O245" s="236"/>
      <c r="P245" s="237"/>
      <c r="Q245" s="236"/>
      <c r="R245" s="236"/>
      <c r="S245" s="236"/>
      <c r="T245" s="236"/>
    </row>
    <row r="246" spans="1:20" x14ac:dyDescent="0.25">
      <c r="A246" s="226"/>
      <c r="D246" s="226"/>
      <c r="G246" s="236"/>
      <c r="H246" s="236"/>
      <c r="I246" s="236"/>
      <c r="J246" s="236"/>
      <c r="K246" s="236"/>
      <c r="L246" s="236"/>
      <c r="M246" s="236"/>
      <c r="N246" s="236"/>
      <c r="O246" s="236"/>
      <c r="P246" s="237"/>
      <c r="Q246" s="236"/>
      <c r="R246" s="236"/>
      <c r="S246" s="236"/>
      <c r="T246" s="236"/>
    </row>
    <row r="247" spans="1:20" x14ac:dyDescent="0.25">
      <c r="A247" s="226"/>
      <c r="D247" s="226"/>
      <c r="G247" s="236"/>
      <c r="H247" s="236"/>
      <c r="I247" s="236"/>
      <c r="J247" s="236"/>
      <c r="K247" s="236"/>
      <c r="L247" s="236"/>
      <c r="M247" s="236"/>
      <c r="N247" s="236"/>
      <c r="O247" s="236"/>
      <c r="P247" s="237"/>
      <c r="Q247" s="236"/>
      <c r="R247" s="236"/>
      <c r="S247" s="236"/>
      <c r="T247" s="236"/>
    </row>
    <row r="248" spans="1:20" x14ac:dyDescent="0.25">
      <c r="A248" s="226"/>
      <c r="D248" s="226"/>
      <c r="G248" s="236"/>
      <c r="H248" s="236"/>
      <c r="I248" s="236"/>
      <c r="J248" s="236"/>
      <c r="K248" s="236"/>
      <c r="L248" s="236"/>
      <c r="M248" s="236"/>
      <c r="N248" s="236"/>
      <c r="O248" s="236"/>
      <c r="P248" s="237"/>
      <c r="Q248" s="236"/>
      <c r="R248" s="236"/>
      <c r="S248" s="236"/>
      <c r="T248" s="236"/>
    </row>
    <row r="249" spans="1:20" x14ac:dyDescent="0.25">
      <c r="A249" s="226"/>
      <c r="D249" s="226"/>
      <c r="G249" s="236"/>
      <c r="H249" s="236"/>
      <c r="I249" s="236"/>
      <c r="J249" s="236"/>
      <c r="K249" s="236"/>
      <c r="L249" s="236"/>
      <c r="M249" s="236"/>
      <c r="N249" s="236"/>
      <c r="O249" s="236"/>
      <c r="P249" s="237"/>
      <c r="Q249" s="236"/>
      <c r="R249" s="236"/>
      <c r="S249" s="236"/>
      <c r="T249" s="236"/>
    </row>
    <row r="250" spans="1:20" x14ac:dyDescent="0.25">
      <c r="A250" s="226"/>
      <c r="D250" s="226"/>
      <c r="G250" s="236"/>
      <c r="H250" s="236"/>
      <c r="I250" s="236"/>
      <c r="J250" s="236"/>
      <c r="K250" s="236"/>
      <c r="L250" s="236"/>
      <c r="M250" s="236"/>
      <c r="N250" s="236"/>
      <c r="O250" s="236"/>
      <c r="P250" s="237"/>
      <c r="Q250" s="236"/>
      <c r="R250" s="236"/>
      <c r="S250" s="236"/>
      <c r="T250" s="236"/>
    </row>
    <row r="251" spans="1:20" x14ac:dyDescent="0.25">
      <c r="A251" s="226"/>
      <c r="D251" s="226"/>
      <c r="G251" s="236"/>
      <c r="H251" s="236"/>
      <c r="I251" s="236"/>
      <c r="J251" s="236"/>
      <c r="K251" s="236"/>
      <c r="L251" s="236"/>
      <c r="M251" s="236"/>
      <c r="N251" s="236"/>
      <c r="O251" s="236"/>
      <c r="P251" s="237"/>
      <c r="Q251" s="236"/>
      <c r="R251" s="236"/>
      <c r="S251" s="236"/>
      <c r="T251" s="236"/>
    </row>
    <row r="252" spans="1:20" x14ac:dyDescent="0.25">
      <c r="A252" s="226"/>
      <c r="D252" s="226"/>
      <c r="G252" s="236"/>
      <c r="H252" s="236"/>
      <c r="I252" s="236"/>
      <c r="J252" s="236"/>
      <c r="K252" s="236"/>
      <c r="L252" s="236"/>
      <c r="M252" s="236"/>
      <c r="N252" s="236"/>
      <c r="O252" s="236"/>
      <c r="P252" s="237"/>
      <c r="Q252" s="236"/>
      <c r="R252" s="236"/>
      <c r="S252" s="236"/>
      <c r="T252" s="236"/>
    </row>
    <row r="253" spans="1:20" x14ac:dyDescent="0.25">
      <c r="A253" s="226"/>
      <c r="D253" s="226"/>
      <c r="G253" s="236"/>
      <c r="H253" s="236"/>
      <c r="I253" s="236"/>
      <c r="J253" s="236"/>
      <c r="K253" s="236"/>
      <c r="L253" s="236"/>
      <c r="M253" s="236"/>
      <c r="N253" s="236"/>
      <c r="O253" s="236"/>
      <c r="P253" s="237"/>
      <c r="Q253" s="236"/>
      <c r="R253" s="236"/>
      <c r="S253" s="236"/>
      <c r="T253" s="236"/>
    </row>
    <row r="254" spans="1:20" x14ac:dyDescent="0.25">
      <c r="A254" s="226"/>
      <c r="D254" s="226"/>
      <c r="G254" s="236"/>
      <c r="H254" s="236"/>
      <c r="I254" s="236"/>
      <c r="J254" s="236"/>
      <c r="K254" s="236"/>
      <c r="L254" s="236"/>
      <c r="M254" s="236"/>
      <c r="N254" s="236"/>
      <c r="O254" s="236"/>
      <c r="P254" s="237"/>
      <c r="Q254" s="236"/>
      <c r="R254" s="236"/>
      <c r="S254" s="236"/>
      <c r="T254" s="236"/>
    </row>
    <row r="255" spans="1:20" x14ac:dyDescent="0.25">
      <c r="A255" s="226"/>
      <c r="D255" s="226"/>
      <c r="G255" s="236"/>
      <c r="H255" s="236"/>
      <c r="I255" s="236"/>
      <c r="J255" s="236"/>
      <c r="K255" s="236"/>
      <c r="L255" s="236"/>
      <c r="M255" s="236"/>
      <c r="N255" s="236"/>
      <c r="O255" s="236"/>
      <c r="P255" s="237"/>
      <c r="Q255" s="236"/>
      <c r="R255" s="236"/>
      <c r="S255" s="236"/>
      <c r="T255" s="236"/>
    </row>
    <row r="256" spans="1:20" x14ac:dyDescent="0.25">
      <c r="A256" s="226"/>
      <c r="D256" s="226"/>
      <c r="G256" s="236"/>
      <c r="H256" s="236"/>
      <c r="I256" s="236"/>
      <c r="J256" s="236"/>
      <c r="K256" s="236"/>
      <c r="L256" s="236"/>
      <c r="M256" s="236"/>
      <c r="N256" s="236"/>
      <c r="O256" s="236"/>
      <c r="P256" s="237"/>
      <c r="Q256" s="236"/>
      <c r="R256" s="236"/>
      <c r="S256" s="236"/>
      <c r="T256" s="236"/>
    </row>
    <row r="257" spans="1:20" x14ac:dyDescent="0.25">
      <c r="A257" s="226"/>
      <c r="D257" s="226"/>
      <c r="G257" s="236"/>
      <c r="H257" s="236"/>
      <c r="I257" s="236"/>
      <c r="J257" s="236"/>
      <c r="K257" s="236"/>
      <c r="L257" s="236"/>
      <c r="M257" s="236"/>
      <c r="N257" s="236"/>
      <c r="O257" s="236"/>
      <c r="P257" s="237"/>
      <c r="Q257" s="236"/>
      <c r="R257" s="236"/>
      <c r="S257" s="236"/>
      <c r="T257" s="236"/>
    </row>
    <row r="258" spans="1:20" x14ac:dyDescent="0.25">
      <c r="A258" s="226"/>
      <c r="D258" s="226"/>
      <c r="G258" s="236"/>
      <c r="H258" s="236"/>
      <c r="I258" s="236"/>
      <c r="J258" s="236"/>
      <c r="K258" s="236"/>
      <c r="L258" s="236"/>
      <c r="M258" s="236"/>
      <c r="N258" s="236"/>
      <c r="O258" s="236"/>
      <c r="P258" s="237"/>
      <c r="Q258" s="236"/>
      <c r="R258" s="236"/>
      <c r="S258" s="236"/>
      <c r="T258" s="236"/>
    </row>
    <row r="259" spans="1:20" x14ac:dyDescent="0.25">
      <c r="A259" s="226"/>
      <c r="D259" s="226"/>
      <c r="G259" s="236"/>
      <c r="H259" s="236"/>
      <c r="I259" s="236"/>
      <c r="J259" s="236"/>
      <c r="K259" s="236"/>
      <c r="L259" s="236"/>
      <c r="M259" s="236"/>
      <c r="N259" s="236"/>
      <c r="O259" s="236"/>
      <c r="P259" s="237"/>
      <c r="Q259" s="236"/>
      <c r="R259" s="236"/>
      <c r="S259" s="236"/>
      <c r="T259" s="236"/>
    </row>
    <row r="260" spans="1:20" x14ac:dyDescent="0.25">
      <c r="A260" s="226"/>
      <c r="D260" s="226"/>
      <c r="G260" s="236"/>
      <c r="H260" s="236"/>
      <c r="I260" s="236"/>
      <c r="J260" s="236"/>
      <c r="K260" s="236"/>
      <c r="L260" s="236"/>
      <c r="M260" s="236"/>
      <c r="N260" s="236"/>
      <c r="O260" s="236"/>
      <c r="P260" s="237"/>
      <c r="Q260" s="236"/>
      <c r="R260" s="236"/>
      <c r="S260" s="236"/>
      <c r="T260" s="236"/>
    </row>
    <row r="261" spans="1:20" x14ac:dyDescent="0.25">
      <c r="A261" s="226"/>
      <c r="D261" s="226"/>
      <c r="G261" s="236"/>
      <c r="H261" s="236"/>
      <c r="I261" s="236"/>
      <c r="J261" s="236"/>
      <c r="K261" s="236"/>
      <c r="L261" s="236"/>
      <c r="M261" s="236"/>
      <c r="N261" s="236"/>
      <c r="O261" s="236"/>
      <c r="P261" s="237"/>
      <c r="Q261" s="236"/>
      <c r="R261" s="236"/>
      <c r="S261" s="236"/>
      <c r="T261" s="236"/>
    </row>
    <row r="262" spans="1:20" x14ac:dyDescent="0.25">
      <c r="A262" s="226"/>
      <c r="D262" s="226"/>
      <c r="G262" s="236"/>
      <c r="H262" s="236"/>
      <c r="I262" s="236"/>
      <c r="J262" s="236"/>
      <c r="K262" s="236"/>
      <c r="L262" s="236"/>
      <c r="M262" s="236"/>
      <c r="N262" s="236"/>
      <c r="O262" s="236"/>
      <c r="P262" s="237"/>
      <c r="Q262" s="236"/>
      <c r="R262" s="236"/>
      <c r="S262" s="236"/>
      <c r="T262" s="236"/>
    </row>
    <row r="263" spans="1:20" x14ac:dyDescent="0.25">
      <c r="A263" s="226"/>
      <c r="D263" s="226"/>
      <c r="G263" s="236"/>
      <c r="H263" s="236"/>
      <c r="I263" s="236"/>
      <c r="J263" s="236"/>
      <c r="K263" s="236"/>
      <c r="L263" s="236"/>
      <c r="M263" s="236"/>
      <c r="N263" s="236"/>
      <c r="O263" s="236"/>
      <c r="P263" s="237"/>
      <c r="Q263" s="236"/>
      <c r="R263" s="236"/>
      <c r="S263" s="236"/>
      <c r="T263" s="236"/>
    </row>
    <row r="264" spans="1:20" x14ac:dyDescent="0.25">
      <c r="A264" s="226"/>
      <c r="D264" s="226"/>
      <c r="G264" s="236"/>
      <c r="H264" s="236"/>
      <c r="I264" s="236"/>
      <c r="J264" s="236"/>
      <c r="K264" s="236"/>
      <c r="L264" s="236"/>
      <c r="M264" s="236"/>
      <c r="N264" s="236"/>
      <c r="O264" s="236"/>
      <c r="P264" s="237"/>
      <c r="Q264" s="236"/>
      <c r="R264" s="236"/>
      <c r="S264" s="236"/>
      <c r="T264" s="236"/>
    </row>
    <row r="265" spans="1:20" x14ac:dyDescent="0.25">
      <c r="A265" s="226"/>
      <c r="D265" s="226"/>
      <c r="G265" s="236"/>
      <c r="H265" s="236"/>
      <c r="I265" s="236"/>
      <c r="J265" s="236"/>
      <c r="K265" s="236"/>
      <c r="L265" s="236"/>
      <c r="M265" s="236"/>
      <c r="N265" s="236"/>
      <c r="O265" s="236"/>
      <c r="P265" s="237"/>
      <c r="Q265" s="236"/>
      <c r="R265" s="236"/>
      <c r="S265" s="236"/>
      <c r="T265" s="236"/>
    </row>
    <row r="266" spans="1:20" x14ac:dyDescent="0.25">
      <c r="A266" s="226"/>
      <c r="D266" s="226"/>
      <c r="G266" s="236"/>
      <c r="H266" s="236"/>
      <c r="I266" s="236"/>
      <c r="J266" s="236"/>
      <c r="K266" s="236"/>
      <c r="L266" s="236"/>
      <c r="M266" s="236"/>
      <c r="N266" s="236"/>
      <c r="O266" s="236"/>
      <c r="P266" s="237"/>
      <c r="Q266" s="236"/>
      <c r="R266" s="236"/>
      <c r="S266" s="236"/>
      <c r="T266" s="236"/>
    </row>
    <row r="267" spans="1:20" x14ac:dyDescent="0.25">
      <c r="A267" s="226"/>
      <c r="D267" s="226"/>
      <c r="G267" s="236"/>
      <c r="H267" s="236"/>
      <c r="I267" s="236"/>
      <c r="J267" s="236"/>
      <c r="K267" s="236"/>
      <c r="L267" s="236"/>
      <c r="M267" s="236"/>
      <c r="N267" s="236"/>
      <c r="O267" s="236"/>
      <c r="P267" s="237"/>
      <c r="Q267" s="236"/>
      <c r="R267" s="236"/>
      <c r="S267" s="236"/>
      <c r="T267" s="236"/>
    </row>
    <row r="268" spans="1:20" x14ac:dyDescent="0.25">
      <c r="A268" s="226"/>
      <c r="D268" s="226"/>
      <c r="G268" s="236"/>
      <c r="H268" s="236"/>
      <c r="I268" s="236"/>
      <c r="J268" s="236"/>
      <c r="K268" s="236"/>
      <c r="L268" s="236"/>
      <c r="M268" s="236"/>
      <c r="N268" s="236"/>
      <c r="O268" s="236"/>
      <c r="P268" s="237"/>
      <c r="Q268" s="236"/>
      <c r="R268" s="236"/>
      <c r="S268" s="236"/>
      <c r="T268" s="236"/>
    </row>
    <row r="269" spans="1:20" x14ac:dyDescent="0.25">
      <c r="A269" s="226"/>
      <c r="D269" s="226"/>
      <c r="G269" s="236"/>
      <c r="H269" s="236"/>
      <c r="I269" s="236"/>
      <c r="J269" s="236"/>
      <c r="K269" s="236"/>
      <c r="L269" s="236"/>
      <c r="M269" s="236"/>
      <c r="N269" s="236"/>
      <c r="O269" s="236"/>
      <c r="P269" s="237"/>
      <c r="Q269" s="236"/>
      <c r="R269" s="236"/>
      <c r="S269" s="236"/>
      <c r="T269" s="236"/>
    </row>
    <row r="270" spans="1:20" x14ac:dyDescent="0.25">
      <c r="A270" s="226"/>
      <c r="D270" s="226"/>
      <c r="G270" s="236"/>
      <c r="H270" s="236"/>
      <c r="I270" s="236"/>
      <c r="J270" s="236"/>
      <c r="K270" s="236"/>
      <c r="L270" s="236"/>
      <c r="M270" s="236"/>
      <c r="N270" s="236"/>
      <c r="O270" s="236"/>
      <c r="P270" s="237"/>
      <c r="Q270" s="236"/>
      <c r="R270" s="236"/>
      <c r="S270" s="236"/>
      <c r="T270" s="236"/>
    </row>
    <row r="271" spans="1:20" x14ac:dyDescent="0.25">
      <c r="A271" s="226"/>
      <c r="D271" s="226"/>
      <c r="G271" s="236"/>
      <c r="H271" s="236"/>
      <c r="I271" s="236"/>
      <c r="J271" s="236"/>
      <c r="K271" s="236"/>
      <c r="L271" s="236"/>
      <c r="M271" s="236"/>
      <c r="N271" s="236"/>
      <c r="O271" s="236"/>
      <c r="P271" s="237"/>
      <c r="Q271" s="236"/>
      <c r="R271" s="236"/>
      <c r="S271" s="236"/>
      <c r="T271" s="236"/>
    </row>
    <row r="272" spans="1:20" x14ac:dyDescent="0.25">
      <c r="A272" s="226"/>
      <c r="D272" s="226"/>
      <c r="G272" s="236"/>
      <c r="H272" s="236"/>
      <c r="I272" s="236"/>
      <c r="J272" s="236"/>
      <c r="K272" s="236"/>
      <c r="L272" s="236"/>
      <c r="M272" s="236"/>
      <c r="N272" s="236"/>
      <c r="O272" s="236"/>
      <c r="P272" s="237"/>
      <c r="Q272" s="236"/>
      <c r="R272" s="236"/>
      <c r="S272" s="236"/>
      <c r="T272" s="236"/>
    </row>
    <row r="273" spans="1:20" x14ac:dyDescent="0.25">
      <c r="A273" s="226"/>
      <c r="D273" s="226"/>
      <c r="G273" s="236"/>
      <c r="H273" s="236"/>
      <c r="I273" s="236"/>
      <c r="J273" s="236"/>
      <c r="K273" s="236"/>
      <c r="L273" s="236"/>
      <c r="M273" s="236"/>
      <c r="N273" s="236"/>
      <c r="O273" s="236"/>
      <c r="P273" s="237"/>
      <c r="Q273" s="236"/>
      <c r="R273" s="236"/>
      <c r="S273" s="236"/>
      <c r="T273" s="236"/>
    </row>
    <row r="274" spans="1:20" x14ac:dyDescent="0.25">
      <c r="A274" s="226"/>
      <c r="D274" s="226"/>
      <c r="G274" s="236"/>
      <c r="H274" s="236"/>
      <c r="I274" s="236"/>
      <c r="J274" s="236"/>
      <c r="K274" s="236"/>
      <c r="L274" s="236"/>
      <c r="M274" s="236"/>
      <c r="N274" s="236"/>
      <c r="O274" s="236"/>
      <c r="P274" s="237"/>
      <c r="Q274" s="236"/>
      <c r="R274" s="236"/>
      <c r="S274" s="236"/>
      <c r="T274" s="236"/>
    </row>
    <row r="275" spans="1:20" x14ac:dyDescent="0.25">
      <c r="A275" s="226"/>
      <c r="D275" s="226"/>
      <c r="G275" s="236"/>
      <c r="H275" s="236"/>
      <c r="I275" s="236"/>
      <c r="J275" s="236"/>
      <c r="K275" s="236"/>
      <c r="L275" s="236"/>
      <c r="M275" s="236"/>
      <c r="N275" s="236"/>
      <c r="O275" s="236"/>
      <c r="P275" s="237"/>
      <c r="Q275" s="236"/>
      <c r="R275" s="236"/>
      <c r="S275" s="236"/>
      <c r="T275" s="236"/>
    </row>
    <row r="276" spans="1:20" x14ac:dyDescent="0.25">
      <c r="A276" s="226"/>
      <c r="D276" s="226"/>
      <c r="G276" s="236"/>
      <c r="H276" s="236"/>
      <c r="I276" s="236"/>
      <c r="J276" s="236"/>
      <c r="K276" s="236"/>
      <c r="L276" s="236"/>
      <c r="M276" s="236"/>
      <c r="N276" s="236"/>
      <c r="O276" s="236"/>
      <c r="P276" s="237"/>
      <c r="Q276" s="236"/>
      <c r="R276" s="236"/>
      <c r="S276" s="236"/>
      <c r="T276" s="236"/>
    </row>
    <row r="277" spans="1:20" x14ac:dyDescent="0.25">
      <c r="A277" s="226"/>
      <c r="D277" s="226"/>
      <c r="G277" s="236"/>
      <c r="H277" s="236"/>
      <c r="I277" s="236"/>
      <c r="J277" s="236"/>
      <c r="K277" s="236"/>
      <c r="L277" s="236"/>
      <c r="M277" s="236"/>
      <c r="N277" s="236"/>
      <c r="O277" s="236"/>
      <c r="P277" s="237"/>
      <c r="Q277" s="236"/>
      <c r="R277" s="236"/>
      <c r="S277" s="236"/>
      <c r="T277" s="236"/>
    </row>
    <row r="278" spans="1:20" x14ac:dyDescent="0.25">
      <c r="A278" s="226"/>
      <c r="D278" s="226"/>
      <c r="G278" s="236"/>
      <c r="H278" s="236"/>
      <c r="I278" s="236"/>
      <c r="J278" s="236"/>
      <c r="K278" s="236"/>
      <c r="L278" s="236"/>
      <c r="M278" s="236"/>
      <c r="N278" s="236"/>
      <c r="O278" s="236"/>
      <c r="P278" s="237"/>
      <c r="Q278" s="236"/>
      <c r="R278" s="236"/>
      <c r="S278" s="236"/>
      <c r="T278" s="236"/>
    </row>
    <row r="279" spans="1:20" x14ac:dyDescent="0.25">
      <c r="A279" s="226"/>
      <c r="D279" s="226"/>
      <c r="G279" s="236"/>
      <c r="H279" s="236"/>
      <c r="I279" s="236"/>
      <c r="J279" s="236"/>
      <c r="K279" s="236"/>
      <c r="L279" s="236"/>
      <c r="M279" s="236"/>
      <c r="N279" s="236"/>
      <c r="O279" s="236"/>
      <c r="P279" s="237"/>
      <c r="Q279" s="236"/>
      <c r="R279" s="236"/>
      <c r="S279" s="236"/>
      <c r="T279" s="236"/>
    </row>
    <row r="280" spans="1:20" x14ac:dyDescent="0.25">
      <c r="A280" s="226"/>
      <c r="D280" s="226"/>
      <c r="G280" s="236"/>
      <c r="H280" s="236"/>
      <c r="I280" s="236"/>
      <c r="J280" s="236"/>
      <c r="K280" s="236"/>
      <c r="L280" s="236"/>
      <c r="M280" s="236"/>
      <c r="N280" s="236"/>
      <c r="O280" s="236"/>
      <c r="P280" s="237"/>
      <c r="Q280" s="236"/>
      <c r="R280" s="236"/>
      <c r="S280" s="236"/>
      <c r="T280" s="236"/>
    </row>
    <row r="281" spans="1:20" x14ac:dyDescent="0.25">
      <c r="A281" s="226"/>
      <c r="D281" s="226"/>
      <c r="G281" s="236"/>
      <c r="H281" s="236"/>
      <c r="I281" s="236"/>
      <c r="J281" s="236"/>
      <c r="K281" s="236"/>
      <c r="L281" s="236"/>
      <c r="M281" s="236"/>
      <c r="N281" s="236"/>
      <c r="O281" s="236"/>
      <c r="P281" s="237"/>
      <c r="Q281" s="236"/>
      <c r="R281" s="236"/>
      <c r="S281" s="236"/>
      <c r="T281" s="236"/>
    </row>
    <row r="282" spans="1:20" x14ac:dyDescent="0.25">
      <c r="A282" s="226"/>
      <c r="D282" s="226"/>
      <c r="G282" s="236"/>
      <c r="H282" s="236"/>
      <c r="I282" s="236"/>
      <c r="J282" s="236"/>
      <c r="K282" s="236"/>
      <c r="L282" s="236"/>
      <c r="M282" s="236"/>
      <c r="N282" s="236"/>
      <c r="O282" s="236"/>
      <c r="P282" s="237"/>
      <c r="Q282" s="236"/>
      <c r="R282" s="236"/>
      <c r="S282" s="236"/>
      <c r="T282" s="236"/>
    </row>
    <row r="283" spans="1:20" x14ac:dyDescent="0.25">
      <c r="A283" s="226"/>
      <c r="D283" s="226"/>
      <c r="G283" s="236"/>
      <c r="H283" s="236"/>
      <c r="I283" s="236"/>
      <c r="J283" s="236"/>
      <c r="K283" s="236"/>
      <c r="L283" s="236"/>
      <c r="M283" s="236"/>
      <c r="N283" s="236"/>
      <c r="O283" s="236"/>
      <c r="P283" s="237"/>
      <c r="Q283" s="236"/>
      <c r="R283" s="236"/>
      <c r="S283" s="236"/>
      <c r="T283" s="236"/>
    </row>
    <row r="284" spans="1:20" x14ac:dyDescent="0.25">
      <c r="A284" s="226"/>
      <c r="D284" s="226"/>
      <c r="G284" s="236"/>
      <c r="H284" s="236"/>
      <c r="I284" s="236"/>
      <c r="J284" s="236"/>
      <c r="K284" s="236"/>
      <c r="L284" s="236"/>
      <c r="M284" s="236"/>
      <c r="N284" s="236"/>
      <c r="O284" s="236"/>
      <c r="P284" s="237"/>
      <c r="Q284" s="236"/>
      <c r="R284" s="236"/>
      <c r="S284" s="236"/>
      <c r="T284" s="236"/>
    </row>
    <row r="285" spans="1:20" x14ac:dyDescent="0.25">
      <c r="A285" s="226"/>
      <c r="D285" s="226"/>
      <c r="G285" s="236"/>
      <c r="H285" s="236"/>
      <c r="I285" s="236"/>
      <c r="J285" s="236"/>
      <c r="K285" s="236"/>
      <c r="L285" s="236"/>
      <c r="M285" s="236"/>
      <c r="N285" s="236"/>
      <c r="O285" s="236"/>
      <c r="P285" s="237"/>
      <c r="Q285" s="236"/>
      <c r="R285" s="236"/>
      <c r="S285" s="236"/>
      <c r="T285" s="236"/>
    </row>
    <row r="286" spans="1:20" x14ac:dyDescent="0.25">
      <c r="A286" s="226"/>
      <c r="D286" s="226"/>
      <c r="G286" s="236"/>
      <c r="H286" s="236"/>
      <c r="I286" s="236"/>
      <c r="J286" s="236"/>
      <c r="K286" s="236"/>
      <c r="L286" s="236"/>
      <c r="M286" s="236"/>
      <c r="N286" s="236"/>
      <c r="O286" s="236"/>
      <c r="P286" s="237"/>
      <c r="Q286" s="236"/>
      <c r="R286" s="236"/>
      <c r="S286" s="236"/>
      <c r="T286" s="236"/>
    </row>
    <row r="287" spans="1:20" x14ac:dyDescent="0.25">
      <c r="A287" s="226"/>
      <c r="D287" s="226"/>
      <c r="G287" s="236"/>
      <c r="H287" s="236"/>
      <c r="I287" s="236"/>
      <c r="J287" s="236"/>
      <c r="K287" s="236"/>
      <c r="L287" s="236"/>
      <c r="M287" s="236"/>
      <c r="N287" s="236"/>
      <c r="O287" s="236"/>
      <c r="P287" s="237"/>
      <c r="Q287" s="236"/>
      <c r="R287" s="236"/>
      <c r="S287" s="236"/>
      <c r="T287" s="236"/>
    </row>
    <row r="288" spans="1:20" x14ac:dyDescent="0.25">
      <c r="A288" s="226"/>
      <c r="D288" s="226"/>
      <c r="G288" s="236"/>
      <c r="H288" s="236"/>
      <c r="I288" s="236"/>
      <c r="J288" s="236"/>
      <c r="K288" s="236"/>
      <c r="L288" s="236"/>
      <c r="M288" s="236"/>
      <c r="N288" s="236"/>
      <c r="O288" s="236"/>
      <c r="P288" s="237"/>
      <c r="Q288" s="236"/>
      <c r="R288" s="236"/>
      <c r="S288" s="236"/>
      <c r="T288" s="236"/>
    </row>
    <row r="289" spans="1:20" x14ac:dyDescent="0.25">
      <c r="A289" s="226"/>
      <c r="D289" s="226"/>
      <c r="G289" s="236"/>
      <c r="H289" s="236"/>
      <c r="I289" s="236"/>
      <c r="J289" s="236"/>
      <c r="K289" s="236"/>
      <c r="L289" s="236"/>
      <c r="M289" s="236"/>
      <c r="N289" s="236"/>
      <c r="O289" s="236"/>
      <c r="P289" s="237"/>
      <c r="Q289" s="236"/>
      <c r="R289" s="236"/>
      <c r="S289" s="236"/>
      <c r="T289" s="236"/>
    </row>
    <row r="290" spans="1:20" x14ac:dyDescent="0.25">
      <c r="A290" s="226"/>
      <c r="D290" s="226"/>
      <c r="G290" s="236"/>
      <c r="H290" s="236"/>
      <c r="I290" s="236"/>
      <c r="J290" s="236"/>
      <c r="K290" s="236"/>
      <c r="L290" s="236"/>
      <c r="M290" s="236"/>
      <c r="N290" s="236"/>
      <c r="O290" s="236"/>
      <c r="P290" s="237"/>
      <c r="Q290" s="236"/>
      <c r="R290" s="236"/>
      <c r="S290" s="236"/>
      <c r="T290" s="236"/>
    </row>
    <row r="291" spans="1:20" x14ac:dyDescent="0.25">
      <c r="A291" s="226"/>
      <c r="D291" s="226"/>
      <c r="G291" s="236"/>
      <c r="H291" s="236"/>
      <c r="I291" s="236"/>
      <c r="J291" s="236"/>
      <c r="K291" s="236"/>
      <c r="L291" s="236"/>
      <c r="M291" s="236"/>
      <c r="N291" s="236"/>
      <c r="O291" s="236"/>
      <c r="P291" s="237"/>
      <c r="Q291" s="236"/>
      <c r="R291" s="236"/>
      <c r="S291" s="236"/>
      <c r="T291" s="236"/>
    </row>
    <row r="292" spans="1:20" x14ac:dyDescent="0.25">
      <c r="A292" s="226"/>
      <c r="D292" s="226"/>
      <c r="G292" s="236"/>
      <c r="H292" s="236"/>
      <c r="I292" s="236"/>
      <c r="J292" s="236"/>
      <c r="K292" s="236"/>
      <c r="L292" s="236"/>
      <c r="M292" s="236"/>
      <c r="N292" s="236"/>
      <c r="O292" s="236"/>
      <c r="P292" s="237"/>
      <c r="Q292" s="236"/>
      <c r="R292" s="236"/>
      <c r="S292" s="236"/>
      <c r="T292" s="236"/>
    </row>
    <row r="293" spans="1:20" x14ac:dyDescent="0.25">
      <c r="A293" s="226"/>
      <c r="D293" s="226"/>
      <c r="G293" s="236"/>
      <c r="H293" s="236"/>
      <c r="I293" s="236"/>
      <c r="J293" s="236"/>
      <c r="K293" s="236"/>
      <c r="L293" s="236"/>
      <c r="M293" s="236"/>
      <c r="N293" s="236"/>
      <c r="O293" s="236"/>
      <c r="P293" s="237"/>
      <c r="Q293" s="236"/>
      <c r="R293" s="236"/>
      <c r="S293" s="236"/>
      <c r="T293" s="236"/>
    </row>
    <row r="294" spans="1:20" x14ac:dyDescent="0.25">
      <c r="A294" s="226"/>
      <c r="D294" s="226"/>
      <c r="G294" s="236"/>
      <c r="H294" s="236"/>
      <c r="I294" s="236"/>
      <c r="J294" s="236"/>
      <c r="K294" s="236"/>
      <c r="L294" s="236"/>
      <c r="M294" s="236"/>
      <c r="N294" s="236"/>
      <c r="O294" s="236"/>
      <c r="P294" s="237"/>
      <c r="Q294" s="236"/>
      <c r="R294" s="236"/>
      <c r="S294" s="236"/>
      <c r="T294" s="236"/>
    </row>
    <row r="295" spans="1:20" x14ac:dyDescent="0.25">
      <c r="A295" s="226"/>
      <c r="D295" s="226"/>
      <c r="G295" s="236"/>
      <c r="H295" s="236"/>
      <c r="I295" s="236"/>
      <c r="J295" s="236"/>
      <c r="K295" s="236"/>
      <c r="L295" s="236"/>
      <c r="M295" s="236"/>
      <c r="N295" s="236"/>
      <c r="O295" s="236"/>
      <c r="P295" s="237"/>
      <c r="Q295" s="236"/>
      <c r="R295" s="236"/>
      <c r="S295" s="236"/>
      <c r="T295" s="236"/>
    </row>
    <row r="296" spans="1:20" x14ac:dyDescent="0.25">
      <c r="A296" s="226"/>
      <c r="D296" s="226"/>
      <c r="G296" s="236"/>
      <c r="H296" s="236"/>
      <c r="I296" s="236"/>
      <c r="J296" s="236"/>
      <c r="K296" s="236"/>
      <c r="L296" s="236"/>
      <c r="M296" s="236"/>
      <c r="N296" s="236"/>
      <c r="O296" s="236"/>
      <c r="P296" s="237"/>
      <c r="Q296" s="236"/>
      <c r="R296" s="236"/>
      <c r="S296" s="236"/>
      <c r="T296" s="236"/>
    </row>
    <row r="297" spans="1:20" x14ac:dyDescent="0.25">
      <c r="A297" s="226"/>
      <c r="D297" s="226"/>
      <c r="G297" s="236"/>
      <c r="H297" s="236"/>
      <c r="I297" s="236"/>
      <c r="J297" s="236"/>
      <c r="K297" s="236"/>
      <c r="L297" s="236"/>
      <c r="M297" s="236"/>
      <c r="N297" s="236"/>
      <c r="O297" s="236"/>
      <c r="P297" s="237"/>
      <c r="Q297" s="236"/>
      <c r="R297" s="236"/>
      <c r="S297" s="236"/>
      <c r="T297" s="236"/>
    </row>
    <row r="298" spans="1:20" x14ac:dyDescent="0.25">
      <c r="A298" s="226"/>
      <c r="D298" s="226"/>
      <c r="G298" s="236"/>
      <c r="H298" s="236"/>
      <c r="I298" s="236"/>
      <c r="J298" s="236"/>
      <c r="K298" s="236"/>
      <c r="L298" s="236"/>
      <c r="M298" s="236"/>
      <c r="N298" s="236"/>
      <c r="O298" s="236"/>
      <c r="P298" s="237"/>
      <c r="Q298" s="236"/>
      <c r="R298" s="236"/>
      <c r="S298" s="236"/>
      <c r="T298" s="236"/>
    </row>
    <row r="299" spans="1:20" x14ac:dyDescent="0.25">
      <c r="A299" s="226"/>
      <c r="D299" s="226"/>
      <c r="G299" s="236"/>
      <c r="H299" s="236"/>
      <c r="I299" s="236"/>
      <c r="J299" s="236"/>
      <c r="K299" s="236"/>
      <c r="L299" s="236"/>
      <c r="M299" s="236"/>
      <c r="N299" s="236"/>
      <c r="O299" s="236"/>
      <c r="P299" s="237"/>
      <c r="Q299" s="236"/>
      <c r="R299" s="236"/>
      <c r="S299" s="236"/>
      <c r="T299" s="236"/>
    </row>
    <row r="300" spans="1:20" x14ac:dyDescent="0.25">
      <c r="A300" s="226"/>
      <c r="D300" s="226"/>
      <c r="G300" s="236"/>
      <c r="H300" s="236"/>
      <c r="I300" s="236"/>
      <c r="J300" s="236"/>
      <c r="K300" s="236"/>
      <c r="L300" s="236"/>
      <c r="M300" s="236"/>
      <c r="N300" s="236"/>
      <c r="O300" s="236"/>
      <c r="P300" s="237"/>
      <c r="Q300" s="236"/>
      <c r="R300" s="236"/>
      <c r="S300" s="236"/>
      <c r="T300" s="236"/>
    </row>
    <row r="301" spans="1:20" x14ac:dyDescent="0.25">
      <c r="A301" s="226"/>
      <c r="D301" s="226"/>
      <c r="G301" s="236"/>
      <c r="H301" s="236"/>
      <c r="I301" s="236"/>
      <c r="J301" s="236"/>
      <c r="K301" s="236"/>
      <c r="L301" s="236"/>
      <c r="M301" s="236"/>
      <c r="N301" s="236"/>
      <c r="O301" s="236"/>
      <c r="P301" s="237"/>
      <c r="Q301" s="236"/>
      <c r="R301" s="236"/>
      <c r="S301" s="236"/>
      <c r="T301" s="236"/>
    </row>
    <row r="302" spans="1:20" x14ac:dyDescent="0.25">
      <c r="A302" s="226"/>
      <c r="D302" s="226"/>
      <c r="G302" s="236"/>
      <c r="H302" s="236"/>
      <c r="I302" s="236"/>
      <c r="J302" s="236"/>
      <c r="K302" s="236"/>
      <c r="L302" s="236"/>
      <c r="M302" s="236"/>
      <c r="N302" s="236"/>
      <c r="O302" s="236"/>
      <c r="P302" s="237"/>
      <c r="Q302" s="236"/>
      <c r="R302" s="236"/>
      <c r="S302" s="236"/>
      <c r="T302" s="236"/>
    </row>
    <row r="303" spans="1:20" x14ac:dyDescent="0.25">
      <c r="A303" s="226"/>
      <c r="D303" s="226"/>
      <c r="G303" s="236"/>
      <c r="H303" s="236"/>
      <c r="I303" s="236"/>
      <c r="J303" s="236"/>
      <c r="K303" s="236"/>
      <c r="L303" s="236"/>
      <c r="M303" s="236"/>
      <c r="N303" s="236"/>
      <c r="O303" s="236"/>
      <c r="P303" s="237"/>
      <c r="Q303" s="236"/>
      <c r="R303" s="236"/>
      <c r="S303" s="236"/>
      <c r="T303" s="236"/>
    </row>
    <row r="304" spans="1:20" x14ac:dyDescent="0.25">
      <c r="A304" s="226"/>
      <c r="D304" s="226"/>
      <c r="G304" s="236"/>
      <c r="H304" s="236"/>
      <c r="I304" s="236"/>
      <c r="J304" s="236"/>
      <c r="K304" s="236"/>
      <c r="L304" s="236"/>
      <c r="M304" s="236"/>
      <c r="N304" s="236"/>
      <c r="O304" s="236"/>
      <c r="P304" s="237"/>
      <c r="Q304" s="236"/>
      <c r="R304" s="236"/>
      <c r="S304" s="236"/>
      <c r="T304" s="236"/>
    </row>
    <row r="305" spans="1:20" x14ac:dyDescent="0.25">
      <c r="A305" s="226"/>
      <c r="D305" s="226"/>
      <c r="G305" s="236"/>
      <c r="H305" s="236"/>
      <c r="I305" s="236"/>
      <c r="J305" s="236"/>
      <c r="K305" s="236"/>
      <c r="L305" s="236"/>
      <c r="M305" s="236"/>
      <c r="N305" s="236"/>
      <c r="O305" s="236"/>
      <c r="P305" s="237"/>
      <c r="Q305" s="236"/>
      <c r="R305" s="236"/>
      <c r="S305" s="236"/>
      <c r="T305" s="236"/>
    </row>
    <row r="306" spans="1:20" x14ac:dyDescent="0.25">
      <c r="A306" s="226"/>
      <c r="D306" s="226"/>
      <c r="G306" s="236"/>
      <c r="H306" s="236"/>
      <c r="I306" s="236"/>
      <c r="J306" s="236"/>
      <c r="K306" s="236"/>
      <c r="L306" s="236"/>
      <c r="M306" s="236"/>
      <c r="N306" s="236"/>
      <c r="O306" s="236"/>
      <c r="P306" s="237"/>
      <c r="Q306" s="236"/>
      <c r="R306" s="236"/>
      <c r="S306" s="236"/>
      <c r="T306" s="236"/>
    </row>
    <row r="307" spans="1:20" x14ac:dyDescent="0.25">
      <c r="A307" s="226"/>
      <c r="D307" s="226"/>
      <c r="G307" s="236"/>
      <c r="H307" s="236"/>
      <c r="I307" s="236"/>
      <c r="J307" s="236"/>
      <c r="K307" s="236"/>
      <c r="L307" s="236"/>
      <c r="M307" s="236"/>
      <c r="N307" s="236"/>
      <c r="O307" s="236"/>
      <c r="P307" s="237"/>
      <c r="Q307" s="236"/>
      <c r="R307" s="236"/>
      <c r="S307" s="236"/>
      <c r="T307" s="236"/>
    </row>
    <row r="308" spans="1:20" x14ac:dyDescent="0.25">
      <c r="A308" s="226"/>
      <c r="D308" s="226"/>
      <c r="G308" s="236"/>
      <c r="H308" s="236"/>
      <c r="I308" s="236"/>
      <c r="J308" s="236"/>
      <c r="K308" s="236"/>
      <c r="L308" s="236"/>
      <c r="M308" s="236"/>
      <c r="N308" s="236"/>
      <c r="O308" s="236"/>
      <c r="P308" s="237"/>
      <c r="Q308" s="236"/>
      <c r="R308" s="236"/>
      <c r="S308" s="236"/>
      <c r="T308" s="236"/>
    </row>
    <row r="309" spans="1:20" x14ac:dyDescent="0.25">
      <c r="A309" s="226"/>
      <c r="D309" s="226"/>
      <c r="G309" s="236"/>
      <c r="H309" s="236"/>
      <c r="I309" s="236"/>
      <c r="J309" s="236"/>
      <c r="K309" s="236"/>
      <c r="L309" s="236"/>
      <c r="M309" s="236"/>
      <c r="N309" s="236"/>
      <c r="O309" s="236"/>
      <c r="P309" s="237"/>
      <c r="Q309" s="236"/>
      <c r="R309" s="236"/>
      <c r="S309" s="236"/>
      <c r="T309" s="236"/>
    </row>
    <row r="310" spans="1:20" x14ac:dyDescent="0.25">
      <c r="A310" s="226"/>
      <c r="D310" s="226"/>
      <c r="G310" s="236"/>
      <c r="H310" s="236"/>
      <c r="I310" s="236"/>
      <c r="J310" s="236"/>
      <c r="K310" s="236"/>
      <c r="L310" s="236"/>
      <c r="M310" s="236"/>
      <c r="N310" s="236"/>
      <c r="O310" s="236"/>
      <c r="P310" s="237"/>
      <c r="Q310" s="236"/>
      <c r="R310" s="236"/>
      <c r="S310" s="236"/>
      <c r="T310" s="236"/>
    </row>
    <row r="311" spans="1:20" x14ac:dyDescent="0.25">
      <c r="A311" s="226"/>
      <c r="D311" s="226"/>
      <c r="G311" s="236"/>
      <c r="H311" s="236"/>
      <c r="I311" s="236"/>
      <c r="J311" s="236"/>
      <c r="K311" s="236"/>
      <c r="L311" s="236"/>
      <c r="M311" s="236"/>
      <c r="N311" s="236"/>
      <c r="O311" s="236"/>
      <c r="P311" s="237"/>
      <c r="Q311" s="236"/>
      <c r="R311" s="236"/>
      <c r="S311" s="236"/>
      <c r="T311" s="236"/>
    </row>
    <row r="312" spans="1:20" x14ac:dyDescent="0.25">
      <c r="A312" s="226"/>
      <c r="D312" s="226"/>
      <c r="G312" s="236"/>
      <c r="H312" s="236"/>
      <c r="I312" s="236"/>
      <c r="J312" s="236"/>
      <c r="K312" s="236"/>
      <c r="L312" s="236"/>
      <c r="M312" s="236"/>
      <c r="N312" s="236"/>
      <c r="O312" s="236"/>
      <c r="P312" s="237"/>
      <c r="Q312" s="236"/>
      <c r="R312" s="236"/>
      <c r="S312" s="236"/>
      <c r="T312" s="236"/>
    </row>
    <row r="313" spans="1:20" x14ac:dyDescent="0.25">
      <c r="A313" s="226"/>
      <c r="D313" s="226"/>
      <c r="G313" s="236"/>
      <c r="H313" s="236"/>
      <c r="I313" s="236"/>
      <c r="J313" s="236"/>
      <c r="K313" s="236"/>
      <c r="L313" s="236"/>
      <c r="M313" s="236"/>
      <c r="N313" s="236"/>
      <c r="O313" s="236"/>
      <c r="P313" s="237"/>
      <c r="Q313" s="236"/>
      <c r="R313" s="236"/>
      <c r="S313" s="236"/>
      <c r="T313" s="236"/>
    </row>
    <row r="314" spans="1:20" x14ac:dyDescent="0.25">
      <c r="A314" s="226"/>
      <c r="D314" s="226"/>
      <c r="G314" s="236"/>
      <c r="H314" s="236"/>
      <c r="I314" s="236"/>
      <c r="J314" s="236"/>
      <c r="K314" s="236"/>
      <c r="L314" s="236"/>
      <c r="M314" s="236"/>
      <c r="N314" s="236"/>
      <c r="O314" s="236"/>
      <c r="P314" s="237"/>
      <c r="Q314" s="236"/>
      <c r="R314" s="236"/>
      <c r="S314" s="236"/>
      <c r="T314" s="236"/>
    </row>
    <row r="315" spans="1:20" x14ac:dyDescent="0.25">
      <c r="A315" s="226"/>
      <c r="D315" s="226"/>
      <c r="G315" s="236"/>
      <c r="H315" s="236"/>
      <c r="I315" s="236"/>
      <c r="J315" s="236"/>
      <c r="K315" s="236"/>
      <c r="L315" s="236"/>
      <c r="M315" s="236"/>
      <c r="N315" s="236"/>
      <c r="O315" s="236"/>
      <c r="P315" s="237"/>
      <c r="Q315" s="236"/>
      <c r="R315" s="236"/>
      <c r="S315" s="236"/>
      <c r="T315" s="236"/>
    </row>
    <row r="316" spans="1:20" x14ac:dyDescent="0.25">
      <c r="A316" s="226"/>
      <c r="D316" s="226"/>
      <c r="G316" s="236"/>
      <c r="H316" s="236"/>
      <c r="I316" s="236"/>
      <c r="J316" s="236"/>
      <c r="K316" s="236"/>
      <c r="L316" s="236"/>
      <c r="M316" s="236"/>
      <c r="N316" s="236"/>
      <c r="O316" s="236"/>
      <c r="P316" s="237"/>
      <c r="Q316" s="236"/>
      <c r="R316" s="236"/>
      <c r="S316" s="236"/>
      <c r="T316" s="236"/>
    </row>
    <row r="317" spans="1:20" x14ac:dyDescent="0.25">
      <c r="A317" s="226"/>
      <c r="D317" s="226"/>
      <c r="G317" s="236"/>
      <c r="H317" s="236"/>
      <c r="I317" s="236"/>
      <c r="J317" s="236"/>
      <c r="K317" s="236"/>
      <c r="L317" s="236"/>
      <c r="M317" s="236"/>
      <c r="N317" s="236"/>
      <c r="O317" s="236"/>
      <c r="P317" s="237"/>
      <c r="Q317" s="236"/>
      <c r="R317" s="236"/>
      <c r="S317" s="236"/>
      <c r="T317" s="236"/>
    </row>
    <row r="318" spans="1:20" x14ac:dyDescent="0.25">
      <c r="A318" s="226"/>
      <c r="D318" s="226"/>
      <c r="G318" s="236"/>
      <c r="H318" s="236"/>
      <c r="I318" s="236"/>
      <c r="J318" s="236"/>
      <c r="K318" s="236"/>
      <c r="L318" s="236"/>
      <c r="M318" s="236"/>
      <c r="N318" s="236"/>
      <c r="O318" s="236"/>
      <c r="P318" s="237"/>
      <c r="Q318" s="236"/>
      <c r="R318" s="236"/>
      <c r="S318" s="236"/>
      <c r="T318" s="236"/>
    </row>
    <row r="319" spans="1:20" x14ac:dyDescent="0.25">
      <c r="A319" s="226"/>
      <c r="D319" s="226"/>
      <c r="G319" s="236"/>
      <c r="H319" s="236"/>
      <c r="I319" s="236"/>
      <c r="J319" s="236"/>
      <c r="K319" s="236"/>
      <c r="L319" s="236"/>
      <c r="M319" s="236"/>
      <c r="N319" s="236"/>
      <c r="O319" s="236"/>
      <c r="P319" s="237"/>
      <c r="Q319" s="236"/>
      <c r="R319" s="236"/>
      <c r="S319" s="236"/>
      <c r="T319" s="236"/>
    </row>
    <row r="320" spans="1:20" x14ac:dyDescent="0.25">
      <c r="A320" s="226"/>
      <c r="D320" s="226"/>
      <c r="G320" s="236"/>
      <c r="H320" s="236"/>
      <c r="I320" s="236"/>
      <c r="J320" s="236"/>
      <c r="K320" s="236"/>
      <c r="L320" s="236"/>
      <c r="M320" s="236"/>
      <c r="N320" s="236"/>
      <c r="O320" s="236"/>
      <c r="P320" s="237"/>
      <c r="Q320" s="236"/>
      <c r="R320" s="236"/>
      <c r="S320" s="236"/>
      <c r="T320" s="236"/>
    </row>
    <row r="321" spans="1:20" x14ac:dyDescent="0.25">
      <c r="A321" s="226"/>
      <c r="D321" s="226"/>
      <c r="G321" s="236"/>
      <c r="H321" s="236"/>
      <c r="I321" s="236"/>
      <c r="J321" s="236"/>
      <c r="K321" s="236"/>
      <c r="L321" s="236"/>
      <c r="M321" s="236"/>
      <c r="N321" s="236"/>
      <c r="O321" s="236"/>
      <c r="P321" s="237"/>
      <c r="Q321" s="236"/>
      <c r="R321" s="236"/>
      <c r="S321" s="236"/>
      <c r="T321" s="236"/>
    </row>
    <row r="322" spans="1:20" x14ac:dyDescent="0.25">
      <c r="A322" s="226"/>
      <c r="D322" s="226"/>
      <c r="G322" s="236"/>
      <c r="H322" s="236"/>
      <c r="I322" s="236"/>
      <c r="J322" s="236"/>
      <c r="K322" s="236"/>
      <c r="L322" s="236"/>
      <c r="M322" s="236"/>
      <c r="N322" s="236"/>
      <c r="O322" s="236"/>
      <c r="P322" s="237"/>
      <c r="Q322" s="236"/>
      <c r="R322" s="236"/>
      <c r="S322" s="236"/>
      <c r="T322" s="236"/>
    </row>
    <row r="323" spans="1:20" x14ac:dyDescent="0.25">
      <c r="A323" s="226"/>
      <c r="D323" s="226"/>
      <c r="G323" s="236"/>
      <c r="H323" s="236"/>
      <c r="I323" s="236"/>
      <c r="J323" s="236"/>
      <c r="K323" s="236"/>
      <c r="L323" s="236"/>
      <c r="M323" s="236"/>
      <c r="N323" s="236"/>
      <c r="O323" s="236"/>
      <c r="P323" s="237"/>
      <c r="Q323" s="236"/>
      <c r="R323" s="236"/>
      <c r="S323" s="236"/>
      <c r="T323" s="236"/>
    </row>
    <row r="324" spans="1:20" x14ac:dyDescent="0.25">
      <c r="A324" s="226"/>
      <c r="D324" s="226"/>
      <c r="G324" s="236"/>
      <c r="H324" s="236"/>
      <c r="I324" s="236"/>
      <c r="J324" s="236"/>
      <c r="K324" s="236"/>
      <c r="L324" s="236"/>
      <c r="M324" s="236"/>
      <c r="N324" s="236"/>
      <c r="O324" s="236"/>
      <c r="P324" s="237"/>
      <c r="Q324" s="236"/>
      <c r="R324" s="236"/>
      <c r="S324" s="236"/>
      <c r="T324" s="236"/>
    </row>
    <row r="325" spans="1:20" x14ac:dyDescent="0.25">
      <c r="A325" s="226"/>
      <c r="D325" s="226"/>
      <c r="G325" s="236"/>
      <c r="H325" s="236"/>
      <c r="I325" s="236"/>
      <c r="J325" s="236"/>
      <c r="K325" s="236"/>
      <c r="L325" s="236"/>
      <c r="M325" s="236"/>
      <c r="N325" s="236"/>
      <c r="O325" s="236"/>
      <c r="P325" s="237"/>
      <c r="Q325" s="236"/>
      <c r="R325" s="236"/>
      <c r="S325" s="236"/>
      <c r="T325" s="236"/>
    </row>
    <row r="326" spans="1:20" x14ac:dyDescent="0.25">
      <c r="A326" s="226"/>
      <c r="D326" s="226"/>
      <c r="G326" s="236"/>
      <c r="H326" s="236"/>
      <c r="I326" s="236"/>
      <c r="J326" s="236"/>
      <c r="K326" s="236"/>
      <c r="L326" s="236"/>
      <c r="M326" s="236"/>
      <c r="N326" s="236"/>
      <c r="O326" s="236"/>
      <c r="P326" s="237"/>
      <c r="Q326" s="236"/>
      <c r="R326" s="236"/>
      <c r="S326" s="236"/>
      <c r="T326" s="236"/>
    </row>
    <row r="327" spans="1:20" x14ac:dyDescent="0.25">
      <c r="A327" s="226"/>
      <c r="D327" s="226"/>
      <c r="G327" s="236"/>
      <c r="H327" s="236"/>
      <c r="I327" s="236"/>
      <c r="J327" s="236"/>
      <c r="K327" s="236"/>
      <c r="L327" s="236"/>
      <c r="M327" s="236"/>
      <c r="N327" s="236"/>
      <c r="O327" s="236"/>
      <c r="P327" s="237"/>
      <c r="Q327" s="236"/>
      <c r="R327" s="236"/>
      <c r="S327" s="236"/>
      <c r="T327" s="236"/>
    </row>
    <row r="328" spans="1:20" x14ac:dyDescent="0.25">
      <c r="A328" s="226"/>
      <c r="D328" s="226"/>
      <c r="G328" s="236"/>
      <c r="H328" s="236"/>
      <c r="I328" s="236"/>
      <c r="J328" s="236"/>
      <c r="K328" s="236"/>
      <c r="L328" s="236"/>
      <c r="M328" s="236"/>
      <c r="N328" s="236"/>
      <c r="O328" s="236"/>
      <c r="P328" s="237"/>
      <c r="Q328" s="236"/>
      <c r="R328" s="236"/>
      <c r="S328" s="236"/>
      <c r="T328" s="236"/>
    </row>
    <row r="329" spans="1:20" x14ac:dyDescent="0.25">
      <c r="A329" s="226"/>
      <c r="D329" s="226"/>
      <c r="G329" s="236"/>
      <c r="H329" s="236"/>
      <c r="I329" s="236"/>
      <c r="J329" s="236"/>
      <c r="K329" s="236"/>
      <c r="L329" s="236"/>
      <c r="M329" s="236"/>
      <c r="N329" s="236"/>
      <c r="O329" s="236"/>
      <c r="P329" s="237"/>
      <c r="Q329" s="236"/>
      <c r="R329" s="236"/>
      <c r="S329" s="236"/>
      <c r="T329" s="236"/>
    </row>
    <row r="330" spans="1:20" x14ac:dyDescent="0.25">
      <c r="A330" s="226"/>
      <c r="D330" s="226"/>
      <c r="G330" s="236"/>
      <c r="H330" s="236"/>
      <c r="I330" s="236"/>
      <c r="J330" s="236"/>
      <c r="K330" s="236"/>
      <c r="L330" s="236"/>
      <c r="M330" s="236"/>
      <c r="N330" s="236"/>
      <c r="O330" s="236"/>
      <c r="P330" s="237"/>
      <c r="Q330" s="236"/>
      <c r="R330" s="236"/>
      <c r="S330" s="236"/>
      <c r="T330" s="236"/>
    </row>
    <row r="331" spans="1:20" x14ac:dyDescent="0.25">
      <c r="A331" s="226"/>
      <c r="D331" s="226"/>
      <c r="G331" s="236"/>
      <c r="H331" s="236"/>
      <c r="I331" s="236"/>
      <c r="J331" s="236"/>
      <c r="K331" s="236"/>
      <c r="L331" s="236"/>
      <c r="M331" s="236"/>
      <c r="N331" s="236"/>
      <c r="O331" s="236"/>
      <c r="P331" s="237"/>
      <c r="Q331" s="236"/>
      <c r="R331" s="236"/>
      <c r="S331" s="236"/>
      <c r="T331" s="236"/>
    </row>
    <row r="332" spans="1:20" x14ac:dyDescent="0.25">
      <c r="A332" s="226"/>
      <c r="D332" s="226"/>
      <c r="G332" s="236"/>
      <c r="H332" s="236"/>
      <c r="I332" s="236"/>
      <c r="J332" s="236"/>
      <c r="K332" s="236"/>
      <c r="L332" s="236"/>
      <c r="M332" s="236"/>
      <c r="N332" s="236"/>
      <c r="O332" s="236"/>
      <c r="P332" s="237"/>
      <c r="Q332" s="236"/>
      <c r="R332" s="236"/>
      <c r="S332" s="236"/>
      <c r="T332" s="236"/>
    </row>
    <row r="333" spans="1:20" x14ac:dyDescent="0.25">
      <c r="A333" s="226"/>
      <c r="D333" s="226"/>
      <c r="G333" s="236"/>
      <c r="H333" s="236"/>
      <c r="I333" s="236"/>
      <c r="J333" s="236"/>
      <c r="K333" s="236"/>
      <c r="L333" s="236"/>
      <c r="M333" s="236"/>
      <c r="N333" s="236"/>
      <c r="O333" s="236"/>
      <c r="P333" s="237"/>
      <c r="Q333" s="236"/>
      <c r="R333" s="236"/>
      <c r="S333" s="236"/>
      <c r="T333" s="236"/>
    </row>
    <row r="334" spans="1:20" x14ac:dyDescent="0.25">
      <c r="A334" s="226"/>
      <c r="D334" s="226"/>
      <c r="G334" s="236"/>
      <c r="H334" s="236"/>
      <c r="I334" s="236"/>
      <c r="J334" s="236"/>
      <c r="K334" s="236"/>
      <c r="L334" s="236"/>
      <c r="M334" s="236"/>
      <c r="N334" s="236"/>
      <c r="O334" s="236"/>
      <c r="P334" s="237"/>
      <c r="Q334" s="236"/>
      <c r="R334" s="236"/>
      <c r="S334" s="236"/>
      <c r="T334" s="236"/>
    </row>
    <row r="335" spans="1:20" x14ac:dyDescent="0.25">
      <c r="A335" s="226"/>
      <c r="D335" s="226"/>
      <c r="G335" s="236"/>
      <c r="H335" s="236"/>
      <c r="I335" s="236"/>
      <c r="J335" s="236"/>
      <c r="K335" s="236"/>
      <c r="L335" s="236"/>
      <c r="M335" s="236"/>
      <c r="N335" s="236"/>
      <c r="O335" s="236"/>
      <c r="P335" s="237"/>
      <c r="Q335" s="236"/>
      <c r="R335" s="236"/>
      <c r="S335" s="236"/>
      <c r="T335" s="236"/>
    </row>
    <row r="336" spans="1:20" x14ac:dyDescent="0.25">
      <c r="A336" s="226"/>
      <c r="D336" s="226"/>
      <c r="G336" s="236"/>
      <c r="H336" s="236"/>
      <c r="I336" s="236"/>
      <c r="J336" s="236"/>
      <c r="K336" s="236"/>
      <c r="L336" s="236"/>
      <c r="M336" s="236"/>
      <c r="N336" s="236"/>
      <c r="O336" s="236"/>
      <c r="P336" s="237"/>
      <c r="Q336" s="236"/>
      <c r="R336" s="236"/>
      <c r="S336" s="236"/>
      <c r="T336" s="236"/>
    </row>
    <row r="337" spans="1:20" x14ac:dyDescent="0.25">
      <c r="A337" s="226"/>
      <c r="D337" s="226"/>
      <c r="G337" s="236"/>
      <c r="H337" s="236"/>
      <c r="I337" s="236"/>
      <c r="J337" s="236"/>
      <c r="K337" s="236"/>
      <c r="L337" s="236"/>
      <c r="M337" s="236"/>
      <c r="N337" s="236"/>
      <c r="O337" s="236"/>
      <c r="P337" s="237"/>
      <c r="Q337" s="236"/>
      <c r="R337" s="236"/>
      <c r="S337" s="236"/>
      <c r="T337" s="236"/>
    </row>
    <row r="338" spans="1:20" x14ac:dyDescent="0.25">
      <c r="A338" s="226"/>
      <c r="D338" s="226"/>
      <c r="G338" s="236"/>
      <c r="H338" s="236"/>
      <c r="I338" s="236"/>
      <c r="J338" s="236"/>
      <c r="K338" s="236"/>
      <c r="L338" s="236"/>
      <c r="M338" s="236"/>
      <c r="N338" s="236"/>
      <c r="O338" s="236"/>
      <c r="P338" s="237"/>
      <c r="Q338" s="236"/>
      <c r="R338" s="236"/>
      <c r="S338" s="236"/>
      <c r="T338" s="236"/>
    </row>
    <row r="339" spans="1:20" x14ac:dyDescent="0.25">
      <c r="A339" s="226"/>
      <c r="D339" s="226"/>
      <c r="G339" s="236"/>
      <c r="H339" s="236"/>
      <c r="I339" s="236"/>
      <c r="J339" s="236"/>
      <c r="K339" s="236"/>
      <c r="L339" s="236"/>
      <c r="M339" s="236"/>
      <c r="N339" s="236"/>
      <c r="O339" s="236"/>
      <c r="P339" s="237"/>
      <c r="Q339" s="236"/>
      <c r="R339" s="236"/>
      <c r="S339" s="236"/>
      <c r="T339" s="236"/>
    </row>
    <row r="340" spans="1:20" x14ac:dyDescent="0.25">
      <c r="A340" s="226"/>
      <c r="D340" s="226"/>
      <c r="G340" s="236"/>
      <c r="H340" s="236"/>
      <c r="I340" s="236"/>
      <c r="J340" s="236"/>
      <c r="K340" s="236"/>
      <c r="L340" s="236"/>
      <c r="M340" s="236"/>
      <c r="N340" s="236"/>
      <c r="O340" s="236"/>
      <c r="P340" s="237"/>
      <c r="Q340" s="236"/>
      <c r="R340" s="236"/>
      <c r="S340" s="236"/>
      <c r="T340" s="236"/>
    </row>
    <row r="341" spans="1:20" x14ac:dyDescent="0.25">
      <c r="A341" s="226"/>
      <c r="D341" s="226"/>
      <c r="G341" s="236"/>
      <c r="H341" s="236"/>
      <c r="I341" s="236"/>
      <c r="J341" s="236"/>
      <c r="K341" s="236"/>
      <c r="L341" s="236"/>
      <c r="M341" s="236"/>
      <c r="N341" s="236"/>
      <c r="O341" s="236"/>
      <c r="P341" s="237"/>
      <c r="Q341" s="236"/>
      <c r="R341" s="236"/>
      <c r="S341" s="236"/>
      <c r="T341" s="236"/>
    </row>
    <row r="342" spans="1:20" x14ac:dyDescent="0.25">
      <c r="A342" s="226"/>
      <c r="D342" s="226"/>
      <c r="G342" s="236"/>
      <c r="H342" s="236"/>
      <c r="I342" s="236"/>
      <c r="J342" s="236"/>
      <c r="K342" s="236"/>
      <c r="L342" s="236"/>
      <c r="M342" s="236"/>
      <c r="N342" s="236"/>
      <c r="O342" s="236"/>
      <c r="P342" s="237"/>
      <c r="Q342" s="236"/>
      <c r="R342" s="236"/>
      <c r="S342" s="236"/>
      <c r="T342" s="236"/>
    </row>
    <row r="343" spans="1:20" x14ac:dyDescent="0.25">
      <c r="A343" s="226"/>
      <c r="D343" s="226"/>
      <c r="G343" s="236"/>
      <c r="H343" s="236"/>
      <c r="I343" s="236"/>
      <c r="J343" s="236"/>
      <c r="K343" s="236"/>
      <c r="L343" s="236"/>
      <c r="M343" s="236"/>
      <c r="N343" s="236"/>
      <c r="O343" s="236"/>
      <c r="P343" s="237"/>
      <c r="Q343" s="236"/>
      <c r="R343" s="236"/>
      <c r="S343" s="236"/>
      <c r="T343" s="236"/>
    </row>
    <row r="344" spans="1:20" x14ac:dyDescent="0.25">
      <c r="A344" s="226"/>
      <c r="D344" s="226"/>
      <c r="G344" s="236"/>
      <c r="H344" s="236"/>
      <c r="I344" s="236"/>
      <c r="J344" s="236"/>
      <c r="K344" s="236"/>
      <c r="L344" s="236"/>
      <c r="M344" s="236"/>
      <c r="N344" s="236"/>
      <c r="O344" s="236"/>
      <c r="P344" s="237"/>
      <c r="Q344" s="236"/>
      <c r="R344" s="236"/>
      <c r="S344" s="236"/>
      <c r="T344" s="236"/>
    </row>
    <row r="345" spans="1:20" x14ac:dyDescent="0.25">
      <c r="A345" s="226"/>
      <c r="D345" s="226"/>
      <c r="G345" s="236"/>
      <c r="H345" s="236"/>
      <c r="I345" s="236"/>
      <c r="J345" s="236"/>
      <c r="K345" s="236"/>
      <c r="L345" s="236"/>
      <c r="M345" s="236"/>
      <c r="N345" s="236"/>
      <c r="O345" s="236"/>
      <c r="P345" s="237"/>
      <c r="Q345" s="236"/>
      <c r="R345" s="236"/>
      <c r="S345" s="236"/>
      <c r="T345" s="236"/>
    </row>
    <row r="346" spans="1:20" x14ac:dyDescent="0.25">
      <c r="A346" s="226"/>
      <c r="D346" s="226"/>
      <c r="G346" s="236"/>
      <c r="H346" s="236"/>
      <c r="I346" s="236"/>
      <c r="J346" s="236"/>
      <c r="K346" s="236"/>
      <c r="L346" s="236"/>
      <c r="M346" s="236"/>
      <c r="N346" s="236"/>
      <c r="O346" s="236"/>
      <c r="P346" s="237"/>
      <c r="Q346" s="236"/>
      <c r="R346" s="236"/>
      <c r="S346" s="236"/>
      <c r="T346" s="236"/>
    </row>
    <row r="347" spans="1:20" x14ac:dyDescent="0.25">
      <c r="A347" s="226"/>
      <c r="D347" s="226"/>
      <c r="G347" s="236"/>
      <c r="H347" s="236"/>
      <c r="I347" s="236"/>
      <c r="J347" s="236"/>
      <c r="K347" s="236"/>
      <c r="L347" s="236"/>
      <c r="M347" s="236"/>
      <c r="N347" s="236"/>
      <c r="O347" s="236"/>
      <c r="P347" s="237"/>
      <c r="Q347" s="236"/>
      <c r="R347" s="236"/>
      <c r="S347" s="236"/>
      <c r="T347" s="236"/>
    </row>
    <row r="348" spans="1:20" x14ac:dyDescent="0.25">
      <c r="A348" s="226"/>
      <c r="D348" s="226"/>
      <c r="G348" s="236"/>
      <c r="H348" s="236"/>
      <c r="I348" s="236"/>
      <c r="J348" s="236"/>
      <c r="K348" s="236"/>
      <c r="L348" s="236"/>
      <c r="M348" s="236"/>
      <c r="N348" s="236"/>
      <c r="O348" s="236"/>
      <c r="P348" s="237"/>
      <c r="Q348" s="236"/>
      <c r="R348" s="236"/>
      <c r="S348" s="236"/>
      <c r="T348" s="236"/>
    </row>
    <row r="349" spans="1:20" x14ac:dyDescent="0.25">
      <c r="A349" s="226"/>
      <c r="D349" s="226"/>
      <c r="G349" s="236"/>
      <c r="H349" s="236"/>
      <c r="I349" s="236"/>
      <c r="J349" s="236"/>
      <c r="K349" s="236"/>
      <c r="L349" s="236"/>
      <c r="M349" s="236"/>
      <c r="N349" s="236"/>
      <c r="O349" s="236"/>
      <c r="P349" s="237"/>
      <c r="Q349" s="236"/>
      <c r="R349" s="236"/>
      <c r="S349" s="236"/>
      <c r="T349" s="236"/>
    </row>
    <row r="350" spans="1:20" x14ac:dyDescent="0.25">
      <c r="A350" s="226"/>
      <c r="D350" s="226"/>
      <c r="G350" s="236"/>
      <c r="H350" s="236"/>
      <c r="I350" s="236"/>
      <c r="J350" s="236"/>
      <c r="K350" s="236"/>
      <c r="L350" s="236"/>
      <c r="M350" s="236"/>
      <c r="N350" s="236"/>
      <c r="O350" s="236"/>
      <c r="P350" s="237"/>
      <c r="Q350" s="236"/>
      <c r="R350" s="236"/>
      <c r="S350" s="236"/>
      <c r="T350" s="236"/>
    </row>
    <row r="351" spans="1:20" x14ac:dyDescent="0.25">
      <c r="A351" s="226"/>
      <c r="D351" s="226"/>
      <c r="G351" s="236"/>
      <c r="H351" s="236"/>
      <c r="I351" s="236"/>
      <c r="J351" s="236"/>
      <c r="K351" s="236"/>
      <c r="L351" s="236"/>
      <c r="M351" s="236"/>
      <c r="N351" s="236"/>
      <c r="O351" s="236"/>
      <c r="P351" s="237"/>
      <c r="Q351" s="236"/>
      <c r="R351" s="236"/>
      <c r="S351" s="236"/>
      <c r="T351" s="236"/>
    </row>
    <row r="352" spans="1:20" x14ac:dyDescent="0.25">
      <c r="A352" s="226"/>
      <c r="D352" s="226"/>
      <c r="G352" s="236"/>
      <c r="H352" s="236"/>
      <c r="I352" s="236"/>
      <c r="J352" s="236"/>
      <c r="K352" s="236"/>
      <c r="L352" s="236"/>
      <c r="M352" s="236"/>
      <c r="N352" s="236"/>
      <c r="O352" s="236"/>
      <c r="P352" s="237"/>
      <c r="Q352" s="236"/>
      <c r="R352" s="236"/>
      <c r="S352" s="236"/>
      <c r="T352" s="236"/>
    </row>
    <row r="353" spans="1:20" x14ac:dyDescent="0.25">
      <c r="A353" s="226"/>
      <c r="D353" s="226"/>
      <c r="G353" s="236"/>
      <c r="H353" s="236"/>
      <c r="I353" s="236"/>
      <c r="J353" s="236"/>
      <c r="K353" s="236"/>
      <c r="L353" s="236"/>
      <c r="M353" s="236"/>
      <c r="N353" s="236"/>
      <c r="O353" s="236"/>
      <c r="P353" s="237"/>
      <c r="Q353" s="236"/>
      <c r="R353" s="236"/>
      <c r="S353" s="236"/>
      <c r="T353" s="236"/>
    </row>
    <row r="354" spans="1:20" x14ac:dyDescent="0.25">
      <c r="A354" s="226"/>
      <c r="D354" s="226"/>
      <c r="G354" s="236"/>
      <c r="H354" s="236"/>
      <c r="I354" s="236"/>
      <c r="J354" s="236"/>
      <c r="K354" s="236"/>
      <c r="L354" s="236"/>
      <c r="M354" s="236"/>
      <c r="N354" s="236"/>
      <c r="O354" s="236"/>
      <c r="P354" s="237"/>
      <c r="Q354" s="236"/>
      <c r="R354" s="236"/>
      <c r="S354" s="236"/>
      <c r="T354" s="236"/>
    </row>
    <row r="355" spans="1:20" x14ac:dyDescent="0.25">
      <c r="A355" s="226"/>
      <c r="D355" s="226"/>
      <c r="G355" s="236"/>
      <c r="H355" s="236"/>
      <c r="I355" s="236"/>
      <c r="J355" s="236"/>
      <c r="K355" s="236"/>
      <c r="L355" s="236"/>
      <c r="M355" s="236"/>
      <c r="N355" s="236"/>
      <c r="O355" s="236"/>
      <c r="P355" s="237"/>
      <c r="Q355" s="236"/>
      <c r="R355" s="236"/>
      <c r="S355" s="236"/>
      <c r="T355" s="236"/>
    </row>
    <row r="356" spans="1:20" x14ac:dyDescent="0.25">
      <c r="A356" s="226"/>
      <c r="D356" s="226"/>
      <c r="G356" s="236"/>
      <c r="H356" s="236"/>
      <c r="I356" s="236"/>
      <c r="J356" s="236"/>
      <c r="K356" s="236"/>
      <c r="L356" s="236"/>
      <c r="M356" s="236"/>
      <c r="N356" s="236"/>
      <c r="O356" s="236"/>
      <c r="P356" s="237"/>
      <c r="Q356" s="236"/>
      <c r="R356" s="236"/>
      <c r="S356" s="236"/>
      <c r="T356" s="236"/>
    </row>
    <row r="357" spans="1:20" x14ac:dyDescent="0.25">
      <c r="A357" s="226"/>
      <c r="D357" s="226"/>
      <c r="G357" s="236"/>
      <c r="H357" s="236"/>
      <c r="I357" s="236"/>
      <c r="J357" s="236"/>
      <c r="K357" s="236"/>
      <c r="L357" s="236"/>
      <c r="M357" s="236"/>
      <c r="N357" s="236"/>
      <c r="O357" s="236"/>
      <c r="P357" s="237"/>
      <c r="Q357" s="236"/>
      <c r="R357" s="236"/>
      <c r="S357" s="236"/>
      <c r="T357" s="236"/>
    </row>
    <row r="358" spans="1:20" x14ac:dyDescent="0.25">
      <c r="A358" s="226"/>
      <c r="D358" s="226"/>
      <c r="G358" s="236"/>
      <c r="H358" s="236"/>
      <c r="I358" s="236"/>
      <c r="J358" s="236"/>
      <c r="K358" s="236"/>
      <c r="L358" s="236"/>
      <c r="M358" s="236"/>
      <c r="N358" s="236"/>
      <c r="O358" s="236"/>
      <c r="P358" s="237"/>
      <c r="Q358" s="236"/>
      <c r="R358" s="236"/>
      <c r="S358" s="236"/>
      <c r="T358" s="236"/>
    </row>
    <row r="359" spans="1:20" x14ac:dyDescent="0.25">
      <c r="A359" s="226"/>
      <c r="D359" s="226"/>
      <c r="G359" s="236"/>
      <c r="H359" s="236"/>
      <c r="I359" s="236"/>
      <c r="J359" s="236"/>
      <c r="K359" s="236"/>
      <c r="L359" s="236"/>
      <c r="M359" s="236"/>
      <c r="N359" s="236"/>
      <c r="O359" s="236"/>
      <c r="P359" s="237"/>
      <c r="Q359" s="236"/>
      <c r="R359" s="236"/>
      <c r="S359" s="236"/>
      <c r="T359" s="236"/>
    </row>
    <row r="360" spans="1:20" x14ac:dyDescent="0.25">
      <c r="A360" s="226"/>
      <c r="D360" s="226"/>
      <c r="G360" s="236"/>
      <c r="H360" s="236"/>
      <c r="I360" s="236"/>
      <c r="J360" s="236"/>
      <c r="K360" s="236"/>
      <c r="L360" s="236"/>
      <c r="M360" s="236"/>
      <c r="N360" s="236"/>
      <c r="O360" s="236"/>
      <c r="P360" s="237"/>
      <c r="Q360" s="236"/>
      <c r="R360" s="236"/>
      <c r="S360" s="236"/>
      <c r="T360" s="236"/>
    </row>
    <row r="361" spans="1:20" x14ac:dyDescent="0.25">
      <c r="A361" s="226"/>
      <c r="D361" s="226"/>
      <c r="G361" s="236"/>
      <c r="H361" s="236"/>
      <c r="I361" s="236"/>
      <c r="J361" s="236"/>
      <c r="K361" s="236"/>
      <c r="L361" s="236"/>
      <c r="M361" s="236"/>
      <c r="N361" s="236"/>
      <c r="O361" s="236"/>
      <c r="P361" s="237"/>
      <c r="Q361" s="236"/>
      <c r="R361" s="236"/>
      <c r="S361" s="236"/>
      <c r="T361" s="236"/>
    </row>
    <row r="362" spans="1:20" x14ac:dyDescent="0.25">
      <c r="A362" s="226"/>
      <c r="D362" s="226"/>
      <c r="G362" s="236"/>
      <c r="H362" s="236"/>
      <c r="I362" s="236"/>
      <c r="J362" s="236"/>
      <c r="K362" s="236"/>
      <c r="L362" s="236"/>
      <c r="M362" s="236"/>
      <c r="N362" s="236"/>
      <c r="O362" s="236"/>
      <c r="P362" s="237"/>
      <c r="Q362" s="236"/>
      <c r="R362" s="236"/>
      <c r="S362" s="236"/>
      <c r="T362" s="236"/>
    </row>
    <row r="363" spans="1:20" x14ac:dyDescent="0.25">
      <c r="A363" s="226"/>
      <c r="D363" s="226"/>
      <c r="G363" s="236"/>
      <c r="H363" s="236"/>
      <c r="I363" s="236"/>
      <c r="J363" s="236"/>
      <c r="K363" s="236"/>
      <c r="L363" s="236"/>
      <c r="M363" s="236"/>
      <c r="N363" s="236"/>
      <c r="O363" s="236"/>
      <c r="P363" s="237"/>
      <c r="Q363" s="236"/>
      <c r="R363" s="236"/>
      <c r="S363" s="236"/>
      <c r="T363" s="236"/>
    </row>
    <row r="364" spans="1:20" x14ac:dyDescent="0.25">
      <c r="A364" s="226"/>
      <c r="D364" s="226"/>
      <c r="G364" s="236"/>
      <c r="H364" s="236"/>
      <c r="I364" s="236"/>
      <c r="J364" s="236"/>
      <c r="K364" s="236"/>
      <c r="L364" s="236"/>
      <c r="M364" s="236"/>
      <c r="N364" s="236"/>
      <c r="O364" s="236"/>
      <c r="P364" s="237"/>
      <c r="Q364" s="236"/>
      <c r="R364" s="236"/>
      <c r="S364" s="236"/>
      <c r="T364" s="236"/>
    </row>
    <row r="365" spans="1:20" x14ac:dyDescent="0.25">
      <c r="A365" s="226"/>
      <c r="D365" s="226"/>
      <c r="G365" s="236"/>
      <c r="H365" s="236"/>
      <c r="I365" s="236"/>
      <c r="J365" s="236"/>
      <c r="K365" s="236"/>
      <c r="L365" s="236"/>
      <c r="M365" s="236"/>
      <c r="N365" s="236"/>
      <c r="O365" s="236"/>
      <c r="P365" s="237"/>
      <c r="Q365" s="236"/>
      <c r="R365" s="236"/>
      <c r="S365" s="236"/>
      <c r="T365" s="236"/>
    </row>
    <row r="366" spans="1:20" x14ac:dyDescent="0.25">
      <c r="A366" s="226"/>
      <c r="D366" s="226"/>
      <c r="G366" s="236"/>
      <c r="H366" s="236"/>
      <c r="I366" s="236"/>
      <c r="J366" s="236"/>
      <c r="K366" s="236"/>
      <c r="L366" s="236"/>
      <c r="M366" s="236"/>
      <c r="N366" s="236"/>
      <c r="O366" s="236"/>
      <c r="P366" s="237"/>
      <c r="Q366" s="236"/>
      <c r="R366" s="236"/>
      <c r="S366" s="236"/>
      <c r="T366" s="236"/>
    </row>
    <row r="367" spans="1:20" x14ac:dyDescent="0.25">
      <c r="A367" s="226"/>
      <c r="D367" s="226"/>
      <c r="G367" s="236"/>
      <c r="H367" s="236"/>
      <c r="I367" s="236"/>
      <c r="J367" s="236"/>
      <c r="K367" s="236"/>
      <c r="L367" s="236"/>
      <c r="M367" s="236"/>
      <c r="N367" s="236"/>
      <c r="O367" s="236"/>
      <c r="P367" s="237"/>
      <c r="Q367" s="236"/>
      <c r="R367" s="236"/>
      <c r="S367" s="236"/>
      <c r="T367" s="236"/>
    </row>
    <row r="368" spans="1:20" x14ac:dyDescent="0.25">
      <c r="A368" s="226"/>
      <c r="D368" s="226"/>
      <c r="G368" s="236"/>
      <c r="H368" s="236"/>
      <c r="I368" s="236"/>
      <c r="J368" s="236"/>
      <c r="K368" s="236"/>
      <c r="L368" s="236"/>
      <c r="M368" s="236"/>
      <c r="N368" s="236"/>
      <c r="O368" s="236"/>
      <c r="P368" s="237"/>
      <c r="Q368" s="236"/>
      <c r="R368" s="236"/>
      <c r="S368" s="236"/>
      <c r="T368" s="236"/>
    </row>
    <row r="369" spans="1:20" x14ac:dyDescent="0.25">
      <c r="A369" s="226"/>
      <c r="D369" s="226"/>
      <c r="G369" s="236"/>
      <c r="H369" s="236"/>
      <c r="I369" s="236"/>
      <c r="J369" s="236"/>
      <c r="K369" s="236"/>
      <c r="L369" s="236"/>
      <c r="M369" s="236"/>
      <c r="N369" s="236"/>
      <c r="O369" s="236"/>
      <c r="P369" s="237"/>
      <c r="Q369" s="236"/>
      <c r="R369" s="236"/>
      <c r="S369" s="236"/>
      <c r="T369" s="236"/>
    </row>
    <row r="370" spans="1:20" x14ac:dyDescent="0.25">
      <c r="A370" s="226"/>
      <c r="D370" s="226"/>
      <c r="G370" s="236"/>
      <c r="H370" s="236"/>
      <c r="I370" s="236"/>
      <c r="J370" s="236"/>
      <c r="K370" s="236"/>
      <c r="L370" s="236"/>
      <c r="M370" s="236"/>
      <c r="N370" s="236"/>
      <c r="O370" s="236"/>
      <c r="P370" s="237"/>
      <c r="Q370" s="236"/>
      <c r="R370" s="236"/>
      <c r="S370" s="236"/>
      <c r="T370" s="236"/>
    </row>
    <row r="371" spans="1:20" x14ac:dyDescent="0.25">
      <c r="A371" s="226"/>
      <c r="D371" s="226"/>
      <c r="G371" s="236"/>
      <c r="H371" s="236"/>
      <c r="I371" s="236"/>
      <c r="J371" s="236"/>
      <c r="K371" s="236"/>
      <c r="L371" s="236"/>
      <c r="M371" s="236"/>
      <c r="N371" s="236"/>
      <c r="O371" s="236"/>
      <c r="P371" s="237"/>
      <c r="Q371" s="236"/>
      <c r="R371" s="236"/>
      <c r="S371" s="236"/>
      <c r="T371" s="236"/>
    </row>
    <row r="372" spans="1:20" x14ac:dyDescent="0.25">
      <c r="A372" s="226"/>
      <c r="D372" s="226"/>
      <c r="G372" s="236"/>
      <c r="H372" s="236"/>
      <c r="I372" s="236"/>
      <c r="J372" s="236"/>
      <c r="K372" s="236"/>
      <c r="L372" s="236"/>
      <c r="M372" s="236"/>
      <c r="N372" s="236"/>
      <c r="O372" s="236"/>
      <c r="P372" s="237"/>
      <c r="Q372" s="236"/>
      <c r="R372" s="236"/>
      <c r="S372" s="236"/>
      <c r="T372" s="236"/>
    </row>
    <row r="373" spans="1:20" x14ac:dyDescent="0.25">
      <c r="A373" s="226"/>
      <c r="D373" s="226"/>
      <c r="G373" s="236"/>
      <c r="H373" s="236"/>
      <c r="I373" s="236"/>
      <c r="J373" s="236"/>
      <c r="K373" s="236"/>
      <c r="L373" s="236"/>
      <c r="M373" s="236"/>
      <c r="N373" s="236"/>
      <c r="O373" s="236"/>
      <c r="P373" s="237"/>
      <c r="Q373" s="236"/>
      <c r="R373" s="236"/>
      <c r="S373" s="236"/>
      <c r="T373" s="236"/>
    </row>
    <row r="374" spans="1:20" x14ac:dyDescent="0.25">
      <c r="A374" s="226"/>
      <c r="D374" s="226"/>
      <c r="G374" s="236"/>
      <c r="H374" s="236"/>
      <c r="I374" s="236"/>
      <c r="J374" s="236"/>
      <c r="K374" s="236"/>
      <c r="L374" s="236"/>
      <c r="M374" s="236"/>
      <c r="N374" s="236"/>
      <c r="O374" s="236"/>
      <c r="P374" s="237"/>
      <c r="Q374" s="236"/>
      <c r="R374" s="236"/>
      <c r="S374" s="236"/>
      <c r="T374" s="236"/>
    </row>
    <row r="375" spans="1:20" x14ac:dyDescent="0.25">
      <c r="A375" s="226"/>
      <c r="D375" s="226"/>
      <c r="G375" s="236"/>
      <c r="H375" s="236"/>
      <c r="I375" s="236"/>
      <c r="J375" s="236"/>
      <c r="K375" s="236"/>
      <c r="L375" s="236"/>
      <c r="M375" s="236"/>
      <c r="N375" s="236"/>
      <c r="O375" s="236"/>
      <c r="P375" s="237"/>
      <c r="Q375" s="236"/>
      <c r="R375" s="236"/>
      <c r="S375" s="236"/>
      <c r="T375" s="236"/>
    </row>
    <row r="376" spans="1:20" x14ac:dyDescent="0.25">
      <c r="A376" s="226"/>
      <c r="D376" s="226"/>
      <c r="G376" s="236"/>
      <c r="H376" s="236"/>
      <c r="I376" s="236"/>
      <c r="J376" s="236"/>
      <c r="K376" s="236"/>
      <c r="L376" s="236"/>
      <c r="M376" s="236"/>
      <c r="N376" s="236"/>
      <c r="O376" s="236"/>
      <c r="P376" s="237"/>
      <c r="Q376" s="236"/>
      <c r="R376" s="236"/>
      <c r="S376" s="236"/>
      <c r="T376" s="236"/>
    </row>
    <row r="377" spans="1:20" x14ac:dyDescent="0.25">
      <c r="A377" s="226"/>
      <c r="D377" s="226"/>
      <c r="G377" s="236"/>
      <c r="H377" s="236"/>
      <c r="I377" s="236"/>
      <c r="J377" s="236"/>
      <c r="K377" s="236"/>
      <c r="L377" s="236"/>
      <c r="M377" s="236"/>
      <c r="N377" s="236"/>
      <c r="O377" s="236"/>
      <c r="P377" s="237"/>
      <c r="Q377" s="236"/>
      <c r="R377" s="236"/>
      <c r="S377" s="236"/>
      <c r="T377" s="236"/>
    </row>
    <row r="378" spans="1:20" x14ac:dyDescent="0.25">
      <c r="A378" s="226"/>
      <c r="D378" s="226"/>
      <c r="G378" s="236"/>
      <c r="H378" s="236"/>
      <c r="I378" s="236"/>
      <c r="J378" s="236"/>
      <c r="K378" s="236"/>
      <c r="L378" s="236"/>
      <c r="M378" s="236"/>
      <c r="N378" s="236"/>
      <c r="O378" s="236"/>
      <c r="P378" s="237"/>
      <c r="Q378" s="236"/>
      <c r="R378" s="236"/>
      <c r="S378" s="236"/>
      <c r="T378" s="236"/>
    </row>
    <row r="379" spans="1:20" x14ac:dyDescent="0.25">
      <c r="A379" s="226"/>
      <c r="D379" s="226"/>
      <c r="G379" s="236"/>
      <c r="H379" s="236"/>
      <c r="I379" s="236"/>
      <c r="J379" s="236"/>
      <c r="K379" s="236"/>
      <c r="L379" s="236"/>
      <c r="M379" s="236"/>
      <c r="N379" s="236"/>
      <c r="O379" s="236"/>
      <c r="P379" s="237"/>
      <c r="Q379" s="236"/>
      <c r="R379" s="236"/>
      <c r="S379" s="236"/>
      <c r="T379" s="236"/>
    </row>
    <row r="380" spans="1:20" x14ac:dyDescent="0.25">
      <c r="A380" s="226"/>
      <c r="D380" s="226"/>
      <c r="G380" s="236"/>
      <c r="H380" s="236"/>
      <c r="I380" s="236"/>
      <c r="J380" s="236"/>
      <c r="K380" s="236"/>
      <c r="L380" s="236"/>
      <c r="M380" s="236"/>
      <c r="N380" s="236"/>
      <c r="O380" s="236"/>
      <c r="P380" s="237"/>
      <c r="Q380" s="236"/>
      <c r="R380" s="236"/>
      <c r="S380" s="236"/>
      <c r="T380" s="236"/>
    </row>
    <row r="381" spans="1:20" x14ac:dyDescent="0.25">
      <c r="A381" s="226"/>
      <c r="D381" s="226"/>
      <c r="G381" s="236"/>
      <c r="H381" s="236"/>
      <c r="I381" s="236"/>
      <c r="J381" s="236"/>
      <c r="K381" s="236"/>
      <c r="L381" s="236"/>
      <c r="M381" s="236"/>
      <c r="N381" s="236"/>
      <c r="O381" s="236"/>
      <c r="P381" s="237"/>
      <c r="Q381" s="236"/>
      <c r="R381" s="236"/>
      <c r="S381" s="236"/>
      <c r="T381" s="236"/>
    </row>
    <row r="382" spans="1:20" x14ac:dyDescent="0.25">
      <c r="A382" s="226"/>
      <c r="D382" s="226"/>
      <c r="G382" s="236"/>
      <c r="H382" s="236"/>
      <c r="I382" s="236"/>
      <c r="J382" s="236"/>
      <c r="K382" s="236"/>
      <c r="L382" s="236"/>
      <c r="M382" s="236"/>
      <c r="N382" s="236"/>
      <c r="O382" s="236"/>
      <c r="P382" s="237"/>
      <c r="Q382" s="236"/>
      <c r="R382" s="236"/>
      <c r="S382" s="236"/>
      <c r="T382" s="236"/>
    </row>
    <row r="383" spans="1:20" x14ac:dyDescent="0.25">
      <c r="A383" s="226"/>
      <c r="D383" s="226"/>
      <c r="G383" s="236"/>
      <c r="H383" s="236"/>
      <c r="I383" s="236"/>
      <c r="J383" s="236"/>
      <c r="K383" s="236"/>
      <c r="L383" s="236"/>
      <c r="M383" s="236"/>
      <c r="N383" s="236"/>
      <c r="O383" s="236"/>
      <c r="P383" s="237"/>
      <c r="Q383" s="236"/>
      <c r="R383" s="236"/>
      <c r="S383" s="236"/>
      <c r="T383" s="236"/>
    </row>
    <row r="384" spans="1:20" x14ac:dyDescent="0.25">
      <c r="A384" s="226"/>
      <c r="D384" s="226"/>
      <c r="G384" s="236"/>
      <c r="H384" s="236"/>
      <c r="I384" s="236"/>
      <c r="J384" s="236"/>
      <c r="K384" s="236"/>
      <c r="L384" s="236"/>
      <c r="M384" s="236"/>
      <c r="N384" s="236"/>
      <c r="O384" s="236"/>
      <c r="P384" s="237"/>
      <c r="Q384" s="236"/>
      <c r="R384" s="236"/>
      <c r="S384" s="236"/>
      <c r="T384" s="236"/>
    </row>
    <row r="385" spans="1:20" x14ac:dyDescent="0.25">
      <c r="A385" s="226"/>
      <c r="D385" s="226"/>
      <c r="G385" s="236"/>
      <c r="H385" s="236"/>
      <c r="I385" s="236"/>
      <c r="J385" s="236"/>
      <c r="K385" s="236"/>
      <c r="L385" s="236"/>
      <c r="M385" s="236"/>
      <c r="N385" s="236"/>
      <c r="O385" s="236"/>
      <c r="P385" s="237"/>
      <c r="Q385" s="236"/>
      <c r="R385" s="236"/>
      <c r="S385" s="236"/>
      <c r="T385" s="236"/>
    </row>
    <row r="386" spans="1:20" x14ac:dyDescent="0.25">
      <c r="A386" s="226"/>
      <c r="D386" s="226"/>
      <c r="G386" s="236"/>
      <c r="H386" s="236"/>
      <c r="I386" s="236"/>
      <c r="J386" s="236"/>
      <c r="K386" s="236"/>
      <c r="L386" s="236"/>
      <c r="M386" s="236"/>
      <c r="N386" s="236"/>
      <c r="O386" s="236"/>
      <c r="P386" s="237"/>
      <c r="Q386" s="236"/>
      <c r="R386" s="236"/>
      <c r="S386" s="236"/>
      <c r="T386" s="236"/>
    </row>
    <row r="387" spans="1:20" x14ac:dyDescent="0.25">
      <c r="A387" s="226"/>
      <c r="D387" s="226"/>
      <c r="G387" s="236"/>
      <c r="H387" s="236"/>
      <c r="I387" s="236"/>
      <c r="J387" s="236"/>
      <c r="K387" s="236"/>
      <c r="L387" s="236"/>
      <c r="M387" s="236"/>
      <c r="N387" s="236"/>
      <c r="O387" s="236"/>
      <c r="P387" s="237"/>
      <c r="Q387" s="236"/>
      <c r="R387" s="236"/>
      <c r="S387" s="236"/>
      <c r="T387" s="236"/>
    </row>
    <row r="388" spans="1:20" x14ac:dyDescent="0.25">
      <c r="A388" s="226"/>
      <c r="D388" s="226"/>
      <c r="G388" s="236"/>
      <c r="H388" s="236"/>
      <c r="I388" s="236"/>
      <c r="J388" s="236"/>
      <c r="K388" s="236"/>
      <c r="L388" s="236"/>
      <c r="M388" s="236"/>
      <c r="N388" s="236"/>
      <c r="O388" s="236"/>
      <c r="P388" s="237"/>
      <c r="Q388" s="236"/>
      <c r="R388" s="236"/>
      <c r="S388" s="236"/>
      <c r="T388" s="236"/>
    </row>
    <row r="389" spans="1:20" x14ac:dyDescent="0.25">
      <c r="A389" s="226"/>
      <c r="D389" s="226"/>
      <c r="G389" s="236"/>
      <c r="H389" s="236"/>
      <c r="I389" s="236"/>
      <c r="J389" s="236"/>
      <c r="K389" s="236"/>
      <c r="L389" s="236"/>
      <c r="M389" s="236"/>
      <c r="N389" s="236"/>
      <c r="O389" s="236"/>
      <c r="P389" s="237"/>
      <c r="Q389" s="236"/>
      <c r="R389" s="236"/>
      <c r="S389" s="236"/>
      <c r="T389" s="236"/>
    </row>
    <row r="390" spans="1:20" x14ac:dyDescent="0.25">
      <c r="A390" s="226"/>
      <c r="D390" s="226"/>
      <c r="G390" s="236"/>
      <c r="H390" s="236"/>
      <c r="I390" s="236"/>
      <c r="J390" s="236"/>
      <c r="K390" s="236"/>
      <c r="L390" s="236"/>
      <c r="M390" s="236"/>
      <c r="N390" s="236"/>
      <c r="O390" s="236"/>
      <c r="P390" s="237"/>
      <c r="Q390" s="236"/>
      <c r="R390" s="236"/>
      <c r="S390" s="236"/>
      <c r="T390" s="236"/>
    </row>
    <row r="391" spans="1:20" x14ac:dyDescent="0.25">
      <c r="A391" s="226"/>
      <c r="D391" s="226"/>
      <c r="G391" s="236"/>
      <c r="H391" s="236"/>
      <c r="I391" s="236"/>
      <c r="J391" s="236"/>
      <c r="K391" s="236"/>
      <c r="L391" s="236"/>
      <c r="M391" s="236"/>
      <c r="N391" s="236"/>
      <c r="O391" s="236"/>
      <c r="P391" s="237"/>
      <c r="Q391" s="236"/>
      <c r="R391" s="236"/>
      <c r="S391" s="236"/>
      <c r="T391" s="236"/>
    </row>
    <row r="392" spans="1:20" x14ac:dyDescent="0.25">
      <c r="A392" s="226"/>
      <c r="D392" s="226"/>
      <c r="G392" s="236"/>
      <c r="H392" s="236"/>
      <c r="I392" s="236"/>
      <c r="J392" s="236"/>
      <c r="K392" s="236"/>
      <c r="L392" s="236"/>
      <c r="M392" s="236"/>
      <c r="N392" s="236"/>
      <c r="O392" s="236"/>
      <c r="P392" s="237"/>
      <c r="Q392" s="236"/>
      <c r="R392" s="236"/>
      <c r="S392" s="236"/>
      <c r="T392" s="236"/>
    </row>
    <row r="393" spans="1:20" x14ac:dyDescent="0.25">
      <c r="A393" s="226"/>
      <c r="D393" s="226"/>
      <c r="G393" s="236"/>
      <c r="H393" s="236"/>
      <c r="I393" s="236"/>
      <c r="J393" s="236"/>
      <c r="K393" s="236"/>
      <c r="L393" s="236"/>
      <c r="M393" s="236"/>
      <c r="N393" s="236"/>
      <c r="O393" s="236"/>
      <c r="P393" s="237"/>
      <c r="Q393" s="236"/>
      <c r="R393" s="236"/>
      <c r="S393" s="236"/>
      <c r="T393" s="236"/>
    </row>
    <row r="394" spans="1:20" x14ac:dyDescent="0.25">
      <c r="A394" s="226"/>
      <c r="D394" s="226"/>
      <c r="G394" s="236"/>
      <c r="H394" s="236"/>
      <c r="I394" s="236"/>
      <c r="J394" s="236"/>
      <c r="K394" s="236"/>
      <c r="L394" s="236"/>
      <c r="M394" s="236"/>
      <c r="N394" s="236"/>
      <c r="O394" s="236"/>
      <c r="P394" s="237"/>
      <c r="Q394" s="236"/>
      <c r="R394" s="236"/>
      <c r="S394" s="236"/>
      <c r="T394" s="236"/>
    </row>
    <row r="395" spans="1:20" x14ac:dyDescent="0.25">
      <c r="A395" s="226"/>
      <c r="D395" s="226"/>
      <c r="G395" s="236"/>
      <c r="H395" s="236"/>
      <c r="I395" s="236"/>
      <c r="J395" s="236"/>
      <c r="K395" s="236"/>
      <c r="L395" s="236"/>
      <c r="M395" s="236"/>
      <c r="N395" s="236"/>
      <c r="O395" s="236"/>
      <c r="P395" s="237"/>
      <c r="Q395" s="236"/>
      <c r="R395" s="236"/>
      <c r="S395" s="236"/>
      <c r="T395" s="236"/>
    </row>
    <row r="396" spans="1:20" x14ac:dyDescent="0.25">
      <c r="A396" s="226"/>
      <c r="D396" s="226"/>
      <c r="G396" s="236"/>
      <c r="H396" s="236"/>
      <c r="I396" s="236"/>
      <c r="J396" s="236"/>
      <c r="K396" s="236"/>
      <c r="L396" s="236"/>
      <c r="M396" s="236"/>
      <c r="N396" s="236"/>
      <c r="O396" s="236"/>
      <c r="P396" s="237"/>
      <c r="Q396" s="236"/>
      <c r="R396" s="236"/>
      <c r="S396" s="236"/>
      <c r="T396" s="236"/>
    </row>
    <row r="397" spans="1:20" x14ac:dyDescent="0.25">
      <c r="A397" s="226"/>
      <c r="D397" s="226"/>
      <c r="G397" s="236"/>
      <c r="H397" s="236"/>
      <c r="I397" s="236"/>
      <c r="J397" s="236"/>
      <c r="K397" s="236"/>
      <c r="L397" s="236"/>
      <c r="M397" s="236"/>
      <c r="N397" s="236"/>
      <c r="O397" s="236"/>
      <c r="P397" s="237"/>
      <c r="Q397" s="236"/>
      <c r="R397" s="236"/>
      <c r="S397" s="236"/>
      <c r="T397" s="236"/>
    </row>
    <row r="398" spans="1:20" x14ac:dyDescent="0.25">
      <c r="A398" s="226"/>
      <c r="D398" s="226"/>
      <c r="G398" s="236"/>
      <c r="H398" s="236"/>
      <c r="I398" s="236"/>
      <c r="J398" s="236"/>
      <c r="K398" s="236"/>
      <c r="L398" s="236"/>
      <c r="M398" s="236"/>
      <c r="N398" s="236"/>
      <c r="O398" s="236"/>
      <c r="P398" s="237"/>
      <c r="Q398" s="236"/>
      <c r="R398" s="236"/>
      <c r="S398" s="236"/>
      <c r="T398" s="236"/>
    </row>
    <row r="399" spans="1:20" x14ac:dyDescent="0.25">
      <c r="A399" s="226"/>
      <c r="D399" s="226"/>
      <c r="G399" s="236"/>
      <c r="H399" s="236"/>
      <c r="I399" s="236"/>
      <c r="J399" s="236"/>
      <c r="K399" s="236"/>
      <c r="L399" s="236"/>
      <c r="M399" s="236"/>
      <c r="N399" s="236"/>
      <c r="O399" s="236"/>
      <c r="P399" s="237"/>
      <c r="Q399" s="236"/>
      <c r="R399" s="236"/>
      <c r="S399" s="236"/>
      <c r="T399" s="236"/>
    </row>
    <row r="400" spans="1:20" x14ac:dyDescent="0.25">
      <c r="A400" s="226"/>
      <c r="D400" s="226"/>
      <c r="G400" s="236"/>
      <c r="H400" s="236"/>
      <c r="I400" s="236"/>
      <c r="J400" s="236"/>
      <c r="K400" s="236"/>
      <c r="L400" s="236"/>
      <c r="M400" s="236"/>
      <c r="N400" s="236"/>
      <c r="O400" s="236"/>
      <c r="P400" s="237"/>
      <c r="Q400" s="236"/>
      <c r="R400" s="236"/>
      <c r="S400" s="236"/>
      <c r="T400" s="236"/>
    </row>
    <row r="401" spans="1:20" x14ac:dyDescent="0.25">
      <c r="A401" s="226"/>
      <c r="D401" s="226"/>
      <c r="G401" s="236"/>
      <c r="H401" s="236"/>
      <c r="I401" s="236"/>
      <c r="J401" s="236"/>
      <c r="K401" s="236"/>
      <c r="L401" s="236"/>
      <c r="M401" s="236"/>
      <c r="N401" s="236"/>
      <c r="O401" s="236"/>
      <c r="P401" s="237"/>
      <c r="Q401" s="236"/>
      <c r="R401" s="236"/>
      <c r="S401" s="236"/>
      <c r="T401" s="236"/>
    </row>
    <row r="402" spans="1:20" x14ac:dyDescent="0.25">
      <c r="A402" s="226"/>
      <c r="D402" s="226"/>
      <c r="G402" s="236"/>
      <c r="H402" s="236"/>
      <c r="I402" s="236"/>
      <c r="J402" s="236"/>
      <c r="K402" s="236"/>
      <c r="L402" s="236"/>
      <c r="M402" s="236"/>
      <c r="N402" s="236"/>
      <c r="O402" s="236"/>
      <c r="P402" s="237"/>
      <c r="Q402" s="236"/>
      <c r="R402" s="236"/>
      <c r="S402" s="236"/>
      <c r="T402" s="236"/>
    </row>
    <row r="403" spans="1:20" x14ac:dyDescent="0.25">
      <c r="A403" s="226"/>
      <c r="D403" s="226"/>
      <c r="G403" s="236"/>
      <c r="H403" s="236"/>
      <c r="I403" s="236"/>
      <c r="J403" s="236"/>
      <c r="K403" s="236"/>
      <c r="L403" s="236"/>
      <c r="M403" s="236"/>
      <c r="N403" s="236"/>
      <c r="O403" s="236"/>
      <c r="P403" s="237"/>
      <c r="Q403" s="236"/>
      <c r="R403" s="236"/>
      <c r="S403" s="236"/>
      <c r="T403" s="236"/>
    </row>
    <row r="404" spans="1:20" x14ac:dyDescent="0.25">
      <c r="A404" s="226"/>
      <c r="D404" s="226"/>
      <c r="G404" s="236"/>
      <c r="H404" s="236"/>
      <c r="I404" s="236"/>
      <c r="J404" s="236"/>
      <c r="K404" s="236"/>
      <c r="L404" s="236"/>
      <c r="M404" s="236"/>
      <c r="N404" s="236"/>
      <c r="O404" s="236"/>
      <c r="P404" s="237"/>
      <c r="Q404" s="236"/>
      <c r="R404" s="236"/>
      <c r="S404" s="236"/>
      <c r="T404" s="236"/>
    </row>
    <row r="405" spans="1:20" x14ac:dyDescent="0.25">
      <c r="A405" s="226"/>
      <c r="D405" s="226"/>
      <c r="G405" s="236"/>
      <c r="H405" s="236"/>
      <c r="I405" s="236"/>
      <c r="J405" s="236"/>
      <c r="K405" s="236"/>
      <c r="L405" s="236"/>
      <c r="M405" s="236"/>
      <c r="N405" s="236"/>
      <c r="O405" s="236"/>
      <c r="P405" s="237"/>
      <c r="Q405" s="236"/>
      <c r="R405" s="236"/>
      <c r="S405" s="236"/>
      <c r="T405" s="236"/>
    </row>
    <row r="406" spans="1:20" x14ac:dyDescent="0.25">
      <c r="A406" s="226"/>
      <c r="D406" s="226"/>
      <c r="G406" s="236"/>
      <c r="H406" s="236"/>
      <c r="I406" s="236"/>
      <c r="J406" s="236"/>
      <c r="K406" s="236"/>
      <c r="L406" s="236"/>
      <c r="M406" s="236"/>
      <c r="N406" s="236"/>
      <c r="O406" s="236"/>
      <c r="P406" s="237"/>
      <c r="Q406" s="236"/>
      <c r="R406" s="236"/>
      <c r="S406" s="236"/>
      <c r="T406" s="236"/>
    </row>
    <row r="407" spans="1:20" x14ac:dyDescent="0.25">
      <c r="A407" s="226"/>
      <c r="D407" s="226"/>
      <c r="G407" s="236"/>
      <c r="H407" s="236"/>
      <c r="I407" s="236"/>
      <c r="J407" s="236"/>
      <c r="K407" s="236"/>
      <c r="L407" s="236"/>
      <c r="M407" s="236"/>
      <c r="N407" s="236"/>
      <c r="O407" s="236"/>
      <c r="P407" s="237"/>
      <c r="Q407" s="236"/>
      <c r="R407" s="236"/>
      <c r="S407" s="236"/>
      <c r="T407" s="236"/>
    </row>
    <row r="408" spans="1:20" x14ac:dyDescent="0.25">
      <c r="A408" s="226"/>
      <c r="D408" s="226"/>
      <c r="G408" s="236"/>
      <c r="H408" s="236"/>
      <c r="I408" s="236"/>
      <c r="J408" s="236"/>
      <c r="K408" s="236"/>
      <c r="L408" s="236"/>
      <c r="M408" s="236"/>
      <c r="N408" s="236"/>
      <c r="O408" s="236"/>
      <c r="P408" s="237"/>
      <c r="Q408" s="236"/>
      <c r="R408" s="236"/>
      <c r="S408" s="236"/>
      <c r="T408" s="236"/>
    </row>
    <row r="409" spans="1:20" x14ac:dyDescent="0.25">
      <c r="A409" s="226"/>
      <c r="D409" s="226"/>
      <c r="G409" s="236"/>
      <c r="H409" s="236"/>
      <c r="I409" s="236"/>
      <c r="J409" s="236"/>
      <c r="K409" s="236"/>
      <c r="L409" s="236"/>
      <c r="M409" s="236"/>
      <c r="N409" s="236"/>
      <c r="O409" s="236"/>
      <c r="P409" s="237"/>
      <c r="Q409" s="236"/>
      <c r="R409" s="236"/>
      <c r="S409" s="236"/>
      <c r="T409" s="236"/>
    </row>
    <row r="410" spans="1:20" x14ac:dyDescent="0.25">
      <c r="A410" s="226"/>
      <c r="D410" s="226"/>
      <c r="G410" s="236"/>
      <c r="H410" s="236"/>
      <c r="I410" s="236"/>
      <c r="J410" s="236"/>
      <c r="K410" s="236"/>
      <c r="L410" s="236"/>
      <c r="M410" s="236"/>
      <c r="N410" s="236"/>
      <c r="O410" s="236"/>
      <c r="P410" s="237"/>
      <c r="Q410" s="236"/>
      <c r="R410" s="236"/>
      <c r="S410" s="236"/>
      <c r="T410" s="236"/>
    </row>
    <row r="411" spans="1:20" x14ac:dyDescent="0.25">
      <c r="A411" s="226"/>
      <c r="D411" s="226"/>
      <c r="G411" s="236"/>
      <c r="H411" s="236"/>
      <c r="I411" s="236"/>
      <c r="J411" s="236"/>
      <c r="K411" s="236"/>
      <c r="L411" s="236"/>
      <c r="M411" s="236"/>
      <c r="N411" s="236"/>
      <c r="O411" s="236"/>
      <c r="P411" s="237"/>
      <c r="Q411" s="236"/>
      <c r="R411" s="236"/>
      <c r="S411" s="236"/>
      <c r="T411" s="236"/>
    </row>
    <row r="412" spans="1:20" x14ac:dyDescent="0.25">
      <c r="A412" s="226"/>
      <c r="D412" s="226"/>
      <c r="G412" s="236"/>
      <c r="H412" s="236"/>
      <c r="I412" s="236"/>
      <c r="J412" s="236"/>
      <c r="K412" s="236"/>
      <c r="L412" s="236"/>
      <c r="M412" s="236"/>
      <c r="N412" s="236"/>
      <c r="O412" s="236"/>
      <c r="P412" s="237"/>
      <c r="Q412" s="236"/>
      <c r="R412" s="236"/>
      <c r="S412" s="236"/>
      <c r="T412" s="236"/>
    </row>
    <row r="413" spans="1:20" x14ac:dyDescent="0.25">
      <c r="A413" s="226"/>
      <c r="D413" s="226"/>
      <c r="G413" s="236"/>
      <c r="H413" s="236"/>
      <c r="I413" s="236"/>
      <c r="J413" s="236"/>
      <c r="K413" s="236"/>
      <c r="L413" s="236"/>
      <c r="M413" s="236"/>
      <c r="N413" s="236"/>
      <c r="O413" s="236"/>
      <c r="P413" s="237"/>
      <c r="Q413" s="236"/>
      <c r="R413" s="236"/>
      <c r="S413" s="236"/>
      <c r="T413" s="236"/>
    </row>
    <row r="414" spans="1:20" x14ac:dyDescent="0.25">
      <c r="A414" s="226"/>
      <c r="D414" s="226"/>
      <c r="G414" s="236"/>
      <c r="H414" s="236"/>
      <c r="I414" s="236"/>
      <c r="J414" s="236"/>
      <c r="K414" s="236"/>
      <c r="L414" s="236"/>
      <c r="M414" s="236"/>
      <c r="N414" s="236"/>
      <c r="O414" s="236"/>
      <c r="P414" s="237"/>
      <c r="Q414" s="236"/>
      <c r="R414" s="236"/>
      <c r="S414" s="236"/>
      <c r="T414" s="236"/>
    </row>
    <row r="415" spans="1:20" x14ac:dyDescent="0.25">
      <c r="A415" s="226"/>
      <c r="D415" s="226"/>
      <c r="G415" s="236"/>
      <c r="H415" s="236"/>
      <c r="I415" s="236"/>
      <c r="J415" s="236"/>
      <c r="K415" s="236"/>
      <c r="L415" s="236"/>
      <c r="M415" s="236"/>
      <c r="N415" s="236"/>
      <c r="O415" s="236"/>
      <c r="P415" s="237"/>
      <c r="Q415" s="236"/>
      <c r="R415" s="236"/>
      <c r="S415" s="236"/>
      <c r="T415" s="236"/>
    </row>
    <row r="416" spans="1:20" x14ac:dyDescent="0.25">
      <c r="A416" s="226"/>
      <c r="D416" s="226"/>
      <c r="G416" s="236"/>
      <c r="H416" s="236"/>
      <c r="I416" s="236"/>
      <c r="J416" s="236"/>
      <c r="K416" s="236"/>
      <c r="L416" s="236"/>
      <c r="M416" s="236"/>
      <c r="N416" s="236"/>
      <c r="O416" s="236"/>
      <c r="P416" s="237"/>
      <c r="Q416" s="236"/>
      <c r="R416" s="236"/>
      <c r="S416" s="236"/>
      <c r="T416" s="236"/>
    </row>
    <row r="417" spans="1:20" x14ac:dyDescent="0.25">
      <c r="A417" s="226"/>
      <c r="D417" s="226"/>
      <c r="G417" s="236"/>
      <c r="H417" s="236"/>
      <c r="I417" s="236"/>
      <c r="J417" s="236"/>
      <c r="K417" s="236"/>
      <c r="L417" s="236"/>
      <c r="M417" s="236"/>
      <c r="N417" s="236"/>
      <c r="O417" s="236"/>
      <c r="P417" s="237"/>
      <c r="Q417" s="236"/>
      <c r="R417" s="236"/>
      <c r="S417" s="236"/>
      <c r="T417" s="236"/>
    </row>
    <row r="418" spans="1:20" x14ac:dyDescent="0.25">
      <c r="A418" s="226"/>
      <c r="D418" s="226"/>
      <c r="G418" s="236"/>
      <c r="H418" s="236"/>
      <c r="I418" s="236"/>
      <c r="J418" s="236"/>
      <c r="K418" s="236"/>
      <c r="L418" s="236"/>
      <c r="M418" s="236"/>
      <c r="N418" s="236"/>
      <c r="O418" s="236"/>
      <c r="P418" s="237"/>
      <c r="Q418" s="236"/>
      <c r="R418" s="236"/>
      <c r="S418" s="236"/>
      <c r="T418" s="236"/>
    </row>
    <row r="419" spans="1:20" x14ac:dyDescent="0.25">
      <c r="A419" s="226"/>
      <c r="D419" s="226"/>
      <c r="G419" s="236"/>
      <c r="H419" s="236"/>
      <c r="I419" s="236"/>
      <c r="J419" s="236"/>
      <c r="K419" s="236"/>
      <c r="L419" s="236"/>
      <c r="M419" s="236"/>
      <c r="N419" s="236"/>
      <c r="O419" s="236"/>
      <c r="P419" s="237"/>
      <c r="Q419" s="236"/>
      <c r="R419" s="236"/>
      <c r="S419" s="236"/>
      <c r="T419" s="236"/>
    </row>
    <row r="420" spans="1:20" x14ac:dyDescent="0.25">
      <c r="A420" s="226"/>
      <c r="D420" s="226"/>
      <c r="G420" s="236"/>
      <c r="H420" s="236"/>
      <c r="I420" s="236"/>
      <c r="J420" s="236"/>
      <c r="K420" s="236"/>
      <c r="L420" s="236"/>
      <c r="M420" s="236"/>
      <c r="N420" s="236"/>
      <c r="O420" s="236"/>
      <c r="P420" s="237"/>
      <c r="Q420" s="236"/>
      <c r="R420" s="236"/>
      <c r="S420" s="236"/>
      <c r="T420" s="236"/>
    </row>
    <row r="421" spans="1:20" x14ac:dyDescent="0.25">
      <c r="A421" s="226"/>
      <c r="D421" s="226"/>
      <c r="G421" s="236"/>
      <c r="H421" s="236"/>
      <c r="I421" s="236"/>
      <c r="J421" s="236"/>
      <c r="K421" s="236"/>
      <c r="L421" s="236"/>
      <c r="M421" s="236"/>
      <c r="N421" s="236"/>
      <c r="O421" s="236"/>
      <c r="P421" s="237"/>
      <c r="Q421" s="236"/>
      <c r="R421" s="236"/>
      <c r="S421" s="236"/>
      <c r="T421" s="236"/>
    </row>
    <row r="422" spans="1:20" x14ac:dyDescent="0.25">
      <c r="A422" s="226"/>
      <c r="D422" s="226"/>
      <c r="G422" s="236"/>
      <c r="H422" s="236"/>
      <c r="I422" s="236"/>
      <c r="J422" s="236"/>
      <c r="K422" s="236"/>
      <c r="L422" s="236"/>
      <c r="M422" s="236"/>
      <c r="N422" s="236"/>
      <c r="O422" s="236"/>
      <c r="P422" s="237"/>
      <c r="Q422" s="236"/>
      <c r="R422" s="236"/>
      <c r="S422" s="236"/>
      <c r="T422" s="236"/>
    </row>
    <row r="423" spans="1:20" x14ac:dyDescent="0.25">
      <c r="A423" s="226"/>
      <c r="D423" s="226"/>
      <c r="G423" s="236"/>
      <c r="H423" s="236"/>
      <c r="I423" s="236"/>
      <c r="J423" s="236"/>
      <c r="K423" s="236"/>
      <c r="L423" s="236"/>
      <c r="M423" s="236"/>
      <c r="N423" s="236"/>
      <c r="O423" s="236"/>
      <c r="P423" s="237"/>
      <c r="Q423" s="236"/>
      <c r="R423" s="236"/>
      <c r="S423" s="236"/>
      <c r="T423" s="236"/>
    </row>
    <row r="424" spans="1:20" x14ac:dyDescent="0.25">
      <c r="A424" s="226"/>
      <c r="D424" s="226"/>
      <c r="G424" s="236"/>
      <c r="H424" s="236"/>
      <c r="I424" s="236"/>
      <c r="J424" s="236"/>
      <c r="K424" s="236"/>
      <c r="L424" s="236"/>
      <c r="M424" s="236"/>
      <c r="N424" s="236"/>
      <c r="O424" s="236"/>
      <c r="P424" s="237"/>
      <c r="Q424" s="236"/>
      <c r="R424" s="236"/>
      <c r="S424" s="236"/>
      <c r="T424" s="236"/>
    </row>
    <row r="425" spans="1:20" x14ac:dyDescent="0.25">
      <c r="A425" s="226"/>
      <c r="D425" s="226"/>
      <c r="G425" s="236"/>
      <c r="H425" s="236"/>
      <c r="I425" s="236"/>
      <c r="J425" s="236"/>
      <c r="K425" s="236"/>
      <c r="L425" s="236"/>
      <c r="M425" s="236"/>
      <c r="N425" s="236"/>
      <c r="O425" s="236"/>
      <c r="P425" s="237"/>
      <c r="Q425" s="236"/>
      <c r="R425" s="236"/>
      <c r="S425" s="236"/>
      <c r="T425" s="236"/>
    </row>
    <row r="426" spans="1:20" x14ac:dyDescent="0.25">
      <c r="A426" s="226"/>
      <c r="D426" s="226"/>
      <c r="G426" s="236"/>
      <c r="H426" s="236"/>
      <c r="I426" s="236"/>
      <c r="J426" s="236"/>
      <c r="K426" s="236"/>
      <c r="L426" s="236"/>
      <c r="M426" s="236"/>
      <c r="N426" s="236"/>
      <c r="O426" s="236"/>
      <c r="P426" s="237"/>
      <c r="Q426" s="236"/>
      <c r="R426" s="236"/>
      <c r="S426" s="236"/>
      <c r="T426" s="236"/>
    </row>
    <row r="427" spans="1:20" x14ac:dyDescent="0.25">
      <c r="A427" s="226"/>
      <c r="D427" s="226"/>
      <c r="G427" s="236"/>
      <c r="H427" s="236"/>
      <c r="I427" s="236"/>
      <c r="J427" s="236"/>
      <c r="K427" s="236"/>
      <c r="L427" s="236"/>
      <c r="M427" s="236"/>
      <c r="N427" s="236"/>
      <c r="O427" s="236"/>
      <c r="P427" s="237"/>
      <c r="Q427" s="236"/>
      <c r="R427" s="236"/>
      <c r="S427" s="236"/>
      <c r="T427" s="236"/>
    </row>
    <row r="428" spans="1:20" x14ac:dyDescent="0.25">
      <c r="A428" s="226"/>
      <c r="D428" s="226"/>
      <c r="G428" s="236"/>
      <c r="H428" s="236"/>
      <c r="I428" s="236"/>
      <c r="J428" s="236"/>
      <c r="K428" s="236"/>
      <c r="L428" s="236"/>
      <c r="M428" s="236"/>
      <c r="N428" s="236"/>
      <c r="O428" s="236"/>
      <c r="P428" s="237"/>
      <c r="Q428" s="236"/>
      <c r="R428" s="236"/>
      <c r="S428" s="236"/>
      <c r="T428" s="236"/>
    </row>
    <row r="429" spans="1:20" x14ac:dyDescent="0.25">
      <c r="A429" s="226"/>
      <c r="D429" s="226"/>
      <c r="G429" s="236"/>
      <c r="H429" s="236"/>
      <c r="I429" s="236"/>
      <c r="J429" s="236"/>
      <c r="K429" s="236"/>
      <c r="L429" s="236"/>
      <c r="M429" s="236"/>
      <c r="N429" s="236"/>
      <c r="O429" s="236"/>
      <c r="P429" s="237"/>
      <c r="Q429" s="236"/>
      <c r="R429" s="236"/>
      <c r="S429" s="236"/>
      <c r="T429" s="236"/>
    </row>
    <row r="430" spans="1:20" x14ac:dyDescent="0.25">
      <c r="A430" s="226"/>
      <c r="D430" s="226"/>
      <c r="G430" s="236"/>
      <c r="H430" s="236"/>
      <c r="I430" s="236"/>
      <c r="J430" s="236"/>
      <c r="K430" s="236"/>
      <c r="L430" s="236"/>
      <c r="M430" s="236"/>
      <c r="N430" s="236"/>
      <c r="O430" s="236"/>
      <c r="P430" s="237"/>
      <c r="Q430" s="236"/>
      <c r="R430" s="236"/>
      <c r="S430" s="236"/>
      <c r="T430" s="236"/>
    </row>
    <row r="431" spans="1:20" x14ac:dyDescent="0.25">
      <c r="A431" s="226"/>
      <c r="D431" s="226"/>
      <c r="G431" s="236"/>
      <c r="H431" s="236"/>
      <c r="I431" s="236"/>
      <c r="J431" s="236"/>
      <c r="K431" s="236"/>
      <c r="L431" s="236"/>
      <c r="M431" s="236"/>
      <c r="N431" s="236"/>
      <c r="O431" s="236"/>
      <c r="P431" s="237"/>
      <c r="Q431" s="236"/>
      <c r="R431" s="236"/>
      <c r="S431" s="236"/>
      <c r="T431" s="236"/>
    </row>
    <row r="432" spans="1:20" x14ac:dyDescent="0.25">
      <c r="A432" s="226"/>
      <c r="D432" s="226"/>
      <c r="G432" s="236"/>
      <c r="H432" s="236"/>
      <c r="I432" s="236"/>
      <c r="J432" s="236"/>
      <c r="K432" s="236"/>
      <c r="L432" s="236"/>
      <c r="M432" s="236"/>
      <c r="N432" s="236"/>
      <c r="O432" s="236"/>
      <c r="P432" s="237"/>
      <c r="Q432" s="236"/>
      <c r="R432" s="236"/>
      <c r="S432" s="236"/>
      <c r="T432" s="236"/>
    </row>
    <row r="433" spans="1:20" x14ac:dyDescent="0.25">
      <c r="A433" s="226"/>
      <c r="D433" s="226"/>
      <c r="G433" s="236"/>
      <c r="H433" s="236"/>
      <c r="I433" s="236"/>
      <c r="J433" s="236"/>
      <c r="K433" s="236"/>
      <c r="L433" s="236"/>
      <c r="M433" s="236"/>
      <c r="N433" s="236"/>
      <c r="O433" s="236"/>
      <c r="P433" s="237"/>
      <c r="Q433" s="236"/>
      <c r="R433" s="236"/>
      <c r="S433" s="236"/>
      <c r="T433" s="236"/>
    </row>
    <row r="434" spans="1:20" x14ac:dyDescent="0.25">
      <c r="A434" s="226"/>
      <c r="D434" s="226"/>
      <c r="G434" s="236"/>
      <c r="H434" s="236"/>
      <c r="I434" s="236"/>
      <c r="J434" s="236"/>
      <c r="K434" s="236"/>
      <c r="L434" s="236"/>
      <c r="M434" s="236"/>
      <c r="N434" s="236"/>
      <c r="O434" s="236"/>
      <c r="P434" s="237"/>
      <c r="Q434" s="236"/>
      <c r="R434" s="236"/>
      <c r="S434" s="236"/>
      <c r="T434" s="236"/>
    </row>
    <row r="435" spans="1:20" x14ac:dyDescent="0.25">
      <c r="A435" s="226"/>
      <c r="D435" s="226"/>
      <c r="G435" s="236"/>
      <c r="H435" s="236"/>
      <c r="I435" s="236"/>
      <c r="J435" s="236"/>
      <c r="K435" s="236"/>
      <c r="L435" s="236"/>
      <c r="M435" s="236"/>
      <c r="N435" s="236"/>
      <c r="O435" s="236"/>
      <c r="P435" s="237"/>
      <c r="Q435" s="236"/>
      <c r="R435" s="236"/>
      <c r="S435" s="236"/>
      <c r="T435" s="236"/>
    </row>
    <row r="436" spans="1:20" x14ac:dyDescent="0.25">
      <c r="A436" s="226"/>
      <c r="D436" s="226"/>
      <c r="G436" s="236"/>
      <c r="H436" s="236"/>
      <c r="I436" s="236"/>
      <c r="J436" s="236"/>
      <c r="K436" s="236"/>
      <c r="L436" s="236"/>
      <c r="M436" s="236"/>
      <c r="N436" s="236"/>
      <c r="O436" s="236"/>
      <c r="P436" s="237"/>
      <c r="Q436" s="236"/>
      <c r="R436" s="236"/>
      <c r="S436" s="236"/>
      <c r="T436" s="236"/>
    </row>
    <row r="437" spans="1:20" x14ac:dyDescent="0.25">
      <c r="A437" s="226"/>
      <c r="D437" s="226"/>
      <c r="G437" s="236"/>
      <c r="H437" s="236"/>
      <c r="I437" s="236"/>
      <c r="J437" s="236"/>
      <c r="K437" s="236"/>
      <c r="L437" s="236"/>
      <c r="M437" s="236"/>
      <c r="N437" s="236"/>
      <c r="O437" s="236"/>
      <c r="P437" s="237"/>
      <c r="Q437" s="236"/>
      <c r="R437" s="236"/>
      <c r="S437" s="236"/>
      <c r="T437" s="236"/>
    </row>
    <row r="438" spans="1:20" x14ac:dyDescent="0.25">
      <c r="A438" s="226"/>
      <c r="D438" s="226"/>
      <c r="G438" s="236"/>
      <c r="H438" s="236"/>
      <c r="I438" s="236"/>
      <c r="J438" s="236"/>
      <c r="K438" s="236"/>
      <c r="L438" s="236"/>
      <c r="M438" s="236"/>
      <c r="N438" s="236"/>
      <c r="O438" s="236"/>
      <c r="P438" s="237"/>
      <c r="Q438" s="236"/>
      <c r="R438" s="236"/>
      <c r="S438" s="236"/>
      <c r="T438" s="236"/>
    </row>
    <row r="439" spans="1:20" x14ac:dyDescent="0.25">
      <c r="A439" s="226"/>
      <c r="D439" s="226"/>
      <c r="G439" s="236"/>
      <c r="H439" s="236"/>
      <c r="I439" s="236"/>
      <c r="J439" s="236"/>
      <c r="K439" s="236"/>
      <c r="L439" s="236"/>
      <c r="M439" s="236"/>
      <c r="N439" s="236"/>
      <c r="O439" s="236"/>
      <c r="P439" s="237"/>
      <c r="Q439" s="236"/>
      <c r="R439" s="236"/>
      <c r="S439" s="236"/>
      <c r="T439" s="236"/>
    </row>
    <row r="440" spans="1:20" x14ac:dyDescent="0.25">
      <c r="A440" s="226"/>
      <c r="D440" s="226"/>
      <c r="G440" s="236"/>
      <c r="H440" s="236"/>
      <c r="I440" s="236"/>
      <c r="J440" s="236"/>
      <c r="K440" s="236"/>
      <c r="L440" s="236"/>
      <c r="M440" s="236"/>
      <c r="N440" s="236"/>
      <c r="O440" s="236"/>
      <c r="P440" s="237"/>
      <c r="Q440" s="236"/>
      <c r="R440" s="236"/>
      <c r="S440" s="236"/>
      <c r="T440" s="236"/>
    </row>
    <row r="441" spans="1:20" x14ac:dyDescent="0.25">
      <c r="A441" s="226"/>
      <c r="D441" s="226"/>
      <c r="G441" s="236"/>
      <c r="H441" s="236"/>
      <c r="I441" s="236"/>
      <c r="J441" s="236"/>
      <c r="K441" s="236"/>
      <c r="L441" s="236"/>
      <c r="M441" s="236"/>
      <c r="N441" s="236"/>
      <c r="O441" s="236"/>
      <c r="P441" s="237"/>
      <c r="Q441" s="236"/>
      <c r="R441" s="236"/>
      <c r="S441" s="236"/>
      <c r="T441" s="236"/>
    </row>
    <row r="442" spans="1:20" x14ac:dyDescent="0.25">
      <c r="A442" s="226"/>
      <c r="D442" s="226"/>
      <c r="G442" s="236"/>
      <c r="H442" s="236"/>
      <c r="I442" s="236"/>
      <c r="J442" s="236"/>
      <c r="K442" s="236"/>
      <c r="L442" s="236"/>
      <c r="M442" s="236"/>
      <c r="N442" s="236"/>
      <c r="O442" s="236"/>
      <c r="P442" s="237"/>
      <c r="Q442" s="236"/>
      <c r="R442" s="236"/>
      <c r="S442" s="236"/>
      <c r="T442" s="236"/>
    </row>
    <row r="443" spans="1:20" x14ac:dyDescent="0.25">
      <c r="A443" s="226"/>
      <c r="D443" s="226"/>
      <c r="G443" s="236"/>
      <c r="H443" s="236"/>
      <c r="I443" s="236"/>
      <c r="J443" s="236"/>
      <c r="K443" s="236"/>
      <c r="L443" s="236"/>
      <c r="M443" s="236"/>
      <c r="N443" s="236"/>
      <c r="O443" s="236"/>
      <c r="P443" s="237"/>
      <c r="Q443" s="236"/>
      <c r="R443" s="236"/>
      <c r="S443" s="236"/>
      <c r="T443" s="236"/>
    </row>
    <row r="444" spans="1:20" x14ac:dyDescent="0.25">
      <c r="A444" s="226"/>
      <c r="D444" s="226"/>
      <c r="G444" s="236"/>
      <c r="H444" s="236"/>
      <c r="I444" s="236"/>
      <c r="J444" s="236"/>
      <c r="K444" s="236"/>
      <c r="L444" s="236"/>
      <c r="M444" s="236"/>
      <c r="N444" s="236"/>
      <c r="O444" s="236"/>
      <c r="P444" s="237"/>
      <c r="Q444" s="236"/>
      <c r="R444" s="236"/>
      <c r="S444" s="236"/>
      <c r="T444" s="236"/>
    </row>
    <row r="445" spans="1:20" x14ac:dyDescent="0.25">
      <c r="A445" s="226"/>
      <c r="D445" s="226"/>
      <c r="G445" s="236"/>
      <c r="H445" s="236"/>
      <c r="I445" s="236"/>
      <c r="J445" s="236"/>
      <c r="K445" s="236"/>
      <c r="L445" s="236"/>
      <c r="M445" s="236"/>
      <c r="N445" s="236"/>
      <c r="O445" s="236"/>
      <c r="P445" s="237"/>
      <c r="Q445" s="236"/>
      <c r="R445" s="236"/>
      <c r="S445" s="236"/>
      <c r="T445" s="236"/>
    </row>
    <row r="446" spans="1:20" x14ac:dyDescent="0.25">
      <c r="A446" s="226"/>
      <c r="D446" s="226"/>
      <c r="G446" s="236"/>
      <c r="H446" s="236"/>
      <c r="I446" s="236"/>
      <c r="J446" s="236"/>
      <c r="K446" s="236"/>
      <c r="L446" s="236"/>
      <c r="M446" s="236"/>
      <c r="N446" s="236"/>
      <c r="O446" s="236"/>
      <c r="P446" s="237"/>
      <c r="Q446" s="236"/>
      <c r="R446" s="236"/>
      <c r="S446" s="236"/>
      <c r="T446" s="236"/>
    </row>
    <row r="447" spans="1:20" x14ac:dyDescent="0.25">
      <c r="A447" s="226"/>
      <c r="D447" s="226"/>
      <c r="G447" s="236"/>
      <c r="H447" s="236"/>
      <c r="I447" s="236"/>
      <c r="J447" s="236"/>
      <c r="K447" s="236"/>
      <c r="L447" s="236"/>
      <c r="M447" s="236"/>
      <c r="N447" s="236"/>
      <c r="O447" s="236"/>
      <c r="P447" s="237"/>
      <c r="Q447" s="236"/>
      <c r="R447" s="236"/>
      <c r="S447" s="236"/>
      <c r="T447" s="236"/>
    </row>
    <row r="448" spans="1:20" x14ac:dyDescent="0.25">
      <c r="A448" s="226"/>
      <c r="D448" s="226"/>
      <c r="G448" s="236"/>
      <c r="H448" s="236"/>
      <c r="I448" s="236"/>
      <c r="J448" s="236"/>
      <c r="K448" s="236"/>
      <c r="L448" s="236"/>
      <c r="M448" s="236"/>
      <c r="N448" s="236"/>
      <c r="O448" s="236"/>
      <c r="P448" s="237"/>
      <c r="Q448" s="236"/>
      <c r="R448" s="236"/>
      <c r="S448" s="236"/>
      <c r="T448" s="236"/>
    </row>
    <row r="449" spans="1:20" x14ac:dyDescent="0.25">
      <c r="A449" s="226"/>
      <c r="D449" s="226"/>
      <c r="G449" s="236"/>
      <c r="H449" s="236"/>
      <c r="I449" s="236"/>
      <c r="J449" s="236"/>
      <c r="K449" s="236"/>
      <c r="L449" s="236"/>
      <c r="M449" s="236"/>
      <c r="N449" s="236"/>
      <c r="O449" s="236"/>
      <c r="P449" s="237"/>
      <c r="Q449" s="236"/>
      <c r="R449" s="236"/>
      <c r="S449" s="236"/>
      <c r="T449" s="236"/>
    </row>
    <row r="450" spans="1:20" x14ac:dyDescent="0.25">
      <c r="A450" s="226"/>
      <c r="D450" s="226"/>
      <c r="G450" s="236"/>
      <c r="H450" s="236"/>
      <c r="I450" s="236"/>
      <c r="J450" s="236"/>
      <c r="K450" s="236"/>
      <c r="L450" s="236"/>
      <c r="M450" s="236"/>
      <c r="N450" s="236"/>
      <c r="O450" s="236"/>
      <c r="P450" s="237"/>
      <c r="Q450" s="236"/>
      <c r="R450" s="236"/>
      <c r="S450" s="236"/>
      <c r="T450" s="236"/>
    </row>
    <row r="451" spans="1:20" x14ac:dyDescent="0.25">
      <c r="A451" s="226"/>
      <c r="D451" s="226"/>
      <c r="G451" s="236"/>
      <c r="H451" s="236"/>
      <c r="I451" s="236"/>
      <c r="J451" s="236"/>
      <c r="K451" s="236"/>
      <c r="L451" s="236"/>
      <c r="M451" s="236"/>
      <c r="N451" s="236"/>
      <c r="O451" s="236"/>
      <c r="P451" s="237"/>
      <c r="Q451" s="236"/>
      <c r="R451" s="236"/>
      <c r="S451" s="236"/>
      <c r="T451" s="236"/>
    </row>
    <row r="452" spans="1:20" x14ac:dyDescent="0.25">
      <c r="A452" s="226"/>
      <c r="D452" s="226"/>
      <c r="G452" s="236"/>
      <c r="H452" s="236"/>
      <c r="I452" s="236"/>
      <c r="J452" s="236"/>
      <c r="K452" s="236"/>
      <c r="L452" s="236"/>
      <c r="M452" s="236"/>
      <c r="N452" s="236"/>
      <c r="O452" s="236"/>
      <c r="P452" s="237"/>
      <c r="Q452" s="236"/>
      <c r="R452" s="236"/>
      <c r="S452" s="236"/>
      <c r="T452" s="236"/>
    </row>
    <row r="453" spans="1:20" x14ac:dyDescent="0.25">
      <c r="A453" s="226"/>
      <c r="D453" s="226"/>
      <c r="G453" s="236"/>
      <c r="H453" s="236"/>
      <c r="I453" s="236"/>
      <c r="J453" s="236"/>
      <c r="K453" s="236"/>
      <c r="L453" s="236"/>
      <c r="M453" s="236"/>
      <c r="N453" s="236"/>
      <c r="O453" s="236"/>
      <c r="P453" s="237"/>
      <c r="Q453" s="236"/>
      <c r="R453" s="236"/>
      <c r="S453" s="236"/>
      <c r="T453" s="236"/>
    </row>
    <row r="454" spans="1:20" x14ac:dyDescent="0.25">
      <c r="A454" s="226"/>
      <c r="D454" s="226"/>
      <c r="G454" s="236"/>
      <c r="H454" s="236"/>
      <c r="I454" s="236"/>
      <c r="J454" s="236"/>
      <c r="K454" s="236"/>
      <c r="L454" s="236"/>
      <c r="M454" s="236"/>
      <c r="N454" s="236"/>
      <c r="O454" s="236"/>
      <c r="P454" s="237"/>
      <c r="Q454" s="236"/>
      <c r="R454" s="236"/>
      <c r="S454" s="236"/>
      <c r="T454" s="236"/>
    </row>
    <row r="455" spans="1:20" x14ac:dyDescent="0.25">
      <c r="A455" s="226"/>
      <c r="D455" s="226"/>
      <c r="G455" s="236"/>
      <c r="H455" s="236"/>
      <c r="I455" s="236"/>
      <c r="J455" s="236"/>
      <c r="K455" s="236"/>
      <c r="L455" s="236"/>
      <c r="M455" s="236"/>
      <c r="N455" s="236"/>
      <c r="O455" s="236"/>
      <c r="P455" s="237"/>
      <c r="Q455" s="236"/>
      <c r="R455" s="236"/>
      <c r="S455" s="236"/>
      <c r="T455" s="236"/>
    </row>
    <row r="456" spans="1:20" x14ac:dyDescent="0.25">
      <c r="A456" s="226"/>
      <c r="D456" s="226"/>
      <c r="G456" s="236"/>
      <c r="H456" s="236"/>
      <c r="I456" s="236"/>
      <c r="J456" s="236"/>
      <c r="K456" s="236"/>
      <c r="L456" s="236"/>
      <c r="M456" s="236"/>
      <c r="N456" s="236"/>
      <c r="O456" s="236"/>
      <c r="P456" s="237"/>
      <c r="Q456" s="236"/>
      <c r="R456" s="236"/>
      <c r="S456" s="236"/>
      <c r="T456" s="236"/>
    </row>
    <row r="457" spans="1:20" x14ac:dyDescent="0.25">
      <c r="A457" s="226"/>
      <c r="D457" s="226"/>
      <c r="G457" s="236"/>
      <c r="H457" s="236"/>
      <c r="I457" s="236"/>
      <c r="J457" s="236"/>
      <c r="K457" s="236"/>
      <c r="L457" s="236"/>
      <c r="M457" s="236"/>
      <c r="N457" s="236"/>
      <c r="O457" s="236"/>
      <c r="P457" s="237"/>
      <c r="Q457" s="236"/>
      <c r="R457" s="236"/>
      <c r="S457" s="236"/>
      <c r="T457" s="236"/>
    </row>
    <row r="458" spans="1:20" x14ac:dyDescent="0.25">
      <c r="A458" s="226"/>
      <c r="D458" s="226"/>
      <c r="G458" s="236"/>
      <c r="H458" s="236"/>
      <c r="I458" s="236"/>
      <c r="J458" s="236"/>
      <c r="K458" s="236"/>
      <c r="L458" s="236"/>
      <c r="M458" s="236"/>
      <c r="N458" s="236"/>
      <c r="O458" s="236"/>
      <c r="P458" s="237"/>
      <c r="Q458" s="236"/>
      <c r="R458" s="236"/>
      <c r="S458" s="236"/>
      <c r="T458" s="236"/>
    </row>
    <row r="459" spans="1:20" x14ac:dyDescent="0.25">
      <c r="A459" s="226"/>
      <c r="D459" s="226"/>
      <c r="G459" s="236"/>
      <c r="H459" s="236"/>
      <c r="I459" s="236"/>
      <c r="J459" s="236"/>
      <c r="K459" s="236"/>
      <c r="L459" s="236"/>
      <c r="M459" s="236"/>
      <c r="N459" s="236"/>
      <c r="O459" s="236"/>
      <c r="P459" s="237"/>
      <c r="Q459" s="236"/>
      <c r="R459" s="236"/>
      <c r="S459" s="236"/>
      <c r="T459" s="236"/>
    </row>
    <row r="460" spans="1:20" x14ac:dyDescent="0.25">
      <c r="A460" s="226"/>
      <c r="D460" s="226"/>
      <c r="G460" s="236"/>
      <c r="H460" s="236"/>
      <c r="I460" s="236"/>
      <c r="J460" s="236"/>
      <c r="K460" s="236"/>
      <c r="L460" s="236"/>
      <c r="M460" s="236"/>
      <c r="N460" s="236"/>
      <c r="O460" s="236"/>
      <c r="P460" s="237"/>
      <c r="Q460" s="236"/>
      <c r="R460" s="236"/>
      <c r="S460" s="236"/>
      <c r="T460" s="236"/>
    </row>
    <row r="461" spans="1:20" x14ac:dyDescent="0.25">
      <c r="A461" s="226"/>
      <c r="D461" s="226"/>
      <c r="G461" s="236"/>
      <c r="H461" s="236"/>
      <c r="I461" s="236"/>
      <c r="J461" s="236"/>
      <c r="K461" s="236"/>
      <c r="L461" s="236"/>
      <c r="M461" s="236"/>
      <c r="N461" s="236"/>
      <c r="O461" s="236"/>
      <c r="P461" s="237"/>
      <c r="Q461" s="236"/>
      <c r="R461" s="236"/>
      <c r="S461" s="236"/>
      <c r="T461" s="236"/>
    </row>
    <row r="462" spans="1:20" x14ac:dyDescent="0.25">
      <c r="A462" s="226"/>
      <c r="D462" s="226"/>
      <c r="G462" s="236"/>
      <c r="H462" s="236"/>
      <c r="I462" s="236"/>
      <c r="J462" s="236"/>
      <c r="K462" s="236"/>
      <c r="L462" s="236"/>
      <c r="M462" s="236"/>
      <c r="N462" s="236"/>
      <c r="O462" s="236"/>
      <c r="P462" s="237"/>
      <c r="Q462" s="236"/>
      <c r="R462" s="236"/>
      <c r="S462" s="236"/>
      <c r="T462" s="236"/>
    </row>
    <row r="463" spans="1:20" x14ac:dyDescent="0.25">
      <c r="A463" s="226"/>
      <c r="D463" s="226"/>
      <c r="G463" s="236"/>
      <c r="H463" s="236"/>
      <c r="I463" s="236"/>
      <c r="J463" s="236"/>
      <c r="K463" s="236"/>
      <c r="L463" s="236"/>
      <c r="M463" s="236"/>
      <c r="N463" s="236"/>
      <c r="O463" s="236"/>
      <c r="P463" s="237"/>
      <c r="Q463" s="236"/>
      <c r="R463" s="236"/>
      <c r="S463" s="236"/>
      <c r="T463" s="236"/>
    </row>
    <row r="464" spans="1:20" x14ac:dyDescent="0.25">
      <c r="A464" s="226"/>
      <c r="D464" s="226"/>
      <c r="G464" s="236"/>
      <c r="H464" s="236"/>
      <c r="I464" s="236"/>
      <c r="J464" s="236"/>
      <c r="K464" s="236"/>
      <c r="L464" s="236"/>
      <c r="M464" s="236"/>
      <c r="N464" s="236"/>
      <c r="O464" s="236"/>
      <c r="P464" s="237"/>
      <c r="Q464" s="236"/>
      <c r="R464" s="236"/>
      <c r="S464" s="236"/>
      <c r="T464" s="236"/>
    </row>
    <row r="465" spans="1:20" x14ac:dyDescent="0.25">
      <c r="A465" s="226"/>
      <c r="D465" s="226"/>
      <c r="G465" s="236"/>
      <c r="H465" s="236"/>
      <c r="I465" s="236"/>
      <c r="J465" s="236"/>
      <c r="K465" s="236"/>
      <c r="L465" s="236"/>
      <c r="M465" s="236"/>
      <c r="N465" s="236"/>
      <c r="O465" s="236"/>
      <c r="P465" s="237"/>
      <c r="Q465" s="236"/>
      <c r="R465" s="236"/>
      <c r="S465" s="236"/>
      <c r="T465" s="236"/>
    </row>
    <row r="466" spans="1:20" x14ac:dyDescent="0.25">
      <c r="A466" s="226"/>
      <c r="D466" s="226"/>
      <c r="G466" s="236"/>
      <c r="H466" s="236"/>
      <c r="I466" s="236"/>
      <c r="J466" s="236"/>
      <c r="K466" s="236"/>
      <c r="L466" s="236"/>
      <c r="M466" s="236"/>
      <c r="N466" s="236"/>
      <c r="O466" s="236"/>
      <c r="P466" s="237"/>
      <c r="Q466" s="236"/>
      <c r="R466" s="236"/>
      <c r="S466" s="236"/>
      <c r="T466" s="236"/>
    </row>
    <row r="467" spans="1:20" x14ac:dyDescent="0.25">
      <c r="A467" s="226"/>
      <c r="D467" s="226"/>
      <c r="G467" s="236"/>
      <c r="H467" s="236"/>
      <c r="I467" s="236"/>
      <c r="J467" s="236"/>
      <c r="K467" s="236"/>
      <c r="L467" s="236"/>
      <c r="M467" s="236"/>
      <c r="N467" s="236"/>
      <c r="O467" s="236"/>
      <c r="P467" s="237"/>
      <c r="Q467" s="236"/>
      <c r="R467" s="236"/>
      <c r="S467" s="236"/>
      <c r="T467" s="236"/>
    </row>
    <row r="468" spans="1:20" x14ac:dyDescent="0.25">
      <c r="A468" s="226"/>
      <c r="D468" s="226"/>
      <c r="G468" s="236"/>
      <c r="H468" s="236"/>
      <c r="I468" s="236"/>
      <c r="J468" s="236"/>
      <c r="K468" s="236"/>
      <c r="L468" s="236"/>
      <c r="M468" s="236"/>
      <c r="N468" s="236"/>
      <c r="O468" s="236"/>
      <c r="P468" s="237"/>
      <c r="Q468" s="236"/>
      <c r="R468" s="236"/>
      <c r="S468" s="236"/>
      <c r="T468" s="236"/>
    </row>
    <row r="469" spans="1:20" x14ac:dyDescent="0.25">
      <c r="A469" s="226"/>
      <c r="D469" s="226"/>
      <c r="G469" s="236"/>
      <c r="H469" s="236"/>
      <c r="I469" s="236"/>
      <c r="J469" s="236"/>
      <c r="K469" s="236"/>
      <c r="L469" s="236"/>
      <c r="M469" s="236"/>
      <c r="N469" s="236"/>
      <c r="O469" s="236"/>
      <c r="P469" s="237"/>
      <c r="Q469" s="236"/>
      <c r="R469" s="236"/>
      <c r="S469" s="236"/>
      <c r="T469" s="236"/>
    </row>
    <row r="470" spans="1:20" x14ac:dyDescent="0.25">
      <c r="A470" s="226"/>
      <c r="D470" s="226"/>
      <c r="G470" s="236"/>
      <c r="H470" s="236"/>
      <c r="I470" s="236"/>
      <c r="J470" s="236"/>
      <c r="K470" s="236"/>
      <c r="L470" s="236"/>
      <c r="M470" s="236"/>
      <c r="N470" s="236"/>
      <c r="O470" s="236"/>
      <c r="P470" s="237"/>
      <c r="Q470" s="236"/>
      <c r="R470" s="236"/>
      <c r="S470" s="236"/>
      <c r="T470" s="236"/>
    </row>
    <row r="471" spans="1:20" x14ac:dyDescent="0.25">
      <c r="A471" s="226"/>
      <c r="D471" s="226"/>
      <c r="G471" s="236"/>
      <c r="H471" s="236"/>
      <c r="I471" s="236"/>
      <c r="J471" s="236"/>
      <c r="K471" s="236"/>
      <c r="L471" s="236"/>
      <c r="M471" s="236"/>
      <c r="N471" s="236"/>
      <c r="O471" s="236"/>
      <c r="P471" s="237"/>
      <c r="Q471" s="236"/>
      <c r="R471" s="236"/>
      <c r="S471" s="236"/>
      <c r="T471" s="236"/>
    </row>
    <row r="472" spans="1:20" x14ac:dyDescent="0.25">
      <c r="A472" s="226"/>
      <c r="D472" s="226"/>
      <c r="G472" s="236"/>
      <c r="H472" s="236"/>
      <c r="I472" s="236"/>
      <c r="J472" s="236"/>
      <c r="K472" s="236"/>
      <c r="L472" s="236"/>
      <c r="M472" s="236"/>
      <c r="N472" s="236"/>
      <c r="O472" s="236"/>
      <c r="P472" s="237"/>
      <c r="Q472" s="236"/>
      <c r="R472" s="236"/>
      <c r="S472" s="236"/>
      <c r="T472" s="236"/>
    </row>
    <row r="473" spans="1:20" x14ac:dyDescent="0.25">
      <c r="A473" s="226"/>
      <c r="D473" s="226"/>
      <c r="G473" s="236"/>
      <c r="H473" s="236"/>
      <c r="I473" s="236"/>
      <c r="J473" s="236"/>
      <c r="K473" s="236"/>
      <c r="L473" s="236"/>
      <c r="M473" s="236"/>
      <c r="N473" s="236"/>
      <c r="O473" s="236"/>
      <c r="P473" s="237"/>
      <c r="Q473" s="236"/>
      <c r="R473" s="236"/>
      <c r="S473" s="236"/>
      <c r="T473" s="236"/>
    </row>
    <row r="474" spans="1:20" x14ac:dyDescent="0.25">
      <c r="A474" s="226"/>
      <c r="D474" s="226"/>
      <c r="G474" s="236"/>
      <c r="H474" s="236"/>
      <c r="I474" s="236"/>
      <c r="J474" s="236"/>
      <c r="K474" s="236"/>
      <c r="L474" s="236"/>
      <c r="M474" s="236"/>
      <c r="N474" s="236"/>
      <c r="O474" s="236"/>
      <c r="P474" s="237"/>
      <c r="Q474" s="236"/>
      <c r="R474" s="236"/>
      <c r="S474" s="236"/>
      <c r="T474" s="236"/>
    </row>
    <row r="475" spans="1:20" x14ac:dyDescent="0.25">
      <c r="A475" s="226"/>
      <c r="D475" s="226"/>
      <c r="G475" s="236"/>
      <c r="H475" s="236"/>
      <c r="I475" s="236"/>
      <c r="J475" s="236"/>
      <c r="K475" s="236"/>
      <c r="L475" s="236"/>
      <c r="M475" s="236"/>
      <c r="N475" s="236"/>
      <c r="O475" s="236"/>
      <c r="P475" s="237"/>
      <c r="Q475" s="236"/>
      <c r="R475" s="236"/>
      <c r="S475" s="236"/>
      <c r="T475" s="236"/>
    </row>
    <row r="476" spans="1:20" x14ac:dyDescent="0.25">
      <c r="A476" s="226"/>
      <c r="D476" s="226"/>
      <c r="G476" s="236"/>
      <c r="H476" s="236"/>
      <c r="I476" s="236"/>
      <c r="J476" s="236"/>
      <c r="K476" s="236"/>
      <c r="L476" s="236"/>
      <c r="M476" s="236"/>
      <c r="N476" s="236"/>
      <c r="O476" s="236"/>
      <c r="P476" s="237"/>
      <c r="Q476" s="236"/>
      <c r="R476" s="236"/>
      <c r="S476" s="236"/>
      <c r="T476" s="236"/>
    </row>
    <row r="477" spans="1:20" x14ac:dyDescent="0.25">
      <c r="A477" s="226"/>
      <c r="D477" s="226"/>
      <c r="G477" s="236"/>
      <c r="H477" s="236"/>
      <c r="I477" s="236"/>
      <c r="J477" s="236"/>
      <c r="K477" s="236"/>
      <c r="L477" s="236"/>
      <c r="M477" s="236"/>
      <c r="N477" s="236"/>
      <c r="O477" s="236"/>
      <c r="P477" s="237"/>
      <c r="Q477" s="236"/>
      <c r="R477" s="236"/>
      <c r="S477" s="236"/>
      <c r="T477" s="236"/>
    </row>
    <row r="478" spans="1:20" x14ac:dyDescent="0.25">
      <c r="A478" s="226"/>
      <c r="D478" s="226"/>
      <c r="G478" s="236"/>
      <c r="H478" s="236"/>
      <c r="I478" s="236"/>
      <c r="J478" s="236"/>
      <c r="K478" s="236"/>
      <c r="L478" s="236"/>
      <c r="M478" s="236"/>
      <c r="N478" s="236"/>
      <c r="O478" s="236"/>
      <c r="P478" s="237"/>
      <c r="Q478" s="236"/>
      <c r="R478" s="236"/>
      <c r="S478" s="236"/>
      <c r="T478" s="236"/>
    </row>
    <row r="479" spans="1:20" x14ac:dyDescent="0.25">
      <c r="A479" s="226"/>
      <c r="D479" s="226"/>
      <c r="G479" s="236"/>
      <c r="H479" s="236"/>
      <c r="I479" s="236"/>
      <c r="J479" s="236"/>
      <c r="K479" s="236"/>
      <c r="L479" s="236"/>
      <c r="M479" s="236"/>
      <c r="N479" s="236"/>
      <c r="O479" s="236"/>
      <c r="P479" s="237"/>
      <c r="Q479" s="236"/>
      <c r="R479" s="236"/>
      <c r="S479" s="236"/>
      <c r="T479" s="236"/>
    </row>
    <row r="480" spans="1:20" x14ac:dyDescent="0.25">
      <c r="A480" s="226"/>
      <c r="D480" s="226"/>
      <c r="G480" s="236"/>
      <c r="H480" s="236"/>
      <c r="I480" s="236"/>
      <c r="J480" s="236"/>
      <c r="K480" s="236"/>
      <c r="L480" s="236"/>
      <c r="M480" s="236"/>
      <c r="N480" s="236"/>
      <c r="O480" s="236"/>
      <c r="P480" s="237"/>
      <c r="Q480" s="236"/>
      <c r="R480" s="236"/>
      <c r="S480" s="236"/>
      <c r="T480" s="236"/>
    </row>
    <row r="481" spans="1:20" x14ac:dyDescent="0.25">
      <c r="A481" s="226"/>
      <c r="D481" s="226"/>
      <c r="G481" s="236"/>
      <c r="H481" s="236"/>
      <c r="I481" s="236"/>
      <c r="J481" s="236"/>
      <c r="K481" s="236"/>
      <c r="L481" s="236"/>
      <c r="M481" s="236"/>
      <c r="N481" s="236"/>
      <c r="O481" s="236"/>
      <c r="P481" s="237"/>
      <c r="Q481" s="236"/>
      <c r="R481" s="236"/>
      <c r="S481" s="236"/>
      <c r="T481" s="236"/>
    </row>
    <row r="482" spans="1:20" x14ac:dyDescent="0.25">
      <c r="A482" s="226"/>
      <c r="D482" s="226"/>
      <c r="G482" s="236"/>
      <c r="H482" s="236"/>
      <c r="I482" s="236"/>
      <c r="J482" s="236"/>
      <c r="K482" s="236"/>
      <c r="L482" s="236"/>
      <c r="M482" s="236"/>
      <c r="N482" s="236"/>
      <c r="O482" s="236"/>
      <c r="P482" s="237"/>
      <c r="Q482" s="236"/>
      <c r="R482" s="236"/>
      <c r="S482" s="236"/>
      <c r="T482" s="236"/>
    </row>
    <row r="483" spans="1:20" x14ac:dyDescent="0.25">
      <c r="A483" s="226"/>
      <c r="D483" s="226"/>
      <c r="G483" s="236"/>
      <c r="H483" s="236"/>
      <c r="I483" s="236"/>
      <c r="J483" s="236"/>
      <c r="K483" s="236"/>
      <c r="L483" s="236"/>
      <c r="M483" s="236"/>
      <c r="N483" s="236"/>
      <c r="O483" s="236"/>
      <c r="P483" s="237"/>
      <c r="Q483" s="236"/>
      <c r="R483" s="236"/>
      <c r="S483" s="236"/>
      <c r="T483" s="236"/>
    </row>
    <row r="484" spans="1:20" x14ac:dyDescent="0.25">
      <c r="A484" s="226"/>
      <c r="D484" s="226"/>
      <c r="G484" s="236"/>
      <c r="H484" s="236"/>
      <c r="I484" s="236"/>
      <c r="J484" s="236"/>
      <c r="K484" s="236"/>
      <c r="L484" s="236"/>
      <c r="M484" s="236"/>
      <c r="N484" s="236"/>
      <c r="O484" s="236"/>
      <c r="P484" s="237"/>
      <c r="Q484" s="236"/>
      <c r="R484" s="236"/>
      <c r="S484" s="236"/>
      <c r="T484" s="236"/>
    </row>
    <row r="485" spans="1:20" x14ac:dyDescent="0.25">
      <c r="A485" s="226"/>
      <c r="D485" s="226"/>
      <c r="G485" s="236"/>
      <c r="H485" s="236"/>
      <c r="I485" s="236"/>
      <c r="J485" s="236"/>
      <c r="K485" s="236"/>
      <c r="L485" s="236"/>
      <c r="M485" s="236"/>
      <c r="N485" s="236"/>
      <c r="O485" s="236"/>
      <c r="P485" s="237"/>
      <c r="Q485" s="236"/>
      <c r="R485" s="236"/>
      <c r="S485" s="236"/>
      <c r="T485" s="236"/>
    </row>
    <row r="486" spans="1:20" x14ac:dyDescent="0.25">
      <c r="A486" s="226"/>
      <c r="D486" s="226"/>
      <c r="G486" s="236"/>
      <c r="H486" s="236"/>
      <c r="I486" s="236"/>
      <c r="J486" s="236"/>
      <c r="K486" s="236"/>
      <c r="L486" s="236"/>
      <c r="M486" s="236"/>
      <c r="N486" s="236"/>
      <c r="O486" s="236"/>
      <c r="P486" s="237"/>
      <c r="Q486" s="236"/>
      <c r="R486" s="236"/>
      <c r="S486" s="236"/>
      <c r="T486" s="236"/>
    </row>
    <row r="487" spans="1:20" x14ac:dyDescent="0.25">
      <c r="A487" s="226"/>
      <c r="D487" s="226"/>
      <c r="G487" s="236"/>
      <c r="H487" s="236"/>
      <c r="I487" s="236"/>
      <c r="J487" s="236"/>
      <c r="K487" s="236"/>
      <c r="L487" s="236"/>
      <c r="M487" s="236"/>
      <c r="N487" s="236"/>
      <c r="O487" s="236"/>
      <c r="P487" s="237"/>
      <c r="Q487" s="236"/>
      <c r="R487" s="236"/>
      <c r="S487" s="236"/>
      <c r="T487" s="236"/>
    </row>
    <row r="488" spans="1:20" x14ac:dyDescent="0.25">
      <c r="A488" s="226"/>
      <c r="D488" s="226"/>
      <c r="G488" s="236"/>
      <c r="H488" s="236"/>
      <c r="I488" s="236"/>
      <c r="J488" s="236"/>
      <c r="K488" s="236"/>
      <c r="L488" s="236"/>
      <c r="M488" s="236"/>
      <c r="N488" s="236"/>
      <c r="O488" s="236"/>
      <c r="P488" s="237"/>
      <c r="Q488" s="236"/>
      <c r="R488" s="236"/>
      <c r="S488" s="236"/>
      <c r="T488" s="236"/>
    </row>
    <row r="489" spans="1:20" x14ac:dyDescent="0.25">
      <c r="A489" s="226"/>
      <c r="D489" s="226"/>
      <c r="G489" s="236"/>
      <c r="H489" s="236"/>
      <c r="I489" s="236"/>
      <c r="J489" s="236"/>
      <c r="K489" s="236"/>
      <c r="L489" s="236"/>
      <c r="M489" s="236"/>
      <c r="N489" s="236"/>
      <c r="O489" s="236"/>
      <c r="P489" s="237"/>
      <c r="Q489" s="236"/>
      <c r="R489" s="236"/>
      <c r="S489" s="236"/>
      <c r="T489" s="236"/>
    </row>
    <row r="490" spans="1:20" x14ac:dyDescent="0.25">
      <c r="A490" s="226"/>
      <c r="D490" s="226"/>
      <c r="G490" s="236"/>
      <c r="H490" s="236"/>
      <c r="I490" s="236"/>
      <c r="J490" s="236"/>
      <c r="K490" s="236"/>
      <c r="L490" s="236"/>
      <c r="M490" s="236"/>
      <c r="N490" s="236"/>
      <c r="O490" s="236"/>
      <c r="P490" s="237"/>
      <c r="Q490" s="236"/>
      <c r="R490" s="236"/>
      <c r="S490" s="236"/>
      <c r="T490" s="236"/>
    </row>
    <row r="491" spans="1:20" x14ac:dyDescent="0.25">
      <c r="A491" s="226"/>
      <c r="D491" s="226"/>
      <c r="G491" s="236"/>
      <c r="H491" s="236"/>
      <c r="I491" s="236"/>
      <c r="J491" s="236"/>
      <c r="K491" s="236"/>
      <c r="L491" s="236"/>
      <c r="M491" s="236"/>
      <c r="N491" s="236"/>
      <c r="O491" s="236"/>
      <c r="P491" s="237"/>
      <c r="Q491" s="236"/>
      <c r="R491" s="236"/>
      <c r="S491" s="236"/>
      <c r="T491" s="236"/>
    </row>
    <row r="492" spans="1:20" x14ac:dyDescent="0.25">
      <c r="A492" s="226"/>
      <c r="D492" s="226"/>
      <c r="G492" s="236"/>
      <c r="H492" s="236"/>
      <c r="I492" s="236"/>
      <c r="J492" s="236"/>
      <c r="K492" s="236"/>
      <c r="L492" s="236"/>
      <c r="M492" s="236"/>
      <c r="N492" s="236"/>
      <c r="O492" s="236"/>
      <c r="P492" s="237"/>
      <c r="Q492" s="236"/>
      <c r="R492" s="236"/>
      <c r="S492" s="236"/>
      <c r="T492" s="236"/>
    </row>
    <row r="493" spans="1:20" x14ac:dyDescent="0.25">
      <c r="A493" s="226"/>
      <c r="D493" s="226"/>
      <c r="G493" s="236"/>
      <c r="H493" s="236"/>
      <c r="I493" s="236"/>
      <c r="J493" s="236"/>
      <c r="K493" s="236"/>
      <c r="L493" s="236"/>
      <c r="M493" s="236"/>
      <c r="N493" s="236"/>
      <c r="O493" s="236"/>
      <c r="P493" s="237"/>
      <c r="Q493" s="236"/>
      <c r="R493" s="236"/>
      <c r="S493" s="236"/>
      <c r="T493" s="236"/>
    </row>
    <row r="494" spans="1:20" x14ac:dyDescent="0.25">
      <c r="A494" s="226"/>
      <c r="D494" s="226"/>
      <c r="G494" s="236"/>
      <c r="H494" s="236"/>
      <c r="I494" s="236"/>
      <c r="J494" s="236"/>
      <c r="K494" s="236"/>
      <c r="L494" s="236"/>
      <c r="M494" s="236"/>
      <c r="N494" s="236"/>
      <c r="O494" s="236"/>
      <c r="P494" s="237"/>
      <c r="Q494" s="236"/>
      <c r="R494" s="236"/>
      <c r="S494" s="236"/>
      <c r="T494" s="236"/>
    </row>
    <row r="495" spans="1:20" x14ac:dyDescent="0.25">
      <c r="A495" s="226"/>
      <c r="D495" s="226"/>
      <c r="G495" s="236"/>
      <c r="H495" s="236"/>
      <c r="I495" s="236"/>
      <c r="J495" s="236"/>
      <c r="K495" s="236"/>
      <c r="L495" s="236"/>
      <c r="M495" s="236"/>
      <c r="N495" s="236"/>
      <c r="O495" s="236"/>
      <c r="P495" s="237"/>
      <c r="Q495" s="236"/>
      <c r="R495" s="236"/>
      <c r="S495" s="236"/>
      <c r="T495" s="236"/>
    </row>
    <row r="496" spans="1:20" x14ac:dyDescent="0.25">
      <c r="A496" s="226"/>
      <c r="D496" s="226"/>
      <c r="G496" s="236"/>
      <c r="H496" s="236"/>
      <c r="I496" s="236"/>
      <c r="J496" s="236"/>
      <c r="K496" s="236"/>
      <c r="L496" s="236"/>
      <c r="M496" s="236"/>
      <c r="N496" s="236"/>
      <c r="O496" s="236"/>
      <c r="P496" s="237"/>
      <c r="Q496" s="236"/>
      <c r="R496" s="236"/>
      <c r="S496" s="236"/>
      <c r="T496" s="236"/>
    </row>
    <row r="497" spans="1:20" x14ac:dyDescent="0.25">
      <c r="A497" s="226"/>
      <c r="D497" s="226"/>
      <c r="G497" s="236"/>
      <c r="H497" s="236"/>
      <c r="I497" s="236"/>
      <c r="J497" s="236"/>
      <c r="K497" s="236"/>
      <c r="L497" s="236"/>
      <c r="M497" s="236"/>
      <c r="N497" s="236"/>
      <c r="O497" s="236"/>
      <c r="P497" s="237"/>
      <c r="Q497" s="236"/>
      <c r="R497" s="236"/>
      <c r="S497" s="236"/>
      <c r="T497" s="236"/>
    </row>
    <row r="498" spans="1:20" x14ac:dyDescent="0.25">
      <c r="A498" s="226"/>
      <c r="D498" s="226"/>
      <c r="G498" s="236"/>
      <c r="H498" s="236"/>
      <c r="I498" s="236"/>
      <c r="J498" s="236"/>
      <c r="K498" s="236"/>
      <c r="L498" s="236"/>
      <c r="M498" s="236"/>
      <c r="N498" s="236"/>
      <c r="O498" s="236"/>
      <c r="P498" s="237"/>
      <c r="Q498" s="236"/>
      <c r="R498" s="236"/>
      <c r="S498" s="236"/>
      <c r="T498" s="236"/>
    </row>
    <row r="499" spans="1:20" x14ac:dyDescent="0.25">
      <c r="A499" s="226"/>
      <c r="D499" s="226"/>
      <c r="G499" s="236"/>
      <c r="H499" s="236"/>
      <c r="I499" s="236"/>
      <c r="J499" s="236"/>
      <c r="K499" s="236"/>
      <c r="L499" s="236"/>
      <c r="M499" s="236"/>
      <c r="N499" s="236"/>
      <c r="O499" s="236"/>
      <c r="P499" s="237"/>
      <c r="Q499" s="236"/>
      <c r="R499" s="236"/>
      <c r="S499" s="236"/>
      <c r="T499" s="236"/>
    </row>
    <row r="500" spans="1:20" x14ac:dyDescent="0.25">
      <c r="A500" s="226"/>
      <c r="D500" s="226"/>
      <c r="G500" s="236"/>
      <c r="H500" s="236"/>
      <c r="I500" s="236"/>
      <c r="J500" s="236"/>
      <c r="K500" s="236"/>
      <c r="L500" s="236"/>
      <c r="M500" s="236"/>
      <c r="N500" s="236"/>
      <c r="O500" s="236"/>
      <c r="P500" s="237"/>
      <c r="Q500" s="236"/>
      <c r="R500" s="236"/>
      <c r="S500" s="236"/>
      <c r="T500" s="236"/>
    </row>
    <row r="501" spans="1:20" x14ac:dyDescent="0.25">
      <c r="A501" s="226"/>
      <c r="D501" s="226"/>
      <c r="G501" s="236"/>
      <c r="H501" s="236"/>
      <c r="I501" s="236"/>
      <c r="J501" s="236"/>
      <c r="K501" s="236"/>
      <c r="L501" s="236"/>
      <c r="M501" s="236"/>
      <c r="N501" s="236"/>
      <c r="O501" s="236"/>
      <c r="P501" s="237"/>
      <c r="Q501" s="236"/>
      <c r="R501" s="236"/>
      <c r="S501" s="236"/>
      <c r="T501" s="236"/>
    </row>
    <row r="502" spans="1:20" x14ac:dyDescent="0.25">
      <c r="A502" s="226"/>
      <c r="D502" s="226"/>
      <c r="G502" s="236"/>
      <c r="H502" s="236"/>
      <c r="I502" s="236"/>
      <c r="J502" s="236"/>
      <c r="K502" s="236"/>
      <c r="L502" s="236"/>
      <c r="M502" s="236"/>
      <c r="N502" s="236"/>
      <c r="O502" s="236"/>
      <c r="P502" s="237"/>
      <c r="Q502" s="236"/>
      <c r="R502" s="236"/>
      <c r="S502" s="236"/>
      <c r="T502" s="236"/>
    </row>
    <row r="503" spans="1:20" x14ac:dyDescent="0.25">
      <c r="A503" s="226"/>
      <c r="D503" s="226"/>
      <c r="G503" s="236"/>
      <c r="H503" s="236"/>
      <c r="I503" s="236"/>
      <c r="J503" s="236"/>
      <c r="K503" s="236"/>
      <c r="L503" s="236"/>
      <c r="M503" s="236"/>
      <c r="N503" s="236"/>
      <c r="O503" s="236"/>
      <c r="P503" s="237"/>
      <c r="Q503" s="236"/>
      <c r="R503" s="236"/>
      <c r="S503" s="236"/>
      <c r="T503" s="236"/>
    </row>
    <row r="504" spans="1:20" x14ac:dyDescent="0.25">
      <c r="A504" s="226"/>
      <c r="D504" s="226"/>
      <c r="G504" s="236"/>
      <c r="H504" s="236"/>
      <c r="I504" s="236"/>
      <c r="J504" s="236"/>
      <c r="K504" s="236"/>
      <c r="L504" s="236"/>
      <c r="M504" s="236"/>
      <c r="N504" s="236"/>
      <c r="O504" s="236"/>
      <c r="P504" s="237"/>
      <c r="Q504" s="236"/>
      <c r="R504" s="236"/>
      <c r="S504" s="236"/>
      <c r="T504" s="236"/>
    </row>
    <row r="505" spans="1:20" x14ac:dyDescent="0.25">
      <c r="A505" s="226"/>
      <c r="D505" s="226"/>
      <c r="G505" s="236"/>
      <c r="H505" s="236"/>
      <c r="I505" s="236"/>
      <c r="J505" s="236"/>
      <c r="K505" s="236"/>
      <c r="L505" s="236"/>
      <c r="M505" s="236"/>
      <c r="N505" s="236"/>
      <c r="O505" s="236"/>
      <c r="P505" s="237"/>
      <c r="Q505" s="236"/>
      <c r="R505" s="236"/>
      <c r="S505" s="236"/>
      <c r="T505" s="236"/>
    </row>
    <row r="506" spans="1:20" x14ac:dyDescent="0.25">
      <c r="A506" s="226"/>
      <c r="D506" s="226"/>
      <c r="G506" s="236"/>
      <c r="H506" s="236"/>
      <c r="I506" s="236"/>
      <c r="J506" s="236"/>
      <c r="K506" s="236"/>
      <c r="L506" s="236"/>
      <c r="M506" s="236"/>
      <c r="N506" s="236"/>
      <c r="O506" s="236"/>
      <c r="P506" s="237"/>
      <c r="Q506" s="236"/>
      <c r="R506" s="236"/>
      <c r="S506" s="236"/>
      <c r="T506" s="236"/>
    </row>
    <row r="507" spans="1:20" x14ac:dyDescent="0.25">
      <c r="A507" s="226"/>
      <c r="D507" s="226"/>
      <c r="G507" s="236"/>
      <c r="H507" s="236"/>
      <c r="I507" s="236"/>
      <c r="J507" s="236"/>
      <c r="K507" s="236"/>
      <c r="L507" s="236"/>
      <c r="M507" s="236"/>
      <c r="N507" s="236"/>
      <c r="O507" s="236"/>
      <c r="P507" s="237"/>
      <c r="Q507" s="236"/>
      <c r="R507" s="236"/>
      <c r="S507" s="236"/>
      <c r="T507" s="236"/>
    </row>
    <row r="508" spans="1:20" x14ac:dyDescent="0.25">
      <c r="A508" s="226"/>
      <c r="D508" s="226"/>
      <c r="G508" s="236"/>
      <c r="H508" s="236"/>
      <c r="I508" s="236"/>
      <c r="J508" s="236"/>
      <c r="K508" s="236"/>
      <c r="L508" s="236"/>
      <c r="M508" s="236"/>
      <c r="N508" s="236"/>
      <c r="O508" s="236"/>
      <c r="P508" s="237"/>
      <c r="Q508" s="236"/>
      <c r="R508" s="236"/>
      <c r="S508" s="236"/>
      <c r="T508" s="236"/>
    </row>
    <row r="509" spans="1:20" x14ac:dyDescent="0.25">
      <c r="A509" s="226"/>
      <c r="D509" s="226"/>
      <c r="G509" s="236"/>
      <c r="H509" s="236"/>
      <c r="I509" s="236"/>
      <c r="J509" s="236"/>
      <c r="K509" s="236"/>
      <c r="L509" s="236"/>
      <c r="M509" s="236"/>
      <c r="N509" s="236"/>
      <c r="O509" s="236"/>
      <c r="P509" s="237"/>
      <c r="Q509" s="236"/>
      <c r="R509" s="236"/>
      <c r="S509" s="236"/>
      <c r="T509" s="236"/>
    </row>
    <row r="510" spans="1:20" x14ac:dyDescent="0.25">
      <c r="A510" s="226"/>
      <c r="D510" s="226"/>
      <c r="G510" s="236"/>
      <c r="H510" s="236"/>
      <c r="I510" s="236"/>
      <c r="J510" s="236"/>
      <c r="K510" s="236"/>
      <c r="L510" s="236"/>
      <c r="M510" s="236"/>
      <c r="N510" s="236"/>
      <c r="O510" s="236"/>
      <c r="P510" s="237"/>
      <c r="Q510" s="236"/>
      <c r="R510" s="236"/>
      <c r="S510" s="236"/>
      <c r="T510" s="236"/>
    </row>
    <row r="511" spans="1:20" x14ac:dyDescent="0.25">
      <c r="A511" s="226"/>
      <c r="D511" s="226"/>
      <c r="G511" s="236"/>
      <c r="H511" s="236"/>
      <c r="I511" s="236"/>
      <c r="J511" s="236"/>
      <c r="K511" s="236"/>
      <c r="L511" s="236"/>
      <c r="M511" s="236"/>
      <c r="N511" s="236"/>
      <c r="O511" s="236"/>
      <c r="P511" s="237"/>
      <c r="Q511" s="236"/>
      <c r="R511" s="236"/>
      <c r="S511" s="236"/>
      <c r="T511" s="236"/>
    </row>
    <row r="512" spans="1:20" x14ac:dyDescent="0.25">
      <c r="A512" s="226"/>
      <c r="D512" s="226"/>
      <c r="G512" s="236"/>
      <c r="H512" s="236"/>
      <c r="I512" s="236"/>
      <c r="J512" s="236"/>
      <c r="K512" s="236"/>
      <c r="L512" s="236"/>
      <c r="M512" s="236"/>
      <c r="N512" s="236"/>
      <c r="O512" s="236"/>
      <c r="P512" s="237"/>
      <c r="Q512" s="236"/>
      <c r="R512" s="236"/>
      <c r="S512" s="236"/>
      <c r="T512" s="236"/>
    </row>
    <row r="513" spans="1:20" x14ac:dyDescent="0.25">
      <c r="A513" s="226"/>
      <c r="D513" s="226"/>
      <c r="G513" s="236"/>
      <c r="H513" s="236"/>
      <c r="I513" s="236"/>
      <c r="J513" s="236"/>
      <c r="K513" s="236"/>
      <c r="L513" s="236"/>
      <c r="M513" s="236"/>
      <c r="N513" s="236"/>
      <c r="O513" s="236"/>
      <c r="P513" s="237"/>
      <c r="Q513" s="236"/>
      <c r="R513" s="236"/>
      <c r="S513" s="236"/>
      <c r="T513" s="236"/>
    </row>
    <row r="514" spans="1:20" x14ac:dyDescent="0.25">
      <c r="A514" s="226"/>
      <c r="D514" s="226"/>
      <c r="G514" s="236"/>
      <c r="H514" s="236"/>
      <c r="I514" s="236"/>
      <c r="J514" s="236"/>
      <c r="K514" s="236"/>
      <c r="L514" s="236"/>
      <c r="M514" s="236"/>
      <c r="N514" s="236"/>
      <c r="O514" s="236"/>
      <c r="P514" s="237"/>
      <c r="Q514" s="236"/>
      <c r="R514" s="236"/>
      <c r="S514" s="236"/>
      <c r="T514" s="236"/>
    </row>
    <row r="515" spans="1:20" x14ac:dyDescent="0.25">
      <c r="A515" s="226"/>
      <c r="D515" s="226"/>
      <c r="G515" s="236"/>
      <c r="H515" s="236"/>
      <c r="I515" s="236"/>
      <c r="J515" s="236"/>
      <c r="K515" s="236"/>
      <c r="L515" s="236"/>
      <c r="M515" s="236"/>
      <c r="N515" s="236"/>
      <c r="O515" s="236"/>
      <c r="P515" s="237"/>
      <c r="Q515" s="236"/>
      <c r="R515" s="236"/>
      <c r="S515" s="236"/>
      <c r="T515" s="236"/>
    </row>
    <row r="516" spans="1:20" x14ac:dyDescent="0.25">
      <c r="A516" s="226"/>
      <c r="D516" s="226"/>
      <c r="G516" s="236"/>
      <c r="H516" s="236"/>
      <c r="I516" s="236"/>
      <c r="J516" s="236"/>
      <c r="K516" s="236"/>
      <c r="L516" s="236"/>
      <c r="M516" s="236"/>
      <c r="N516" s="236"/>
      <c r="O516" s="236"/>
      <c r="P516" s="237"/>
      <c r="Q516" s="236"/>
      <c r="R516" s="236"/>
      <c r="S516" s="236"/>
      <c r="T516" s="236"/>
    </row>
    <row r="517" spans="1:20" x14ac:dyDescent="0.25">
      <c r="A517" s="226"/>
      <c r="D517" s="226"/>
      <c r="G517" s="236"/>
      <c r="H517" s="236"/>
      <c r="I517" s="236"/>
      <c r="J517" s="236"/>
      <c r="K517" s="236"/>
      <c r="L517" s="236"/>
      <c r="M517" s="236"/>
      <c r="N517" s="236"/>
      <c r="O517" s="236"/>
      <c r="P517" s="237"/>
      <c r="Q517" s="236"/>
      <c r="R517" s="236"/>
      <c r="S517" s="236"/>
      <c r="T517" s="236"/>
    </row>
    <row r="518" spans="1:20" x14ac:dyDescent="0.25">
      <c r="A518" s="226"/>
      <c r="D518" s="226"/>
      <c r="G518" s="236"/>
      <c r="H518" s="236"/>
      <c r="I518" s="236"/>
      <c r="J518" s="236"/>
      <c r="K518" s="236"/>
      <c r="L518" s="236"/>
      <c r="M518" s="236"/>
      <c r="N518" s="236"/>
      <c r="O518" s="236"/>
      <c r="P518" s="237"/>
      <c r="Q518" s="236"/>
      <c r="R518" s="236"/>
      <c r="S518" s="236"/>
      <c r="T518" s="236"/>
    </row>
    <row r="519" spans="1:20" x14ac:dyDescent="0.25">
      <c r="A519" s="226"/>
      <c r="D519" s="226"/>
      <c r="G519" s="236"/>
      <c r="H519" s="236"/>
      <c r="I519" s="236"/>
      <c r="J519" s="236"/>
      <c r="K519" s="236"/>
      <c r="L519" s="236"/>
      <c r="M519" s="236"/>
      <c r="N519" s="236"/>
      <c r="O519" s="236"/>
      <c r="P519" s="237"/>
      <c r="Q519" s="236"/>
      <c r="R519" s="236"/>
      <c r="S519" s="236"/>
      <c r="T519" s="236"/>
    </row>
    <row r="520" spans="1:20" x14ac:dyDescent="0.25">
      <c r="A520" s="226"/>
      <c r="D520" s="226"/>
      <c r="G520" s="236"/>
      <c r="H520" s="236"/>
      <c r="I520" s="236"/>
      <c r="J520" s="236"/>
      <c r="K520" s="236"/>
      <c r="L520" s="236"/>
      <c r="M520" s="236"/>
      <c r="N520" s="236"/>
      <c r="O520" s="236"/>
      <c r="P520" s="237"/>
      <c r="Q520" s="236"/>
      <c r="R520" s="236"/>
      <c r="S520" s="236"/>
      <c r="T520" s="236"/>
    </row>
    <row r="521" spans="1:20" x14ac:dyDescent="0.25">
      <c r="A521" s="226"/>
      <c r="D521" s="226"/>
      <c r="G521" s="236"/>
      <c r="H521" s="236"/>
      <c r="I521" s="236"/>
      <c r="J521" s="236"/>
      <c r="K521" s="236"/>
      <c r="L521" s="236"/>
      <c r="M521" s="236"/>
      <c r="N521" s="236"/>
      <c r="O521" s="236"/>
      <c r="P521" s="237"/>
      <c r="Q521" s="236"/>
      <c r="R521" s="236"/>
      <c r="S521" s="236"/>
      <c r="T521" s="236"/>
    </row>
    <row r="522" spans="1:20" x14ac:dyDescent="0.25">
      <c r="A522" s="226"/>
      <c r="D522" s="226"/>
      <c r="G522" s="236"/>
      <c r="H522" s="236"/>
      <c r="I522" s="236"/>
      <c r="J522" s="236"/>
      <c r="K522" s="236"/>
      <c r="L522" s="236"/>
      <c r="M522" s="236"/>
      <c r="N522" s="236"/>
      <c r="O522" s="236"/>
      <c r="P522" s="237"/>
      <c r="Q522" s="236"/>
      <c r="R522" s="236"/>
      <c r="S522" s="236"/>
      <c r="T522" s="236"/>
    </row>
    <row r="523" spans="1:20" x14ac:dyDescent="0.25">
      <c r="A523" s="226"/>
      <c r="D523" s="226"/>
      <c r="G523" s="236"/>
      <c r="H523" s="236"/>
      <c r="I523" s="236"/>
      <c r="J523" s="236"/>
      <c r="K523" s="236"/>
      <c r="L523" s="236"/>
      <c r="M523" s="236"/>
      <c r="N523" s="236"/>
      <c r="O523" s="236"/>
      <c r="P523" s="237"/>
      <c r="Q523" s="236"/>
      <c r="R523" s="236"/>
      <c r="S523" s="236"/>
      <c r="T523" s="236"/>
    </row>
    <row r="524" spans="1:20" x14ac:dyDescent="0.25">
      <c r="A524" s="226"/>
      <c r="D524" s="226"/>
      <c r="G524" s="236"/>
      <c r="H524" s="236"/>
      <c r="I524" s="236"/>
      <c r="J524" s="236"/>
      <c r="K524" s="236"/>
      <c r="L524" s="236"/>
      <c r="M524" s="236"/>
      <c r="N524" s="236"/>
      <c r="O524" s="236"/>
      <c r="P524" s="237"/>
      <c r="Q524" s="236"/>
      <c r="R524" s="236"/>
      <c r="S524" s="236"/>
      <c r="T524" s="236"/>
    </row>
    <row r="525" spans="1:20" x14ac:dyDescent="0.25">
      <c r="A525" s="226"/>
      <c r="D525" s="226"/>
      <c r="G525" s="236"/>
      <c r="H525" s="236"/>
      <c r="I525" s="236"/>
      <c r="J525" s="236"/>
      <c r="K525" s="236"/>
      <c r="L525" s="236"/>
      <c r="M525" s="236"/>
      <c r="N525" s="236"/>
      <c r="O525" s="236"/>
      <c r="P525" s="237"/>
      <c r="Q525" s="236"/>
      <c r="R525" s="236"/>
      <c r="S525" s="236"/>
      <c r="T525" s="236"/>
    </row>
    <row r="526" spans="1:20" x14ac:dyDescent="0.25">
      <c r="A526" s="226"/>
      <c r="D526" s="226"/>
      <c r="G526" s="236"/>
      <c r="H526" s="236"/>
      <c r="I526" s="236"/>
      <c r="J526" s="236"/>
      <c r="K526" s="236"/>
      <c r="L526" s="236"/>
      <c r="M526" s="236"/>
      <c r="N526" s="236"/>
      <c r="O526" s="236"/>
      <c r="P526" s="237"/>
      <c r="Q526" s="236"/>
      <c r="R526" s="236"/>
      <c r="S526" s="236"/>
      <c r="T526" s="236"/>
    </row>
    <row r="527" spans="1:20" x14ac:dyDescent="0.25">
      <c r="A527" s="226"/>
      <c r="D527" s="226"/>
      <c r="G527" s="236"/>
      <c r="H527" s="236"/>
      <c r="I527" s="236"/>
      <c r="J527" s="236"/>
      <c r="K527" s="236"/>
      <c r="L527" s="236"/>
      <c r="M527" s="236"/>
      <c r="N527" s="236"/>
      <c r="O527" s="236"/>
      <c r="P527" s="237"/>
      <c r="Q527" s="236"/>
      <c r="R527" s="236"/>
      <c r="S527" s="236"/>
      <c r="T527" s="236"/>
    </row>
    <row r="528" spans="1:20" x14ac:dyDescent="0.25">
      <c r="A528" s="226"/>
      <c r="D528" s="226"/>
      <c r="G528" s="236"/>
      <c r="H528" s="236"/>
      <c r="I528" s="236"/>
      <c r="J528" s="236"/>
      <c r="K528" s="236"/>
      <c r="L528" s="236"/>
      <c r="M528" s="236"/>
      <c r="N528" s="236"/>
      <c r="O528" s="236"/>
      <c r="P528" s="237"/>
      <c r="Q528" s="236"/>
      <c r="R528" s="236"/>
      <c r="S528" s="236"/>
      <c r="T528" s="236"/>
    </row>
    <row r="529" spans="1:20" x14ac:dyDescent="0.25">
      <c r="A529" s="226"/>
      <c r="D529" s="226"/>
      <c r="G529" s="236"/>
      <c r="H529" s="236"/>
      <c r="I529" s="236"/>
      <c r="J529" s="236"/>
      <c r="K529" s="236"/>
      <c r="L529" s="236"/>
      <c r="M529" s="236"/>
      <c r="N529" s="236"/>
      <c r="O529" s="236"/>
      <c r="P529" s="237"/>
      <c r="Q529" s="236"/>
      <c r="R529" s="236"/>
      <c r="S529" s="236"/>
      <c r="T529" s="236"/>
    </row>
    <row r="530" spans="1:20" x14ac:dyDescent="0.25">
      <c r="A530" s="226"/>
      <c r="D530" s="226"/>
      <c r="G530" s="236"/>
      <c r="H530" s="236"/>
      <c r="I530" s="236"/>
      <c r="J530" s="236"/>
      <c r="K530" s="236"/>
      <c r="L530" s="236"/>
      <c r="M530" s="236"/>
      <c r="N530" s="236"/>
      <c r="O530" s="236"/>
      <c r="P530" s="237"/>
      <c r="Q530" s="236"/>
      <c r="R530" s="236"/>
      <c r="S530" s="236"/>
      <c r="T530" s="236"/>
    </row>
    <row r="531" spans="1:20" x14ac:dyDescent="0.25">
      <c r="A531" s="226"/>
      <c r="D531" s="226"/>
      <c r="G531" s="236"/>
      <c r="H531" s="236"/>
      <c r="I531" s="236"/>
      <c r="J531" s="236"/>
      <c r="K531" s="236"/>
      <c r="L531" s="236"/>
      <c r="M531" s="236"/>
      <c r="N531" s="236"/>
      <c r="O531" s="236"/>
      <c r="P531" s="237"/>
      <c r="Q531" s="236"/>
      <c r="R531" s="236"/>
      <c r="S531" s="236"/>
      <c r="T531" s="236"/>
    </row>
    <row r="532" spans="1:20" x14ac:dyDescent="0.25">
      <c r="A532" s="226"/>
      <c r="D532" s="226"/>
      <c r="G532" s="236"/>
      <c r="H532" s="236"/>
      <c r="I532" s="236"/>
      <c r="J532" s="236"/>
      <c r="K532" s="236"/>
      <c r="L532" s="236"/>
      <c r="M532" s="236"/>
      <c r="N532" s="236"/>
      <c r="O532" s="236"/>
      <c r="P532" s="237"/>
      <c r="Q532" s="236"/>
      <c r="R532" s="236"/>
      <c r="S532" s="236"/>
      <c r="T532" s="236"/>
    </row>
    <row r="533" spans="1:20" x14ac:dyDescent="0.25">
      <c r="A533" s="226"/>
      <c r="D533" s="226"/>
      <c r="G533" s="236"/>
      <c r="H533" s="236"/>
      <c r="I533" s="236"/>
      <c r="J533" s="236"/>
      <c r="K533" s="236"/>
      <c r="L533" s="236"/>
      <c r="M533" s="236"/>
      <c r="N533" s="236"/>
      <c r="O533" s="236"/>
      <c r="P533" s="237"/>
      <c r="Q533" s="236"/>
      <c r="R533" s="236"/>
      <c r="S533" s="236"/>
      <c r="T533" s="236"/>
    </row>
    <row r="534" spans="1:20" x14ac:dyDescent="0.25">
      <c r="A534" s="226"/>
      <c r="D534" s="226"/>
      <c r="G534" s="236"/>
      <c r="H534" s="236"/>
      <c r="I534" s="236"/>
      <c r="J534" s="236"/>
      <c r="K534" s="236"/>
      <c r="L534" s="236"/>
      <c r="M534" s="236"/>
      <c r="N534" s="236"/>
      <c r="O534" s="236"/>
      <c r="P534" s="237"/>
      <c r="Q534" s="236"/>
      <c r="R534" s="236"/>
      <c r="S534" s="236"/>
      <c r="T534" s="236"/>
    </row>
    <row r="535" spans="1:20" x14ac:dyDescent="0.25">
      <c r="A535" s="226"/>
      <c r="D535" s="226"/>
      <c r="G535" s="236"/>
      <c r="H535" s="236"/>
      <c r="I535" s="236"/>
      <c r="J535" s="236"/>
      <c r="K535" s="236"/>
      <c r="L535" s="236"/>
      <c r="M535" s="236"/>
      <c r="N535" s="236"/>
      <c r="O535" s="236"/>
      <c r="P535" s="237"/>
      <c r="Q535" s="236"/>
      <c r="R535" s="236"/>
      <c r="S535" s="236"/>
      <c r="T535" s="236"/>
    </row>
    <row r="536" spans="1:20" x14ac:dyDescent="0.25">
      <c r="A536" s="226"/>
      <c r="D536" s="226"/>
      <c r="G536" s="236"/>
      <c r="H536" s="236"/>
      <c r="I536" s="236"/>
      <c r="J536" s="236"/>
      <c r="K536" s="236"/>
      <c r="L536" s="236"/>
      <c r="M536" s="236"/>
      <c r="N536" s="236"/>
      <c r="O536" s="236"/>
      <c r="P536" s="237"/>
      <c r="Q536" s="236"/>
      <c r="R536" s="236"/>
      <c r="S536" s="236"/>
      <c r="T536" s="236"/>
    </row>
    <row r="537" spans="1:20" x14ac:dyDescent="0.25">
      <c r="A537" s="226"/>
      <c r="D537" s="226"/>
      <c r="G537" s="236"/>
      <c r="H537" s="236"/>
      <c r="I537" s="236"/>
      <c r="J537" s="236"/>
      <c r="K537" s="236"/>
      <c r="L537" s="236"/>
      <c r="M537" s="236"/>
      <c r="N537" s="236"/>
      <c r="O537" s="236"/>
      <c r="P537" s="237"/>
      <c r="Q537" s="236"/>
      <c r="R537" s="236"/>
      <c r="S537" s="236"/>
      <c r="T537" s="236"/>
    </row>
    <row r="538" spans="1:20" x14ac:dyDescent="0.25">
      <c r="A538" s="226"/>
      <c r="D538" s="226"/>
      <c r="G538" s="236"/>
      <c r="H538" s="236"/>
      <c r="I538" s="236"/>
      <c r="J538" s="236"/>
      <c r="K538" s="236"/>
      <c r="L538" s="236"/>
      <c r="M538" s="236"/>
      <c r="N538" s="236"/>
      <c r="O538" s="236"/>
      <c r="P538" s="237"/>
      <c r="Q538" s="236"/>
      <c r="R538" s="236"/>
      <c r="S538" s="236"/>
      <c r="T538" s="236"/>
    </row>
    <row r="539" spans="1:20" x14ac:dyDescent="0.25">
      <c r="A539" s="226"/>
      <c r="D539" s="226"/>
      <c r="G539" s="236"/>
      <c r="H539" s="236"/>
      <c r="I539" s="236"/>
      <c r="J539" s="236"/>
      <c r="K539" s="236"/>
      <c r="L539" s="236"/>
      <c r="M539" s="236"/>
      <c r="N539" s="236"/>
      <c r="O539" s="236"/>
      <c r="P539" s="237"/>
      <c r="Q539" s="236"/>
      <c r="R539" s="236"/>
      <c r="S539" s="236"/>
      <c r="T539" s="236"/>
    </row>
    <row r="540" spans="1:20" x14ac:dyDescent="0.25">
      <c r="A540" s="226"/>
      <c r="D540" s="226"/>
      <c r="G540" s="236"/>
      <c r="H540" s="236"/>
      <c r="I540" s="236"/>
      <c r="J540" s="236"/>
      <c r="K540" s="236"/>
      <c r="L540" s="236"/>
      <c r="M540" s="236"/>
      <c r="N540" s="236"/>
      <c r="O540" s="236"/>
      <c r="P540" s="237"/>
      <c r="Q540" s="236"/>
      <c r="R540" s="236"/>
      <c r="S540" s="236"/>
      <c r="T540" s="236"/>
    </row>
    <row r="541" spans="1:20" x14ac:dyDescent="0.25">
      <c r="A541" s="226"/>
      <c r="D541" s="226"/>
      <c r="G541" s="236"/>
      <c r="H541" s="236"/>
      <c r="I541" s="236"/>
      <c r="J541" s="236"/>
      <c r="K541" s="236"/>
      <c r="L541" s="236"/>
      <c r="M541" s="236"/>
      <c r="N541" s="236"/>
      <c r="O541" s="236"/>
      <c r="P541" s="237"/>
      <c r="Q541" s="236"/>
      <c r="R541" s="236"/>
      <c r="S541" s="236"/>
      <c r="T541" s="236"/>
    </row>
    <row r="542" spans="1:20" x14ac:dyDescent="0.25">
      <c r="A542" s="226"/>
      <c r="D542" s="226"/>
      <c r="G542" s="236"/>
      <c r="H542" s="236"/>
      <c r="I542" s="236"/>
      <c r="J542" s="236"/>
      <c r="K542" s="236"/>
      <c r="L542" s="236"/>
      <c r="M542" s="236"/>
      <c r="N542" s="236"/>
      <c r="O542" s="236"/>
      <c r="P542" s="237"/>
      <c r="Q542" s="236"/>
      <c r="R542" s="236"/>
      <c r="S542" s="236"/>
      <c r="T542" s="236"/>
    </row>
    <row r="543" spans="1:20" x14ac:dyDescent="0.25">
      <c r="A543" s="226"/>
      <c r="D543" s="226"/>
      <c r="G543" s="236"/>
      <c r="H543" s="236"/>
      <c r="I543" s="236"/>
      <c r="J543" s="236"/>
      <c r="K543" s="236"/>
      <c r="L543" s="236"/>
      <c r="M543" s="236"/>
      <c r="N543" s="236"/>
      <c r="O543" s="236"/>
      <c r="P543" s="237"/>
      <c r="Q543" s="236"/>
      <c r="R543" s="236"/>
      <c r="S543" s="236"/>
      <c r="T543" s="236"/>
    </row>
    <row r="544" spans="1:20" x14ac:dyDescent="0.25">
      <c r="A544" s="226"/>
      <c r="D544" s="226"/>
      <c r="G544" s="236"/>
      <c r="H544" s="236"/>
      <c r="I544" s="236"/>
      <c r="J544" s="236"/>
      <c r="K544" s="236"/>
      <c r="L544" s="236"/>
      <c r="M544" s="236"/>
      <c r="N544" s="236"/>
      <c r="O544" s="236"/>
      <c r="P544" s="237"/>
      <c r="Q544" s="236"/>
      <c r="R544" s="236"/>
      <c r="S544" s="236"/>
      <c r="T544" s="236"/>
    </row>
    <row r="545" spans="1:20" x14ac:dyDescent="0.25">
      <c r="A545" s="226"/>
      <c r="D545" s="226"/>
      <c r="G545" s="236"/>
      <c r="H545" s="236"/>
      <c r="I545" s="236"/>
      <c r="J545" s="236"/>
      <c r="K545" s="236"/>
      <c r="L545" s="236"/>
      <c r="M545" s="236"/>
      <c r="N545" s="236"/>
      <c r="O545" s="236"/>
      <c r="P545" s="237"/>
      <c r="Q545" s="236"/>
      <c r="R545" s="236"/>
      <c r="S545" s="236"/>
      <c r="T545" s="236"/>
    </row>
    <row r="546" spans="1:20" x14ac:dyDescent="0.25">
      <c r="A546" s="226"/>
      <c r="D546" s="226"/>
      <c r="G546" s="236"/>
      <c r="H546" s="236"/>
      <c r="I546" s="236"/>
      <c r="J546" s="236"/>
      <c r="K546" s="236"/>
      <c r="L546" s="236"/>
      <c r="M546" s="236"/>
      <c r="N546" s="236"/>
      <c r="O546" s="236"/>
      <c r="P546" s="237"/>
      <c r="Q546" s="236"/>
      <c r="R546" s="236"/>
      <c r="S546" s="236"/>
      <c r="T546" s="236"/>
    </row>
    <row r="547" spans="1:20" x14ac:dyDescent="0.25">
      <c r="A547" s="226"/>
      <c r="D547" s="226"/>
      <c r="G547" s="236"/>
      <c r="H547" s="236"/>
      <c r="I547" s="236"/>
      <c r="J547" s="236"/>
      <c r="K547" s="236"/>
      <c r="L547" s="236"/>
      <c r="M547" s="236"/>
      <c r="N547" s="236"/>
      <c r="O547" s="236"/>
      <c r="P547" s="237"/>
      <c r="Q547" s="236"/>
      <c r="R547" s="236"/>
      <c r="S547" s="236"/>
      <c r="T547" s="236"/>
    </row>
    <row r="548" spans="1:20" x14ac:dyDescent="0.25">
      <c r="A548" s="226"/>
      <c r="D548" s="226"/>
      <c r="G548" s="236"/>
      <c r="H548" s="236"/>
      <c r="I548" s="236"/>
      <c r="J548" s="236"/>
      <c r="K548" s="236"/>
      <c r="L548" s="236"/>
      <c r="M548" s="236"/>
      <c r="N548" s="236"/>
      <c r="O548" s="236"/>
      <c r="P548" s="237"/>
      <c r="Q548" s="236"/>
      <c r="R548" s="236"/>
      <c r="S548" s="236"/>
      <c r="T548" s="236"/>
    </row>
    <row r="549" spans="1:20" x14ac:dyDescent="0.25">
      <c r="A549" s="226"/>
      <c r="D549" s="226"/>
      <c r="G549" s="236"/>
      <c r="H549" s="236"/>
      <c r="I549" s="236"/>
      <c r="J549" s="236"/>
      <c r="K549" s="236"/>
      <c r="L549" s="236"/>
      <c r="M549" s="236"/>
      <c r="N549" s="236"/>
      <c r="O549" s="236"/>
      <c r="P549" s="237"/>
      <c r="Q549" s="236"/>
      <c r="R549" s="236"/>
      <c r="S549" s="236"/>
      <c r="T549" s="236"/>
    </row>
    <row r="550" spans="1:20" x14ac:dyDescent="0.25">
      <c r="A550" s="226"/>
      <c r="D550" s="226"/>
      <c r="G550" s="236"/>
      <c r="H550" s="236"/>
      <c r="I550" s="236"/>
      <c r="J550" s="236"/>
      <c r="K550" s="236"/>
      <c r="L550" s="236"/>
      <c r="M550" s="236"/>
      <c r="N550" s="236"/>
      <c r="O550" s="236"/>
      <c r="P550" s="237"/>
      <c r="Q550" s="236"/>
      <c r="R550" s="236"/>
      <c r="S550" s="236"/>
      <c r="T550" s="236"/>
    </row>
    <row r="551" spans="1:20" x14ac:dyDescent="0.25">
      <c r="A551" s="226"/>
      <c r="D551" s="226"/>
      <c r="G551" s="236"/>
      <c r="H551" s="236"/>
      <c r="I551" s="236"/>
      <c r="J551" s="236"/>
      <c r="K551" s="236"/>
      <c r="L551" s="236"/>
      <c r="M551" s="236"/>
      <c r="N551" s="236"/>
      <c r="O551" s="236"/>
      <c r="P551" s="237"/>
      <c r="Q551" s="236"/>
      <c r="R551" s="236"/>
      <c r="S551" s="236"/>
      <c r="T551" s="236"/>
    </row>
    <row r="552" spans="1:20" x14ac:dyDescent="0.25">
      <c r="A552" s="226"/>
      <c r="D552" s="226"/>
      <c r="G552" s="236"/>
      <c r="H552" s="236"/>
      <c r="I552" s="236"/>
      <c r="J552" s="236"/>
      <c r="K552" s="236"/>
      <c r="L552" s="236"/>
      <c r="M552" s="236"/>
      <c r="N552" s="236"/>
      <c r="O552" s="236"/>
      <c r="P552" s="237"/>
      <c r="Q552" s="236"/>
      <c r="R552" s="236"/>
      <c r="S552" s="236"/>
      <c r="T552" s="236"/>
    </row>
    <row r="553" spans="1:20" x14ac:dyDescent="0.25">
      <c r="A553" s="226"/>
      <c r="D553" s="226"/>
      <c r="G553" s="236"/>
      <c r="H553" s="236"/>
      <c r="I553" s="236"/>
      <c r="J553" s="236"/>
      <c r="K553" s="236"/>
      <c r="L553" s="236"/>
      <c r="M553" s="236"/>
      <c r="N553" s="236"/>
      <c r="O553" s="236"/>
      <c r="P553" s="237"/>
      <c r="Q553" s="236"/>
      <c r="R553" s="236"/>
      <c r="S553" s="236"/>
      <c r="T553" s="236"/>
    </row>
    <row r="554" spans="1:20" x14ac:dyDescent="0.25">
      <c r="A554" s="226"/>
      <c r="D554" s="226"/>
      <c r="G554" s="236"/>
      <c r="H554" s="236"/>
      <c r="I554" s="236"/>
      <c r="J554" s="236"/>
      <c r="K554" s="236"/>
      <c r="L554" s="236"/>
      <c r="M554" s="236"/>
      <c r="N554" s="236"/>
      <c r="O554" s="236"/>
      <c r="P554" s="237"/>
      <c r="Q554" s="236"/>
      <c r="R554" s="236"/>
      <c r="S554" s="236"/>
      <c r="T554" s="236"/>
    </row>
    <row r="555" spans="1:20" x14ac:dyDescent="0.25">
      <c r="A555" s="226"/>
      <c r="D555" s="226"/>
      <c r="G555" s="236"/>
      <c r="H555" s="236"/>
      <c r="I555" s="236"/>
      <c r="J555" s="236"/>
      <c r="K555" s="236"/>
      <c r="L555" s="236"/>
      <c r="M555" s="236"/>
      <c r="N555" s="236"/>
      <c r="O555" s="236"/>
      <c r="P555" s="237"/>
      <c r="Q555" s="236"/>
      <c r="R555" s="236"/>
      <c r="S555" s="236"/>
      <c r="T555" s="236"/>
    </row>
    <row r="556" spans="1:20" x14ac:dyDescent="0.25">
      <c r="A556" s="226"/>
      <c r="D556" s="226"/>
      <c r="G556" s="236"/>
      <c r="H556" s="236"/>
      <c r="I556" s="236"/>
      <c r="J556" s="236"/>
      <c r="K556" s="236"/>
      <c r="L556" s="236"/>
      <c r="M556" s="236"/>
      <c r="N556" s="236"/>
      <c r="O556" s="236"/>
      <c r="P556" s="237"/>
      <c r="Q556" s="236"/>
      <c r="R556" s="236"/>
      <c r="S556" s="236"/>
      <c r="T556" s="236"/>
    </row>
    <row r="557" spans="1:20" x14ac:dyDescent="0.25">
      <c r="A557" s="226"/>
      <c r="D557" s="226"/>
      <c r="G557" s="236"/>
      <c r="H557" s="236"/>
      <c r="I557" s="236"/>
      <c r="J557" s="236"/>
      <c r="K557" s="236"/>
      <c r="L557" s="236"/>
      <c r="M557" s="236"/>
      <c r="N557" s="236"/>
      <c r="O557" s="236"/>
      <c r="P557" s="237"/>
      <c r="Q557" s="236"/>
      <c r="R557" s="236"/>
      <c r="S557" s="236"/>
      <c r="T557" s="236"/>
    </row>
    <row r="558" spans="1:20" x14ac:dyDescent="0.25">
      <c r="A558" s="226"/>
      <c r="D558" s="226"/>
      <c r="G558" s="236"/>
      <c r="H558" s="236"/>
      <c r="I558" s="236"/>
      <c r="J558" s="236"/>
      <c r="K558" s="236"/>
      <c r="L558" s="236"/>
      <c r="M558" s="236"/>
      <c r="N558" s="236"/>
      <c r="O558" s="236"/>
      <c r="P558" s="237"/>
      <c r="Q558" s="236"/>
      <c r="R558" s="236"/>
      <c r="S558" s="236"/>
      <c r="T558" s="236"/>
    </row>
    <row r="559" spans="1:20" x14ac:dyDescent="0.25">
      <c r="A559" s="226"/>
      <c r="D559" s="226"/>
      <c r="G559" s="236"/>
      <c r="H559" s="236"/>
      <c r="I559" s="236"/>
      <c r="J559" s="236"/>
      <c r="K559" s="236"/>
      <c r="L559" s="236"/>
      <c r="M559" s="236"/>
      <c r="N559" s="236"/>
      <c r="O559" s="236"/>
      <c r="P559" s="237"/>
      <c r="Q559" s="236"/>
      <c r="R559" s="236"/>
      <c r="S559" s="236"/>
      <c r="T559" s="236"/>
    </row>
    <row r="560" spans="1:20" x14ac:dyDescent="0.25">
      <c r="A560" s="226"/>
      <c r="D560" s="226"/>
      <c r="G560" s="236"/>
      <c r="H560" s="236"/>
      <c r="I560" s="236"/>
      <c r="J560" s="236"/>
      <c r="K560" s="236"/>
      <c r="L560" s="236"/>
      <c r="M560" s="236"/>
      <c r="N560" s="236"/>
      <c r="O560" s="236"/>
      <c r="P560" s="237"/>
      <c r="Q560" s="236"/>
      <c r="R560" s="236"/>
      <c r="S560" s="236"/>
      <c r="T560" s="236"/>
    </row>
    <row r="561" spans="1:20" x14ac:dyDescent="0.25">
      <c r="A561" s="226"/>
      <c r="D561" s="226"/>
      <c r="G561" s="236"/>
      <c r="H561" s="236"/>
      <c r="I561" s="236"/>
      <c r="J561" s="236"/>
      <c r="K561" s="236"/>
      <c r="L561" s="236"/>
      <c r="M561" s="236"/>
      <c r="N561" s="236"/>
      <c r="O561" s="236"/>
      <c r="P561" s="237"/>
      <c r="Q561" s="236"/>
      <c r="R561" s="236"/>
      <c r="S561" s="236"/>
      <c r="T561" s="236"/>
    </row>
    <row r="562" spans="1:20" x14ac:dyDescent="0.25">
      <c r="A562" s="226"/>
      <c r="D562" s="226"/>
      <c r="G562" s="236"/>
      <c r="H562" s="236"/>
      <c r="I562" s="236"/>
      <c r="J562" s="236"/>
      <c r="K562" s="236"/>
      <c r="L562" s="236"/>
      <c r="M562" s="236"/>
      <c r="N562" s="236"/>
      <c r="O562" s="236"/>
      <c r="P562" s="237"/>
      <c r="Q562" s="236"/>
      <c r="R562" s="236"/>
      <c r="S562" s="236"/>
      <c r="T562" s="236"/>
    </row>
    <row r="563" spans="1:20" x14ac:dyDescent="0.25">
      <c r="A563" s="226"/>
      <c r="D563" s="226"/>
      <c r="G563" s="236"/>
      <c r="H563" s="236"/>
      <c r="I563" s="236"/>
      <c r="J563" s="236"/>
      <c r="K563" s="236"/>
      <c r="L563" s="236"/>
      <c r="M563" s="236"/>
      <c r="N563" s="236"/>
      <c r="O563" s="236"/>
      <c r="P563" s="237"/>
      <c r="Q563" s="236"/>
      <c r="R563" s="236"/>
      <c r="S563" s="236"/>
      <c r="T563" s="236"/>
    </row>
    <row r="564" spans="1:20" x14ac:dyDescent="0.25">
      <c r="A564" s="226"/>
      <c r="D564" s="226"/>
      <c r="G564" s="236"/>
      <c r="H564" s="236"/>
      <c r="I564" s="236"/>
      <c r="J564" s="236"/>
      <c r="K564" s="236"/>
      <c r="L564" s="236"/>
      <c r="M564" s="236"/>
      <c r="N564" s="236"/>
      <c r="O564" s="236"/>
      <c r="P564" s="237"/>
      <c r="Q564" s="236"/>
      <c r="R564" s="236"/>
      <c r="S564" s="236"/>
      <c r="T564" s="236"/>
    </row>
    <row r="565" spans="1:20" x14ac:dyDescent="0.25">
      <c r="A565" s="226"/>
      <c r="D565" s="226"/>
      <c r="G565" s="236"/>
      <c r="H565" s="236"/>
      <c r="I565" s="236"/>
      <c r="J565" s="236"/>
      <c r="K565" s="236"/>
      <c r="L565" s="236"/>
      <c r="M565" s="236"/>
      <c r="N565" s="236"/>
      <c r="O565" s="236"/>
      <c r="P565" s="237"/>
      <c r="Q565" s="236"/>
      <c r="R565" s="236"/>
      <c r="S565" s="236"/>
      <c r="T565" s="236"/>
    </row>
    <row r="566" spans="1:20" x14ac:dyDescent="0.25">
      <c r="A566" s="226"/>
      <c r="D566" s="226"/>
      <c r="G566" s="236"/>
      <c r="H566" s="236"/>
      <c r="I566" s="236"/>
      <c r="J566" s="236"/>
      <c r="K566" s="236"/>
      <c r="L566" s="236"/>
      <c r="M566" s="236"/>
      <c r="N566" s="236"/>
      <c r="O566" s="236"/>
      <c r="P566" s="237"/>
      <c r="Q566" s="236"/>
      <c r="R566" s="236"/>
      <c r="S566" s="236"/>
      <c r="T566" s="236"/>
    </row>
    <row r="567" spans="1:20" x14ac:dyDescent="0.25">
      <c r="A567" s="226"/>
      <c r="D567" s="226"/>
      <c r="G567" s="236"/>
      <c r="H567" s="236"/>
      <c r="I567" s="236"/>
      <c r="J567" s="236"/>
      <c r="K567" s="236"/>
      <c r="L567" s="236"/>
      <c r="M567" s="236"/>
      <c r="N567" s="236"/>
      <c r="O567" s="236"/>
      <c r="P567" s="237"/>
      <c r="Q567" s="236"/>
      <c r="R567" s="236"/>
      <c r="S567" s="236"/>
      <c r="T567" s="236"/>
    </row>
    <row r="568" spans="1:20" x14ac:dyDescent="0.25">
      <c r="A568" s="226"/>
      <c r="D568" s="226"/>
      <c r="G568" s="236"/>
      <c r="H568" s="236"/>
      <c r="I568" s="236"/>
      <c r="J568" s="236"/>
      <c r="K568" s="236"/>
      <c r="L568" s="236"/>
      <c r="M568" s="236"/>
      <c r="N568" s="236"/>
      <c r="O568" s="236"/>
      <c r="P568" s="237"/>
      <c r="Q568" s="236"/>
      <c r="R568" s="236"/>
      <c r="S568" s="236"/>
      <c r="T568" s="236"/>
    </row>
    <row r="569" spans="1:20" x14ac:dyDescent="0.25">
      <c r="A569" s="226"/>
      <c r="D569" s="226"/>
      <c r="G569" s="236"/>
      <c r="H569" s="236"/>
      <c r="I569" s="236"/>
      <c r="J569" s="236"/>
      <c r="K569" s="236"/>
      <c r="L569" s="236"/>
      <c r="M569" s="236"/>
      <c r="N569" s="236"/>
      <c r="O569" s="236"/>
      <c r="P569" s="237"/>
      <c r="Q569" s="236"/>
      <c r="R569" s="236"/>
      <c r="S569" s="236"/>
      <c r="T569" s="236"/>
    </row>
    <row r="570" spans="1:20" x14ac:dyDescent="0.25">
      <c r="A570" s="226"/>
      <c r="D570" s="226"/>
      <c r="G570" s="236"/>
      <c r="H570" s="236"/>
      <c r="I570" s="236"/>
      <c r="J570" s="236"/>
      <c r="K570" s="236"/>
      <c r="L570" s="236"/>
      <c r="M570" s="236"/>
      <c r="N570" s="236"/>
      <c r="O570" s="236"/>
      <c r="P570" s="237"/>
      <c r="Q570" s="236"/>
      <c r="R570" s="236"/>
      <c r="S570" s="236"/>
      <c r="T570" s="236"/>
    </row>
    <row r="571" spans="1:20" x14ac:dyDescent="0.25">
      <c r="A571" s="226"/>
      <c r="D571" s="226"/>
      <c r="G571" s="236"/>
      <c r="H571" s="236"/>
      <c r="I571" s="236"/>
      <c r="J571" s="236"/>
      <c r="K571" s="236"/>
      <c r="L571" s="236"/>
      <c r="M571" s="236"/>
      <c r="N571" s="236"/>
      <c r="O571" s="236"/>
      <c r="P571" s="237"/>
      <c r="Q571" s="236"/>
      <c r="R571" s="236"/>
      <c r="S571" s="236"/>
      <c r="T571" s="236"/>
    </row>
    <row r="572" spans="1:20" x14ac:dyDescent="0.25">
      <c r="A572" s="226"/>
      <c r="D572" s="226"/>
      <c r="G572" s="236"/>
      <c r="H572" s="236"/>
      <c r="I572" s="236"/>
      <c r="J572" s="236"/>
      <c r="K572" s="236"/>
      <c r="L572" s="236"/>
      <c r="M572" s="236"/>
      <c r="N572" s="236"/>
      <c r="O572" s="236"/>
      <c r="P572" s="237"/>
      <c r="Q572" s="236"/>
      <c r="R572" s="236"/>
      <c r="S572" s="236"/>
      <c r="T572" s="236"/>
    </row>
    <row r="573" spans="1:20" x14ac:dyDescent="0.25">
      <c r="A573" s="226"/>
      <c r="D573" s="226"/>
      <c r="G573" s="236"/>
      <c r="H573" s="236"/>
      <c r="I573" s="236"/>
      <c r="J573" s="236"/>
      <c r="K573" s="236"/>
      <c r="L573" s="236"/>
      <c r="M573" s="236"/>
      <c r="N573" s="236"/>
      <c r="O573" s="236"/>
      <c r="P573" s="237"/>
      <c r="Q573" s="236"/>
      <c r="R573" s="236"/>
      <c r="S573" s="236"/>
      <c r="T573" s="236"/>
    </row>
    <row r="574" spans="1:20" x14ac:dyDescent="0.25">
      <c r="A574" s="226"/>
      <c r="D574" s="226"/>
      <c r="G574" s="236"/>
      <c r="H574" s="236"/>
      <c r="I574" s="236"/>
      <c r="J574" s="236"/>
      <c r="K574" s="236"/>
      <c r="L574" s="236"/>
      <c r="M574" s="236"/>
      <c r="N574" s="236"/>
      <c r="O574" s="236"/>
      <c r="P574" s="237"/>
      <c r="Q574" s="236"/>
      <c r="R574" s="236"/>
      <c r="S574" s="236"/>
      <c r="T574" s="236"/>
    </row>
    <row r="575" spans="1:20" x14ac:dyDescent="0.25">
      <c r="A575" s="226"/>
      <c r="D575" s="226"/>
      <c r="G575" s="236"/>
      <c r="H575" s="236"/>
      <c r="I575" s="236"/>
      <c r="J575" s="236"/>
      <c r="K575" s="236"/>
      <c r="L575" s="236"/>
      <c r="M575" s="236"/>
      <c r="N575" s="236"/>
      <c r="O575" s="236"/>
      <c r="P575" s="237"/>
      <c r="Q575" s="236"/>
      <c r="R575" s="236"/>
      <c r="S575" s="236"/>
      <c r="T575" s="236"/>
    </row>
    <row r="576" spans="1:20" x14ac:dyDescent="0.25">
      <c r="A576" s="226"/>
      <c r="D576" s="226"/>
      <c r="G576" s="236"/>
      <c r="H576" s="236"/>
      <c r="I576" s="236"/>
      <c r="J576" s="236"/>
      <c r="K576" s="236"/>
      <c r="L576" s="236"/>
      <c r="M576" s="236"/>
      <c r="N576" s="236"/>
      <c r="O576" s="236"/>
      <c r="P576" s="237"/>
      <c r="Q576" s="236"/>
      <c r="R576" s="236"/>
      <c r="S576" s="236"/>
      <c r="T576" s="236"/>
    </row>
    <row r="577" spans="1:20" x14ac:dyDescent="0.25">
      <c r="A577" s="226"/>
      <c r="D577" s="226"/>
      <c r="G577" s="236"/>
      <c r="H577" s="236"/>
      <c r="I577" s="236"/>
      <c r="J577" s="236"/>
      <c r="K577" s="236"/>
      <c r="L577" s="236"/>
      <c r="M577" s="236"/>
      <c r="N577" s="236"/>
      <c r="O577" s="236"/>
      <c r="P577" s="237"/>
      <c r="Q577" s="236"/>
      <c r="R577" s="236"/>
      <c r="S577" s="236"/>
      <c r="T577" s="236"/>
    </row>
    <row r="578" spans="1:20" x14ac:dyDescent="0.25">
      <c r="A578" s="226"/>
      <c r="D578" s="226"/>
      <c r="G578" s="236"/>
      <c r="H578" s="236"/>
      <c r="I578" s="236"/>
      <c r="J578" s="236"/>
      <c r="K578" s="236"/>
      <c r="L578" s="236"/>
      <c r="M578" s="236"/>
      <c r="N578" s="236"/>
      <c r="O578" s="236"/>
      <c r="P578" s="237"/>
      <c r="Q578" s="236"/>
      <c r="R578" s="236"/>
      <c r="S578" s="236"/>
      <c r="T578" s="236"/>
    </row>
    <row r="579" spans="1:20" x14ac:dyDescent="0.25">
      <c r="A579" s="226"/>
      <c r="D579" s="226"/>
      <c r="G579" s="236"/>
      <c r="H579" s="236"/>
      <c r="I579" s="236"/>
      <c r="J579" s="236"/>
      <c r="K579" s="236"/>
      <c r="L579" s="236"/>
      <c r="M579" s="236"/>
      <c r="N579" s="236"/>
      <c r="O579" s="236"/>
      <c r="P579" s="237"/>
      <c r="Q579" s="236"/>
      <c r="R579" s="236"/>
      <c r="S579" s="236"/>
      <c r="T579" s="236"/>
    </row>
    <row r="580" spans="1:20" x14ac:dyDescent="0.25">
      <c r="A580" s="226"/>
      <c r="D580" s="226"/>
      <c r="G580" s="236"/>
      <c r="H580" s="236"/>
      <c r="I580" s="236"/>
      <c r="J580" s="236"/>
      <c r="K580" s="236"/>
      <c r="L580" s="236"/>
      <c r="M580" s="236"/>
      <c r="N580" s="236"/>
      <c r="O580" s="236"/>
      <c r="P580" s="237"/>
      <c r="Q580" s="236"/>
      <c r="R580" s="236"/>
      <c r="S580" s="236"/>
      <c r="T580" s="236"/>
    </row>
    <row r="581" spans="1:20" x14ac:dyDescent="0.25">
      <c r="A581" s="226"/>
      <c r="D581" s="226"/>
      <c r="G581" s="236"/>
      <c r="H581" s="236"/>
      <c r="I581" s="236"/>
      <c r="J581" s="236"/>
      <c r="K581" s="236"/>
      <c r="L581" s="236"/>
      <c r="M581" s="236"/>
      <c r="N581" s="236"/>
      <c r="O581" s="236"/>
      <c r="P581" s="237"/>
      <c r="Q581" s="236"/>
      <c r="R581" s="236"/>
      <c r="S581" s="236"/>
      <c r="T581" s="236"/>
    </row>
    <row r="582" spans="1:20" x14ac:dyDescent="0.25">
      <c r="A582" s="226"/>
      <c r="D582" s="226"/>
      <c r="G582" s="236"/>
      <c r="H582" s="236"/>
      <c r="I582" s="236"/>
      <c r="J582" s="236"/>
      <c r="K582" s="236"/>
      <c r="L582" s="236"/>
      <c r="M582" s="236"/>
      <c r="N582" s="236"/>
      <c r="O582" s="236"/>
      <c r="P582" s="237"/>
      <c r="Q582" s="236"/>
      <c r="R582" s="236"/>
      <c r="S582" s="236"/>
      <c r="T582" s="236"/>
    </row>
    <row r="583" spans="1:20" x14ac:dyDescent="0.25">
      <c r="A583" s="226"/>
      <c r="D583" s="226"/>
      <c r="G583" s="236"/>
      <c r="H583" s="236"/>
      <c r="I583" s="236"/>
      <c r="J583" s="236"/>
      <c r="K583" s="236"/>
      <c r="L583" s="236"/>
      <c r="M583" s="236"/>
      <c r="N583" s="236"/>
      <c r="O583" s="236"/>
      <c r="P583" s="237"/>
      <c r="Q583" s="236"/>
      <c r="R583" s="236"/>
      <c r="S583" s="236"/>
      <c r="T583" s="236"/>
    </row>
    <row r="584" spans="1:20" x14ac:dyDescent="0.25">
      <c r="A584" s="226"/>
      <c r="D584" s="226"/>
      <c r="G584" s="236"/>
      <c r="H584" s="236"/>
      <c r="I584" s="236"/>
      <c r="J584" s="236"/>
      <c r="K584" s="236"/>
      <c r="L584" s="236"/>
      <c r="M584" s="236"/>
      <c r="N584" s="236"/>
      <c r="O584" s="236"/>
      <c r="P584" s="237"/>
      <c r="Q584" s="236"/>
      <c r="R584" s="236"/>
      <c r="S584" s="236"/>
      <c r="T584" s="236"/>
    </row>
    <row r="585" spans="1:20" x14ac:dyDescent="0.25">
      <c r="A585" s="226"/>
      <c r="D585" s="226"/>
      <c r="G585" s="236"/>
      <c r="H585" s="236"/>
      <c r="I585" s="236"/>
      <c r="J585" s="236"/>
      <c r="K585" s="236"/>
      <c r="L585" s="236"/>
      <c r="M585" s="236"/>
      <c r="N585" s="236"/>
      <c r="O585" s="236"/>
      <c r="P585" s="237"/>
      <c r="Q585" s="236"/>
      <c r="R585" s="236"/>
      <c r="S585" s="236"/>
      <c r="T585" s="236"/>
    </row>
    <row r="586" spans="1:20" x14ac:dyDescent="0.25">
      <c r="A586" s="226"/>
      <c r="D586" s="226"/>
      <c r="G586" s="236"/>
      <c r="H586" s="236"/>
      <c r="I586" s="236"/>
      <c r="J586" s="236"/>
      <c r="K586" s="236"/>
      <c r="L586" s="236"/>
      <c r="M586" s="236"/>
      <c r="N586" s="236"/>
      <c r="O586" s="236"/>
      <c r="P586" s="237"/>
      <c r="Q586" s="236"/>
      <c r="R586" s="236"/>
      <c r="S586" s="236"/>
      <c r="T586" s="236"/>
    </row>
    <row r="587" spans="1:20" x14ac:dyDescent="0.25">
      <c r="A587" s="226"/>
      <c r="D587" s="226"/>
      <c r="G587" s="236"/>
      <c r="H587" s="236"/>
      <c r="I587" s="236"/>
      <c r="J587" s="236"/>
      <c r="K587" s="236"/>
      <c r="L587" s="236"/>
      <c r="M587" s="236"/>
      <c r="N587" s="236"/>
      <c r="O587" s="236"/>
      <c r="P587" s="237"/>
      <c r="Q587" s="236"/>
      <c r="R587" s="236"/>
      <c r="S587" s="236"/>
      <c r="T587" s="236"/>
    </row>
    <row r="588" spans="1:20" x14ac:dyDescent="0.25">
      <c r="A588" s="226"/>
      <c r="D588" s="226"/>
      <c r="G588" s="236"/>
      <c r="H588" s="236"/>
      <c r="I588" s="236"/>
      <c r="J588" s="236"/>
      <c r="K588" s="236"/>
      <c r="L588" s="236"/>
      <c r="M588" s="236"/>
      <c r="N588" s="236"/>
      <c r="O588" s="236"/>
      <c r="P588" s="237"/>
      <c r="Q588" s="236"/>
      <c r="R588" s="236"/>
      <c r="S588" s="236"/>
      <c r="T588" s="236"/>
    </row>
    <row r="589" spans="1:20" x14ac:dyDescent="0.25">
      <c r="A589" s="226"/>
      <c r="D589" s="226"/>
      <c r="G589" s="236"/>
      <c r="H589" s="236"/>
      <c r="I589" s="236"/>
      <c r="J589" s="236"/>
      <c r="K589" s="236"/>
      <c r="L589" s="236"/>
      <c r="M589" s="236"/>
      <c r="N589" s="236"/>
      <c r="O589" s="236"/>
      <c r="P589" s="237"/>
      <c r="Q589" s="236"/>
      <c r="R589" s="236"/>
      <c r="S589" s="236"/>
      <c r="T589" s="236"/>
    </row>
    <row r="590" spans="1:20" x14ac:dyDescent="0.25">
      <c r="A590" s="226"/>
      <c r="D590" s="226"/>
      <c r="G590" s="236"/>
      <c r="H590" s="236"/>
      <c r="I590" s="236"/>
      <c r="J590" s="236"/>
      <c r="K590" s="236"/>
      <c r="L590" s="236"/>
      <c r="M590" s="236"/>
      <c r="N590" s="236"/>
      <c r="O590" s="236"/>
      <c r="P590" s="237"/>
      <c r="Q590" s="236"/>
      <c r="R590" s="236"/>
      <c r="S590" s="236"/>
      <c r="T590" s="236"/>
    </row>
    <row r="591" spans="1:20" x14ac:dyDescent="0.25">
      <c r="A591" s="226"/>
      <c r="D591" s="226"/>
      <c r="G591" s="236"/>
      <c r="H591" s="236"/>
      <c r="I591" s="236"/>
      <c r="J591" s="236"/>
      <c r="K591" s="236"/>
      <c r="L591" s="236"/>
      <c r="M591" s="236"/>
      <c r="N591" s="236"/>
      <c r="O591" s="236"/>
      <c r="P591" s="237"/>
      <c r="Q591" s="236"/>
      <c r="R591" s="236"/>
      <c r="S591" s="236"/>
      <c r="T591" s="236"/>
    </row>
    <row r="592" spans="1:20" x14ac:dyDescent="0.25">
      <c r="A592" s="226"/>
      <c r="D592" s="226"/>
      <c r="G592" s="236"/>
      <c r="H592" s="236"/>
      <c r="I592" s="236"/>
      <c r="J592" s="236"/>
      <c r="K592" s="236"/>
      <c r="L592" s="236"/>
      <c r="M592" s="236"/>
      <c r="N592" s="236"/>
      <c r="O592" s="236"/>
      <c r="P592" s="237"/>
      <c r="Q592" s="236"/>
      <c r="R592" s="236"/>
      <c r="S592" s="236"/>
      <c r="T592" s="236"/>
    </row>
    <row r="593" spans="1:20" x14ac:dyDescent="0.25">
      <c r="A593" s="226"/>
      <c r="D593" s="226"/>
      <c r="G593" s="236"/>
      <c r="H593" s="236"/>
      <c r="I593" s="236"/>
      <c r="J593" s="236"/>
      <c r="K593" s="236"/>
      <c r="L593" s="236"/>
      <c r="M593" s="236"/>
      <c r="N593" s="236"/>
      <c r="O593" s="236"/>
      <c r="P593" s="237"/>
      <c r="Q593" s="236"/>
      <c r="R593" s="236"/>
      <c r="S593" s="236"/>
      <c r="T593" s="236"/>
    </row>
    <row r="594" spans="1:20" x14ac:dyDescent="0.25">
      <c r="A594" s="226"/>
      <c r="D594" s="226"/>
      <c r="G594" s="236"/>
      <c r="H594" s="236"/>
      <c r="I594" s="236"/>
      <c r="J594" s="236"/>
      <c r="K594" s="236"/>
      <c r="L594" s="236"/>
      <c r="M594" s="236"/>
      <c r="N594" s="236"/>
      <c r="O594" s="236"/>
      <c r="P594" s="237"/>
      <c r="Q594" s="236"/>
      <c r="R594" s="236"/>
      <c r="S594" s="236"/>
      <c r="T594" s="236"/>
    </row>
    <row r="595" spans="1:20" x14ac:dyDescent="0.25">
      <c r="A595" s="226"/>
      <c r="D595" s="226"/>
      <c r="G595" s="236"/>
      <c r="H595" s="236"/>
      <c r="I595" s="236"/>
      <c r="J595" s="236"/>
      <c r="K595" s="236"/>
      <c r="L595" s="236"/>
      <c r="M595" s="236"/>
      <c r="N595" s="236"/>
      <c r="O595" s="236"/>
      <c r="P595" s="237"/>
      <c r="Q595" s="236"/>
      <c r="R595" s="236"/>
      <c r="S595" s="236"/>
      <c r="T595" s="236"/>
    </row>
    <row r="596" spans="1:20" x14ac:dyDescent="0.25">
      <c r="A596" s="226"/>
      <c r="D596" s="226"/>
      <c r="G596" s="236"/>
      <c r="H596" s="236"/>
      <c r="I596" s="236"/>
      <c r="J596" s="236"/>
      <c r="K596" s="236"/>
      <c r="L596" s="236"/>
      <c r="M596" s="236"/>
      <c r="N596" s="236"/>
      <c r="O596" s="236"/>
      <c r="P596" s="237"/>
      <c r="Q596" s="236"/>
      <c r="R596" s="236"/>
      <c r="S596" s="236"/>
      <c r="T596" s="236"/>
    </row>
    <row r="597" spans="1:20" x14ac:dyDescent="0.25">
      <c r="A597" s="226"/>
      <c r="D597" s="226"/>
      <c r="G597" s="236"/>
      <c r="H597" s="236"/>
      <c r="I597" s="236"/>
      <c r="J597" s="236"/>
      <c r="K597" s="236"/>
      <c r="L597" s="236"/>
      <c r="M597" s="236"/>
      <c r="N597" s="236"/>
      <c r="O597" s="236"/>
      <c r="P597" s="237"/>
      <c r="Q597" s="236"/>
      <c r="R597" s="236"/>
      <c r="S597" s="236"/>
      <c r="T597" s="236"/>
    </row>
    <row r="598" spans="1:20" x14ac:dyDescent="0.25">
      <c r="A598" s="226"/>
      <c r="D598" s="226"/>
      <c r="G598" s="236"/>
      <c r="H598" s="236"/>
      <c r="I598" s="236"/>
      <c r="J598" s="236"/>
      <c r="K598" s="236"/>
      <c r="L598" s="236"/>
      <c r="M598" s="236"/>
      <c r="N598" s="236"/>
      <c r="O598" s="236"/>
      <c r="P598" s="237"/>
      <c r="Q598" s="236"/>
      <c r="R598" s="236"/>
      <c r="S598" s="236"/>
      <c r="T598" s="236"/>
    </row>
    <row r="599" spans="1:20" x14ac:dyDescent="0.25">
      <c r="A599" s="226"/>
      <c r="D599" s="226"/>
      <c r="G599" s="236"/>
      <c r="H599" s="236"/>
      <c r="I599" s="236"/>
      <c r="J599" s="236"/>
      <c r="K599" s="236"/>
      <c r="L599" s="236"/>
      <c r="M599" s="236"/>
      <c r="N599" s="236"/>
      <c r="O599" s="236"/>
      <c r="P599" s="237"/>
      <c r="Q599" s="236"/>
      <c r="R599" s="236"/>
      <c r="S599" s="236"/>
      <c r="T599" s="236"/>
    </row>
    <row r="600" spans="1:20" x14ac:dyDescent="0.25">
      <c r="A600" s="226"/>
      <c r="D600" s="226"/>
      <c r="G600" s="236"/>
      <c r="H600" s="236"/>
      <c r="I600" s="236"/>
      <c r="J600" s="236"/>
      <c r="K600" s="236"/>
      <c r="L600" s="236"/>
      <c r="M600" s="236"/>
      <c r="N600" s="236"/>
      <c r="O600" s="236"/>
      <c r="P600" s="237"/>
      <c r="Q600" s="236"/>
      <c r="R600" s="236"/>
      <c r="S600" s="236"/>
      <c r="T600" s="236"/>
    </row>
    <row r="601" spans="1:20" x14ac:dyDescent="0.25">
      <c r="A601" s="226"/>
      <c r="D601" s="226"/>
      <c r="G601" s="236"/>
      <c r="H601" s="236"/>
      <c r="I601" s="236"/>
      <c r="J601" s="236"/>
      <c r="K601" s="236"/>
      <c r="L601" s="236"/>
      <c r="M601" s="236"/>
      <c r="N601" s="236"/>
      <c r="O601" s="236"/>
      <c r="P601" s="237"/>
      <c r="Q601" s="236"/>
      <c r="R601" s="236"/>
      <c r="S601" s="236"/>
      <c r="T601" s="236"/>
    </row>
    <row r="602" spans="1:20" x14ac:dyDescent="0.25">
      <c r="A602" s="226"/>
      <c r="D602" s="226"/>
      <c r="G602" s="236"/>
      <c r="H602" s="236"/>
      <c r="I602" s="236"/>
      <c r="J602" s="236"/>
      <c r="K602" s="236"/>
      <c r="L602" s="236"/>
      <c r="M602" s="236"/>
      <c r="N602" s="236"/>
      <c r="O602" s="236"/>
      <c r="P602" s="237"/>
      <c r="Q602" s="236"/>
      <c r="R602" s="236"/>
      <c r="S602" s="236"/>
      <c r="T602" s="236"/>
    </row>
    <row r="603" spans="1:20" x14ac:dyDescent="0.25">
      <c r="A603" s="226"/>
      <c r="D603" s="226"/>
      <c r="G603" s="236"/>
      <c r="H603" s="236"/>
      <c r="I603" s="236"/>
      <c r="J603" s="236"/>
      <c r="K603" s="236"/>
      <c r="L603" s="236"/>
      <c r="M603" s="236"/>
      <c r="N603" s="236"/>
      <c r="O603" s="236"/>
      <c r="P603" s="237"/>
      <c r="Q603" s="236"/>
      <c r="R603" s="236"/>
      <c r="S603" s="236"/>
      <c r="T603" s="236"/>
    </row>
    <row r="604" spans="1:20" x14ac:dyDescent="0.25">
      <c r="A604" s="226"/>
      <c r="D604" s="226"/>
      <c r="G604" s="236"/>
      <c r="H604" s="236"/>
      <c r="I604" s="236"/>
      <c r="J604" s="236"/>
      <c r="K604" s="236"/>
      <c r="L604" s="236"/>
      <c r="M604" s="236"/>
      <c r="N604" s="236"/>
      <c r="O604" s="236"/>
      <c r="P604" s="237"/>
      <c r="Q604" s="236"/>
      <c r="R604" s="236"/>
      <c r="S604" s="236"/>
      <c r="T604" s="236"/>
    </row>
    <row r="605" spans="1:20" x14ac:dyDescent="0.25">
      <c r="A605" s="226"/>
      <c r="D605" s="226"/>
      <c r="G605" s="236"/>
      <c r="H605" s="236"/>
      <c r="I605" s="236"/>
      <c r="J605" s="236"/>
      <c r="K605" s="236"/>
      <c r="L605" s="236"/>
      <c r="M605" s="236"/>
      <c r="N605" s="236"/>
      <c r="O605" s="236"/>
      <c r="P605" s="237"/>
      <c r="Q605" s="236"/>
      <c r="R605" s="236"/>
      <c r="S605" s="236"/>
      <c r="T605" s="236"/>
    </row>
    <row r="606" spans="1:20" x14ac:dyDescent="0.25">
      <c r="A606" s="226"/>
      <c r="D606" s="226"/>
      <c r="G606" s="236"/>
      <c r="H606" s="236"/>
      <c r="I606" s="236"/>
      <c r="J606" s="236"/>
      <c r="K606" s="236"/>
      <c r="L606" s="236"/>
      <c r="M606" s="236"/>
      <c r="N606" s="236"/>
      <c r="O606" s="236"/>
      <c r="P606" s="237"/>
      <c r="Q606" s="236"/>
      <c r="R606" s="236"/>
      <c r="S606" s="236"/>
      <c r="T606" s="236"/>
    </row>
    <row r="607" spans="1:20" x14ac:dyDescent="0.25">
      <c r="A607" s="226"/>
      <c r="D607" s="226"/>
      <c r="G607" s="236"/>
      <c r="H607" s="236"/>
      <c r="I607" s="236"/>
      <c r="J607" s="236"/>
      <c r="K607" s="236"/>
      <c r="L607" s="236"/>
      <c r="M607" s="236"/>
      <c r="N607" s="236"/>
      <c r="O607" s="236"/>
      <c r="P607" s="237"/>
      <c r="Q607" s="236"/>
      <c r="R607" s="236"/>
      <c r="S607" s="236"/>
      <c r="T607" s="236"/>
    </row>
    <row r="608" spans="1:20" x14ac:dyDescent="0.25">
      <c r="A608" s="226"/>
      <c r="D608" s="226"/>
      <c r="G608" s="236"/>
      <c r="H608" s="236"/>
      <c r="I608" s="236"/>
      <c r="J608" s="236"/>
      <c r="K608" s="236"/>
      <c r="L608" s="236"/>
      <c r="M608" s="236"/>
      <c r="N608" s="236"/>
      <c r="O608" s="236"/>
      <c r="P608" s="237"/>
      <c r="Q608" s="236"/>
      <c r="R608" s="236"/>
      <c r="S608" s="236"/>
      <c r="T608" s="236"/>
    </row>
    <row r="609" spans="1:20" x14ac:dyDescent="0.25">
      <c r="A609" s="226"/>
      <c r="D609" s="226"/>
      <c r="G609" s="236"/>
      <c r="H609" s="236"/>
      <c r="I609" s="236"/>
      <c r="J609" s="236"/>
      <c r="K609" s="236"/>
      <c r="L609" s="236"/>
      <c r="M609" s="236"/>
      <c r="N609" s="236"/>
      <c r="O609" s="236"/>
      <c r="P609" s="237"/>
      <c r="Q609" s="236"/>
      <c r="R609" s="236"/>
      <c r="S609" s="236"/>
      <c r="T609" s="236"/>
    </row>
    <row r="610" spans="1:20" x14ac:dyDescent="0.25">
      <c r="A610" s="226"/>
      <c r="D610" s="226"/>
      <c r="G610" s="236"/>
      <c r="H610" s="236"/>
      <c r="I610" s="236"/>
      <c r="J610" s="236"/>
      <c r="K610" s="236"/>
      <c r="L610" s="236"/>
      <c r="M610" s="236"/>
      <c r="N610" s="236"/>
      <c r="O610" s="236"/>
      <c r="P610" s="237"/>
      <c r="Q610" s="236"/>
      <c r="R610" s="236"/>
      <c r="S610" s="236"/>
      <c r="T610" s="236"/>
    </row>
    <row r="611" spans="1:20" x14ac:dyDescent="0.25">
      <c r="A611" s="226"/>
      <c r="D611" s="226"/>
      <c r="G611" s="236"/>
      <c r="H611" s="236"/>
      <c r="I611" s="236"/>
      <c r="J611" s="236"/>
      <c r="K611" s="236"/>
      <c r="L611" s="236"/>
      <c r="M611" s="236"/>
      <c r="N611" s="236"/>
      <c r="O611" s="236"/>
      <c r="P611" s="237"/>
      <c r="Q611" s="236"/>
      <c r="R611" s="236"/>
      <c r="S611" s="236"/>
      <c r="T611" s="236"/>
    </row>
    <row r="612" spans="1:20" x14ac:dyDescent="0.25">
      <c r="A612" s="226"/>
      <c r="D612" s="226"/>
      <c r="G612" s="236"/>
      <c r="H612" s="236"/>
      <c r="I612" s="236"/>
      <c r="J612" s="236"/>
      <c r="K612" s="236"/>
      <c r="L612" s="236"/>
      <c r="M612" s="236"/>
      <c r="N612" s="236"/>
      <c r="O612" s="236"/>
      <c r="P612" s="237"/>
      <c r="Q612" s="236"/>
      <c r="R612" s="236"/>
      <c r="S612" s="236"/>
      <c r="T612" s="236"/>
    </row>
    <row r="613" spans="1:20" x14ac:dyDescent="0.25">
      <c r="A613" s="226"/>
      <c r="D613" s="226"/>
      <c r="G613" s="236"/>
      <c r="H613" s="236"/>
      <c r="I613" s="236"/>
      <c r="J613" s="236"/>
      <c r="K613" s="236"/>
      <c r="L613" s="236"/>
      <c r="M613" s="236"/>
      <c r="N613" s="236"/>
      <c r="O613" s="236"/>
      <c r="P613" s="237"/>
      <c r="Q613" s="236"/>
      <c r="R613" s="236"/>
      <c r="S613" s="236"/>
      <c r="T613" s="236"/>
    </row>
    <row r="614" spans="1:20" x14ac:dyDescent="0.25">
      <c r="A614" s="226"/>
      <c r="D614" s="226"/>
      <c r="G614" s="236"/>
      <c r="H614" s="236"/>
      <c r="I614" s="236"/>
      <c r="J614" s="236"/>
      <c r="K614" s="236"/>
      <c r="L614" s="236"/>
      <c r="M614" s="236"/>
      <c r="N614" s="236"/>
      <c r="O614" s="236"/>
      <c r="P614" s="237"/>
      <c r="Q614" s="236"/>
      <c r="R614" s="236"/>
      <c r="S614" s="236"/>
      <c r="T614" s="236"/>
    </row>
    <row r="615" spans="1:20" x14ac:dyDescent="0.25">
      <c r="A615" s="226"/>
      <c r="D615" s="226"/>
      <c r="G615" s="236"/>
      <c r="H615" s="236"/>
      <c r="I615" s="236"/>
      <c r="J615" s="236"/>
      <c r="K615" s="236"/>
      <c r="L615" s="236"/>
      <c r="M615" s="236"/>
      <c r="N615" s="236"/>
      <c r="O615" s="236"/>
      <c r="P615" s="237"/>
      <c r="Q615" s="236"/>
      <c r="R615" s="236"/>
      <c r="S615" s="236"/>
      <c r="T615" s="236"/>
    </row>
    <row r="616" spans="1:20" x14ac:dyDescent="0.25">
      <c r="A616" s="226"/>
      <c r="D616" s="226"/>
      <c r="G616" s="236"/>
      <c r="H616" s="236"/>
      <c r="I616" s="236"/>
      <c r="J616" s="236"/>
      <c r="K616" s="236"/>
      <c r="L616" s="236"/>
      <c r="M616" s="236"/>
      <c r="N616" s="236"/>
      <c r="O616" s="236"/>
      <c r="P616" s="237"/>
      <c r="Q616" s="236"/>
      <c r="R616" s="236"/>
      <c r="S616" s="236"/>
      <c r="T616" s="236"/>
    </row>
    <row r="617" spans="1:20" x14ac:dyDescent="0.25">
      <c r="A617" s="226"/>
      <c r="D617" s="226"/>
      <c r="G617" s="236"/>
      <c r="H617" s="236"/>
      <c r="I617" s="236"/>
      <c r="J617" s="236"/>
      <c r="K617" s="236"/>
      <c r="L617" s="236"/>
      <c r="M617" s="236"/>
      <c r="N617" s="236"/>
      <c r="O617" s="236"/>
      <c r="P617" s="237"/>
      <c r="Q617" s="236"/>
      <c r="R617" s="236"/>
      <c r="S617" s="236"/>
      <c r="T617" s="236"/>
    </row>
    <row r="618" spans="1:20" x14ac:dyDescent="0.25">
      <c r="A618" s="226"/>
      <c r="D618" s="226"/>
      <c r="G618" s="236"/>
      <c r="H618" s="236"/>
      <c r="I618" s="236"/>
      <c r="J618" s="236"/>
      <c r="K618" s="236"/>
      <c r="L618" s="236"/>
      <c r="M618" s="236"/>
      <c r="N618" s="236"/>
      <c r="O618" s="236"/>
      <c r="P618" s="237"/>
      <c r="Q618" s="236"/>
      <c r="R618" s="236"/>
      <c r="S618" s="236"/>
      <c r="T618" s="236"/>
    </row>
    <row r="619" spans="1:20" x14ac:dyDescent="0.25">
      <c r="A619" s="226"/>
      <c r="D619" s="226"/>
      <c r="G619" s="236"/>
      <c r="H619" s="236"/>
      <c r="I619" s="236"/>
      <c r="J619" s="236"/>
      <c r="K619" s="236"/>
      <c r="L619" s="236"/>
      <c r="M619" s="236"/>
      <c r="N619" s="236"/>
      <c r="O619" s="236"/>
      <c r="P619" s="237"/>
      <c r="Q619" s="236"/>
      <c r="R619" s="236"/>
      <c r="S619" s="236"/>
      <c r="T619" s="236"/>
    </row>
    <row r="620" spans="1:20" x14ac:dyDescent="0.25">
      <c r="A620" s="226"/>
      <c r="D620" s="226"/>
      <c r="G620" s="236"/>
      <c r="H620" s="236"/>
      <c r="I620" s="236"/>
      <c r="J620" s="236"/>
      <c r="K620" s="236"/>
      <c r="L620" s="236"/>
      <c r="M620" s="236"/>
      <c r="N620" s="236"/>
      <c r="O620" s="236"/>
      <c r="P620" s="237"/>
      <c r="Q620" s="236"/>
      <c r="R620" s="236"/>
      <c r="S620" s="236"/>
      <c r="T620" s="236"/>
    </row>
    <row r="621" spans="1:20" x14ac:dyDescent="0.25">
      <c r="A621" s="226"/>
      <c r="D621" s="226"/>
      <c r="G621" s="236"/>
      <c r="H621" s="236"/>
      <c r="I621" s="236"/>
      <c r="J621" s="236"/>
      <c r="K621" s="236"/>
      <c r="L621" s="236"/>
      <c r="M621" s="236"/>
      <c r="N621" s="236"/>
      <c r="O621" s="236"/>
      <c r="P621" s="237"/>
      <c r="Q621" s="236"/>
      <c r="R621" s="236"/>
      <c r="S621" s="236"/>
      <c r="T621" s="236"/>
    </row>
    <row r="622" spans="1:20" x14ac:dyDescent="0.25">
      <c r="A622" s="226"/>
      <c r="D622" s="226"/>
      <c r="G622" s="236"/>
      <c r="H622" s="236"/>
      <c r="I622" s="236"/>
      <c r="J622" s="236"/>
      <c r="K622" s="236"/>
      <c r="L622" s="236"/>
      <c r="M622" s="236"/>
      <c r="N622" s="236"/>
      <c r="O622" s="236"/>
      <c r="P622" s="237"/>
      <c r="Q622" s="236"/>
      <c r="R622" s="236"/>
      <c r="S622" s="236"/>
      <c r="T622" s="236"/>
    </row>
    <row r="623" spans="1:20" x14ac:dyDescent="0.25">
      <c r="A623" s="226"/>
      <c r="D623" s="226"/>
      <c r="G623" s="236"/>
      <c r="H623" s="236"/>
      <c r="I623" s="236"/>
      <c r="J623" s="236"/>
      <c r="K623" s="236"/>
      <c r="L623" s="236"/>
      <c r="M623" s="236"/>
      <c r="N623" s="236"/>
      <c r="O623" s="236"/>
      <c r="P623" s="237"/>
      <c r="Q623" s="236"/>
      <c r="R623" s="236"/>
      <c r="S623" s="236"/>
      <c r="T623" s="236"/>
    </row>
    <row r="624" spans="1:20" x14ac:dyDescent="0.25">
      <c r="A624" s="226"/>
      <c r="D624" s="226"/>
      <c r="G624" s="236"/>
      <c r="H624" s="236"/>
      <c r="I624" s="236"/>
      <c r="J624" s="236"/>
      <c r="K624" s="236"/>
      <c r="L624" s="236"/>
      <c r="M624" s="236"/>
      <c r="N624" s="236"/>
      <c r="O624" s="236"/>
      <c r="P624" s="237"/>
      <c r="Q624" s="236"/>
      <c r="R624" s="236"/>
      <c r="S624" s="236"/>
      <c r="T624" s="236"/>
    </row>
    <row r="625" spans="1:20" x14ac:dyDescent="0.25">
      <c r="A625" s="226"/>
      <c r="D625" s="226"/>
      <c r="G625" s="236"/>
      <c r="H625" s="236"/>
      <c r="I625" s="236"/>
      <c r="J625" s="236"/>
      <c r="K625" s="236"/>
      <c r="L625" s="236"/>
      <c r="M625" s="236"/>
      <c r="N625" s="236"/>
      <c r="O625" s="236"/>
      <c r="P625" s="237"/>
      <c r="Q625" s="236"/>
      <c r="R625" s="236"/>
      <c r="S625" s="236"/>
      <c r="T625" s="236"/>
    </row>
    <row r="626" spans="1:20" x14ac:dyDescent="0.25">
      <c r="A626" s="226"/>
      <c r="D626" s="226"/>
      <c r="G626" s="236"/>
      <c r="H626" s="236"/>
      <c r="I626" s="236"/>
      <c r="J626" s="236"/>
      <c r="K626" s="236"/>
      <c r="L626" s="236"/>
      <c r="M626" s="236"/>
      <c r="N626" s="236"/>
      <c r="O626" s="236"/>
      <c r="P626" s="237"/>
      <c r="Q626" s="236"/>
      <c r="R626" s="236"/>
      <c r="S626" s="236"/>
      <c r="T626" s="236"/>
    </row>
    <row r="627" spans="1:20" x14ac:dyDescent="0.25">
      <c r="A627" s="226"/>
      <c r="D627" s="226"/>
      <c r="G627" s="236"/>
      <c r="H627" s="236"/>
      <c r="I627" s="236"/>
      <c r="J627" s="236"/>
      <c r="K627" s="236"/>
      <c r="L627" s="236"/>
      <c r="M627" s="236"/>
      <c r="N627" s="236"/>
      <c r="O627" s="236"/>
      <c r="P627" s="237"/>
      <c r="Q627" s="236"/>
      <c r="R627" s="236"/>
      <c r="S627" s="236"/>
      <c r="T627" s="236"/>
    </row>
    <row r="628" spans="1:20" x14ac:dyDescent="0.25">
      <c r="A628" s="226"/>
      <c r="D628" s="226"/>
      <c r="G628" s="236"/>
      <c r="H628" s="236"/>
      <c r="I628" s="236"/>
      <c r="J628" s="236"/>
      <c r="K628" s="236"/>
      <c r="L628" s="236"/>
      <c r="M628" s="236"/>
      <c r="N628" s="236"/>
      <c r="O628" s="236"/>
      <c r="P628" s="237"/>
      <c r="Q628" s="236"/>
      <c r="R628" s="236"/>
      <c r="S628" s="236"/>
      <c r="T628" s="236"/>
    </row>
    <row r="629" spans="1:20" x14ac:dyDescent="0.25">
      <c r="A629" s="226"/>
      <c r="D629" s="226"/>
      <c r="G629" s="236"/>
      <c r="H629" s="236"/>
      <c r="I629" s="236"/>
      <c r="J629" s="236"/>
      <c r="K629" s="236"/>
      <c r="L629" s="236"/>
      <c r="M629" s="236"/>
      <c r="N629" s="236"/>
      <c r="O629" s="236"/>
      <c r="P629" s="237"/>
      <c r="Q629" s="236"/>
      <c r="R629" s="236"/>
      <c r="S629" s="236"/>
      <c r="T629" s="236"/>
    </row>
    <row r="630" spans="1:20" x14ac:dyDescent="0.25">
      <c r="A630" s="226"/>
      <c r="D630" s="226"/>
      <c r="G630" s="236"/>
      <c r="H630" s="236"/>
      <c r="I630" s="236"/>
      <c r="J630" s="236"/>
      <c r="K630" s="236"/>
      <c r="L630" s="236"/>
      <c r="M630" s="236"/>
      <c r="N630" s="236"/>
      <c r="O630" s="236"/>
      <c r="P630" s="237"/>
      <c r="Q630" s="236"/>
      <c r="R630" s="236"/>
      <c r="S630" s="236"/>
      <c r="T630" s="236"/>
    </row>
    <row r="631" spans="1:20" x14ac:dyDescent="0.25">
      <c r="A631" s="226"/>
      <c r="D631" s="226"/>
      <c r="G631" s="236"/>
      <c r="H631" s="236"/>
      <c r="I631" s="236"/>
      <c r="J631" s="236"/>
      <c r="K631" s="236"/>
      <c r="L631" s="236"/>
      <c r="M631" s="236"/>
      <c r="N631" s="236"/>
      <c r="O631" s="236"/>
      <c r="P631" s="237"/>
      <c r="Q631" s="236"/>
      <c r="R631" s="236"/>
      <c r="S631" s="236"/>
      <c r="T631" s="236"/>
    </row>
    <row r="632" spans="1:20" x14ac:dyDescent="0.25">
      <c r="A632" s="226"/>
      <c r="D632" s="226"/>
      <c r="G632" s="236"/>
      <c r="H632" s="236"/>
      <c r="I632" s="236"/>
      <c r="J632" s="236"/>
      <c r="K632" s="236"/>
      <c r="L632" s="236"/>
      <c r="M632" s="236"/>
      <c r="N632" s="236"/>
      <c r="O632" s="236"/>
      <c r="P632" s="237"/>
      <c r="Q632" s="236"/>
      <c r="R632" s="236"/>
      <c r="S632" s="236"/>
      <c r="T632" s="236"/>
    </row>
    <row r="633" spans="1:20" x14ac:dyDescent="0.25">
      <c r="A633" s="226"/>
      <c r="D633" s="226"/>
      <c r="G633" s="236"/>
      <c r="H633" s="236"/>
      <c r="I633" s="236"/>
      <c r="J633" s="236"/>
      <c r="K633" s="236"/>
      <c r="L633" s="236"/>
      <c r="M633" s="236"/>
      <c r="N633" s="236"/>
      <c r="O633" s="236"/>
      <c r="P633" s="237"/>
      <c r="Q633" s="236"/>
      <c r="R633" s="236"/>
      <c r="S633" s="236"/>
      <c r="T633" s="236"/>
    </row>
    <row r="634" spans="1:20" x14ac:dyDescent="0.25">
      <c r="A634" s="226"/>
      <c r="D634" s="226"/>
      <c r="G634" s="236"/>
      <c r="H634" s="236"/>
      <c r="I634" s="236"/>
      <c r="J634" s="236"/>
      <c r="K634" s="236"/>
      <c r="L634" s="236"/>
      <c r="M634" s="236"/>
      <c r="N634" s="236"/>
      <c r="O634" s="236"/>
      <c r="P634" s="237"/>
      <c r="Q634" s="236"/>
      <c r="R634" s="236"/>
      <c r="S634" s="236"/>
      <c r="T634" s="236"/>
    </row>
    <row r="635" spans="1:20" x14ac:dyDescent="0.25">
      <c r="A635" s="226"/>
      <c r="D635" s="226"/>
      <c r="G635" s="236"/>
      <c r="H635" s="236"/>
      <c r="I635" s="236"/>
      <c r="J635" s="236"/>
      <c r="K635" s="236"/>
      <c r="L635" s="236"/>
      <c r="M635" s="236"/>
      <c r="N635" s="236"/>
      <c r="O635" s="236"/>
      <c r="P635" s="237"/>
      <c r="Q635" s="236"/>
      <c r="R635" s="236"/>
      <c r="S635" s="236"/>
      <c r="T635" s="236"/>
    </row>
    <row r="636" spans="1:20" x14ac:dyDescent="0.25">
      <c r="A636" s="226"/>
      <c r="D636" s="226"/>
      <c r="G636" s="236"/>
      <c r="H636" s="236"/>
      <c r="I636" s="236"/>
      <c r="J636" s="236"/>
      <c r="K636" s="236"/>
      <c r="L636" s="236"/>
      <c r="M636" s="236"/>
      <c r="N636" s="236"/>
      <c r="O636" s="236"/>
      <c r="P636" s="237"/>
      <c r="Q636" s="236"/>
      <c r="R636" s="236"/>
      <c r="S636" s="236"/>
      <c r="T636" s="236"/>
    </row>
    <row r="637" spans="1:20" x14ac:dyDescent="0.25">
      <c r="A637" s="226"/>
      <c r="D637" s="226"/>
      <c r="G637" s="236"/>
      <c r="H637" s="236"/>
      <c r="I637" s="236"/>
      <c r="J637" s="236"/>
      <c r="K637" s="236"/>
      <c r="L637" s="236"/>
      <c r="M637" s="236"/>
      <c r="N637" s="236"/>
      <c r="O637" s="236"/>
      <c r="P637" s="237"/>
      <c r="Q637" s="236"/>
      <c r="R637" s="236"/>
      <c r="S637" s="236"/>
      <c r="T637" s="236"/>
    </row>
    <row r="638" spans="1:20" x14ac:dyDescent="0.25">
      <c r="A638" s="226"/>
      <c r="D638" s="226"/>
      <c r="G638" s="236"/>
      <c r="H638" s="236"/>
      <c r="I638" s="236"/>
      <c r="J638" s="236"/>
      <c r="K638" s="236"/>
      <c r="L638" s="236"/>
      <c r="M638" s="236"/>
      <c r="N638" s="236"/>
      <c r="O638" s="236"/>
      <c r="P638" s="237"/>
      <c r="Q638" s="236"/>
      <c r="R638" s="236"/>
      <c r="S638" s="236"/>
      <c r="T638" s="236"/>
    </row>
    <row r="639" spans="1:20" x14ac:dyDescent="0.25">
      <c r="A639" s="226"/>
      <c r="D639" s="226"/>
      <c r="G639" s="236"/>
      <c r="H639" s="236"/>
      <c r="I639" s="236"/>
      <c r="J639" s="236"/>
      <c r="K639" s="236"/>
      <c r="L639" s="236"/>
      <c r="M639" s="236"/>
      <c r="N639" s="236"/>
      <c r="O639" s="236"/>
      <c r="P639" s="237"/>
      <c r="Q639" s="236"/>
      <c r="R639" s="236"/>
      <c r="S639" s="236"/>
      <c r="T639" s="236"/>
    </row>
    <row r="640" spans="1:20" x14ac:dyDescent="0.25">
      <c r="A640" s="226"/>
      <c r="D640" s="226"/>
      <c r="G640" s="236"/>
      <c r="H640" s="236"/>
      <c r="I640" s="236"/>
      <c r="J640" s="236"/>
      <c r="K640" s="236"/>
      <c r="L640" s="236"/>
      <c r="M640" s="236"/>
      <c r="N640" s="236"/>
      <c r="O640" s="236"/>
      <c r="P640" s="237"/>
      <c r="Q640" s="236"/>
      <c r="R640" s="236"/>
      <c r="S640" s="236"/>
      <c r="T640" s="236"/>
    </row>
    <row r="641" spans="1:20" x14ac:dyDescent="0.25">
      <c r="A641" s="226"/>
      <c r="D641" s="226"/>
      <c r="G641" s="236"/>
      <c r="H641" s="236"/>
      <c r="I641" s="236"/>
      <c r="J641" s="236"/>
      <c r="K641" s="236"/>
      <c r="L641" s="236"/>
      <c r="M641" s="236"/>
      <c r="N641" s="236"/>
      <c r="O641" s="236"/>
      <c r="P641" s="237"/>
      <c r="Q641" s="236"/>
      <c r="R641" s="236"/>
      <c r="S641" s="236"/>
      <c r="T641" s="236"/>
    </row>
    <row r="642" spans="1:20" x14ac:dyDescent="0.25">
      <c r="A642" s="226"/>
      <c r="D642" s="226"/>
      <c r="G642" s="236"/>
      <c r="H642" s="236"/>
      <c r="I642" s="236"/>
      <c r="J642" s="236"/>
      <c r="K642" s="236"/>
      <c r="L642" s="236"/>
      <c r="M642" s="236"/>
      <c r="N642" s="236"/>
      <c r="O642" s="236"/>
      <c r="P642" s="237"/>
      <c r="Q642" s="236"/>
      <c r="R642" s="236"/>
      <c r="S642" s="236"/>
      <c r="T642" s="236"/>
    </row>
    <row r="643" spans="1:20" x14ac:dyDescent="0.25">
      <c r="A643" s="226"/>
      <c r="D643" s="226"/>
      <c r="G643" s="236"/>
      <c r="H643" s="236"/>
      <c r="I643" s="236"/>
      <c r="J643" s="236"/>
      <c r="K643" s="236"/>
      <c r="L643" s="236"/>
      <c r="M643" s="236"/>
      <c r="N643" s="236"/>
      <c r="O643" s="236"/>
      <c r="P643" s="237"/>
      <c r="Q643" s="236"/>
      <c r="R643" s="236"/>
      <c r="S643" s="236"/>
      <c r="T643" s="236"/>
    </row>
    <row r="644" spans="1:20" x14ac:dyDescent="0.25">
      <c r="A644" s="226"/>
      <c r="D644" s="226"/>
      <c r="G644" s="236"/>
      <c r="H644" s="236"/>
      <c r="I644" s="236"/>
      <c r="J644" s="236"/>
      <c r="K644" s="236"/>
      <c r="L644" s="236"/>
      <c r="M644" s="236"/>
      <c r="N644" s="236"/>
      <c r="O644" s="236"/>
      <c r="P644" s="237"/>
      <c r="Q644" s="236"/>
      <c r="R644" s="236"/>
      <c r="S644" s="236"/>
      <c r="T644" s="236"/>
    </row>
    <row r="645" spans="1:20" x14ac:dyDescent="0.25">
      <c r="A645" s="226"/>
      <c r="D645" s="226"/>
      <c r="G645" s="236"/>
      <c r="H645" s="236"/>
      <c r="I645" s="236"/>
      <c r="J645" s="236"/>
      <c r="K645" s="236"/>
      <c r="L645" s="236"/>
      <c r="M645" s="236"/>
      <c r="N645" s="236"/>
      <c r="O645" s="236"/>
      <c r="P645" s="237"/>
      <c r="Q645" s="236"/>
      <c r="R645" s="236"/>
      <c r="S645" s="236"/>
      <c r="T645" s="236"/>
    </row>
    <row r="646" spans="1:20" x14ac:dyDescent="0.25">
      <c r="A646" s="226"/>
      <c r="D646" s="226"/>
      <c r="G646" s="236"/>
      <c r="H646" s="236"/>
      <c r="I646" s="236"/>
      <c r="J646" s="236"/>
      <c r="K646" s="236"/>
      <c r="L646" s="236"/>
      <c r="M646" s="236"/>
      <c r="N646" s="236"/>
      <c r="O646" s="236"/>
      <c r="P646" s="237"/>
      <c r="Q646" s="236"/>
      <c r="R646" s="236"/>
      <c r="S646" s="236"/>
      <c r="T646" s="236"/>
    </row>
    <row r="647" spans="1:20" x14ac:dyDescent="0.25">
      <c r="A647" s="226"/>
      <c r="D647" s="226"/>
      <c r="G647" s="236"/>
      <c r="H647" s="236"/>
      <c r="I647" s="236"/>
      <c r="J647" s="236"/>
      <c r="K647" s="236"/>
      <c r="L647" s="236"/>
      <c r="M647" s="236"/>
      <c r="N647" s="236"/>
      <c r="O647" s="236"/>
      <c r="P647" s="237"/>
      <c r="Q647" s="236"/>
      <c r="R647" s="236"/>
      <c r="S647" s="236"/>
      <c r="T647" s="236"/>
    </row>
    <row r="648" spans="1:20" x14ac:dyDescent="0.25">
      <c r="A648" s="226"/>
      <c r="D648" s="226"/>
      <c r="G648" s="236"/>
      <c r="H648" s="236"/>
      <c r="I648" s="236"/>
      <c r="J648" s="236"/>
      <c r="K648" s="236"/>
      <c r="L648" s="236"/>
      <c r="M648" s="236"/>
      <c r="N648" s="236"/>
      <c r="O648" s="236"/>
      <c r="P648" s="237"/>
      <c r="Q648" s="236"/>
      <c r="R648" s="236"/>
      <c r="S648" s="236"/>
      <c r="T648" s="236"/>
    </row>
    <row r="649" spans="1:20" x14ac:dyDescent="0.25">
      <c r="A649" s="226"/>
      <c r="D649" s="226"/>
      <c r="G649" s="236"/>
      <c r="H649" s="236"/>
      <c r="I649" s="236"/>
      <c r="J649" s="236"/>
      <c r="K649" s="236"/>
      <c r="L649" s="236"/>
      <c r="M649" s="236"/>
      <c r="N649" s="236"/>
      <c r="O649" s="236"/>
      <c r="P649" s="237"/>
      <c r="Q649" s="236"/>
      <c r="R649" s="236"/>
      <c r="S649" s="236"/>
      <c r="T649" s="236"/>
    </row>
    <row r="650" spans="1:20" x14ac:dyDescent="0.25">
      <c r="A650" s="226"/>
      <c r="D650" s="226"/>
      <c r="G650" s="236"/>
      <c r="H650" s="236"/>
      <c r="I650" s="236"/>
      <c r="J650" s="236"/>
      <c r="K650" s="236"/>
      <c r="L650" s="236"/>
      <c r="M650" s="236"/>
      <c r="N650" s="236"/>
      <c r="O650" s="236"/>
      <c r="P650" s="237"/>
      <c r="Q650" s="236"/>
      <c r="R650" s="236"/>
      <c r="S650" s="236"/>
      <c r="T650" s="236"/>
    </row>
    <row r="651" spans="1:20" x14ac:dyDescent="0.25">
      <c r="A651" s="226"/>
      <c r="D651" s="226"/>
      <c r="G651" s="236"/>
      <c r="H651" s="236"/>
      <c r="I651" s="236"/>
      <c r="J651" s="236"/>
      <c r="K651" s="236"/>
      <c r="L651" s="236"/>
      <c r="M651" s="236"/>
      <c r="N651" s="236"/>
      <c r="O651" s="236"/>
      <c r="P651" s="237"/>
      <c r="Q651" s="236"/>
      <c r="R651" s="236"/>
      <c r="S651" s="236"/>
      <c r="T651" s="236"/>
    </row>
    <row r="652" spans="1:20" x14ac:dyDescent="0.25">
      <c r="A652" s="226"/>
      <c r="D652" s="226"/>
      <c r="G652" s="236"/>
      <c r="H652" s="236"/>
      <c r="I652" s="236"/>
      <c r="J652" s="236"/>
      <c r="K652" s="236"/>
      <c r="L652" s="236"/>
      <c r="M652" s="236"/>
      <c r="N652" s="236"/>
      <c r="O652" s="236"/>
      <c r="P652" s="237"/>
      <c r="Q652" s="236"/>
      <c r="R652" s="236"/>
      <c r="S652" s="236"/>
      <c r="T652" s="236"/>
    </row>
    <row r="653" spans="1:20" x14ac:dyDescent="0.25">
      <c r="A653" s="226"/>
      <c r="D653" s="226"/>
      <c r="G653" s="236"/>
      <c r="H653" s="236"/>
      <c r="I653" s="236"/>
      <c r="J653" s="236"/>
      <c r="K653" s="236"/>
      <c r="L653" s="236"/>
      <c r="M653" s="236"/>
      <c r="N653" s="236"/>
      <c r="O653" s="236"/>
      <c r="P653" s="237"/>
      <c r="Q653" s="236"/>
      <c r="R653" s="236"/>
      <c r="S653" s="236"/>
      <c r="T653" s="236"/>
    </row>
    <row r="654" spans="1:20" x14ac:dyDescent="0.25">
      <c r="A654" s="226"/>
      <c r="D654" s="226"/>
      <c r="G654" s="236"/>
      <c r="H654" s="236"/>
      <c r="I654" s="236"/>
      <c r="J654" s="236"/>
      <c r="K654" s="236"/>
      <c r="L654" s="236"/>
      <c r="M654" s="236"/>
      <c r="N654" s="236"/>
      <c r="O654" s="236"/>
      <c r="P654" s="237"/>
      <c r="Q654" s="236"/>
      <c r="R654" s="236"/>
      <c r="S654" s="236"/>
      <c r="T654" s="236"/>
    </row>
    <row r="655" spans="1:20" x14ac:dyDescent="0.25">
      <c r="A655" s="226"/>
      <c r="D655" s="226"/>
      <c r="G655" s="236"/>
      <c r="H655" s="236"/>
      <c r="I655" s="236"/>
      <c r="J655" s="236"/>
      <c r="K655" s="236"/>
      <c r="L655" s="236"/>
      <c r="M655" s="236"/>
      <c r="N655" s="236"/>
      <c r="O655" s="236"/>
      <c r="P655" s="237"/>
      <c r="Q655" s="236"/>
      <c r="R655" s="236"/>
      <c r="S655" s="236"/>
      <c r="T655" s="236"/>
    </row>
    <row r="656" spans="1:20" x14ac:dyDescent="0.25">
      <c r="A656" s="226"/>
      <c r="D656" s="226"/>
      <c r="G656" s="236"/>
      <c r="H656" s="236"/>
      <c r="I656" s="236"/>
      <c r="J656" s="236"/>
      <c r="K656" s="236"/>
      <c r="L656" s="236"/>
      <c r="M656" s="236"/>
      <c r="N656" s="236"/>
      <c r="O656" s="236"/>
      <c r="P656" s="237"/>
      <c r="Q656" s="236"/>
      <c r="R656" s="236"/>
      <c r="S656" s="236"/>
      <c r="T656" s="236"/>
    </row>
    <row r="657" spans="1:20" x14ac:dyDescent="0.25">
      <c r="A657" s="226"/>
      <c r="D657" s="226"/>
      <c r="G657" s="236"/>
      <c r="H657" s="236"/>
      <c r="I657" s="236"/>
      <c r="J657" s="236"/>
      <c r="K657" s="236"/>
      <c r="L657" s="236"/>
      <c r="M657" s="236"/>
      <c r="N657" s="236"/>
      <c r="O657" s="236"/>
      <c r="P657" s="237"/>
      <c r="Q657" s="236"/>
      <c r="R657" s="236"/>
      <c r="S657" s="236"/>
      <c r="T657" s="236"/>
    </row>
    <row r="658" spans="1:20" x14ac:dyDescent="0.25">
      <c r="A658" s="226"/>
      <c r="D658" s="226"/>
      <c r="G658" s="236"/>
      <c r="H658" s="236"/>
      <c r="I658" s="236"/>
      <c r="J658" s="236"/>
      <c r="K658" s="236"/>
      <c r="L658" s="236"/>
      <c r="M658" s="236"/>
      <c r="N658" s="236"/>
      <c r="O658" s="236"/>
      <c r="P658" s="237"/>
      <c r="Q658" s="236"/>
      <c r="R658" s="236"/>
      <c r="S658" s="236"/>
      <c r="T658" s="236"/>
    </row>
    <row r="659" spans="1:20" x14ac:dyDescent="0.25">
      <c r="A659" s="226"/>
      <c r="D659" s="226"/>
      <c r="G659" s="236"/>
      <c r="H659" s="236"/>
      <c r="I659" s="236"/>
      <c r="J659" s="236"/>
      <c r="K659" s="236"/>
      <c r="L659" s="236"/>
      <c r="M659" s="236"/>
      <c r="N659" s="236"/>
      <c r="O659" s="236"/>
      <c r="P659" s="237"/>
      <c r="Q659" s="236"/>
      <c r="R659" s="236"/>
      <c r="S659" s="236"/>
      <c r="T659" s="236"/>
    </row>
    <row r="660" spans="1:20" x14ac:dyDescent="0.25">
      <c r="A660" s="226"/>
      <c r="D660" s="226"/>
      <c r="G660" s="236"/>
      <c r="H660" s="236"/>
      <c r="I660" s="236"/>
      <c r="J660" s="236"/>
      <c r="K660" s="236"/>
      <c r="L660" s="236"/>
      <c r="M660" s="236"/>
      <c r="N660" s="236"/>
      <c r="O660" s="236"/>
      <c r="P660" s="237"/>
      <c r="Q660" s="236"/>
      <c r="R660" s="236"/>
      <c r="S660" s="236"/>
      <c r="T660" s="236"/>
    </row>
    <row r="661" spans="1:20" x14ac:dyDescent="0.25">
      <c r="A661" s="226"/>
      <c r="D661" s="226"/>
      <c r="G661" s="236"/>
      <c r="H661" s="236"/>
      <c r="I661" s="236"/>
      <c r="J661" s="236"/>
      <c r="K661" s="236"/>
      <c r="L661" s="236"/>
      <c r="M661" s="236"/>
      <c r="N661" s="236"/>
      <c r="O661" s="236"/>
      <c r="P661" s="237"/>
      <c r="Q661" s="236"/>
      <c r="R661" s="236"/>
      <c r="S661" s="236"/>
      <c r="T661" s="236"/>
    </row>
    <row r="662" spans="1:20" x14ac:dyDescent="0.25">
      <c r="A662" s="226"/>
      <c r="D662" s="226"/>
      <c r="G662" s="236"/>
      <c r="H662" s="236"/>
      <c r="I662" s="236"/>
      <c r="J662" s="236"/>
      <c r="K662" s="236"/>
      <c r="L662" s="236"/>
      <c r="M662" s="236"/>
      <c r="N662" s="236"/>
      <c r="O662" s="236"/>
      <c r="P662" s="237"/>
      <c r="Q662" s="236"/>
      <c r="R662" s="236"/>
      <c r="S662" s="236"/>
      <c r="T662" s="236"/>
    </row>
    <row r="663" spans="1:20" x14ac:dyDescent="0.25">
      <c r="A663" s="226"/>
      <c r="D663" s="226"/>
      <c r="G663" s="236"/>
      <c r="H663" s="236"/>
      <c r="I663" s="236"/>
      <c r="J663" s="236"/>
      <c r="K663" s="236"/>
      <c r="L663" s="236"/>
      <c r="M663" s="236"/>
      <c r="N663" s="236"/>
      <c r="O663" s="236"/>
      <c r="P663" s="237"/>
      <c r="Q663" s="236"/>
      <c r="R663" s="236"/>
      <c r="S663" s="236"/>
      <c r="T663" s="236"/>
    </row>
    <row r="664" spans="1:20" x14ac:dyDescent="0.25">
      <c r="A664" s="226"/>
      <c r="D664" s="226"/>
      <c r="G664" s="236"/>
      <c r="H664" s="236"/>
      <c r="I664" s="236"/>
      <c r="J664" s="236"/>
      <c r="K664" s="236"/>
      <c r="L664" s="236"/>
      <c r="M664" s="236"/>
      <c r="N664" s="236"/>
      <c r="O664" s="236"/>
      <c r="P664" s="237"/>
      <c r="Q664" s="236"/>
      <c r="R664" s="236"/>
      <c r="S664" s="236"/>
      <c r="T664" s="236"/>
    </row>
    <row r="665" spans="1:20" x14ac:dyDescent="0.25">
      <c r="A665" s="226"/>
      <c r="D665" s="226"/>
      <c r="G665" s="236"/>
      <c r="H665" s="236"/>
      <c r="I665" s="236"/>
      <c r="J665" s="236"/>
      <c r="K665" s="236"/>
      <c r="L665" s="236"/>
      <c r="M665" s="236"/>
      <c r="N665" s="236"/>
      <c r="O665" s="236"/>
      <c r="P665" s="237"/>
      <c r="Q665" s="236"/>
      <c r="R665" s="236"/>
      <c r="S665" s="236"/>
      <c r="T665" s="236"/>
    </row>
    <row r="666" spans="1:20" x14ac:dyDescent="0.25">
      <c r="A666" s="226"/>
      <c r="D666" s="226"/>
      <c r="G666" s="236"/>
      <c r="H666" s="236"/>
      <c r="I666" s="236"/>
      <c r="J666" s="236"/>
      <c r="K666" s="236"/>
      <c r="L666" s="236"/>
      <c r="M666" s="236"/>
      <c r="N666" s="236"/>
      <c r="O666" s="236"/>
      <c r="P666" s="237"/>
      <c r="Q666" s="236"/>
      <c r="R666" s="236"/>
      <c r="S666" s="236"/>
      <c r="T666" s="236"/>
    </row>
    <row r="667" spans="1:20" x14ac:dyDescent="0.25">
      <c r="A667" s="226"/>
      <c r="D667" s="226"/>
      <c r="G667" s="236"/>
      <c r="H667" s="236"/>
      <c r="I667" s="236"/>
      <c r="J667" s="236"/>
      <c r="K667" s="236"/>
      <c r="L667" s="236"/>
      <c r="M667" s="236"/>
      <c r="N667" s="236"/>
      <c r="O667" s="236"/>
      <c r="P667" s="237"/>
      <c r="Q667" s="236"/>
      <c r="R667" s="236"/>
      <c r="S667" s="236"/>
      <c r="T667" s="236"/>
    </row>
    <row r="668" spans="1:20" x14ac:dyDescent="0.25">
      <c r="A668" s="226"/>
      <c r="D668" s="226"/>
      <c r="G668" s="236"/>
      <c r="H668" s="236"/>
      <c r="I668" s="236"/>
      <c r="J668" s="236"/>
      <c r="K668" s="236"/>
      <c r="L668" s="236"/>
      <c r="M668" s="236"/>
      <c r="N668" s="236"/>
      <c r="O668" s="236"/>
      <c r="P668" s="237"/>
      <c r="Q668" s="236"/>
      <c r="R668" s="236"/>
      <c r="S668" s="236"/>
      <c r="T668" s="236"/>
    </row>
    <row r="669" spans="1:20" x14ac:dyDescent="0.25">
      <c r="A669" s="226"/>
      <c r="D669" s="226"/>
      <c r="G669" s="236"/>
      <c r="H669" s="236"/>
      <c r="I669" s="236"/>
      <c r="J669" s="236"/>
      <c r="K669" s="236"/>
      <c r="L669" s="236"/>
      <c r="M669" s="236"/>
      <c r="N669" s="236"/>
      <c r="O669" s="236"/>
      <c r="P669" s="237"/>
      <c r="Q669" s="236"/>
      <c r="R669" s="236"/>
      <c r="S669" s="236"/>
      <c r="T669" s="236"/>
    </row>
    <row r="670" spans="1:20" x14ac:dyDescent="0.25">
      <c r="A670" s="226"/>
      <c r="D670" s="226"/>
      <c r="G670" s="236"/>
      <c r="H670" s="236"/>
      <c r="I670" s="236"/>
      <c r="J670" s="236"/>
      <c r="K670" s="236"/>
      <c r="L670" s="236"/>
      <c r="M670" s="236"/>
      <c r="N670" s="236"/>
      <c r="O670" s="236"/>
      <c r="P670" s="237"/>
      <c r="Q670" s="236"/>
      <c r="R670" s="236"/>
      <c r="S670" s="236"/>
      <c r="T670" s="236"/>
    </row>
    <row r="671" spans="1:20" x14ac:dyDescent="0.25">
      <c r="A671" s="226"/>
      <c r="D671" s="226"/>
      <c r="G671" s="236"/>
      <c r="H671" s="236"/>
      <c r="I671" s="236"/>
      <c r="J671" s="236"/>
      <c r="K671" s="236"/>
      <c r="L671" s="236"/>
      <c r="M671" s="236"/>
      <c r="N671" s="236"/>
      <c r="O671" s="236"/>
      <c r="P671" s="237"/>
      <c r="Q671" s="236"/>
      <c r="R671" s="236"/>
      <c r="S671" s="236"/>
      <c r="T671" s="236"/>
    </row>
    <row r="672" spans="1:20" x14ac:dyDescent="0.25">
      <c r="A672" s="226"/>
      <c r="D672" s="226"/>
      <c r="G672" s="236"/>
      <c r="H672" s="236"/>
      <c r="I672" s="236"/>
      <c r="J672" s="236"/>
      <c r="K672" s="236"/>
      <c r="L672" s="236"/>
      <c r="M672" s="236"/>
      <c r="N672" s="236"/>
      <c r="O672" s="236"/>
      <c r="P672" s="237"/>
      <c r="Q672" s="236"/>
      <c r="R672" s="236"/>
      <c r="S672" s="236"/>
      <c r="T672" s="236"/>
    </row>
    <row r="673" spans="1:20" x14ac:dyDescent="0.25">
      <c r="A673" s="226"/>
      <c r="D673" s="226"/>
      <c r="G673" s="236"/>
      <c r="H673" s="236"/>
      <c r="I673" s="236"/>
      <c r="J673" s="236"/>
      <c r="K673" s="236"/>
      <c r="L673" s="236"/>
      <c r="M673" s="236"/>
      <c r="N673" s="236"/>
      <c r="O673" s="236"/>
      <c r="P673" s="237"/>
      <c r="Q673" s="236"/>
      <c r="R673" s="236"/>
      <c r="S673" s="236"/>
      <c r="T673" s="236"/>
    </row>
    <row r="674" spans="1:20" x14ac:dyDescent="0.25">
      <c r="A674" s="226"/>
      <c r="D674" s="226"/>
      <c r="G674" s="236"/>
      <c r="H674" s="236"/>
      <c r="I674" s="236"/>
      <c r="J674" s="236"/>
      <c r="K674" s="236"/>
      <c r="L674" s="236"/>
      <c r="M674" s="236"/>
      <c r="N674" s="236"/>
      <c r="O674" s="236"/>
      <c r="P674" s="237"/>
      <c r="Q674" s="236"/>
      <c r="R674" s="236"/>
      <c r="S674" s="236"/>
      <c r="T674" s="236"/>
    </row>
    <row r="675" spans="1:20" x14ac:dyDescent="0.25">
      <c r="A675" s="226"/>
      <c r="D675" s="226"/>
      <c r="G675" s="236"/>
      <c r="H675" s="236"/>
      <c r="I675" s="236"/>
      <c r="J675" s="236"/>
      <c r="K675" s="236"/>
      <c r="L675" s="236"/>
      <c r="M675" s="236"/>
      <c r="N675" s="236"/>
      <c r="O675" s="236"/>
      <c r="P675" s="237"/>
      <c r="Q675" s="236"/>
      <c r="R675" s="236"/>
      <c r="S675" s="236"/>
      <c r="T675" s="236"/>
    </row>
    <row r="676" spans="1:20" x14ac:dyDescent="0.25">
      <c r="A676" s="226"/>
      <c r="D676" s="226"/>
      <c r="G676" s="236"/>
      <c r="H676" s="236"/>
      <c r="I676" s="236"/>
      <c r="J676" s="236"/>
      <c r="K676" s="236"/>
      <c r="L676" s="236"/>
      <c r="M676" s="236"/>
      <c r="N676" s="236"/>
      <c r="O676" s="236"/>
      <c r="P676" s="237"/>
      <c r="Q676" s="236"/>
      <c r="R676" s="236"/>
      <c r="S676" s="236"/>
      <c r="T676" s="236"/>
    </row>
    <row r="677" spans="1:20" x14ac:dyDescent="0.25">
      <c r="A677" s="226"/>
      <c r="D677" s="226"/>
      <c r="G677" s="236"/>
      <c r="H677" s="236"/>
      <c r="I677" s="236"/>
      <c r="J677" s="236"/>
      <c r="K677" s="236"/>
      <c r="L677" s="236"/>
      <c r="M677" s="236"/>
      <c r="N677" s="236"/>
      <c r="O677" s="236"/>
      <c r="P677" s="237"/>
      <c r="Q677" s="236"/>
      <c r="R677" s="236"/>
      <c r="S677" s="236"/>
      <c r="T677" s="236"/>
    </row>
    <row r="678" spans="1:20" x14ac:dyDescent="0.25">
      <c r="A678" s="226"/>
      <c r="D678" s="226"/>
      <c r="G678" s="236"/>
      <c r="H678" s="236"/>
      <c r="I678" s="236"/>
      <c r="J678" s="236"/>
      <c r="K678" s="236"/>
      <c r="L678" s="236"/>
      <c r="M678" s="236"/>
      <c r="N678" s="236"/>
      <c r="O678" s="236"/>
      <c r="P678" s="237"/>
      <c r="Q678" s="236"/>
      <c r="R678" s="236"/>
      <c r="S678" s="236"/>
      <c r="T678" s="236"/>
    </row>
    <row r="679" spans="1:20" x14ac:dyDescent="0.25">
      <c r="A679" s="226"/>
      <c r="D679" s="226"/>
      <c r="G679" s="236"/>
      <c r="H679" s="236"/>
      <c r="I679" s="236"/>
      <c r="J679" s="236"/>
      <c r="K679" s="236"/>
      <c r="L679" s="236"/>
      <c r="M679" s="236"/>
      <c r="N679" s="236"/>
      <c r="O679" s="236"/>
      <c r="P679" s="237"/>
      <c r="Q679" s="236"/>
      <c r="R679" s="236"/>
      <c r="S679" s="236"/>
      <c r="T679" s="236"/>
    </row>
    <row r="680" spans="1:20" x14ac:dyDescent="0.25">
      <c r="A680" s="226"/>
      <c r="D680" s="226"/>
      <c r="G680" s="236"/>
      <c r="H680" s="236"/>
      <c r="I680" s="236"/>
      <c r="J680" s="236"/>
      <c r="K680" s="236"/>
      <c r="L680" s="236"/>
      <c r="M680" s="236"/>
      <c r="N680" s="236"/>
      <c r="O680" s="236"/>
      <c r="P680" s="237"/>
      <c r="Q680" s="236"/>
      <c r="R680" s="236"/>
      <c r="S680" s="236"/>
      <c r="T680" s="236"/>
    </row>
    <row r="681" spans="1:20" x14ac:dyDescent="0.25">
      <c r="A681" s="226"/>
      <c r="D681" s="226"/>
      <c r="G681" s="236"/>
      <c r="H681" s="236"/>
      <c r="I681" s="236"/>
      <c r="J681" s="236"/>
      <c r="K681" s="236"/>
      <c r="L681" s="236"/>
      <c r="M681" s="236"/>
      <c r="N681" s="236"/>
      <c r="O681" s="236"/>
      <c r="P681" s="237"/>
      <c r="Q681" s="236"/>
      <c r="R681" s="236"/>
      <c r="S681" s="236"/>
      <c r="T681" s="236"/>
    </row>
    <row r="682" spans="1:20" x14ac:dyDescent="0.25">
      <c r="A682" s="226"/>
      <c r="D682" s="226"/>
      <c r="G682" s="236"/>
      <c r="H682" s="236"/>
      <c r="I682" s="236"/>
      <c r="J682" s="236"/>
      <c r="K682" s="236"/>
      <c r="L682" s="236"/>
      <c r="M682" s="236"/>
      <c r="N682" s="236"/>
      <c r="O682" s="236"/>
      <c r="P682" s="237"/>
      <c r="Q682" s="236"/>
      <c r="R682" s="236"/>
      <c r="S682" s="236"/>
      <c r="T682" s="236"/>
    </row>
    <row r="683" spans="1:20" x14ac:dyDescent="0.25">
      <c r="A683" s="226"/>
      <c r="D683" s="226"/>
      <c r="G683" s="236"/>
      <c r="H683" s="236"/>
      <c r="I683" s="236"/>
      <c r="J683" s="236"/>
      <c r="K683" s="236"/>
      <c r="L683" s="236"/>
      <c r="M683" s="236"/>
      <c r="N683" s="236"/>
      <c r="O683" s="236"/>
      <c r="P683" s="237"/>
      <c r="Q683" s="236"/>
      <c r="R683" s="236"/>
      <c r="S683" s="236"/>
      <c r="T683" s="236"/>
    </row>
    <row r="684" spans="1:20" x14ac:dyDescent="0.25">
      <c r="A684" s="226"/>
      <c r="D684" s="226"/>
      <c r="G684" s="236"/>
      <c r="H684" s="236"/>
      <c r="I684" s="236"/>
      <c r="J684" s="236"/>
      <c r="K684" s="236"/>
      <c r="L684" s="236"/>
      <c r="M684" s="236"/>
      <c r="N684" s="236"/>
      <c r="O684" s="236"/>
      <c r="P684" s="237"/>
      <c r="Q684" s="236"/>
      <c r="R684" s="236"/>
      <c r="S684" s="236"/>
      <c r="T684" s="236"/>
    </row>
    <row r="685" spans="1:20" x14ac:dyDescent="0.25">
      <c r="A685" s="226"/>
      <c r="D685" s="226"/>
      <c r="G685" s="236"/>
      <c r="H685" s="236"/>
      <c r="I685" s="236"/>
      <c r="J685" s="236"/>
      <c r="K685" s="236"/>
      <c r="L685" s="236"/>
      <c r="M685" s="236"/>
      <c r="N685" s="236"/>
      <c r="O685" s="236"/>
      <c r="P685" s="237"/>
      <c r="Q685" s="236"/>
      <c r="R685" s="236"/>
      <c r="S685" s="236"/>
      <c r="T685" s="236"/>
    </row>
    <row r="686" spans="1:20" x14ac:dyDescent="0.25">
      <c r="A686" s="226"/>
      <c r="D686" s="226"/>
      <c r="G686" s="236"/>
      <c r="H686" s="236"/>
      <c r="I686" s="236"/>
      <c r="J686" s="236"/>
      <c r="K686" s="236"/>
      <c r="L686" s="236"/>
      <c r="M686" s="236"/>
      <c r="N686" s="236"/>
      <c r="O686" s="236"/>
      <c r="P686" s="237"/>
      <c r="Q686" s="236"/>
      <c r="R686" s="236"/>
      <c r="S686" s="236"/>
      <c r="T686" s="236"/>
    </row>
    <row r="687" spans="1:20" x14ac:dyDescent="0.25">
      <c r="A687" s="226"/>
      <c r="D687" s="226"/>
      <c r="G687" s="236"/>
      <c r="H687" s="236"/>
      <c r="I687" s="236"/>
      <c r="J687" s="236"/>
      <c r="K687" s="236"/>
      <c r="L687" s="236"/>
      <c r="M687" s="236"/>
      <c r="N687" s="236"/>
      <c r="O687" s="236"/>
      <c r="P687" s="237"/>
      <c r="Q687" s="236"/>
      <c r="R687" s="236"/>
      <c r="S687" s="236"/>
      <c r="T687" s="236"/>
    </row>
    <row r="688" spans="1:20" x14ac:dyDescent="0.25">
      <c r="A688" s="226"/>
      <c r="D688" s="226"/>
      <c r="G688" s="236"/>
      <c r="H688" s="236"/>
      <c r="I688" s="236"/>
      <c r="J688" s="236"/>
      <c r="K688" s="236"/>
      <c r="L688" s="236"/>
      <c r="M688" s="236"/>
      <c r="N688" s="236"/>
      <c r="O688" s="236"/>
      <c r="P688" s="237"/>
      <c r="Q688" s="236"/>
      <c r="R688" s="236"/>
      <c r="S688" s="236"/>
      <c r="T688" s="236"/>
    </row>
    <row r="689" spans="1:20" x14ac:dyDescent="0.25">
      <c r="A689" s="226"/>
      <c r="D689" s="226"/>
      <c r="G689" s="236"/>
      <c r="H689" s="236"/>
      <c r="I689" s="236"/>
      <c r="J689" s="236"/>
      <c r="K689" s="236"/>
      <c r="L689" s="236"/>
      <c r="M689" s="236"/>
      <c r="N689" s="236"/>
      <c r="O689" s="236"/>
      <c r="P689" s="237"/>
      <c r="Q689" s="236"/>
      <c r="R689" s="236"/>
      <c r="S689" s="236"/>
      <c r="T689" s="236"/>
    </row>
    <row r="690" spans="1:20" x14ac:dyDescent="0.25">
      <c r="A690" s="226"/>
      <c r="D690" s="226"/>
      <c r="G690" s="236"/>
      <c r="H690" s="236"/>
      <c r="I690" s="236"/>
      <c r="J690" s="236"/>
      <c r="K690" s="236"/>
      <c r="L690" s="236"/>
      <c r="M690" s="236"/>
      <c r="N690" s="236"/>
      <c r="O690" s="236"/>
      <c r="P690" s="237"/>
      <c r="Q690" s="236"/>
      <c r="R690" s="236"/>
      <c r="S690" s="236"/>
      <c r="T690" s="236"/>
    </row>
    <row r="691" spans="1:20" x14ac:dyDescent="0.25">
      <c r="A691" s="226"/>
      <c r="D691" s="226"/>
      <c r="G691" s="236"/>
      <c r="H691" s="236"/>
      <c r="I691" s="236"/>
      <c r="J691" s="236"/>
      <c r="K691" s="236"/>
      <c r="L691" s="236"/>
      <c r="M691" s="236"/>
      <c r="N691" s="236"/>
      <c r="O691" s="236"/>
      <c r="P691" s="237"/>
      <c r="Q691" s="236"/>
      <c r="R691" s="236"/>
      <c r="S691" s="236"/>
      <c r="T691" s="236"/>
    </row>
    <row r="692" spans="1:20" x14ac:dyDescent="0.25">
      <c r="A692" s="226"/>
      <c r="D692" s="226"/>
      <c r="G692" s="236"/>
      <c r="H692" s="236"/>
      <c r="I692" s="236"/>
      <c r="J692" s="236"/>
      <c r="K692" s="236"/>
      <c r="L692" s="236"/>
      <c r="M692" s="236"/>
      <c r="N692" s="236"/>
      <c r="O692" s="236"/>
      <c r="P692" s="237"/>
      <c r="Q692" s="236"/>
      <c r="R692" s="236"/>
      <c r="S692" s="236"/>
      <c r="T692" s="236"/>
    </row>
    <row r="693" spans="1:20" x14ac:dyDescent="0.25">
      <c r="A693" s="226"/>
      <c r="D693" s="226"/>
      <c r="G693" s="236"/>
      <c r="H693" s="236"/>
      <c r="I693" s="236"/>
      <c r="J693" s="236"/>
      <c r="K693" s="236"/>
      <c r="L693" s="236"/>
      <c r="M693" s="236"/>
      <c r="N693" s="236"/>
      <c r="O693" s="236"/>
      <c r="P693" s="237"/>
      <c r="Q693" s="236"/>
      <c r="R693" s="236"/>
      <c r="S693" s="236"/>
      <c r="T693" s="236"/>
    </row>
    <row r="694" spans="1:20" x14ac:dyDescent="0.25">
      <c r="A694" s="226"/>
      <c r="D694" s="226"/>
      <c r="G694" s="236"/>
      <c r="H694" s="236"/>
      <c r="I694" s="236"/>
      <c r="J694" s="236"/>
      <c r="K694" s="236"/>
      <c r="L694" s="236"/>
      <c r="M694" s="236"/>
      <c r="N694" s="236"/>
      <c r="O694" s="236"/>
      <c r="P694" s="237"/>
      <c r="Q694" s="236"/>
      <c r="R694" s="236"/>
      <c r="S694" s="236"/>
      <c r="T694" s="236"/>
    </row>
    <row r="695" spans="1:20" x14ac:dyDescent="0.25">
      <c r="A695" s="226"/>
      <c r="D695" s="226"/>
      <c r="G695" s="236"/>
      <c r="H695" s="236"/>
      <c r="I695" s="236"/>
      <c r="J695" s="236"/>
      <c r="K695" s="236"/>
      <c r="L695" s="236"/>
      <c r="M695" s="236"/>
      <c r="N695" s="236"/>
      <c r="O695" s="236"/>
      <c r="P695" s="237"/>
      <c r="Q695" s="236"/>
      <c r="R695" s="236"/>
      <c r="S695" s="236"/>
      <c r="T695" s="236"/>
    </row>
    <row r="696" spans="1:20" x14ac:dyDescent="0.25">
      <c r="A696" s="226"/>
      <c r="D696" s="226"/>
      <c r="G696" s="236"/>
      <c r="H696" s="236"/>
      <c r="I696" s="236"/>
      <c r="J696" s="236"/>
      <c r="K696" s="236"/>
      <c r="L696" s="236"/>
      <c r="M696" s="236"/>
      <c r="N696" s="236"/>
      <c r="O696" s="236"/>
      <c r="P696" s="237"/>
      <c r="Q696" s="236"/>
      <c r="R696" s="236"/>
      <c r="S696" s="236"/>
      <c r="T696" s="236"/>
    </row>
    <row r="697" spans="1:20" x14ac:dyDescent="0.25">
      <c r="A697" s="226"/>
      <c r="D697" s="226"/>
      <c r="G697" s="236"/>
      <c r="H697" s="236"/>
      <c r="I697" s="236"/>
      <c r="J697" s="236"/>
      <c r="K697" s="236"/>
      <c r="L697" s="236"/>
      <c r="M697" s="236"/>
      <c r="N697" s="236"/>
      <c r="O697" s="236"/>
      <c r="P697" s="237"/>
      <c r="Q697" s="236"/>
      <c r="R697" s="236"/>
      <c r="S697" s="236"/>
      <c r="T697" s="236"/>
    </row>
    <row r="698" spans="1:20" x14ac:dyDescent="0.25">
      <c r="A698" s="226"/>
      <c r="D698" s="226"/>
      <c r="G698" s="236"/>
      <c r="H698" s="236"/>
      <c r="I698" s="236"/>
      <c r="J698" s="236"/>
      <c r="K698" s="236"/>
      <c r="L698" s="236"/>
      <c r="M698" s="236"/>
      <c r="N698" s="236"/>
      <c r="O698" s="236"/>
      <c r="P698" s="237"/>
      <c r="Q698" s="236"/>
      <c r="R698" s="236"/>
      <c r="S698" s="236"/>
      <c r="T698" s="236"/>
    </row>
    <row r="699" spans="1:20" x14ac:dyDescent="0.25">
      <c r="A699" s="226"/>
      <c r="D699" s="226"/>
      <c r="G699" s="236"/>
      <c r="H699" s="236"/>
      <c r="I699" s="236"/>
      <c r="J699" s="236"/>
      <c r="K699" s="236"/>
      <c r="L699" s="236"/>
      <c r="M699" s="236"/>
      <c r="N699" s="236"/>
      <c r="O699" s="236"/>
      <c r="P699" s="237"/>
      <c r="Q699" s="236"/>
      <c r="R699" s="236"/>
      <c r="S699" s="236"/>
      <c r="T699" s="236"/>
    </row>
    <row r="700" spans="1:20" x14ac:dyDescent="0.25">
      <c r="A700" s="226"/>
      <c r="D700" s="226"/>
      <c r="G700" s="236"/>
      <c r="H700" s="236"/>
      <c r="I700" s="236"/>
      <c r="J700" s="236"/>
      <c r="K700" s="236"/>
      <c r="L700" s="236"/>
      <c r="M700" s="236"/>
      <c r="N700" s="236"/>
      <c r="O700" s="236"/>
      <c r="P700" s="237"/>
      <c r="Q700" s="236"/>
      <c r="R700" s="236"/>
      <c r="S700" s="236"/>
      <c r="T700" s="236"/>
    </row>
    <row r="701" spans="1:20" x14ac:dyDescent="0.25">
      <c r="A701" s="226"/>
      <c r="D701" s="226"/>
      <c r="G701" s="236"/>
      <c r="H701" s="236"/>
      <c r="I701" s="236"/>
      <c r="J701" s="236"/>
      <c r="K701" s="236"/>
      <c r="L701" s="236"/>
      <c r="M701" s="236"/>
      <c r="N701" s="236"/>
      <c r="O701" s="236"/>
      <c r="P701" s="237"/>
      <c r="Q701" s="236"/>
      <c r="R701" s="236"/>
      <c r="S701" s="236"/>
      <c r="T701" s="236"/>
    </row>
    <row r="702" spans="1:20" x14ac:dyDescent="0.25">
      <c r="A702" s="226"/>
      <c r="D702" s="226"/>
      <c r="G702" s="236"/>
      <c r="H702" s="236"/>
      <c r="I702" s="236"/>
      <c r="J702" s="236"/>
      <c r="K702" s="236"/>
      <c r="L702" s="236"/>
      <c r="M702" s="236"/>
      <c r="N702" s="236"/>
      <c r="O702" s="236"/>
      <c r="P702" s="237"/>
      <c r="Q702" s="236"/>
      <c r="R702" s="236"/>
      <c r="S702" s="236"/>
      <c r="T702" s="236"/>
    </row>
    <row r="703" spans="1:20" x14ac:dyDescent="0.25">
      <c r="A703" s="226"/>
      <c r="D703" s="226"/>
      <c r="G703" s="236"/>
      <c r="H703" s="236"/>
      <c r="I703" s="236"/>
      <c r="J703" s="236"/>
      <c r="K703" s="236"/>
      <c r="L703" s="236"/>
      <c r="M703" s="236"/>
      <c r="N703" s="236"/>
      <c r="O703" s="236"/>
      <c r="P703" s="237"/>
      <c r="Q703" s="236"/>
      <c r="R703" s="236"/>
      <c r="S703" s="236"/>
      <c r="T703" s="236"/>
    </row>
    <row r="704" spans="1:20" x14ac:dyDescent="0.25">
      <c r="A704" s="226"/>
      <c r="D704" s="226"/>
      <c r="G704" s="236"/>
      <c r="H704" s="236"/>
      <c r="I704" s="236"/>
      <c r="J704" s="236"/>
      <c r="K704" s="236"/>
      <c r="L704" s="236"/>
      <c r="M704" s="236"/>
      <c r="N704" s="236"/>
      <c r="O704" s="236"/>
      <c r="P704" s="237"/>
      <c r="Q704" s="236"/>
      <c r="R704" s="236"/>
      <c r="S704" s="236"/>
      <c r="T704" s="236"/>
    </row>
    <row r="705" spans="1:20" x14ac:dyDescent="0.25">
      <c r="A705" s="226"/>
      <c r="D705" s="226"/>
      <c r="G705" s="236"/>
      <c r="H705" s="236"/>
      <c r="I705" s="236"/>
      <c r="J705" s="236"/>
      <c r="K705" s="236"/>
      <c r="L705" s="236"/>
      <c r="M705" s="236"/>
      <c r="N705" s="236"/>
      <c r="O705" s="236"/>
      <c r="P705" s="237"/>
      <c r="Q705" s="236"/>
      <c r="R705" s="236"/>
      <c r="S705" s="236"/>
      <c r="T705" s="236"/>
    </row>
    <row r="706" spans="1:20" x14ac:dyDescent="0.25">
      <c r="A706" s="226"/>
      <c r="D706" s="226"/>
      <c r="G706" s="236"/>
      <c r="H706" s="236"/>
      <c r="I706" s="236"/>
      <c r="J706" s="236"/>
      <c r="K706" s="236"/>
      <c r="L706" s="236"/>
      <c r="M706" s="236"/>
      <c r="N706" s="236"/>
      <c r="O706" s="236"/>
      <c r="P706" s="237"/>
      <c r="Q706" s="236"/>
      <c r="R706" s="236"/>
      <c r="S706" s="236"/>
      <c r="T706" s="236"/>
    </row>
    <row r="707" spans="1:20" x14ac:dyDescent="0.25">
      <c r="A707" s="226"/>
      <c r="D707" s="226"/>
      <c r="G707" s="236"/>
      <c r="H707" s="236"/>
      <c r="I707" s="236"/>
      <c r="J707" s="236"/>
      <c r="K707" s="236"/>
      <c r="L707" s="236"/>
      <c r="M707" s="236"/>
      <c r="N707" s="236"/>
      <c r="O707" s="236"/>
      <c r="P707" s="237"/>
      <c r="Q707" s="236"/>
      <c r="R707" s="236"/>
      <c r="S707" s="236"/>
      <c r="T707" s="236"/>
    </row>
    <row r="708" spans="1:20" x14ac:dyDescent="0.25">
      <c r="A708" s="226"/>
      <c r="D708" s="226"/>
      <c r="G708" s="236"/>
      <c r="H708" s="236"/>
      <c r="I708" s="236"/>
      <c r="J708" s="236"/>
      <c r="K708" s="236"/>
      <c r="L708" s="236"/>
      <c r="M708" s="236"/>
      <c r="N708" s="236"/>
      <c r="O708" s="236"/>
      <c r="P708" s="237"/>
      <c r="Q708" s="236"/>
      <c r="R708" s="236"/>
      <c r="S708" s="236"/>
      <c r="T708" s="236"/>
    </row>
    <row r="709" spans="1:20" x14ac:dyDescent="0.25">
      <c r="A709" s="226"/>
      <c r="D709" s="226"/>
      <c r="G709" s="236"/>
      <c r="H709" s="236"/>
      <c r="I709" s="236"/>
      <c r="J709" s="236"/>
      <c r="K709" s="236"/>
      <c r="L709" s="236"/>
      <c r="M709" s="236"/>
      <c r="N709" s="236"/>
      <c r="O709" s="236"/>
      <c r="P709" s="237"/>
      <c r="Q709" s="236"/>
      <c r="R709" s="236"/>
      <c r="S709" s="236"/>
      <c r="T709" s="236"/>
    </row>
    <row r="710" spans="1:20" x14ac:dyDescent="0.25">
      <c r="A710" s="226"/>
      <c r="D710" s="226"/>
      <c r="G710" s="236"/>
      <c r="H710" s="236"/>
      <c r="I710" s="236"/>
      <c r="J710" s="236"/>
      <c r="K710" s="236"/>
      <c r="L710" s="236"/>
      <c r="M710" s="236"/>
      <c r="N710" s="236"/>
      <c r="O710" s="236"/>
      <c r="P710" s="237"/>
      <c r="Q710" s="236"/>
      <c r="R710" s="236"/>
      <c r="S710" s="236"/>
      <c r="T710" s="236"/>
    </row>
    <row r="711" spans="1:20" x14ac:dyDescent="0.25">
      <c r="A711" s="226"/>
      <c r="D711" s="226"/>
      <c r="G711" s="236"/>
      <c r="H711" s="236"/>
      <c r="I711" s="236"/>
      <c r="J711" s="236"/>
      <c r="K711" s="236"/>
      <c r="L711" s="236"/>
      <c r="M711" s="236"/>
      <c r="N711" s="236"/>
      <c r="O711" s="236"/>
      <c r="P711" s="237"/>
      <c r="Q711" s="236"/>
      <c r="R711" s="236"/>
      <c r="S711" s="236"/>
      <c r="T711" s="236"/>
    </row>
    <row r="712" spans="1:20" x14ac:dyDescent="0.25">
      <c r="A712" s="226"/>
      <c r="D712" s="226"/>
      <c r="G712" s="236"/>
      <c r="H712" s="236"/>
      <c r="I712" s="236"/>
      <c r="J712" s="236"/>
      <c r="K712" s="236"/>
      <c r="L712" s="236"/>
      <c r="M712" s="236"/>
      <c r="N712" s="236"/>
      <c r="O712" s="236"/>
      <c r="P712" s="237"/>
      <c r="Q712" s="236"/>
      <c r="R712" s="236"/>
      <c r="S712" s="236"/>
      <c r="T712" s="236"/>
    </row>
    <row r="713" spans="1:20" x14ac:dyDescent="0.25">
      <c r="A713" s="226"/>
      <c r="D713" s="226"/>
      <c r="G713" s="236"/>
      <c r="H713" s="236"/>
      <c r="I713" s="236"/>
      <c r="J713" s="236"/>
      <c r="K713" s="236"/>
      <c r="L713" s="236"/>
      <c r="M713" s="236"/>
      <c r="N713" s="236"/>
      <c r="O713" s="236"/>
      <c r="P713" s="237"/>
      <c r="Q713" s="236"/>
      <c r="R713" s="236"/>
      <c r="S713" s="236"/>
      <c r="T713" s="236"/>
    </row>
    <row r="714" spans="1:20" x14ac:dyDescent="0.25">
      <c r="A714" s="226"/>
      <c r="D714" s="226"/>
      <c r="G714" s="236"/>
      <c r="H714" s="236"/>
      <c r="I714" s="236"/>
      <c r="J714" s="236"/>
      <c r="K714" s="236"/>
      <c r="L714" s="236"/>
      <c r="M714" s="236"/>
      <c r="N714" s="236"/>
      <c r="O714" s="236"/>
      <c r="P714" s="237"/>
      <c r="Q714" s="236"/>
      <c r="R714" s="236"/>
      <c r="S714" s="236"/>
      <c r="T714" s="236"/>
    </row>
    <row r="715" spans="1:20" x14ac:dyDescent="0.25">
      <c r="A715" s="226"/>
      <c r="D715" s="226"/>
      <c r="G715" s="236"/>
      <c r="H715" s="236"/>
      <c r="I715" s="236"/>
      <c r="J715" s="236"/>
      <c r="K715" s="236"/>
      <c r="L715" s="236"/>
      <c r="M715" s="236"/>
      <c r="N715" s="236"/>
      <c r="O715" s="236"/>
      <c r="P715" s="237"/>
      <c r="Q715" s="236"/>
      <c r="R715" s="236"/>
      <c r="S715" s="236"/>
      <c r="T715" s="236"/>
    </row>
    <row r="716" spans="1:20" x14ac:dyDescent="0.25">
      <c r="A716" s="226"/>
      <c r="D716" s="226"/>
      <c r="G716" s="236"/>
      <c r="H716" s="236"/>
      <c r="I716" s="236"/>
      <c r="J716" s="236"/>
      <c r="K716" s="236"/>
      <c r="L716" s="236"/>
      <c r="M716" s="236"/>
      <c r="N716" s="236"/>
      <c r="O716" s="236"/>
      <c r="P716" s="237"/>
      <c r="Q716" s="236"/>
      <c r="R716" s="236"/>
      <c r="S716" s="236"/>
      <c r="T716" s="236"/>
    </row>
    <row r="717" spans="1:20" x14ac:dyDescent="0.25">
      <c r="A717" s="226"/>
      <c r="D717" s="226"/>
      <c r="G717" s="236"/>
      <c r="H717" s="236"/>
      <c r="I717" s="236"/>
      <c r="J717" s="236"/>
      <c r="K717" s="236"/>
      <c r="L717" s="236"/>
      <c r="M717" s="236"/>
      <c r="N717" s="236"/>
      <c r="O717" s="236"/>
      <c r="P717" s="237"/>
      <c r="Q717" s="236"/>
      <c r="R717" s="236"/>
      <c r="S717" s="236"/>
      <c r="T717" s="236"/>
    </row>
    <row r="718" spans="1:20" x14ac:dyDescent="0.25">
      <c r="A718" s="226"/>
      <c r="D718" s="226"/>
      <c r="G718" s="236"/>
      <c r="H718" s="236"/>
      <c r="I718" s="236"/>
      <c r="J718" s="236"/>
      <c r="K718" s="236"/>
      <c r="L718" s="236"/>
      <c r="M718" s="236"/>
      <c r="N718" s="236"/>
      <c r="O718" s="236"/>
      <c r="P718" s="237"/>
      <c r="Q718" s="236"/>
      <c r="R718" s="236"/>
      <c r="S718" s="236"/>
      <c r="T718" s="236"/>
    </row>
    <row r="719" spans="1:20" x14ac:dyDescent="0.25">
      <c r="A719" s="226"/>
      <c r="D719" s="226"/>
      <c r="G719" s="236"/>
      <c r="H719" s="236"/>
      <c r="I719" s="236"/>
      <c r="J719" s="236"/>
      <c r="K719" s="236"/>
      <c r="L719" s="236"/>
      <c r="M719" s="236"/>
      <c r="N719" s="236"/>
      <c r="O719" s="236"/>
      <c r="P719" s="237"/>
      <c r="Q719" s="236"/>
      <c r="R719" s="236"/>
      <c r="S719" s="236"/>
      <c r="T719" s="236"/>
    </row>
    <row r="720" spans="1:20" x14ac:dyDescent="0.25">
      <c r="A720" s="226"/>
      <c r="D720" s="226"/>
      <c r="G720" s="236"/>
      <c r="H720" s="236"/>
      <c r="I720" s="236"/>
      <c r="J720" s="236"/>
      <c r="K720" s="236"/>
      <c r="L720" s="236"/>
      <c r="M720" s="236"/>
      <c r="N720" s="236"/>
      <c r="O720" s="236"/>
      <c r="P720" s="237"/>
      <c r="Q720" s="236"/>
      <c r="R720" s="236"/>
      <c r="S720" s="236"/>
      <c r="T720" s="236"/>
    </row>
    <row r="721" spans="1:20" x14ac:dyDescent="0.25">
      <c r="A721" s="226"/>
      <c r="D721" s="226"/>
      <c r="G721" s="236"/>
      <c r="H721" s="236"/>
      <c r="I721" s="236"/>
      <c r="J721" s="236"/>
      <c r="K721" s="236"/>
      <c r="L721" s="236"/>
      <c r="M721" s="236"/>
      <c r="N721" s="236"/>
      <c r="O721" s="236"/>
      <c r="P721" s="237"/>
      <c r="Q721" s="236"/>
      <c r="R721" s="236"/>
      <c r="S721" s="236"/>
      <c r="T721" s="236"/>
    </row>
    <row r="722" spans="1:20" x14ac:dyDescent="0.25">
      <c r="A722" s="226"/>
      <c r="D722" s="226"/>
      <c r="G722" s="236"/>
      <c r="H722" s="236"/>
      <c r="I722" s="236"/>
      <c r="J722" s="236"/>
      <c r="K722" s="236"/>
      <c r="L722" s="236"/>
      <c r="M722" s="236"/>
      <c r="N722" s="236"/>
      <c r="O722" s="236"/>
      <c r="P722" s="237"/>
      <c r="Q722" s="236"/>
      <c r="R722" s="236"/>
      <c r="S722" s="236"/>
      <c r="T722" s="236"/>
    </row>
    <row r="723" spans="1:20" x14ac:dyDescent="0.25">
      <c r="A723" s="226"/>
      <c r="D723" s="226"/>
      <c r="G723" s="236"/>
      <c r="H723" s="236"/>
      <c r="I723" s="236"/>
      <c r="J723" s="236"/>
      <c r="K723" s="236"/>
      <c r="L723" s="236"/>
      <c r="M723" s="236"/>
      <c r="N723" s="236"/>
      <c r="O723" s="236"/>
      <c r="P723" s="237"/>
      <c r="Q723" s="236"/>
      <c r="R723" s="236"/>
      <c r="S723" s="236"/>
      <c r="T723" s="236"/>
    </row>
    <row r="724" spans="1:20" x14ac:dyDescent="0.25">
      <c r="A724" s="226"/>
      <c r="D724" s="226"/>
      <c r="G724" s="236"/>
      <c r="H724" s="236"/>
      <c r="I724" s="236"/>
      <c r="J724" s="236"/>
      <c r="K724" s="236"/>
      <c r="L724" s="236"/>
      <c r="M724" s="236"/>
      <c r="N724" s="236"/>
      <c r="O724" s="236"/>
      <c r="P724" s="237"/>
      <c r="Q724" s="236"/>
      <c r="R724" s="236"/>
      <c r="S724" s="236"/>
      <c r="T724" s="236"/>
    </row>
    <row r="725" spans="1:20" x14ac:dyDescent="0.25">
      <c r="A725" s="226"/>
      <c r="D725" s="226"/>
      <c r="G725" s="236"/>
      <c r="H725" s="236"/>
      <c r="I725" s="236"/>
      <c r="J725" s="236"/>
      <c r="K725" s="236"/>
      <c r="L725" s="236"/>
      <c r="M725" s="236"/>
      <c r="N725" s="236"/>
      <c r="O725" s="236"/>
      <c r="P725" s="237"/>
      <c r="Q725" s="236"/>
      <c r="R725" s="236"/>
      <c r="S725" s="236"/>
      <c r="T725" s="236"/>
    </row>
    <row r="726" spans="1:20" x14ac:dyDescent="0.25">
      <c r="A726" s="226"/>
      <c r="D726" s="226"/>
      <c r="G726" s="236"/>
      <c r="H726" s="236"/>
      <c r="I726" s="236"/>
      <c r="J726" s="236"/>
      <c r="K726" s="236"/>
      <c r="L726" s="236"/>
      <c r="M726" s="236"/>
      <c r="N726" s="236"/>
      <c r="O726" s="236"/>
      <c r="P726" s="237"/>
      <c r="Q726" s="236"/>
      <c r="R726" s="236"/>
      <c r="S726" s="236"/>
      <c r="T726" s="236"/>
    </row>
    <row r="727" spans="1:20" x14ac:dyDescent="0.25">
      <c r="A727" s="226"/>
      <c r="D727" s="226"/>
      <c r="G727" s="236"/>
      <c r="H727" s="236"/>
      <c r="I727" s="236"/>
      <c r="J727" s="236"/>
      <c r="K727" s="236"/>
      <c r="L727" s="236"/>
      <c r="M727" s="236"/>
      <c r="N727" s="236"/>
      <c r="O727" s="236"/>
      <c r="P727" s="237"/>
      <c r="Q727" s="236"/>
      <c r="R727" s="236"/>
      <c r="S727" s="236"/>
      <c r="T727" s="236"/>
    </row>
    <row r="728" spans="1:20" x14ac:dyDescent="0.25">
      <c r="A728" s="226"/>
      <c r="D728" s="226"/>
      <c r="G728" s="236"/>
      <c r="H728" s="236"/>
      <c r="I728" s="236"/>
      <c r="J728" s="236"/>
      <c r="K728" s="236"/>
      <c r="L728" s="236"/>
      <c r="M728" s="236"/>
      <c r="N728" s="236"/>
      <c r="O728" s="236"/>
      <c r="P728" s="237"/>
      <c r="Q728" s="236"/>
      <c r="R728" s="236"/>
      <c r="S728" s="236"/>
      <c r="T728" s="236"/>
    </row>
    <row r="729" spans="1:20" x14ac:dyDescent="0.25">
      <c r="A729" s="226"/>
      <c r="D729" s="226"/>
      <c r="G729" s="236"/>
      <c r="H729" s="236"/>
      <c r="I729" s="236"/>
      <c r="J729" s="236"/>
      <c r="K729" s="236"/>
      <c r="L729" s="236"/>
      <c r="M729" s="236"/>
      <c r="N729" s="236"/>
      <c r="O729" s="236"/>
      <c r="P729" s="237"/>
      <c r="Q729" s="236"/>
      <c r="R729" s="236"/>
      <c r="S729" s="236"/>
      <c r="T729" s="236"/>
    </row>
    <row r="730" spans="1:20" x14ac:dyDescent="0.25">
      <c r="A730" s="226"/>
      <c r="D730" s="226"/>
      <c r="G730" s="236"/>
      <c r="H730" s="236"/>
      <c r="I730" s="236"/>
      <c r="J730" s="236"/>
      <c r="K730" s="236"/>
      <c r="L730" s="236"/>
      <c r="M730" s="236"/>
      <c r="N730" s="236"/>
      <c r="O730" s="236"/>
      <c r="P730" s="237"/>
      <c r="Q730" s="236"/>
      <c r="R730" s="236"/>
      <c r="S730" s="236"/>
      <c r="T730" s="236"/>
    </row>
    <row r="731" spans="1:20" x14ac:dyDescent="0.25">
      <c r="A731" s="226"/>
      <c r="D731" s="226"/>
      <c r="G731" s="236"/>
      <c r="H731" s="236"/>
      <c r="I731" s="236"/>
      <c r="J731" s="236"/>
      <c r="K731" s="236"/>
      <c r="L731" s="236"/>
      <c r="M731" s="236"/>
      <c r="N731" s="236"/>
      <c r="O731" s="236"/>
      <c r="P731" s="237"/>
      <c r="Q731" s="236"/>
      <c r="R731" s="236"/>
      <c r="S731" s="236"/>
      <c r="T731" s="236"/>
    </row>
    <row r="732" spans="1:20" x14ac:dyDescent="0.25">
      <c r="A732" s="226"/>
      <c r="D732" s="226"/>
      <c r="G732" s="236"/>
      <c r="H732" s="236"/>
      <c r="I732" s="236"/>
      <c r="J732" s="236"/>
      <c r="K732" s="236"/>
      <c r="L732" s="236"/>
      <c r="M732" s="236"/>
      <c r="N732" s="236"/>
      <c r="O732" s="236"/>
      <c r="P732" s="237"/>
      <c r="Q732" s="236"/>
      <c r="R732" s="236"/>
      <c r="S732" s="236"/>
      <c r="T732" s="236"/>
    </row>
    <row r="733" spans="1:20" x14ac:dyDescent="0.25">
      <c r="A733" s="226"/>
      <c r="D733" s="226"/>
      <c r="G733" s="236"/>
      <c r="H733" s="236"/>
      <c r="I733" s="236"/>
      <c r="J733" s="236"/>
      <c r="K733" s="236"/>
      <c r="L733" s="236"/>
      <c r="M733" s="236"/>
      <c r="N733" s="236"/>
      <c r="O733" s="236"/>
      <c r="P733" s="237"/>
      <c r="Q733" s="236"/>
      <c r="R733" s="236"/>
      <c r="S733" s="236"/>
      <c r="T733" s="236"/>
    </row>
    <row r="734" spans="1:20" x14ac:dyDescent="0.25">
      <c r="A734" s="226"/>
      <c r="D734" s="226"/>
      <c r="G734" s="236"/>
      <c r="H734" s="236"/>
      <c r="I734" s="236"/>
      <c r="J734" s="236"/>
      <c r="K734" s="236"/>
      <c r="L734" s="236"/>
      <c r="M734" s="236"/>
      <c r="N734" s="236"/>
      <c r="O734" s="236"/>
      <c r="P734" s="237"/>
      <c r="Q734" s="236"/>
      <c r="R734" s="236"/>
      <c r="S734" s="236"/>
      <c r="T734" s="236"/>
    </row>
    <row r="735" spans="1:20" x14ac:dyDescent="0.25">
      <c r="A735" s="226"/>
      <c r="D735" s="226"/>
      <c r="G735" s="236"/>
      <c r="H735" s="236"/>
      <c r="I735" s="236"/>
      <c r="J735" s="236"/>
      <c r="K735" s="236"/>
      <c r="L735" s="236"/>
      <c r="M735" s="236"/>
      <c r="N735" s="236"/>
      <c r="O735" s="236"/>
      <c r="P735" s="237"/>
      <c r="Q735" s="236"/>
      <c r="R735" s="236"/>
      <c r="S735" s="236"/>
      <c r="T735" s="236"/>
    </row>
    <row r="736" spans="1:20" x14ac:dyDescent="0.25">
      <c r="A736" s="226"/>
      <c r="D736" s="226"/>
      <c r="G736" s="236"/>
      <c r="H736" s="236"/>
      <c r="I736" s="236"/>
      <c r="J736" s="236"/>
      <c r="K736" s="236"/>
      <c r="L736" s="236"/>
      <c r="M736" s="236"/>
      <c r="N736" s="236"/>
      <c r="O736" s="236"/>
      <c r="P736" s="237"/>
      <c r="Q736" s="236"/>
      <c r="R736" s="236"/>
      <c r="S736" s="236"/>
      <c r="T736" s="236"/>
    </row>
    <row r="737" spans="1:20" x14ac:dyDescent="0.25">
      <c r="A737" s="226"/>
      <c r="D737" s="226"/>
      <c r="G737" s="236"/>
      <c r="H737" s="236"/>
      <c r="I737" s="236"/>
      <c r="J737" s="236"/>
      <c r="K737" s="236"/>
      <c r="L737" s="236"/>
      <c r="M737" s="236"/>
      <c r="N737" s="236"/>
      <c r="O737" s="236"/>
      <c r="P737" s="237"/>
      <c r="Q737" s="236"/>
      <c r="R737" s="236"/>
      <c r="S737" s="236"/>
      <c r="T737" s="236"/>
    </row>
    <row r="738" spans="1:20" x14ac:dyDescent="0.25">
      <c r="A738" s="226"/>
      <c r="D738" s="226"/>
      <c r="G738" s="236"/>
      <c r="H738" s="236"/>
      <c r="I738" s="236"/>
      <c r="J738" s="236"/>
      <c r="K738" s="236"/>
      <c r="L738" s="236"/>
      <c r="M738" s="236"/>
      <c r="N738" s="236"/>
      <c r="O738" s="236"/>
      <c r="P738" s="237"/>
      <c r="Q738" s="236"/>
      <c r="R738" s="236"/>
      <c r="S738" s="236"/>
      <c r="T738" s="236"/>
    </row>
    <row r="739" spans="1:20" x14ac:dyDescent="0.25">
      <c r="A739" s="226"/>
      <c r="D739" s="226"/>
      <c r="G739" s="236"/>
      <c r="H739" s="236"/>
      <c r="I739" s="236"/>
      <c r="J739" s="236"/>
      <c r="K739" s="236"/>
      <c r="L739" s="236"/>
      <c r="M739" s="236"/>
      <c r="N739" s="236"/>
      <c r="O739" s="236"/>
      <c r="P739" s="237"/>
      <c r="Q739" s="236"/>
      <c r="R739" s="236"/>
      <c r="S739" s="236"/>
      <c r="T739" s="236"/>
    </row>
    <row r="740" spans="1:20" x14ac:dyDescent="0.25">
      <c r="A740" s="226"/>
      <c r="D740" s="226"/>
      <c r="G740" s="236"/>
      <c r="H740" s="236"/>
      <c r="I740" s="236"/>
      <c r="J740" s="236"/>
      <c r="K740" s="236"/>
      <c r="L740" s="236"/>
      <c r="M740" s="236"/>
      <c r="N740" s="236"/>
      <c r="O740" s="236"/>
      <c r="P740" s="237"/>
      <c r="Q740" s="236"/>
      <c r="R740" s="236"/>
      <c r="S740" s="236"/>
      <c r="T740" s="236"/>
    </row>
    <row r="741" spans="1:20" x14ac:dyDescent="0.25">
      <c r="A741" s="226"/>
      <c r="D741" s="226"/>
      <c r="G741" s="236"/>
      <c r="H741" s="236"/>
      <c r="I741" s="236"/>
      <c r="J741" s="236"/>
      <c r="K741" s="236"/>
      <c r="L741" s="236"/>
      <c r="M741" s="236"/>
      <c r="N741" s="236"/>
      <c r="O741" s="236"/>
      <c r="P741" s="237"/>
      <c r="Q741" s="236"/>
      <c r="R741" s="236"/>
      <c r="S741" s="236"/>
      <c r="T741" s="236"/>
    </row>
    <row r="742" spans="1:20" x14ac:dyDescent="0.25">
      <c r="A742" s="226"/>
      <c r="D742" s="226"/>
      <c r="G742" s="236"/>
      <c r="H742" s="236"/>
      <c r="I742" s="236"/>
      <c r="J742" s="236"/>
      <c r="K742" s="236"/>
      <c r="L742" s="236"/>
      <c r="M742" s="236"/>
      <c r="N742" s="236"/>
      <c r="O742" s="236"/>
      <c r="P742" s="237"/>
      <c r="Q742" s="236"/>
      <c r="R742" s="236"/>
      <c r="S742" s="236"/>
      <c r="T742" s="236"/>
    </row>
    <row r="743" spans="1:20" x14ac:dyDescent="0.25">
      <c r="A743" s="226"/>
      <c r="D743" s="226"/>
      <c r="G743" s="236"/>
      <c r="H743" s="236"/>
      <c r="I743" s="236"/>
      <c r="J743" s="236"/>
      <c r="K743" s="236"/>
      <c r="L743" s="236"/>
      <c r="M743" s="236"/>
      <c r="N743" s="236"/>
      <c r="O743" s="236"/>
      <c r="P743" s="237"/>
      <c r="Q743" s="236"/>
      <c r="R743" s="236"/>
      <c r="S743" s="236"/>
      <c r="T743" s="236"/>
    </row>
    <row r="744" spans="1:20" x14ac:dyDescent="0.25">
      <c r="A744" s="226"/>
      <c r="D744" s="226"/>
      <c r="G744" s="236"/>
      <c r="H744" s="236"/>
      <c r="I744" s="236"/>
      <c r="J744" s="236"/>
      <c r="K744" s="236"/>
      <c r="L744" s="236"/>
      <c r="M744" s="236"/>
      <c r="N744" s="236"/>
      <c r="O744" s="236"/>
      <c r="P744" s="237"/>
      <c r="Q744" s="236"/>
      <c r="R744" s="236"/>
      <c r="S744" s="236"/>
      <c r="T744" s="236"/>
    </row>
    <row r="745" spans="1:20" x14ac:dyDescent="0.25">
      <c r="A745" s="226"/>
      <c r="D745" s="226"/>
      <c r="G745" s="236"/>
      <c r="H745" s="236"/>
      <c r="I745" s="236"/>
      <c r="J745" s="236"/>
      <c r="K745" s="236"/>
      <c r="L745" s="236"/>
      <c r="M745" s="236"/>
      <c r="N745" s="236"/>
      <c r="O745" s="236"/>
      <c r="P745" s="237"/>
      <c r="Q745" s="236"/>
      <c r="R745" s="236"/>
      <c r="S745" s="236"/>
      <c r="T745" s="236"/>
    </row>
    <row r="746" spans="1:20" x14ac:dyDescent="0.25">
      <c r="A746" s="226"/>
      <c r="D746" s="226"/>
      <c r="G746" s="236"/>
      <c r="H746" s="236"/>
      <c r="I746" s="236"/>
      <c r="J746" s="236"/>
      <c r="K746" s="236"/>
      <c r="L746" s="236"/>
      <c r="M746" s="236"/>
      <c r="N746" s="236"/>
      <c r="O746" s="236"/>
      <c r="P746" s="237"/>
      <c r="Q746" s="236"/>
      <c r="R746" s="236"/>
      <c r="S746" s="236"/>
      <c r="T746" s="236"/>
    </row>
    <row r="747" spans="1:20" x14ac:dyDescent="0.25">
      <c r="A747" s="226"/>
      <c r="D747" s="226"/>
      <c r="G747" s="236"/>
      <c r="H747" s="236"/>
      <c r="I747" s="236"/>
      <c r="J747" s="236"/>
      <c r="K747" s="236"/>
      <c r="L747" s="236"/>
      <c r="M747" s="236"/>
      <c r="N747" s="236"/>
      <c r="O747" s="236"/>
      <c r="P747" s="237"/>
      <c r="Q747" s="236"/>
      <c r="R747" s="236"/>
      <c r="S747" s="236"/>
      <c r="T747" s="236"/>
    </row>
    <row r="748" spans="1:20" x14ac:dyDescent="0.25">
      <c r="A748" s="226"/>
      <c r="D748" s="226"/>
      <c r="G748" s="236"/>
      <c r="H748" s="236"/>
      <c r="I748" s="236"/>
      <c r="J748" s="236"/>
      <c r="K748" s="236"/>
      <c r="L748" s="236"/>
      <c r="M748" s="236"/>
      <c r="N748" s="236"/>
      <c r="O748" s="236"/>
      <c r="P748" s="237"/>
      <c r="Q748" s="236"/>
      <c r="R748" s="236"/>
      <c r="S748" s="236"/>
      <c r="T748" s="236"/>
    </row>
    <row r="749" spans="1:20" x14ac:dyDescent="0.25">
      <c r="A749" s="226"/>
      <c r="D749" s="226"/>
      <c r="G749" s="236"/>
      <c r="H749" s="236"/>
      <c r="I749" s="236"/>
      <c r="J749" s="236"/>
      <c r="K749" s="236"/>
      <c r="L749" s="236"/>
      <c r="M749" s="236"/>
      <c r="N749" s="236"/>
      <c r="O749" s="236"/>
      <c r="P749" s="237"/>
      <c r="Q749" s="236"/>
      <c r="R749" s="236"/>
      <c r="S749" s="236"/>
      <c r="T749" s="236"/>
    </row>
    <row r="750" spans="1:20" x14ac:dyDescent="0.25">
      <c r="A750" s="226"/>
      <c r="D750" s="226"/>
      <c r="G750" s="236"/>
      <c r="H750" s="236"/>
      <c r="I750" s="236"/>
      <c r="J750" s="236"/>
      <c r="K750" s="236"/>
      <c r="L750" s="236"/>
      <c r="M750" s="236"/>
      <c r="N750" s="236"/>
      <c r="O750" s="236"/>
      <c r="P750" s="237"/>
      <c r="Q750" s="236"/>
      <c r="R750" s="236"/>
      <c r="S750" s="236"/>
      <c r="T750" s="236"/>
    </row>
    <row r="751" spans="1:20" x14ac:dyDescent="0.25">
      <c r="A751" s="226"/>
      <c r="D751" s="226"/>
      <c r="G751" s="236"/>
      <c r="H751" s="236"/>
      <c r="I751" s="236"/>
      <c r="J751" s="236"/>
      <c r="K751" s="236"/>
      <c r="L751" s="236"/>
      <c r="M751" s="236"/>
      <c r="N751" s="236"/>
      <c r="O751" s="236"/>
      <c r="P751" s="237"/>
      <c r="Q751" s="236"/>
      <c r="R751" s="236"/>
      <c r="S751" s="236"/>
      <c r="T751" s="236"/>
    </row>
    <row r="752" spans="1:20" x14ac:dyDescent="0.25">
      <c r="A752" s="226"/>
      <c r="D752" s="226"/>
      <c r="G752" s="236"/>
      <c r="H752" s="236"/>
      <c r="I752" s="236"/>
      <c r="J752" s="236"/>
      <c r="K752" s="236"/>
      <c r="L752" s="236"/>
      <c r="M752" s="236"/>
      <c r="N752" s="236"/>
      <c r="O752" s="236"/>
      <c r="P752" s="237"/>
      <c r="Q752" s="236"/>
      <c r="R752" s="236"/>
      <c r="S752" s="236"/>
      <c r="T752" s="236"/>
    </row>
    <row r="753" spans="1:20" x14ac:dyDescent="0.25">
      <c r="A753" s="226"/>
      <c r="D753" s="226"/>
      <c r="G753" s="236"/>
      <c r="H753" s="236"/>
      <c r="I753" s="236"/>
      <c r="J753" s="236"/>
      <c r="K753" s="236"/>
      <c r="L753" s="236"/>
      <c r="M753" s="236"/>
      <c r="N753" s="236"/>
      <c r="O753" s="236"/>
      <c r="P753" s="237"/>
      <c r="Q753" s="236"/>
      <c r="R753" s="236"/>
      <c r="S753" s="236"/>
      <c r="T753" s="236"/>
    </row>
    <row r="754" spans="1:20" x14ac:dyDescent="0.25">
      <c r="A754" s="226"/>
      <c r="D754" s="226"/>
      <c r="G754" s="236"/>
      <c r="H754" s="236"/>
      <c r="I754" s="236"/>
      <c r="J754" s="236"/>
      <c r="K754" s="236"/>
      <c r="L754" s="236"/>
      <c r="M754" s="236"/>
      <c r="N754" s="236"/>
      <c r="O754" s="236"/>
      <c r="P754" s="237"/>
      <c r="Q754" s="236"/>
      <c r="R754" s="236"/>
      <c r="S754" s="236"/>
      <c r="T754" s="236"/>
    </row>
    <row r="755" spans="1:20" x14ac:dyDescent="0.25">
      <c r="A755" s="226"/>
      <c r="D755" s="226"/>
      <c r="G755" s="236"/>
      <c r="H755" s="236"/>
      <c r="I755" s="236"/>
      <c r="J755" s="236"/>
      <c r="K755" s="236"/>
      <c r="L755" s="236"/>
      <c r="M755" s="236"/>
      <c r="N755" s="236"/>
      <c r="O755" s="236"/>
      <c r="P755" s="237"/>
      <c r="Q755" s="236"/>
      <c r="R755" s="236"/>
      <c r="S755" s="236"/>
      <c r="T755" s="236"/>
    </row>
    <row r="756" spans="1:20" x14ac:dyDescent="0.25">
      <c r="A756" s="226"/>
      <c r="D756" s="226"/>
      <c r="G756" s="236"/>
      <c r="H756" s="236"/>
      <c r="I756" s="236"/>
      <c r="J756" s="236"/>
      <c r="K756" s="236"/>
      <c r="L756" s="236"/>
      <c r="M756" s="236"/>
      <c r="N756" s="236"/>
      <c r="O756" s="236"/>
      <c r="P756" s="237"/>
      <c r="Q756" s="236"/>
      <c r="R756" s="236"/>
      <c r="S756" s="236"/>
      <c r="T756" s="236"/>
    </row>
    <row r="757" spans="1:20" x14ac:dyDescent="0.25">
      <c r="A757" s="226"/>
      <c r="D757" s="226"/>
      <c r="G757" s="236"/>
      <c r="H757" s="236"/>
      <c r="I757" s="236"/>
      <c r="J757" s="236"/>
      <c r="K757" s="236"/>
      <c r="L757" s="236"/>
      <c r="M757" s="236"/>
      <c r="N757" s="236"/>
      <c r="O757" s="236"/>
      <c r="P757" s="237"/>
      <c r="Q757" s="236"/>
      <c r="R757" s="236"/>
      <c r="S757" s="236"/>
      <c r="T757" s="236"/>
    </row>
    <row r="758" spans="1:20" x14ac:dyDescent="0.25">
      <c r="A758" s="226"/>
      <c r="D758" s="226"/>
      <c r="G758" s="236"/>
      <c r="H758" s="236"/>
      <c r="I758" s="236"/>
      <c r="J758" s="236"/>
      <c r="K758" s="236"/>
      <c r="L758" s="236"/>
      <c r="M758" s="236"/>
      <c r="N758" s="236"/>
      <c r="O758" s="236"/>
      <c r="P758" s="237"/>
      <c r="Q758" s="236"/>
      <c r="R758" s="236"/>
      <c r="S758" s="236"/>
      <c r="T758" s="236"/>
    </row>
    <row r="759" spans="1:20" x14ac:dyDescent="0.25">
      <c r="A759" s="226"/>
      <c r="D759" s="226"/>
      <c r="G759" s="236"/>
      <c r="H759" s="236"/>
      <c r="I759" s="236"/>
      <c r="J759" s="236"/>
      <c r="K759" s="236"/>
      <c r="L759" s="236"/>
      <c r="M759" s="236"/>
      <c r="N759" s="236"/>
      <c r="O759" s="236"/>
      <c r="P759" s="237"/>
      <c r="Q759" s="236"/>
      <c r="R759" s="236"/>
      <c r="S759" s="236"/>
      <c r="T759" s="236"/>
    </row>
    <row r="760" spans="1:20" x14ac:dyDescent="0.25">
      <c r="A760" s="226"/>
      <c r="D760" s="226"/>
      <c r="G760" s="236"/>
      <c r="H760" s="236"/>
      <c r="I760" s="236"/>
      <c r="J760" s="236"/>
      <c r="K760" s="236"/>
      <c r="L760" s="236"/>
      <c r="M760" s="236"/>
      <c r="N760" s="236"/>
      <c r="O760" s="236"/>
      <c r="P760" s="237"/>
      <c r="Q760" s="236"/>
      <c r="R760" s="236"/>
      <c r="S760" s="236"/>
      <c r="T760" s="236"/>
    </row>
    <row r="761" spans="1:20" x14ac:dyDescent="0.25">
      <c r="A761" s="226"/>
      <c r="D761" s="226"/>
      <c r="G761" s="236"/>
      <c r="H761" s="236"/>
      <c r="I761" s="236"/>
      <c r="J761" s="236"/>
      <c r="K761" s="236"/>
      <c r="L761" s="236"/>
      <c r="M761" s="236"/>
      <c r="N761" s="236"/>
      <c r="O761" s="236"/>
      <c r="P761" s="237"/>
      <c r="Q761" s="236"/>
      <c r="R761" s="236"/>
      <c r="S761" s="236"/>
      <c r="T761" s="236"/>
    </row>
    <row r="762" spans="1:20" x14ac:dyDescent="0.25">
      <c r="A762" s="226"/>
      <c r="D762" s="226"/>
      <c r="G762" s="236"/>
      <c r="H762" s="236"/>
      <c r="I762" s="236"/>
      <c r="J762" s="236"/>
      <c r="K762" s="236"/>
      <c r="L762" s="236"/>
      <c r="M762" s="236"/>
      <c r="N762" s="236"/>
      <c r="O762" s="236"/>
      <c r="P762" s="237"/>
      <c r="Q762" s="236"/>
      <c r="R762" s="236"/>
      <c r="S762" s="236"/>
      <c r="T762" s="236"/>
    </row>
    <row r="763" spans="1:20" x14ac:dyDescent="0.25">
      <c r="A763" s="226"/>
      <c r="D763" s="226"/>
      <c r="G763" s="236"/>
      <c r="H763" s="236"/>
      <c r="I763" s="236"/>
      <c r="J763" s="236"/>
      <c r="K763" s="236"/>
      <c r="L763" s="236"/>
      <c r="M763" s="236"/>
      <c r="N763" s="236"/>
      <c r="O763" s="236"/>
      <c r="P763" s="237"/>
      <c r="Q763" s="236"/>
      <c r="R763" s="236"/>
      <c r="S763" s="236"/>
      <c r="T763" s="236"/>
    </row>
    <row r="764" spans="1:20" x14ac:dyDescent="0.25">
      <c r="A764" s="226"/>
      <c r="D764" s="226"/>
      <c r="G764" s="236"/>
      <c r="H764" s="236"/>
      <c r="I764" s="236"/>
      <c r="J764" s="236"/>
      <c r="K764" s="236"/>
      <c r="L764" s="236"/>
      <c r="M764" s="236"/>
      <c r="N764" s="236"/>
      <c r="O764" s="236"/>
      <c r="P764" s="237"/>
      <c r="Q764" s="236"/>
      <c r="R764" s="236"/>
      <c r="S764" s="236"/>
      <c r="T764" s="236"/>
    </row>
    <row r="765" spans="1:20" x14ac:dyDescent="0.25">
      <c r="A765" s="226"/>
      <c r="D765" s="226"/>
      <c r="G765" s="236"/>
      <c r="H765" s="236"/>
      <c r="I765" s="236"/>
      <c r="J765" s="236"/>
      <c r="K765" s="236"/>
      <c r="L765" s="236"/>
      <c r="M765" s="236"/>
      <c r="N765" s="236"/>
      <c r="O765" s="236"/>
      <c r="P765" s="237"/>
      <c r="Q765" s="236"/>
      <c r="R765" s="236"/>
      <c r="S765" s="236"/>
      <c r="T765" s="236"/>
    </row>
    <row r="766" spans="1:20" x14ac:dyDescent="0.25">
      <c r="A766" s="226"/>
      <c r="D766" s="226"/>
      <c r="G766" s="236"/>
      <c r="H766" s="236"/>
      <c r="I766" s="236"/>
      <c r="J766" s="236"/>
      <c r="K766" s="236"/>
      <c r="L766" s="236"/>
      <c r="M766" s="236"/>
      <c r="N766" s="236"/>
      <c r="O766" s="236"/>
      <c r="P766" s="237"/>
      <c r="Q766" s="236"/>
      <c r="R766" s="236"/>
      <c r="S766" s="236"/>
      <c r="T766" s="236"/>
    </row>
    <row r="767" spans="1:20" x14ac:dyDescent="0.25">
      <c r="A767" s="226"/>
      <c r="D767" s="226"/>
      <c r="G767" s="236"/>
      <c r="H767" s="236"/>
      <c r="I767" s="236"/>
      <c r="J767" s="236"/>
      <c r="K767" s="236"/>
      <c r="L767" s="236"/>
      <c r="M767" s="236"/>
      <c r="N767" s="236"/>
      <c r="O767" s="236"/>
      <c r="P767" s="237"/>
      <c r="Q767" s="236"/>
      <c r="R767" s="236"/>
      <c r="S767" s="236"/>
      <c r="T767" s="236"/>
    </row>
    <row r="768" spans="1:20" x14ac:dyDescent="0.25">
      <c r="A768" s="226"/>
      <c r="D768" s="226"/>
      <c r="G768" s="236"/>
      <c r="H768" s="236"/>
      <c r="I768" s="236"/>
      <c r="J768" s="236"/>
      <c r="K768" s="236"/>
      <c r="L768" s="236"/>
      <c r="M768" s="236"/>
      <c r="N768" s="236"/>
      <c r="O768" s="236"/>
      <c r="P768" s="237"/>
      <c r="Q768" s="236"/>
      <c r="R768" s="236"/>
      <c r="S768" s="236"/>
      <c r="T768" s="236"/>
    </row>
    <row r="769" spans="1:20" x14ac:dyDescent="0.25">
      <c r="A769" s="226"/>
      <c r="D769" s="226"/>
      <c r="G769" s="236"/>
      <c r="H769" s="236"/>
      <c r="I769" s="236"/>
      <c r="J769" s="236"/>
      <c r="K769" s="236"/>
      <c r="L769" s="236"/>
      <c r="M769" s="236"/>
      <c r="N769" s="236"/>
      <c r="O769" s="236"/>
      <c r="P769" s="237"/>
      <c r="Q769" s="236"/>
      <c r="R769" s="236"/>
      <c r="S769" s="236"/>
      <c r="T769" s="236"/>
    </row>
    <row r="770" spans="1:20" x14ac:dyDescent="0.25">
      <c r="A770" s="226"/>
      <c r="D770" s="226"/>
      <c r="G770" s="236"/>
      <c r="H770" s="236"/>
      <c r="I770" s="236"/>
      <c r="J770" s="236"/>
      <c r="K770" s="236"/>
      <c r="L770" s="236"/>
      <c r="M770" s="236"/>
      <c r="N770" s="236"/>
      <c r="O770" s="236"/>
      <c r="P770" s="237"/>
      <c r="Q770" s="236"/>
      <c r="R770" s="236"/>
      <c r="S770" s="236"/>
      <c r="T770" s="236"/>
    </row>
    <row r="771" spans="1:20" x14ac:dyDescent="0.25">
      <c r="A771" s="226"/>
      <c r="D771" s="226"/>
      <c r="G771" s="236"/>
      <c r="H771" s="236"/>
      <c r="I771" s="236"/>
      <c r="J771" s="236"/>
      <c r="K771" s="236"/>
      <c r="L771" s="236"/>
      <c r="M771" s="236"/>
      <c r="N771" s="236"/>
      <c r="O771" s="236"/>
      <c r="P771" s="237"/>
      <c r="Q771" s="236"/>
      <c r="R771" s="236"/>
      <c r="S771" s="236"/>
      <c r="T771" s="236"/>
    </row>
    <row r="772" spans="1:20" x14ac:dyDescent="0.25">
      <c r="A772" s="226"/>
      <c r="D772" s="226"/>
      <c r="G772" s="236"/>
      <c r="H772" s="236"/>
      <c r="I772" s="236"/>
      <c r="J772" s="236"/>
      <c r="K772" s="236"/>
      <c r="L772" s="236"/>
      <c r="M772" s="236"/>
      <c r="N772" s="236"/>
      <c r="O772" s="236"/>
      <c r="P772" s="237"/>
      <c r="Q772" s="236"/>
      <c r="R772" s="236"/>
      <c r="S772" s="236"/>
      <c r="T772" s="236"/>
    </row>
    <row r="773" spans="1:20" x14ac:dyDescent="0.25">
      <c r="A773" s="226"/>
      <c r="D773" s="226"/>
      <c r="G773" s="236"/>
      <c r="H773" s="236"/>
      <c r="I773" s="236"/>
      <c r="J773" s="236"/>
      <c r="K773" s="236"/>
      <c r="L773" s="236"/>
      <c r="M773" s="236"/>
      <c r="N773" s="236"/>
      <c r="O773" s="236"/>
      <c r="P773" s="237"/>
      <c r="Q773" s="236"/>
      <c r="R773" s="236"/>
      <c r="S773" s="236"/>
      <c r="T773" s="236"/>
    </row>
    <row r="774" spans="1:20" x14ac:dyDescent="0.25">
      <c r="A774" s="226"/>
      <c r="D774" s="226"/>
      <c r="G774" s="236"/>
      <c r="H774" s="236"/>
      <c r="I774" s="236"/>
      <c r="J774" s="236"/>
      <c r="K774" s="236"/>
      <c r="L774" s="236"/>
      <c r="M774" s="236"/>
      <c r="N774" s="236"/>
      <c r="O774" s="236"/>
      <c r="P774" s="237"/>
      <c r="Q774" s="236"/>
      <c r="R774" s="236"/>
      <c r="S774" s="236"/>
      <c r="T774" s="236"/>
    </row>
    <row r="775" spans="1:20" x14ac:dyDescent="0.25">
      <c r="A775" s="226"/>
      <c r="D775" s="226"/>
      <c r="G775" s="236"/>
      <c r="H775" s="236"/>
      <c r="I775" s="236"/>
      <c r="J775" s="236"/>
      <c r="K775" s="236"/>
      <c r="L775" s="236"/>
      <c r="M775" s="236"/>
      <c r="N775" s="236"/>
      <c r="O775" s="236"/>
      <c r="P775" s="237"/>
      <c r="Q775" s="236"/>
      <c r="R775" s="236"/>
      <c r="S775" s="236"/>
      <c r="T775" s="236"/>
    </row>
    <row r="776" spans="1:20" x14ac:dyDescent="0.25">
      <c r="A776" s="226"/>
      <c r="D776" s="226"/>
      <c r="G776" s="236"/>
      <c r="H776" s="236"/>
      <c r="I776" s="236"/>
      <c r="J776" s="236"/>
      <c r="K776" s="236"/>
      <c r="L776" s="236"/>
      <c r="M776" s="236"/>
      <c r="N776" s="236"/>
      <c r="O776" s="236"/>
      <c r="P776" s="237"/>
      <c r="Q776" s="236"/>
      <c r="R776" s="236"/>
      <c r="S776" s="236"/>
      <c r="T776" s="236"/>
    </row>
    <row r="777" spans="1:20" x14ac:dyDescent="0.25">
      <c r="A777" s="226"/>
      <c r="D777" s="226"/>
      <c r="G777" s="236"/>
      <c r="H777" s="236"/>
      <c r="I777" s="236"/>
      <c r="J777" s="236"/>
      <c r="K777" s="236"/>
      <c r="L777" s="236"/>
      <c r="M777" s="236"/>
      <c r="N777" s="236"/>
      <c r="O777" s="236"/>
      <c r="P777" s="237"/>
      <c r="Q777" s="236"/>
      <c r="R777" s="236"/>
      <c r="S777" s="236"/>
      <c r="T777" s="236"/>
    </row>
    <row r="778" spans="1:20" x14ac:dyDescent="0.25">
      <c r="A778" s="226"/>
      <c r="D778" s="226"/>
      <c r="G778" s="236"/>
      <c r="H778" s="236"/>
      <c r="I778" s="236"/>
      <c r="J778" s="236"/>
      <c r="K778" s="236"/>
      <c r="L778" s="236"/>
      <c r="M778" s="236"/>
      <c r="N778" s="236"/>
      <c r="O778" s="236"/>
      <c r="P778" s="237"/>
      <c r="Q778" s="236"/>
      <c r="R778" s="236"/>
      <c r="S778" s="236"/>
      <c r="T778" s="236"/>
    </row>
    <row r="779" spans="1:20" x14ac:dyDescent="0.25">
      <c r="A779" s="226"/>
      <c r="D779" s="226"/>
      <c r="G779" s="236"/>
      <c r="H779" s="236"/>
      <c r="I779" s="236"/>
      <c r="J779" s="236"/>
      <c r="K779" s="236"/>
      <c r="L779" s="236"/>
      <c r="M779" s="236"/>
      <c r="N779" s="236"/>
      <c r="O779" s="236"/>
      <c r="P779" s="237"/>
      <c r="Q779" s="236"/>
      <c r="R779" s="236"/>
      <c r="S779" s="236"/>
      <c r="T779" s="236"/>
    </row>
    <row r="780" spans="1:20" x14ac:dyDescent="0.25">
      <c r="A780" s="226"/>
      <c r="D780" s="226"/>
      <c r="G780" s="236"/>
      <c r="H780" s="236"/>
      <c r="I780" s="236"/>
      <c r="J780" s="236"/>
      <c r="K780" s="236"/>
      <c r="L780" s="236"/>
      <c r="M780" s="236"/>
      <c r="N780" s="236"/>
      <c r="O780" s="236"/>
      <c r="P780" s="237"/>
      <c r="Q780" s="236"/>
      <c r="R780" s="236"/>
      <c r="S780" s="236"/>
      <c r="T780" s="236"/>
    </row>
    <row r="781" spans="1:20" x14ac:dyDescent="0.25">
      <c r="A781" s="226"/>
      <c r="D781" s="226"/>
      <c r="G781" s="236"/>
      <c r="H781" s="236"/>
      <c r="I781" s="236"/>
      <c r="J781" s="236"/>
      <c r="K781" s="236"/>
      <c r="L781" s="236"/>
      <c r="M781" s="236"/>
      <c r="N781" s="236"/>
      <c r="O781" s="236"/>
      <c r="P781" s="237"/>
      <c r="Q781" s="236"/>
      <c r="R781" s="236"/>
      <c r="S781" s="236"/>
      <c r="T781" s="236"/>
    </row>
    <row r="782" spans="1:20" x14ac:dyDescent="0.25">
      <c r="A782" s="226"/>
      <c r="D782" s="226"/>
      <c r="G782" s="236"/>
      <c r="H782" s="236"/>
      <c r="I782" s="236"/>
      <c r="J782" s="236"/>
      <c r="K782" s="236"/>
      <c r="L782" s="236"/>
      <c r="M782" s="236"/>
      <c r="N782" s="236"/>
      <c r="O782" s="236"/>
      <c r="P782" s="237"/>
      <c r="Q782" s="236"/>
      <c r="R782" s="236"/>
      <c r="S782" s="236"/>
      <c r="T782" s="236"/>
    </row>
    <row r="783" spans="1:20" x14ac:dyDescent="0.25">
      <c r="A783" s="226"/>
      <c r="D783" s="226"/>
      <c r="G783" s="236"/>
      <c r="H783" s="236"/>
      <c r="I783" s="236"/>
      <c r="J783" s="236"/>
      <c r="K783" s="236"/>
      <c r="L783" s="236"/>
      <c r="M783" s="236"/>
      <c r="N783" s="236"/>
      <c r="O783" s="236"/>
      <c r="P783" s="237"/>
      <c r="Q783" s="236"/>
      <c r="R783" s="236"/>
      <c r="S783" s="236"/>
      <c r="T783" s="236"/>
    </row>
    <row r="784" spans="1:20" x14ac:dyDescent="0.25">
      <c r="A784" s="226"/>
      <c r="D784" s="226"/>
      <c r="G784" s="236"/>
      <c r="H784" s="236"/>
      <c r="I784" s="236"/>
      <c r="J784" s="236"/>
      <c r="K784" s="236"/>
      <c r="L784" s="236"/>
      <c r="M784" s="236"/>
      <c r="N784" s="236"/>
      <c r="O784" s="236"/>
      <c r="P784" s="237"/>
      <c r="Q784" s="236"/>
      <c r="R784" s="236"/>
      <c r="S784" s="236"/>
      <c r="T784" s="236"/>
    </row>
    <row r="785" spans="1:20" x14ac:dyDescent="0.25">
      <c r="A785" s="226"/>
      <c r="D785" s="226"/>
      <c r="G785" s="236"/>
      <c r="H785" s="236"/>
      <c r="I785" s="236"/>
      <c r="J785" s="236"/>
      <c r="K785" s="236"/>
      <c r="L785" s="236"/>
      <c r="M785" s="236"/>
      <c r="N785" s="236"/>
      <c r="O785" s="236"/>
      <c r="P785" s="237"/>
      <c r="Q785" s="236"/>
      <c r="R785" s="236"/>
      <c r="S785" s="236"/>
      <c r="T785" s="236"/>
    </row>
    <row r="786" spans="1:20" x14ac:dyDescent="0.25">
      <c r="A786" s="226"/>
      <c r="D786" s="226"/>
      <c r="G786" s="236"/>
      <c r="H786" s="236"/>
      <c r="I786" s="236"/>
      <c r="J786" s="236"/>
      <c r="K786" s="236"/>
      <c r="L786" s="236"/>
      <c r="M786" s="236"/>
      <c r="N786" s="236"/>
      <c r="O786" s="236"/>
      <c r="P786" s="237"/>
      <c r="Q786" s="236"/>
      <c r="R786" s="236"/>
      <c r="S786" s="236"/>
      <c r="T786" s="236"/>
    </row>
    <row r="787" spans="1:20" x14ac:dyDescent="0.25">
      <c r="A787" s="226"/>
      <c r="D787" s="226"/>
      <c r="G787" s="236"/>
      <c r="H787" s="236"/>
      <c r="I787" s="236"/>
      <c r="J787" s="236"/>
      <c r="K787" s="236"/>
      <c r="L787" s="236"/>
      <c r="M787" s="236"/>
      <c r="N787" s="236"/>
      <c r="O787" s="236"/>
      <c r="P787" s="237"/>
      <c r="Q787" s="236"/>
      <c r="R787" s="236"/>
      <c r="S787" s="236"/>
      <c r="T787" s="236"/>
    </row>
    <row r="788" spans="1:20" x14ac:dyDescent="0.25">
      <c r="A788" s="226"/>
      <c r="D788" s="226"/>
      <c r="G788" s="236"/>
      <c r="H788" s="236"/>
      <c r="I788" s="236"/>
      <c r="J788" s="236"/>
      <c r="K788" s="236"/>
      <c r="L788" s="236"/>
      <c r="M788" s="236"/>
      <c r="N788" s="236"/>
      <c r="O788" s="236"/>
      <c r="P788" s="237"/>
      <c r="Q788" s="236"/>
      <c r="R788" s="236"/>
      <c r="S788" s="236"/>
      <c r="T788" s="236"/>
    </row>
    <row r="789" spans="1:20" x14ac:dyDescent="0.25">
      <c r="A789" s="226"/>
      <c r="D789" s="226"/>
      <c r="G789" s="236"/>
      <c r="H789" s="236"/>
      <c r="I789" s="236"/>
      <c r="J789" s="236"/>
      <c r="K789" s="236"/>
      <c r="L789" s="236"/>
      <c r="M789" s="236"/>
      <c r="N789" s="236"/>
      <c r="O789" s="236"/>
      <c r="P789" s="237"/>
      <c r="Q789" s="236"/>
      <c r="R789" s="236"/>
      <c r="S789" s="236"/>
      <c r="T789" s="236"/>
    </row>
    <row r="790" spans="1:20" x14ac:dyDescent="0.25">
      <c r="A790" s="226"/>
      <c r="D790" s="226"/>
      <c r="G790" s="236"/>
      <c r="H790" s="236"/>
      <c r="I790" s="236"/>
      <c r="J790" s="236"/>
      <c r="K790" s="236"/>
      <c r="L790" s="236"/>
      <c r="M790" s="236"/>
      <c r="N790" s="236"/>
      <c r="O790" s="236"/>
      <c r="P790" s="237"/>
      <c r="Q790" s="236"/>
      <c r="R790" s="236"/>
      <c r="S790" s="236"/>
      <c r="T790" s="236"/>
    </row>
    <row r="791" spans="1:20" x14ac:dyDescent="0.25">
      <c r="A791" s="226"/>
      <c r="D791" s="226"/>
      <c r="G791" s="236"/>
      <c r="H791" s="236"/>
      <c r="I791" s="236"/>
      <c r="J791" s="236"/>
      <c r="K791" s="236"/>
      <c r="L791" s="236"/>
      <c r="M791" s="236"/>
      <c r="N791" s="236"/>
      <c r="O791" s="236"/>
      <c r="P791" s="237"/>
      <c r="Q791" s="236"/>
      <c r="R791" s="236"/>
      <c r="S791" s="236"/>
      <c r="T791" s="236"/>
    </row>
    <row r="792" spans="1:20" x14ac:dyDescent="0.25">
      <c r="A792" s="226"/>
      <c r="D792" s="226"/>
      <c r="G792" s="236"/>
      <c r="H792" s="236"/>
      <c r="I792" s="236"/>
      <c r="J792" s="236"/>
      <c r="K792" s="236"/>
      <c r="L792" s="236"/>
      <c r="M792" s="236"/>
      <c r="N792" s="236"/>
      <c r="O792" s="236"/>
      <c r="P792" s="237"/>
      <c r="Q792" s="236"/>
      <c r="R792" s="236"/>
      <c r="S792" s="236"/>
      <c r="T792" s="236"/>
    </row>
    <row r="793" spans="1:20" x14ac:dyDescent="0.25">
      <c r="A793" s="226"/>
      <c r="D793" s="226"/>
      <c r="G793" s="236"/>
      <c r="H793" s="236"/>
      <c r="I793" s="236"/>
      <c r="J793" s="236"/>
      <c r="K793" s="236"/>
      <c r="L793" s="236"/>
      <c r="M793" s="236"/>
      <c r="N793" s="236"/>
      <c r="O793" s="236"/>
      <c r="P793" s="237"/>
      <c r="Q793" s="236"/>
      <c r="R793" s="236"/>
      <c r="S793" s="236"/>
      <c r="T793" s="236"/>
    </row>
    <row r="794" spans="1:20" x14ac:dyDescent="0.25">
      <c r="A794" s="226"/>
      <c r="D794" s="226"/>
      <c r="G794" s="236"/>
      <c r="H794" s="236"/>
      <c r="I794" s="236"/>
      <c r="J794" s="236"/>
      <c r="K794" s="236"/>
      <c r="L794" s="236"/>
      <c r="M794" s="236"/>
      <c r="N794" s="236"/>
      <c r="O794" s="236"/>
      <c r="P794" s="237"/>
      <c r="Q794" s="236"/>
      <c r="R794" s="236"/>
      <c r="S794" s="236"/>
      <c r="T794" s="236"/>
    </row>
    <row r="795" spans="1:20" x14ac:dyDescent="0.25">
      <c r="A795" s="226"/>
      <c r="D795" s="226"/>
      <c r="G795" s="236"/>
      <c r="H795" s="236"/>
      <c r="I795" s="236"/>
      <c r="J795" s="236"/>
      <c r="K795" s="236"/>
      <c r="L795" s="236"/>
      <c r="M795" s="236"/>
      <c r="N795" s="236"/>
      <c r="O795" s="236"/>
      <c r="P795" s="237"/>
      <c r="Q795" s="236"/>
      <c r="R795" s="236"/>
      <c r="S795" s="236"/>
      <c r="T795" s="236"/>
    </row>
    <row r="796" spans="1:20" x14ac:dyDescent="0.25">
      <c r="A796" s="226"/>
      <c r="D796" s="226"/>
      <c r="G796" s="236"/>
      <c r="H796" s="236"/>
      <c r="I796" s="236"/>
      <c r="J796" s="236"/>
      <c r="K796" s="236"/>
      <c r="L796" s="236"/>
      <c r="M796" s="236"/>
      <c r="N796" s="236"/>
      <c r="O796" s="236"/>
      <c r="P796" s="237"/>
      <c r="Q796" s="236"/>
      <c r="R796" s="236"/>
      <c r="S796" s="236"/>
      <c r="T796" s="236"/>
    </row>
    <row r="797" spans="1:20" x14ac:dyDescent="0.25">
      <c r="A797" s="226"/>
      <c r="D797" s="226"/>
      <c r="G797" s="236"/>
      <c r="H797" s="236"/>
      <c r="I797" s="236"/>
      <c r="J797" s="236"/>
      <c r="K797" s="236"/>
      <c r="L797" s="236"/>
      <c r="M797" s="236"/>
      <c r="N797" s="236"/>
      <c r="O797" s="236"/>
      <c r="P797" s="237"/>
      <c r="Q797" s="236"/>
      <c r="R797" s="236"/>
      <c r="S797" s="236"/>
      <c r="T797" s="236"/>
    </row>
    <row r="798" spans="1:20" x14ac:dyDescent="0.25">
      <c r="A798" s="226"/>
      <c r="D798" s="226"/>
      <c r="G798" s="236"/>
      <c r="H798" s="236"/>
      <c r="I798" s="236"/>
      <c r="J798" s="236"/>
      <c r="K798" s="236"/>
      <c r="L798" s="236"/>
      <c r="M798" s="236"/>
      <c r="N798" s="236"/>
      <c r="O798" s="236"/>
      <c r="P798" s="237"/>
      <c r="Q798" s="236"/>
      <c r="R798" s="236"/>
      <c r="S798" s="236"/>
      <c r="T798" s="236"/>
    </row>
    <row r="799" spans="1:20" x14ac:dyDescent="0.25">
      <c r="A799" s="226"/>
      <c r="D799" s="226"/>
      <c r="G799" s="236"/>
      <c r="H799" s="236"/>
      <c r="I799" s="236"/>
      <c r="J799" s="236"/>
      <c r="K799" s="236"/>
      <c r="L799" s="236"/>
      <c r="M799" s="236"/>
      <c r="N799" s="236"/>
      <c r="O799" s="236"/>
      <c r="P799" s="237"/>
      <c r="Q799" s="236"/>
      <c r="R799" s="236"/>
      <c r="S799" s="236"/>
      <c r="T799" s="236"/>
    </row>
    <row r="800" spans="1:20" x14ac:dyDescent="0.25">
      <c r="A800" s="226"/>
      <c r="D800" s="226"/>
      <c r="G800" s="236"/>
      <c r="H800" s="236"/>
      <c r="I800" s="236"/>
      <c r="J800" s="236"/>
      <c r="K800" s="236"/>
      <c r="L800" s="236"/>
      <c r="M800" s="236"/>
      <c r="N800" s="236"/>
      <c r="O800" s="236"/>
      <c r="P800" s="237"/>
      <c r="Q800" s="236"/>
      <c r="R800" s="236"/>
      <c r="S800" s="236"/>
      <c r="T800" s="236"/>
    </row>
    <row r="801" spans="1:20" x14ac:dyDescent="0.25">
      <c r="A801" s="226"/>
      <c r="D801" s="226"/>
      <c r="G801" s="236"/>
      <c r="H801" s="236"/>
      <c r="I801" s="236"/>
      <c r="J801" s="236"/>
      <c r="K801" s="236"/>
      <c r="L801" s="236"/>
      <c r="M801" s="236"/>
      <c r="N801" s="236"/>
      <c r="O801" s="236"/>
      <c r="P801" s="237"/>
      <c r="Q801" s="236"/>
      <c r="R801" s="236"/>
      <c r="S801" s="236"/>
      <c r="T801" s="236"/>
    </row>
    <row r="802" spans="1:20" x14ac:dyDescent="0.25">
      <c r="A802" s="226"/>
      <c r="D802" s="226"/>
      <c r="G802" s="236"/>
      <c r="H802" s="236"/>
      <c r="I802" s="236"/>
      <c r="J802" s="236"/>
      <c r="K802" s="236"/>
      <c r="L802" s="236"/>
      <c r="M802" s="236"/>
      <c r="N802" s="236"/>
      <c r="O802" s="236"/>
      <c r="P802" s="237"/>
      <c r="Q802" s="236"/>
      <c r="R802" s="236"/>
      <c r="S802" s="236"/>
      <c r="T802" s="236"/>
    </row>
    <row r="803" spans="1:20" x14ac:dyDescent="0.25">
      <c r="A803" s="226"/>
      <c r="D803" s="226"/>
      <c r="G803" s="236"/>
      <c r="H803" s="236"/>
      <c r="I803" s="236"/>
      <c r="J803" s="236"/>
      <c r="K803" s="236"/>
      <c r="L803" s="236"/>
      <c r="M803" s="236"/>
      <c r="N803" s="236"/>
      <c r="O803" s="236"/>
      <c r="P803" s="237"/>
      <c r="Q803" s="236"/>
      <c r="R803" s="236"/>
      <c r="S803" s="236"/>
      <c r="T803" s="236"/>
    </row>
    <row r="804" spans="1:20" x14ac:dyDescent="0.25">
      <c r="A804" s="226"/>
      <c r="D804" s="226"/>
      <c r="G804" s="236"/>
      <c r="H804" s="236"/>
      <c r="I804" s="236"/>
      <c r="J804" s="236"/>
      <c r="K804" s="236"/>
      <c r="L804" s="236"/>
      <c r="M804" s="236"/>
      <c r="N804" s="236"/>
      <c r="O804" s="236"/>
      <c r="P804" s="237"/>
      <c r="Q804" s="236"/>
      <c r="R804" s="236"/>
      <c r="S804" s="236"/>
      <c r="T804" s="236"/>
    </row>
    <row r="805" spans="1:20" x14ac:dyDescent="0.25">
      <c r="A805" s="226"/>
      <c r="D805" s="226"/>
      <c r="G805" s="236"/>
      <c r="H805" s="236"/>
      <c r="I805" s="236"/>
      <c r="J805" s="236"/>
      <c r="K805" s="236"/>
      <c r="L805" s="236"/>
      <c r="M805" s="236"/>
      <c r="N805" s="236"/>
      <c r="O805" s="236"/>
      <c r="P805" s="237"/>
      <c r="Q805" s="236"/>
      <c r="R805" s="236"/>
      <c r="S805" s="236"/>
      <c r="T805" s="236"/>
    </row>
    <row r="806" spans="1:20" x14ac:dyDescent="0.25">
      <c r="A806" s="226"/>
      <c r="D806" s="226"/>
      <c r="G806" s="236"/>
      <c r="H806" s="236"/>
      <c r="I806" s="236"/>
      <c r="J806" s="236"/>
      <c r="K806" s="236"/>
      <c r="L806" s="236"/>
      <c r="M806" s="236"/>
      <c r="N806" s="236"/>
      <c r="O806" s="236"/>
      <c r="P806" s="237"/>
      <c r="Q806" s="236"/>
      <c r="R806" s="236"/>
      <c r="S806" s="236"/>
      <c r="T806" s="236"/>
    </row>
    <row r="807" spans="1:20" x14ac:dyDescent="0.25">
      <c r="A807" s="226"/>
      <c r="D807" s="226"/>
      <c r="G807" s="236"/>
      <c r="H807" s="236"/>
      <c r="I807" s="236"/>
      <c r="J807" s="236"/>
      <c r="K807" s="236"/>
      <c r="L807" s="236"/>
      <c r="M807" s="236"/>
      <c r="N807" s="236"/>
      <c r="O807" s="236"/>
      <c r="P807" s="237"/>
      <c r="Q807" s="236"/>
      <c r="R807" s="236"/>
      <c r="S807" s="236"/>
      <c r="T807" s="236"/>
    </row>
    <row r="808" spans="1:20" x14ac:dyDescent="0.25">
      <c r="A808" s="226"/>
      <c r="D808" s="226"/>
      <c r="G808" s="236"/>
      <c r="H808" s="236"/>
      <c r="I808" s="236"/>
      <c r="J808" s="236"/>
      <c r="K808" s="236"/>
      <c r="L808" s="236"/>
      <c r="M808" s="236"/>
      <c r="N808" s="236"/>
      <c r="O808" s="236"/>
      <c r="P808" s="237"/>
      <c r="Q808" s="236"/>
      <c r="R808" s="236"/>
      <c r="S808" s="236"/>
      <c r="T808" s="236"/>
    </row>
    <row r="809" spans="1:20" x14ac:dyDescent="0.25">
      <c r="A809" s="226"/>
      <c r="D809" s="226"/>
      <c r="G809" s="236"/>
      <c r="H809" s="236"/>
      <c r="I809" s="236"/>
      <c r="J809" s="236"/>
      <c r="K809" s="236"/>
      <c r="L809" s="236"/>
      <c r="M809" s="236"/>
      <c r="N809" s="236"/>
      <c r="O809" s="236"/>
      <c r="P809" s="237"/>
      <c r="Q809" s="236"/>
      <c r="R809" s="236"/>
      <c r="S809" s="236"/>
      <c r="T809" s="236"/>
    </row>
    <row r="810" spans="1:20" x14ac:dyDescent="0.25">
      <c r="A810" s="226"/>
      <c r="D810" s="226"/>
      <c r="G810" s="236"/>
      <c r="H810" s="236"/>
      <c r="I810" s="236"/>
      <c r="J810" s="236"/>
      <c r="K810" s="236"/>
      <c r="L810" s="236"/>
      <c r="M810" s="236"/>
      <c r="N810" s="236"/>
      <c r="O810" s="236"/>
      <c r="P810" s="237"/>
      <c r="Q810" s="236"/>
      <c r="R810" s="236"/>
      <c r="S810" s="236"/>
      <c r="T810" s="236"/>
    </row>
    <row r="811" spans="1:20" x14ac:dyDescent="0.25">
      <c r="A811" s="226"/>
      <c r="D811" s="226"/>
      <c r="G811" s="236"/>
      <c r="H811" s="236"/>
      <c r="I811" s="236"/>
      <c r="J811" s="236"/>
      <c r="K811" s="236"/>
      <c r="L811" s="236"/>
      <c r="M811" s="236"/>
      <c r="N811" s="236"/>
      <c r="O811" s="236"/>
      <c r="P811" s="237"/>
      <c r="Q811" s="236"/>
      <c r="R811" s="236"/>
      <c r="S811" s="236"/>
      <c r="T811" s="236"/>
    </row>
    <row r="812" spans="1:20" x14ac:dyDescent="0.25">
      <c r="A812" s="226"/>
      <c r="D812" s="226"/>
      <c r="G812" s="236"/>
      <c r="H812" s="236"/>
      <c r="I812" s="236"/>
      <c r="J812" s="236"/>
      <c r="K812" s="236"/>
      <c r="L812" s="236"/>
      <c r="M812" s="236"/>
      <c r="N812" s="236"/>
      <c r="O812" s="236"/>
      <c r="P812" s="237"/>
      <c r="Q812" s="236"/>
      <c r="R812" s="236"/>
      <c r="S812" s="236"/>
      <c r="T812" s="236"/>
    </row>
    <row r="813" spans="1:20" x14ac:dyDescent="0.25">
      <c r="A813" s="226"/>
      <c r="D813" s="226"/>
      <c r="G813" s="236"/>
      <c r="H813" s="236"/>
      <c r="I813" s="236"/>
      <c r="J813" s="236"/>
      <c r="K813" s="236"/>
      <c r="L813" s="236"/>
      <c r="M813" s="236"/>
      <c r="N813" s="236"/>
      <c r="O813" s="236"/>
      <c r="P813" s="237"/>
      <c r="Q813" s="236"/>
      <c r="R813" s="236"/>
      <c r="S813" s="236"/>
      <c r="T813" s="236"/>
    </row>
    <row r="814" spans="1:20" x14ac:dyDescent="0.25">
      <c r="A814" s="226"/>
      <c r="D814" s="226"/>
      <c r="G814" s="236"/>
      <c r="H814" s="236"/>
      <c r="I814" s="236"/>
      <c r="J814" s="236"/>
      <c r="K814" s="236"/>
      <c r="L814" s="236"/>
      <c r="M814" s="236"/>
      <c r="N814" s="236"/>
      <c r="O814" s="236"/>
      <c r="P814" s="237"/>
      <c r="Q814" s="236"/>
      <c r="R814" s="236"/>
      <c r="S814" s="236"/>
      <c r="T814" s="236"/>
    </row>
    <row r="815" spans="1:20" x14ac:dyDescent="0.25">
      <c r="A815" s="226"/>
      <c r="D815" s="226"/>
      <c r="G815" s="236"/>
      <c r="H815" s="236"/>
      <c r="I815" s="236"/>
      <c r="J815" s="236"/>
      <c r="K815" s="236"/>
      <c r="L815" s="236"/>
      <c r="M815" s="236"/>
      <c r="N815" s="236"/>
      <c r="O815" s="236"/>
      <c r="P815" s="237"/>
      <c r="Q815" s="236"/>
      <c r="R815" s="236"/>
      <c r="S815" s="236"/>
      <c r="T815" s="236"/>
    </row>
    <row r="816" spans="1:20" x14ac:dyDescent="0.25">
      <c r="A816" s="226"/>
      <c r="D816" s="226"/>
      <c r="G816" s="236"/>
      <c r="H816" s="236"/>
      <c r="I816" s="236"/>
      <c r="J816" s="236"/>
      <c r="K816" s="236"/>
      <c r="L816" s="236"/>
      <c r="M816" s="236"/>
      <c r="N816" s="236"/>
      <c r="O816" s="236"/>
      <c r="P816" s="237"/>
      <c r="Q816" s="236"/>
      <c r="R816" s="236"/>
      <c r="S816" s="236"/>
      <c r="T816" s="236"/>
    </row>
    <row r="817" spans="1:20" x14ac:dyDescent="0.25">
      <c r="A817" s="226"/>
      <c r="D817" s="226"/>
      <c r="G817" s="236"/>
      <c r="H817" s="236"/>
      <c r="I817" s="236"/>
      <c r="J817" s="236"/>
      <c r="K817" s="236"/>
      <c r="L817" s="236"/>
      <c r="M817" s="236"/>
      <c r="N817" s="236"/>
      <c r="O817" s="236"/>
      <c r="P817" s="237"/>
      <c r="Q817" s="236"/>
      <c r="R817" s="236"/>
      <c r="S817" s="236"/>
      <c r="T817" s="236"/>
    </row>
    <row r="818" spans="1:20" x14ac:dyDescent="0.25">
      <c r="A818" s="226"/>
      <c r="D818" s="226"/>
      <c r="G818" s="236"/>
      <c r="H818" s="236"/>
      <c r="I818" s="236"/>
      <c r="J818" s="236"/>
      <c r="K818" s="236"/>
      <c r="L818" s="236"/>
      <c r="M818" s="236"/>
      <c r="N818" s="236"/>
      <c r="O818" s="236"/>
      <c r="P818" s="237"/>
      <c r="Q818" s="236"/>
      <c r="R818" s="236"/>
      <c r="S818" s="236"/>
      <c r="T818" s="236"/>
    </row>
    <row r="819" spans="1:20" x14ac:dyDescent="0.25">
      <c r="A819" s="226"/>
      <c r="D819" s="226"/>
      <c r="G819" s="236"/>
      <c r="H819" s="236"/>
      <c r="I819" s="236"/>
      <c r="J819" s="236"/>
      <c r="K819" s="236"/>
      <c r="L819" s="236"/>
      <c r="M819" s="236"/>
      <c r="N819" s="236"/>
      <c r="O819" s="236"/>
      <c r="P819" s="237"/>
      <c r="Q819" s="236"/>
      <c r="R819" s="236"/>
      <c r="S819" s="236"/>
      <c r="T819" s="236"/>
    </row>
    <row r="820" spans="1:20" x14ac:dyDescent="0.25">
      <c r="A820" s="226"/>
      <c r="D820" s="226"/>
      <c r="G820" s="236"/>
      <c r="H820" s="236"/>
      <c r="I820" s="236"/>
      <c r="J820" s="236"/>
      <c r="K820" s="236"/>
      <c r="L820" s="236"/>
      <c r="M820" s="236"/>
      <c r="N820" s="236"/>
      <c r="O820" s="236"/>
      <c r="P820" s="237"/>
      <c r="Q820" s="236"/>
      <c r="R820" s="236"/>
      <c r="S820" s="236"/>
      <c r="T820" s="236"/>
    </row>
    <row r="821" spans="1:20" x14ac:dyDescent="0.25">
      <c r="A821" s="226"/>
      <c r="D821" s="226"/>
      <c r="G821" s="236"/>
      <c r="H821" s="236"/>
      <c r="I821" s="236"/>
      <c r="J821" s="236"/>
      <c r="K821" s="236"/>
      <c r="L821" s="236"/>
      <c r="M821" s="236"/>
      <c r="N821" s="236"/>
      <c r="O821" s="236"/>
      <c r="P821" s="237"/>
      <c r="Q821" s="236"/>
      <c r="R821" s="236"/>
      <c r="S821" s="236"/>
      <c r="T821" s="236"/>
    </row>
    <row r="822" spans="1:20" x14ac:dyDescent="0.25">
      <c r="A822" s="226"/>
      <c r="D822" s="226"/>
      <c r="G822" s="236"/>
      <c r="H822" s="236"/>
      <c r="I822" s="236"/>
      <c r="J822" s="236"/>
      <c r="K822" s="236"/>
      <c r="L822" s="236"/>
      <c r="M822" s="236"/>
      <c r="N822" s="236"/>
      <c r="O822" s="236"/>
      <c r="P822" s="237"/>
      <c r="Q822" s="236"/>
      <c r="R822" s="236"/>
      <c r="S822" s="236"/>
      <c r="T822" s="236"/>
    </row>
    <row r="823" spans="1:20" x14ac:dyDescent="0.25">
      <c r="A823" s="226"/>
      <c r="D823" s="226"/>
      <c r="G823" s="236"/>
      <c r="H823" s="236"/>
      <c r="I823" s="236"/>
      <c r="J823" s="236"/>
      <c r="K823" s="236"/>
      <c r="L823" s="236"/>
      <c r="M823" s="236"/>
      <c r="N823" s="236"/>
      <c r="O823" s="236"/>
      <c r="P823" s="237"/>
      <c r="Q823" s="236"/>
      <c r="R823" s="236"/>
      <c r="S823" s="236"/>
      <c r="T823" s="236"/>
    </row>
    <row r="824" spans="1:20" x14ac:dyDescent="0.25">
      <c r="A824" s="226"/>
      <c r="D824" s="226"/>
      <c r="G824" s="236"/>
      <c r="H824" s="236"/>
      <c r="I824" s="236"/>
      <c r="J824" s="236"/>
      <c r="K824" s="236"/>
      <c r="L824" s="236"/>
      <c r="M824" s="236"/>
      <c r="N824" s="236"/>
      <c r="O824" s="236"/>
      <c r="P824" s="237"/>
      <c r="Q824" s="236"/>
      <c r="R824" s="236"/>
      <c r="S824" s="236"/>
      <c r="T824" s="236"/>
    </row>
    <row r="825" spans="1:20" x14ac:dyDescent="0.25">
      <c r="A825" s="226"/>
      <c r="D825" s="226"/>
      <c r="G825" s="236"/>
      <c r="H825" s="236"/>
      <c r="I825" s="236"/>
      <c r="J825" s="236"/>
      <c r="K825" s="236"/>
      <c r="L825" s="236"/>
      <c r="M825" s="236"/>
      <c r="N825" s="236"/>
      <c r="O825" s="236"/>
      <c r="P825" s="237"/>
      <c r="Q825" s="236"/>
      <c r="R825" s="236"/>
      <c r="S825" s="236"/>
      <c r="T825" s="236"/>
    </row>
    <row r="826" spans="1:20" x14ac:dyDescent="0.25">
      <c r="A826" s="226"/>
      <c r="D826" s="226"/>
      <c r="G826" s="236"/>
      <c r="H826" s="236"/>
      <c r="I826" s="236"/>
      <c r="J826" s="236"/>
      <c r="K826" s="236"/>
      <c r="L826" s="236"/>
      <c r="M826" s="236"/>
      <c r="N826" s="236"/>
      <c r="O826" s="236"/>
      <c r="P826" s="237"/>
      <c r="Q826" s="236"/>
      <c r="R826" s="236"/>
      <c r="S826" s="236"/>
      <c r="T826" s="236"/>
    </row>
    <row r="827" spans="1:20" x14ac:dyDescent="0.25">
      <c r="A827" s="226"/>
      <c r="D827" s="226"/>
      <c r="G827" s="236"/>
      <c r="H827" s="236"/>
      <c r="I827" s="236"/>
      <c r="J827" s="236"/>
      <c r="K827" s="236"/>
      <c r="L827" s="236"/>
      <c r="M827" s="236"/>
      <c r="N827" s="236"/>
      <c r="O827" s="236"/>
      <c r="P827" s="237"/>
      <c r="Q827" s="236"/>
      <c r="R827" s="236"/>
      <c r="S827" s="236"/>
      <c r="T827" s="236"/>
    </row>
    <row r="828" spans="1:20" x14ac:dyDescent="0.25">
      <c r="A828" s="226"/>
      <c r="D828" s="226"/>
      <c r="G828" s="236"/>
      <c r="H828" s="236"/>
      <c r="I828" s="236"/>
      <c r="J828" s="236"/>
      <c r="K828" s="236"/>
      <c r="L828" s="236"/>
      <c r="M828" s="236"/>
      <c r="N828" s="236"/>
      <c r="O828" s="236"/>
      <c r="P828" s="237"/>
      <c r="Q828" s="236"/>
      <c r="R828" s="236"/>
      <c r="S828" s="236"/>
      <c r="T828" s="236"/>
    </row>
    <row r="829" spans="1:20" x14ac:dyDescent="0.25">
      <c r="A829" s="226"/>
      <c r="D829" s="226"/>
      <c r="G829" s="236"/>
      <c r="H829" s="236"/>
      <c r="I829" s="236"/>
      <c r="J829" s="236"/>
      <c r="K829" s="236"/>
      <c r="L829" s="236"/>
      <c r="M829" s="236"/>
      <c r="N829" s="236"/>
      <c r="O829" s="236"/>
      <c r="P829" s="237"/>
      <c r="Q829" s="236"/>
      <c r="R829" s="236"/>
      <c r="S829" s="236"/>
      <c r="T829" s="236"/>
    </row>
    <row r="830" spans="1:20" x14ac:dyDescent="0.25">
      <c r="A830" s="226"/>
      <c r="D830" s="226"/>
      <c r="G830" s="236"/>
      <c r="H830" s="236"/>
      <c r="I830" s="236"/>
      <c r="J830" s="236"/>
      <c r="K830" s="236"/>
      <c r="L830" s="236"/>
      <c r="M830" s="236"/>
      <c r="N830" s="236"/>
      <c r="O830" s="236"/>
      <c r="P830" s="237"/>
      <c r="Q830" s="236"/>
      <c r="R830" s="236"/>
      <c r="S830" s="236"/>
      <c r="T830" s="236"/>
    </row>
    <row r="831" spans="1:20" x14ac:dyDescent="0.25">
      <c r="A831" s="226"/>
      <c r="D831" s="226"/>
      <c r="G831" s="236"/>
      <c r="H831" s="236"/>
      <c r="I831" s="236"/>
      <c r="J831" s="236"/>
      <c r="K831" s="236"/>
      <c r="L831" s="236"/>
      <c r="M831" s="236"/>
      <c r="N831" s="236"/>
      <c r="O831" s="236"/>
      <c r="P831" s="237"/>
      <c r="Q831" s="236"/>
      <c r="R831" s="236"/>
      <c r="S831" s="236"/>
      <c r="T831" s="236"/>
    </row>
    <row r="832" spans="1:20" x14ac:dyDescent="0.25">
      <c r="A832" s="226"/>
      <c r="D832" s="226"/>
      <c r="G832" s="236"/>
      <c r="H832" s="236"/>
      <c r="I832" s="236"/>
      <c r="J832" s="236"/>
      <c r="K832" s="236"/>
      <c r="L832" s="236"/>
      <c r="M832" s="236"/>
      <c r="N832" s="236"/>
      <c r="O832" s="236"/>
      <c r="P832" s="237"/>
      <c r="Q832" s="236"/>
      <c r="R832" s="236"/>
      <c r="S832" s="236"/>
      <c r="T832" s="236"/>
    </row>
    <row r="833" spans="1:20" x14ac:dyDescent="0.25">
      <c r="A833" s="226"/>
      <c r="D833" s="226"/>
      <c r="G833" s="236"/>
      <c r="H833" s="236"/>
      <c r="I833" s="236"/>
      <c r="J833" s="236"/>
      <c r="K833" s="236"/>
      <c r="L833" s="236"/>
      <c r="M833" s="236"/>
      <c r="N833" s="236"/>
      <c r="O833" s="236"/>
      <c r="P833" s="237"/>
      <c r="R833" s="236"/>
      <c r="S833" s="236"/>
      <c r="T833" s="236"/>
    </row>
  </sheetData>
  <dataConsolidate/>
  <mergeCells count="623">
    <mergeCell ref="T152:T153"/>
    <mergeCell ref="A152:A153"/>
    <mergeCell ref="B152:B153"/>
    <mergeCell ref="G152:G153"/>
    <mergeCell ref="H152:H153"/>
    <mergeCell ref="I152:I153"/>
    <mergeCell ref="C152:C153"/>
    <mergeCell ref="D152:D153"/>
    <mergeCell ref="E152:E153"/>
    <mergeCell ref="J152:J153"/>
    <mergeCell ref="L152:L153"/>
    <mergeCell ref="M152:M153"/>
    <mergeCell ref="N152:N153"/>
    <mergeCell ref="O152:O153"/>
    <mergeCell ref="P152:P153"/>
    <mergeCell ref="O138:O140"/>
    <mergeCell ref="P138:P140"/>
    <mergeCell ref="A141:A144"/>
    <mergeCell ref="B141:B144"/>
    <mergeCell ref="C141:C144"/>
    <mergeCell ref="D141:D144"/>
    <mergeCell ref="A145:A147"/>
    <mergeCell ref="G141:G144"/>
    <mergeCell ref="H141:H144"/>
    <mergeCell ref="I141:I144"/>
    <mergeCell ref="M142:M144"/>
    <mergeCell ref="N142:N144"/>
    <mergeCell ref="O142:O144"/>
    <mergeCell ref="A138:A140"/>
    <mergeCell ref="B138:B140"/>
    <mergeCell ref="C138:C140"/>
    <mergeCell ref="D138:D140"/>
    <mergeCell ref="G138:G140"/>
    <mergeCell ref="H138:H140"/>
    <mergeCell ref="I138:I140"/>
    <mergeCell ref="M138:M140"/>
    <mergeCell ref="N138:N140"/>
    <mergeCell ref="J145:J147"/>
    <mergeCell ref="C80:C84"/>
    <mergeCell ref="D80:D84"/>
    <mergeCell ref="G80:G84"/>
    <mergeCell ref="H80:H84"/>
    <mergeCell ref="I80:I84"/>
    <mergeCell ref="O80:O84"/>
    <mergeCell ref="N80:N84"/>
    <mergeCell ref="M80:M84"/>
    <mergeCell ref="C77:C79"/>
    <mergeCell ref="D77:D79"/>
    <mergeCell ref="A44:A46"/>
    <mergeCell ref="B44:B46"/>
    <mergeCell ref="C44:C46"/>
    <mergeCell ref="F45:F46"/>
    <mergeCell ref="D44:D46"/>
    <mergeCell ref="G44:G46"/>
    <mergeCell ref="H44:H46"/>
    <mergeCell ref="I44:I46"/>
    <mergeCell ref="A80:A84"/>
    <mergeCell ref="B80:B84"/>
    <mergeCell ref="C75:C76"/>
    <mergeCell ref="D75:D76"/>
    <mergeCell ref="A77:A79"/>
    <mergeCell ref="B77:B79"/>
    <mergeCell ref="A75:A76"/>
    <mergeCell ref="B75:B76"/>
    <mergeCell ref="A60:A62"/>
    <mergeCell ref="B56:B59"/>
    <mergeCell ref="A63:A64"/>
    <mergeCell ref="B60:B62"/>
    <mergeCell ref="B63:B64"/>
    <mergeCell ref="C56:C59"/>
    <mergeCell ref="D56:D59"/>
    <mergeCell ref="G56:G59"/>
    <mergeCell ref="V154:V155"/>
    <mergeCell ref="W154:W155"/>
    <mergeCell ref="X85:X88"/>
    <mergeCell ref="X89:X91"/>
    <mergeCell ref="X92:X95"/>
    <mergeCell ref="X96:X98"/>
    <mergeCell ref="X99:X100"/>
    <mergeCell ref="X119:X122"/>
    <mergeCell ref="V150:V151"/>
    <mergeCell ref="W150:W151"/>
    <mergeCell ref="X146:X147"/>
    <mergeCell ref="U99:U100"/>
    <mergeCell ref="X141:X144"/>
    <mergeCell ref="X60:X62"/>
    <mergeCell ref="X63:X64"/>
    <mergeCell ref="W63:W64"/>
    <mergeCell ref="X77:X79"/>
    <mergeCell ref="T53:T55"/>
    <mergeCell ref="X49:X52"/>
    <mergeCell ref="E54:E55"/>
    <mergeCell ref="X53:X55"/>
    <mergeCell ref="X56:X59"/>
    <mergeCell ref="P65:P67"/>
    <mergeCell ref="P70:P74"/>
    <mergeCell ref="P75:P76"/>
    <mergeCell ref="P77:P79"/>
    <mergeCell ref="Q72:Q73"/>
    <mergeCell ref="R72:R73"/>
    <mergeCell ref="Q78:Q79"/>
    <mergeCell ref="I49:I52"/>
    <mergeCell ref="M49:M52"/>
    <mergeCell ref="N49:N52"/>
    <mergeCell ref="P53:P55"/>
    <mergeCell ref="V56:V57"/>
    <mergeCell ref="V58:V59"/>
    <mergeCell ref="W56:W57"/>
    <mergeCell ref="W58:W59"/>
    <mergeCell ref="T56:T57"/>
    <mergeCell ref="U56:U57"/>
    <mergeCell ref="S58:S59"/>
    <mergeCell ref="T58:T59"/>
    <mergeCell ref="U58:U59"/>
    <mergeCell ref="S56:S57"/>
    <mergeCell ref="P85:P88"/>
    <mergeCell ref="Q85:Q88"/>
    <mergeCell ref="R77:R79"/>
    <mergeCell ref="P80:P84"/>
    <mergeCell ref="P68:P69"/>
    <mergeCell ref="S78:S79"/>
    <mergeCell ref="T78:T79"/>
    <mergeCell ref="V78:V79"/>
    <mergeCell ref="W78:W79"/>
    <mergeCell ref="Q53:Q55"/>
    <mergeCell ref="P135:P137"/>
    <mergeCell ref="V60:V62"/>
    <mergeCell ref="W60:W62"/>
    <mergeCell ref="V63:V64"/>
    <mergeCell ref="S119:S122"/>
    <mergeCell ref="T119:T122"/>
    <mergeCell ref="R107:R112"/>
    <mergeCell ref="R113:R116"/>
    <mergeCell ref="R117:R122"/>
    <mergeCell ref="R123:R127"/>
    <mergeCell ref="S72:S73"/>
    <mergeCell ref="T72:T73"/>
    <mergeCell ref="U78:U79"/>
    <mergeCell ref="U85:U88"/>
    <mergeCell ref="U89:U91"/>
    <mergeCell ref="U92:U95"/>
    <mergeCell ref="U96:U98"/>
    <mergeCell ref="Q56:Q57"/>
    <mergeCell ref="R56:R57"/>
    <mergeCell ref="R63:R64"/>
    <mergeCell ref="S63:S64"/>
    <mergeCell ref="T63:T64"/>
    <mergeCell ref="P89:P91"/>
    <mergeCell ref="L119:L122"/>
    <mergeCell ref="N113:N116"/>
    <mergeCell ref="O113:O116"/>
    <mergeCell ref="P113:P116"/>
    <mergeCell ref="O117:O122"/>
    <mergeCell ref="P117:P122"/>
    <mergeCell ref="P123:P127"/>
    <mergeCell ref="R101:R106"/>
    <mergeCell ref="O101:O106"/>
    <mergeCell ref="P101:P106"/>
    <mergeCell ref="O107:O112"/>
    <mergeCell ref="P107:P112"/>
    <mergeCell ref="Q119:Q122"/>
    <mergeCell ref="W25:W26"/>
    <mergeCell ref="X25:X26"/>
    <mergeCell ref="P27:P28"/>
    <mergeCell ref="R27:R28"/>
    <mergeCell ref="T27:T28"/>
    <mergeCell ref="W27:W28"/>
    <mergeCell ref="X27:X28"/>
    <mergeCell ref="P25:P26"/>
    <mergeCell ref="R25:R26"/>
    <mergeCell ref="T25:T26"/>
    <mergeCell ref="M44:M46"/>
    <mergeCell ref="N44:N46"/>
    <mergeCell ref="O44:O46"/>
    <mergeCell ref="C25:C26"/>
    <mergeCell ref="C27:C28"/>
    <mergeCell ref="D27:D28"/>
    <mergeCell ref="D25:D26"/>
    <mergeCell ref="G25:G26"/>
    <mergeCell ref="H25:H26"/>
    <mergeCell ref="I25:I26"/>
    <mergeCell ref="G27:G28"/>
    <mergeCell ref="H27:H28"/>
    <mergeCell ref="I27:I28"/>
    <mergeCell ref="M27:M28"/>
    <mergeCell ref="N27:N28"/>
    <mergeCell ref="O27:O28"/>
    <mergeCell ref="M25:M26"/>
    <mergeCell ref="N25:N26"/>
    <mergeCell ref="O25:O26"/>
    <mergeCell ref="E45:E46"/>
    <mergeCell ref="B41:B42"/>
    <mergeCell ref="C41:C42"/>
    <mergeCell ref="D41:D42"/>
    <mergeCell ref="N37:N39"/>
    <mergeCell ref="O37:O39"/>
    <mergeCell ref="M41:M42"/>
    <mergeCell ref="N41:N42"/>
    <mergeCell ref="O41:O42"/>
    <mergeCell ref="G41:G42"/>
    <mergeCell ref="H41:H42"/>
    <mergeCell ref="I41:I42"/>
    <mergeCell ref="P37:P39"/>
    <mergeCell ref="F37:F39"/>
    <mergeCell ref="G37:G39"/>
    <mergeCell ref="H37:H39"/>
    <mergeCell ref="I37:I39"/>
    <mergeCell ref="M37:M39"/>
    <mergeCell ref="E35:E36"/>
    <mergeCell ref="A37:A39"/>
    <mergeCell ref="B37:B39"/>
    <mergeCell ref="C37:C39"/>
    <mergeCell ref="D37:D39"/>
    <mergeCell ref="E37:E39"/>
    <mergeCell ref="P29:P30"/>
    <mergeCell ref="A31:A36"/>
    <mergeCell ref="B31:B36"/>
    <mergeCell ref="C31:C36"/>
    <mergeCell ref="D31:D36"/>
    <mergeCell ref="E31:E32"/>
    <mergeCell ref="F31:F36"/>
    <mergeCell ref="G31:G36"/>
    <mergeCell ref="H31:H36"/>
    <mergeCell ref="I31:I36"/>
    <mergeCell ref="M31:M36"/>
    <mergeCell ref="N31:N36"/>
    <mergeCell ref="O31:O36"/>
    <mergeCell ref="P31:P36"/>
    <mergeCell ref="E33:E34"/>
    <mergeCell ref="G29:G30"/>
    <mergeCell ref="H29:H30"/>
    <mergeCell ref="I29:I30"/>
    <mergeCell ref="F29:F30"/>
    <mergeCell ref="N5:N9"/>
    <mergeCell ref="O5:O9"/>
    <mergeCell ref="M29:M30"/>
    <mergeCell ref="N29:N30"/>
    <mergeCell ref="A29:A30"/>
    <mergeCell ref="B29:B30"/>
    <mergeCell ref="C29:C30"/>
    <mergeCell ref="D29:D30"/>
    <mergeCell ref="A16:A18"/>
    <mergeCell ref="B16:B18"/>
    <mergeCell ref="C16:C18"/>
    <mergeCell ref="D16:D18"/>
    <mergeCell ref="G16:G18"/>
    <mergeCell ref="H16:H18"/>
    <mergeCell ref="I16:I18"/>
    <mergeCell ref="M16:M18"/>
    <mergeCell ref="N16:N18"/>
    <mergeCell ref="O29:O30"/>
    <mergeCell ref="A25:A26"/>
    <mergeCell ref="B25:B26"/>
    <mergeCell ref="A27:A28"/>
    <mergeCell ref="B27:B28"/>
    <mergeCell ref="O16:O18"/>
    <mergeCell ref="A22:A24"/>
    <mergeCell ref="A1:I1"/>
    <mergeCell ref="A2:I2"/>
    <mergeCell ref="P5:P9"/>
    <mergeCell ref="R5:R9"/>
    <mergeCell ref="A10:A15"/>
    <mergeCell ref="B10:B15"/>
    <mergeCell ref="C10:C15"/>
    <mergeCell ref="D10:D15"/>
    <mergeCell ref="G10:G15"/>
    <mergeCell ref="H10:H15"/>
    <mergeCell ref="I10:I15"/>
    <mergeCell ref="M10:M15"/>
    <mergeCell ref="N10:N15"/>
    <mergeCell ref="O10:O15"/>
    <mergeCell ref="P10:P15"/>
    <mergeCell ref="R10:R15"/>
    <mergeCell ref="G5:G9"/>
    <mergeCell ref="H5:H9"/>
    <mergeCell ref="I5:I9"/>
    <mergeCell ref="M5:M9"/>
    <mergeCell ref="B3:B4"/>
    <mergeCell ref="C3:C4"/>
    <mergeCell ref="G3:H3"/>
    <mergeCell ref="I3:I4"/>
    <mergeCell ref="X3:X4"/>
    <mergeCell ref="J1:W1"/>
    <mergeCell ref="V3:V4"/>
    <mergeCell ref="T3:T4"/>
    <mergeCell ref="U3:U4"/>
    <mergeCell ref="T2:W2"/>
    <mergeCell ref="W3:W4"/>
    <mergeCell ref="J3:J4"/>
    <mergeCell ref="M3:N3"/>
    <mergeCell ref="J2:R2"/>
    <mergeCell ref="O3:O4"/>
    <mergeCell ref="P3:P4"/>
    <mergeCell ref="Q3:Q4"/>
    <mergeCell ref="R3:R4"/>
    <mergeCell ref="S3:S4"/>
    <mergeCell ref="L3:L4"/>
    <mergeCell ref="K3:K4"/>
    <mergeCell ref="D3:D4"/>
    <mergeCell ref="E3:E4"/>
    <mergeCell ref="F3:F4"/>
    <mergeCell ref="A5:A9"/>
    <mergeCell ref="B5:B9"/>
    <mergeCell ref="C5:C9"/>
    <mergeCell ref="D5:D9"/>
    <mergeCell ref="A3:A4"/>
    <mergeCell ref="E6:E7"/>
    <mergeCell ref="E8:E9"/>
    <mergeCell ref="M53:M55"/>
    <mergeCell ref="N53:N55"/>
    <mergeCell ref="A19:A21"/>
    <mergeCell ref="M19:M21"/>
    <mergeCell ref="N19:N21"/>
    <mergeCell ref="O19:O21"/>
    <mergeCell ref="M22:M24"/>
    <mergeCell ref="N22:N24"/>
    <mergeCell ref="O22:O24"/>
    <mergeCell ref="F19:F21"/>
    <mergeCell ref="O49:O52"/>
    <mergeCell ref="B19:B21"/>
    <mergeCell ref="C19:C21"/>
    <mergeCell ref="D19:D21"/>
    <mergeCell ref="G19:G21"/>
    <mergeCell ref="H19:H21"/>
    <mergeCell ref="I19:I21"/>
    <mergeCell ref="B22:B24"/>
    <mergeCell ref="C22:C24"/>
    <mergeCell ref="D22:D24"/>
    <mergeCell ref="G22:G24"/>
    <mergeCell ref="H22:H24"/>
    <mergeCell ref="I22:I24"/>
    <mergeCell ref="A41:A42"/>
    <mergeCell ref="O53:O55"/>
    <mergeCell ref="A49:A52"/>
    <mergeCell ref="B49:B52"/>
    <mergeCell ref="C49:C52"/>
    <mergeCell ref="D49:D52"/>
    <mergeCell ref="G49:G52"/>
    <mergeCell ref="H49:H52"/>
    <mergeCell ref="F54:F55"/>
    <mergeCell ref="A56:A59"/>
    <mergeCell ref="H56:H59"/>
    <mergeCell ref="I56:I59"/>
    <mergeCell ref="J56:J57"/>
    <mergeCell ref="L56:L57"/>
    <mergeCell ref="N56:N59"/>
    <mergeCell ref="O56:O59"/>
    <mergeCell ref="M56:M59"/>
    <mergeCell ref="A53:A55"/>
    <mergeCell ref="B53:B55"/>
    <mergeCell ref="C53:C55"/>
    <mergeCell ref="D53:D55"/>
    <mergeCell ref="G53:G55"/>
    <mergeCell ref="H53:H55"/>
    <mergeCell ref="I53:I55"/>
    <mergeCell ref="C63:C64"/>
    <mergeCell ref="D63:D64"/>
    <mergeCell ref="G63:G64"/>
    <mergeCell ref="C60:C62"/>
    <mergeCell ref="D60:D62"/>
    <mergeCell ref="G60:G62"/>
    <mergeCell ref="H60:H62"/>
    <mergeCell ref="I60:I62"/>
    <mergeCell ref="M60:M62"/>
    <mergeCell ref="N60:N62"/>
    <mergeCell ref="O60:O62"/>
    <mergeCell ref="P60:P62"/>
    <mergeCell ref="M63:M64"/>
    <mergeCell ref="P63:P64"/>
    <mergeCell ref="P56:P57"/>
    <mergeCell ref="H63:H64"/>
    <mergeCell ref="I63:I64"/>
    <mergeCell ref="J63:J64"/>
    <mergeCell ref="L63:L64"/>
    <mergeCell ref="N63:N64"/>
    <mergeCell ref="O63:O64"/>
    <mergeCell ref="I68:I69"/>
    <mergeCell ref="M68:M69"/>
    <mergeCell ref="N68:N69"/>
    <mergeCell ref="O68:O69"/>
    <mergeCell ref="I70:I74"/>
    <mergeCell ref="A65:A67"/>
    <mergeCell ref="B65:B67"/>
    <mergeCell ref="C68:C69"/>
    <mergeCell ref="D65:D67"/>
    <mergeCell ref="D68:D69"/>
    <mergeCell ref="C70:C74"/>
    <mergeCell ref="D70:D74"/>
    <mergeCell ref="A70:A74"/>
    <mergeCell ref="B70:B74"/>
    <mergeCell ref="A68:A69"/>
    <mergeCell ref="B68:B69"/>
    <mergeCell ref="C65:C67"/>
    <mergeCell ref="G65:G67"/>
    <mergeCell ref="H65:H67"/>
    <mergeCell ref="G70:G74"/>
    <mergeCell ref="H70:H74"/>
    <mergeCell ref="G75:G76"/>
    <mergeCell ref="G77:G79"/>
    <mergeCell ref="H77:H79"/>
    <mergeCell ref="I77:I79"/>
    <mergeCell ref="H75:H76"/>
    <mergeCell ref="I75:I76"/>
    <mergeCell ref="M65:M67"/>
    <mergeCell ref="N65:N67"/>
    <mergeCell ref="O65:O67"/>
    <mergeCell ref="M70:M74"/>
    <mergeCell ref="N70:N74"/>
    <mergeCell ref="O70:O74"/>
    <mergeCell ref="J72:J73"/>
    <mergeCell ref="K72:K73"/>
    <mergeCell ref="L72:L73"/>
    <mergeCell ref="M75:M76"/>
    <mergeCell ref="N75:N76"/>
    <mergeCell ref="O75:O76"/>
    <mergeCell ref="M77:M79"/>
    <mergeCell ref="N77:N79"/>
    <mergeCell ref="O77:O79"/>
    <mergeCell ref="I65:I67"/>
    <mergeCell ref="G68:G69"/>
    <mergeCell ref="H68:H69"/>
    <mergeCell ref="O85:O88"/>
    <mergeCell ref="F86:F88"/>
    <mergeCell ref="A89:A91"/>
    <mergeCell ref="B89:B91"/>
    <mergeCell ref="C89:C91"/>
    <mergeCell ref="D89:D91"/>
    <mergeCell ref="G89:G91"/>
    <mergeCell ref="H89:H91"/>
    <mergeCell ref="I89:I91"/>
    <mergeCell ref="M89:M91"/>
    <mergeCell ref="N89:N91"/>
    <mergeCell ref="O89:O91"/>
    <mergeCell ref="A85:A88"/>
    <mergeCell ref="B85:B88"/>
    <mergeCell ref="C85:C88"/>
    <mergeCell ref="D85:D88"/>
    <mergeCell ref="G85:G88"/>
    <mergeCell ref="H85:H88"/>
    <mergeCell ref="I85:I88"/>
    <mergeCell ref="M85:M88"/>
    <mergeCell ref="N85:N88"/>
    <mergeCell ref="N92:N95"/>
    <mergeCell ref="O92:O95"/>
    <mergeCell ref="P92:P95"/>
    <mergeCell ref="A96:A98"/>
    <mergeCell ref="B96:B98"/>
    <mergeCell ref="C96:C98"/>
    <mergeCell ref="D96:D98"/>
    <mergeCell ref="G96:G98"/>
    <mergeCell ref="H96:H98"/>
    <mergeCell ref="I96:I98"/>
    <mergeCell ref="M96:M98"/>
    <mergeCell ref="N96:N98"/>
    <mergeCell ref="O96:O98"/>
    <mergeCell ref="P96:P98"/>
    <mergeCell ref="A92:A95"/>
    <mergeCell ref="B92:B95"/>
    <mergeCell ref="C92:C95"/>
    <mergeCell ref="D92:D95"/>
    <mergeCell ref="G92:G95"/>
    <mergeCell ref="H92:H95"/>
    <mergeCell ref="I92:I95"/>
    <mergeCell ref="A99:A100"/>
    <mergeCell ref="B99:B100"/>
    <mergeCell ref="C99:C100"/>
    <mergeCell ref="D99:D100"/>
    <mergeCell ref="G99:G100"/>
    <mergeCell ref="H99:H100"/>
    <mergeCell ref="I99:I100"/>
    <mergeCell ref="M99:M100"/>
    <mergeCell ref="N99:N100"/>
    <mergeCell ref="A107:A112"/>
    <mergeCell ref="B107:B112"/>
    <mergeCell ref="C107:C112"/>
    <mergeCell ref="D107:D112"/>
    <mergeCell ref="G107:G112"/>
    <mergeCell ref="H107:H112"/>
    <mergeCell ref="I107:I112"/>
    <mergeCell ref="M107:M112"/>
    <mergeCell ref="N107:N112"/>
    <mergeCell ref="A101:A106"/>
    <mergeCell ref="B101:B106"/>
    <mergeCell ref="C101:C106"/>
    <mergeCell ref="D101:D106"/>
    <mergeCell ref="G101:G106"/>
    <mergeCell ref="H101:H106"/>
    <mergeCell ref="I101:I106"/>
    <mergeCell ref="M101:M106"/>
    <mergeCell ref="N101:N106"/>
    <mergeCell ref="A113:A116"/>
    <mergeCell ref="B113:B116"/>
    <mergeCell ref="C113:C116"/>
    <mergeCell ref="D113:D116"/>
    <mergeCell ref="G113:G116"/>
    <mergeCell ref="H113:H116"/>
    <mergeCell ref="I113:I116"/>
    <mergeCell ref="M113:M116"/>
    <mergeCell ref="O123:O127"/>
    <mergeCell ref="F113:F114"/>
    <mergeCell ref="F115:F116"/>
    <mergeCell ref="F119:F120"/>
    <mergeCell ref="F121:F122"/>
    <mergeCell ref="A117:A122"/>
    <mergeCell ref="B117:B122"/>
    <mergeCell ref="C117:C122"/>
    <mergeCell ref="D117:D122"/>
    <mergeCell ref="G117:G122"/>
    <mergeCell ref="H117:H122"/>
    <mergeCell ref="I117:I122"/>
    <mergeCell ref="M117:M122"/>
    <mergeCell ref="N117:N122"/>
    <mergeCell ref="J119:J122"/>
    <mergeCell ref="A128:A130"/>
    <mergeCell ref="B128:B130"/>
    <mergeCell ref="C128:C130"/>
    <mergeCell ref="D128:D130"/>
    <mergeCell ref="G128:G130"/>
    <mergeCell ref="H128:H130"/>
    <mergeCell ref="I128:I130"/>
    <mergeCell ref="M128:M130"/>
    <mergeCell ref="N128:N130"/>
    <mergeCell ref="A123:A127"/>
    <mergeCell ref="B123:B127"/>
    <mergeCell ref="C123:C127"/>
    <mergeCell ref="D123:D127"/>
    <mergeCell ref="G123:G127"/>
    <mergeCell ref="H123:H127"/>
    <mergeCell ref="I123:I127"/>
    <mergeCell ref="M123:M127"/>
    <mergeCell ref="N123:N127"/>
    <mergeCell ref="A131:A132"/>
    <mergeCell ref="B131:B132"/>
    <mergeCell ref="C131:C132"/>
    <mergeCell ref="D131:D132"/>
    <mergeCell ref="G131:G132"/>
    <mergeCell ref="H131:H132"/>
    <mergeCell ref="I131:I132"/>
    <mergeCell ref="M131:M132"/>
    <mergeCell ref="N131:N132"/>
    <mergeCell ref="A135:A137"/>
    <mergeCell ref="B135:B137"/>
    <mergeCell ref="C135:C137"/>
    <mergeCell ref="D135:D137"/>
    <mergeCell ref="G135:G137"/>
    <mergeCell ref="H135:H137"/>
    <mergeCell ref="I135:I137"/>
    <mergeCell ref="O135:O137"/>
    <mergeCell ref="M135:M137"/>
    <mergeCell ref="N135:N137"/>
    <mergeCell ref="F135:F137"/>
    <mergeCell ref="C148:C149"/>
    <mergeCell ref="A148:A149"/>
    <mergeCell ref="B148:B149"/>
    <mergeCell ref="D148:D149"/>
    <mergeCell ref="G148:G149"/>
    <mergeCell ref="H148:H149"/>
    <mergeCell ref="I148:I149"/>
    <mergeCell ref="U146:U147"/>
    <mergeCell ref="W146:W147"/>
    <mergeCell ref="M145:M147"/>
    <mergeCell ref="N145:N147"/>
    <mergeCell ref="O145:O147"/>
    <mergeCell ref="V146:V147"/>
    <mergeCell ref="M148:M149"/>
    <mergeCell ref="N148:N149"/>
    <mergeCell ref="O148:O149"/>
    <mergeCell ref="L145:L147"/>
    <mergeCell ref="S145:S147"/>
    <mergeCell ref="T145:T147"/>
    <mergeCell ref="Q145:Q147"/>
    <mergeCell ref="B145:B147"/>
    <mergeCell ref="C145:C147"/>
    <mergeCell ref="D145:D147"/>
    <mergeCell ref="G145:G147"/>
    <mergeCell ref="F6:F7"/>
    <mergeCell ref="F8:F9"/>
    <mergeCell ref="Q154:Q155"/>
    <mergeCell ref="N154:N155"/>
    <mergeCell ref="O154:O155"/>
    <mergeCell ref="P154:P155"/>
    <mergeCell ref="A154:A155"/>
    <mergeCell ref="B154:B155"/>
    <mergeCell ref="C154:C155"/>
    <mergeCell ref="D154:D155"/>
    <mergeCell ref="F154:F155"/>
    <mergeCell ref="G154:G155"/>
    <mergeCell ref="H154:H155"/>
    <mergeCell ref="I154:I155"/>
    <mergeCell ref="M154:M155"/>
    <mergeCell ref="Q150:Q151"/>
    <mergeCell ref="A150:A151"/>
    <mergeCell ref="B150:B151"/>
    <mergeCell ref="C150:C151"/>
    <mergeCell ref="D150:D151"/>
    <mergeCell ref="G150:G151"/>
    <mergeCell ref="H150:H151"/>
    <mergeCell ref="I150:I151"/>
    <mergeCell ref="M150:M151"/>
    <mergeCell ref="R154:R155"/>
    <mergeCell ref="S154:S155"/>
    <mergeCell ref="T154:T155"/>
    <mergeCell ref="O150:O151"/>
    <mergeCell ref="P150:P151"/>
    <mergeCell ref="R150:R151"/>
    <mergeCell ref="S150:S151"/>
    <mergeCell ref="T150:T151"/>
    <mergeCell ref="E10:E12"/>
    <mergeCell ref="F10:F12"/>
    <mergeCell ref="E13:E15"/>
    <mergeCell ref="F13:F15"/>
    <mergeCell ref="N150:N151"/>
    <mergeCell ref="H145:H147"/>
    <mergeCell ref="I145:I147"/>
    <mergeCell ref="O131:O132"/>
    <mergeCell ref="P131:P132"/>
    <mergeCell ref="O128:O130"/>
    <mergeCell ref="P128:P130"/>
    <mergeCell ref="T96:T98"/>
    <mergeCell ref="O99:O100"/>
    <mergeCell ref="P99:P100"/>
    <mergeCell ref="Q89:Q91"/>
    <mergeCell ref="M92:M95"/>
  </mergeCells>
  <conditionalFormatting sqref="N162">
    <cfRule type="cellIs" dxfId="1333" priority="2642" operator="equal">
      <formula>$N$27</formula>
    </cfRule>
    <cfRule type="colorScale" priority="14527">
      <colorScale>
        <cfvo type="num" val="1"/>
        <cfvo type="num" val="3"/>
        <cfvo type="num" val="5"/>
        <color rgb="FF00B050"/>
        <color rgb="FFFFC000"/>
        <color rgb="FFFF0000"/>
      </colorScale>
    </cfRule>
  </conditionalFormatting>
  <conditionalFormatting sqref="G162">
    <cfRule type="cellIs" dxfId="1332" priority="2769" operator="equal">
      <formula>#REF!</formula>
    </cfRule>
    <cfRule type="colorScale" priority="14530">
      <colorScale>
        <cfvo type="num" val="1"/>
        <cfvo type="num" val="3"/>
        <cfvo type="num" val="5"/>
        <color rgb="FF00B050"/>
        <color rgb="FFFFC000"/>
        <color rgb="FFFF0000"/>
      </colorScale>
    </cfRule>
  </conditionalFormatting>
  <conditionalFormatting sqref="H162">
    <cfRule type="colorScale" priority="14529">
      <colorScale>
        <cfvo type="num" val="1"/>
        <cfvo type="num" val="3"/>
        <cfvo type="num" val="5"/>
        <color rgb="FF00B050"/>
        <color rgb="FFFFC000"/>
        <color rgb="FFFF0000"/>
      </colorScale>
    </cfRule>
  </conditionalFormatting>
  <conditionalFormatting sqref="G27 G157:G158 M27">
    <cfRule type="cellIs" dxfId="1331" priority="14591" operator="equal">
      <formula>$G$166</formula>
    </cfRule>
    <cfRule type="cellIs" dxfId="1330" priority="14592" operator="equal">
      <formula>$G$165</formula>
    </cfRule>
    <cfRule type="cellIs" dxfId="1329" priority="14593" operator="equal">
      <formula>$G$164</formula>
    </cfRule>
    <cfRule type="cellIs" dxfId="1328" priority="14594" operator="equal">
      <formula>$G$163</formula>
    </cfRule>
    <cfRule type="cellIs" dxfId="1327" priority="14595" operator="equal">
      <formula>$G$162</formula>
    </cfRule>
  </conditionalFormatting>
  <conditionalFormatting sqref="O43 O156:O158">
    <cfRule type="cellIs" dxfId="1326" priority="14639" operator="equal">
      <formula>$I$165</formula>
    </cfRule>
    <cfRule type="cellIs" dxfId="1325" priority="14640" operator="equal">
      <formula>$I$164</formula>
    </cfRule>
    <cfRule type="cellIs" dxfId="1324" priority="14641" operator="equal">
      <formula>$I$163</formula>
    </cfRule>
    <cfRule type="cellIs" dxfId="1323" priority="14642" operator="equal">
      <formula>$I$162</formula>
    </cfRule>
  </conditionalFormatting>
  <conditionalFormatting sqref="M162">
    <cfRule type="colorScale" priority="3161">
      <colorScale>
        <cfvo type="num" val="1"/>
        <cfvo type="num" val="3"/>
        <cfvo type="num" val="5"/>
        <color rgb="FF00B050"/>
        <color rgb="FFFFC000"/>
        <color rgb="FFFF0000"/>
      </colorScale>
    </cfRule>
  </conditionalFormatting>
  <conditionalFormatting sqref="G166:G167">
    <cfRule type="cellIs" dxfId="1322" priority="2773" operator="equal">
      <formula>#REF!</formula>
    </cfRule>
  </conditionalFormatting>
  <conditionalFormatting sqref="G162:G167">
    <cfRule type="cellIs" dxfId="1321" priority="2783" operator="equal">
      <formula>#REF!</formula>
    </cfRule>
    <cfRule type="cellIs" dxfId="1320" priority="2784" operator="equal">
      <formula>#REF!</formula>
    </cfRule>
    <cfRule type="cellIs" dxfId="1319" priority="2785" operator="equal">
      <formula>#REF!</formula>
    </cfRule>
    <cfRule type="cellIs" dxfId="1318" priority="2786" operator="equal">
      <formula>#REF!</formula>
    </cfRule>
    <cfRule type="cellIs" dxfId="1317" priority="2787" operator="equal">
      <formula>#REF!</formula>
    </cfRule>
  </conditionalFormatting>
  <conditionalFormatting sqref="G163">
    <cfRule type="cellIs" dxfId="1316" priority="2770" operator="equal">
      <formula>#REF!</formula>
    </cfRule>
  </conditionalFormatting>
  <conditionalFormatting sqref="G1165">
    <cfRule type="cellIs" dxfId="1315" priority="2771" operator="equal">
      <formula>#REF!</formula>
    </cfRule>
  </conditionalFormatting>
  <conditionalFormatting sqref="G165">
    <cfRule type="cellIs" dxfId="1314" priority="2772" operator="equal">
      <formula>#REF!</formula>
    </cfRule>
  </conditionalFormatting>
  <conditionalFormatting sqref="I10">
    <cfRule type="cellIs" dxfId="1313" priority="2731" operator="equal">
      <formula>$I$162</formula>
    </cfRule>
    <cfRule type="cellIs" dxfId="1312" priority="2732" operator="equal">
      <formula>$I$163</formula>
    </cfRule>
    <cfRule type="cellIs" dxfId="1311" priority="2733" operator="equal">
      <formula>$I$164</formula>
    </cfRule>
    <cfRule type="cellIs" dxfId="1310" priority="2734" operator="equal">
      <formula>$I$165</formula>
    </cfRule>
  </conditionalFormatting>
  <conditionalFormatting sqref="H29 H31 H37 H27">
    <cfRule type="cellIs" dxfId="1309" priority="2652" operator="equal">
      <formula>$H$162</formula>
    </cfRule>
  </conditionalFormatting>
  <conditionalFormatting sqref="I29 I31 I37">
    <cfRule type="cellIs" dxfId="1308" priority="2657" operator="equal">
      <formula>$I$162</formula>
    </cfRule>
    <cfRule type="cellIs" dxfId="1307" priority="2660" operator="equal">
      <formula>$I$165</formula>
    </cfRule>
  </conditionalFormatting>
  <conditionalFormatting sqref="N37">
    <cfRule type="cellIs" dxfId="1306" priority="2604" operator="equal">
      <formula>$H$162</formula>
    </cfRule>
  </conditionalFormatting>
  <conditionalFormatting sqref="O37">
    <cfRule type="cellIs" dxfId="1305" priority="2600" operator="equal">
      <formula>$I$162</formula>
    </cfRule>
    <cfRule type="cellIs" dxfId="1304" priority="2603" operator="equal">
      <formula>$I$165</formula>
    </cfRule>
  </conditionalFormatting>
  <conditionalFormatting sqref="N166:N167">
    <cfRule type="cellIs" dxfId="1303" priority="2638" operator="equal">
      <formula>$N$31</formula>
    </cfRule>
  </conditionalFormatting>
  <conditionalFormatting sqref="N165">
    <cfRule type="cellIs" dxfId="1302" priority="2639" operator="equal">
      <formula>$N$30</formula>
    </cfRule>
  </conditionalFormatting>
  <conditionalFormatting sqref="N164">
    <cfRule type="cellIs" dxfId="1301" priority="2640" operator="equal">
      <formula>$N$29</formula>
    </cfRule>
  </conditionalFormatting>
  <conditionalFormatting sqref="N163">
    <cfRule type="cellIs" dxfId="1300" priority="2641" operator="equal">
      <formula>$N$28</formula>
    </cfRule>
  </conditionalFormatting>
  <conditionalFormatting sqref="G40">
    <cfRule type="cellIs" dxfId="1299" priority="2503" operator="equal">
      <formula>$G$166</formula>
    </cfRule>
    <cfRule type="cellIs" dxfId="1298" priority="2504" operator="equal">
      <formula>$G$165</formula>
    </cfRule>
    <cfRule type="cellIs" dxfId="1297" priority="2505" operator="equal">
      <formula>$G$164</formula>
    </cfRule>
    <cfRule type="cellIs" dxfId="1296" priority="2506" operator="equal">
      <formula>$G$163</formula>
    </cfRule>
    <cfRule type="cellIs" dxfId="1295" priority="2507" operator="equal">
      <formula>$G$162</formula>
    </cfRule>
  </conditionalFormatting>
  <conditionalFormatting sqref="O40">
    <cfRule type="cellIs" dxfId="1294" priority="2499" operator="equal">
      <formula>$I$165</formula>
    </cfRule>
    <cfRule type="cellIs" dxfId="1293" priority="2500" operator="equal">
      <formula>$I$164</formula>
    </cfRule>
    <cfRule type="cellIs" dxfId="1292" priority="2501" operator="equal">
      <formula>$I$163</formula>
    </cfRule>
    <cfRule type="cellIs" dxfId="1291" priority="2502" operator="equal">
      <formula>$I$162</formula>
    </cfRule>
  </conditionalFormatting>
  <conditionalFormatting sqref="O41">
    <cfRule type="cellIs" dxfId="1290" priority="2495" operator="equal">
      <formula>$I$165</formula>
    </cfRule>
    <cfRule type="cellIs" dxfId="1289" priority="2496" operator="equal">
      <formula>$I$164</formula>
    </cfRule>
    <cfRule type="cellIs" dxfId="1288" priority="2497" operator="equal">
      <formula>$I$163</formula>
    </cfRule>
    <cfRule type="cellIs" dxfId="1287" priority="2498" operator="equal">
      <formula>$I$162</formula>
    </cfRule>
  </conditionalFormatting>
  <conditionalFormatting sqref="G5">
    <cfRule type="cellIs" dxfId="1286" priority="2454" operator="equal">
      <formula>$G$166</formula>
    </cfRule>
    <cfRule type="cellIs" dxfId="1285" priority="2455" operator="equal">
      <formula>$G$165</formula>
    </cfRule>
    <cfRule type="cellIs" dxfId="1284" priority="2456" operator="equal">
      <formula>$G$164</formula>
    </cfRule>
    <cfRule type="cellIs" dxfId="1283" priority="2457" operator="equal">
      <formula>$G$163</formula>
    </cfRule>
    <cfRule type="cellIs" dxfId="1282" priority="2458" operator="equal">
      <formula>$G$162</formula>
    </cfRule>
  </conditionalFormatting>
  <conditionalFormatting sqref="H5 H156:H158">
    <cfRule type="cellIs" dxfId="1281" priority="2459" operator="equal">
      <formula>$H$166</formula>
    </cfRule>
    <cfRule type="cellIs" dxfId="1280" priority="2460" operator="equal">
      <formula>$H$165</formula>
    </cfRule>
    <cfRule type="cellIs" dxfId="1279" priority="2461" operator="equal">
      <formula>$H$164</formula>
    </cfRule>
    <cfRule type="cellIs" dxfId="1278" priority="2462" operator="equal">
      <formula>$H$163</formula>
    </cfRule>
    <cfRule type="cellIs" dxfId="1277" priority="2463" operator="equal">
      <formula>$H$162</formula>
    </cfRule>
  </conditionalFormatting>
  <conditionalFormatting sqref="I5 I156:I158">
    <cfRule type="cellIs" dxfId="1276" priority="2464" operator="equal">
      <formula>$I$165</formula>
    </cfRule>
    <cfRule type="cellIs" dxfId="1275" priority="2465" operator="equal">
      <formula>$I$164</formula>
    </cfRule>
    <cfRule type="cellIs" dxfId="1274" priority="2466" operator="equal">
      <formula>$I$163</formula>
    </cfRule>
    <cfRule type="cellIs" dxfId="1273" priority="2467" operator="equal">
      <formula>$I$162</formula>
    </cfRule>
  </conditionalFormatting>
  <conditionalFormatting sqref="M5 M156:M158 G156">
    <cfRule type="cellIs" dxfId="1272" priority="2468" operator="equal">
      <formula>$M$166</formula>
    </cfRule>
    <cfRule type="cellIs" dxfId="1271" priority="2469" operator="equal">
      <formula>$M$165</formula>
    </cfRule>
    <cfRule type="cellIs" dxfId="1270" priority="2470" operator="equal">
      <formula>$M$164</formula>
    </cfRule>
    <cfRule type="cellIs" dxfId="1269" priority="2471" operator="equal">
      <formula>$M$163</formula>
    </cfRule>
    <cfRule type="cellIs" dxfId="1268" priority="2472" operator="equal">
      <formula>$M$162</formula>
    </cfRule>
  </conditionalFormatting>
  <conditionalFormatting sqref="N5 N156:N158">
    <cfRule type="cellIs" dxfId="1267" priority="2473" operator="equal">
      <formula>$N$166</formula>
    </cfRule>
    <cfRule type="cellIs" dxfId="1266" priority="2474" operator="equal">
      <formula>$N$165</formula>
    </cfRule>
    <cfRule type="cellIs" dxfId="1265" priority="2475" operator="equal">
      <formula>$N$164</formula>
    </cfRule>
    <cfRule type="cellIs" dxfId="1264" priority="2476" operator="equal">
      <formula>$N$163</formula>
    </cfRule>
    <cfRule type="cellIs" dxfId="1263" priority="2477" operator="equal">
      <formula>$N$162</formula>
    </cfRule>
  </conditionalFormatting>
  <conditionalFormatting sqref="O5">
    <cfRule type="cellIs" dxfId="1262" priority="2478" operator="equal">
      <formula>$I$165</formula>
    </cfRule>
    <cfRule type="cellIs" dxfId="1261" priority="2479" operator="equal">
      <formula>$I$164</formula>
    </cfRule>
    <cfRule type="cellIs" dxfId="1260" priority="2480" operator="equal">
      <formula>$I$163</formula>
    </cfRule>
    <cfRule type="cellIs" dxfId="1259" priority="2481" operator="equal">
      <formula>$I$162</formula>
    </cfRule>
  </conditionalFormatting>
  <conditionalFormatting sqref="G25">
    <cfRule type="cellIs" dxfId="1258" priority="2410" operator="equal">
      <formula>$G$166</formula>
    </cfRule>
    <cfRule type="cellIs" dxfId="1257" priority="2411" operator="equal">
      <formula>$G$165</formula>
    </cfRule>
    <cfRule type="cellIs" dxfId="1256" priority="2412" operator="equal">
      <formula>$G$164</formula>
    </cfRule>
    <cfRule type="cellIs" dxfId="1255" priority="2413" operator="equal">
      <formula>$G$163</formula>
    </cfRule>
    <cfRule type="cellIs" dxfId="1254" priority="2414" operator="equal">
      <formula>$G$162</formula>
    </cfRule>
  </conditionalFormatting>
  <conditionalFormatting sqref="M25">
    <cfRule type="cellIs" dxfId="1253" priority="2397" operator="equal">
      <formula>$G$166</formula>
    </cfRule>
    <cfRule type="cellIs" dxfId="1252" priority="2398" operator="equal">
      <formula>$G$165</formula>
    </cfRule>
    <cfRule type="cellIs" dxfId="1251" priority="2399" operator="equal">
      <formula>$G$164</formula>
    </cfRule>
    <cfRule type="cellIs" dxfId="1250" priority="2400" operator="equal">
      <formula>$G$163</formula>
    </cfRule>
    <cfRule type="cellIs" dxfId="1249" priority="2401" operator="equal">
      <formula>$G$162</formula>
    </cfRule>
  </conditionalFormatting>
  <conditionalFormatting sqref="N25 N27">
    <cfRule type="cellIs" dxfId="1248" priority="2393" operator="equal">
      <formula>$N$165</formula>
    </cfRule>
    <cfRule type="cellIs" dxfId="1247" priority="2394" operator="equal">
      <formula>$N$164</formula>
    </cfRule>
  </conditionalFormatting>
  <conditionalFormatting sqref="H53">
    <cfRule type="cellIs" dxfId="1246" priority="2007" operator="equal">
      <formula>$H$162</formula>
    </cfRule>
  </conditionalFormatting>
  <conditionalFormatting sqref="I53">
    <cfRule type="cellIs" dxfId="1245" priority="2012" operator="equal">
      <formula>$I$162</formula>
    </cfRule>
    <cfRule type="cellIs" dxfId="1244" priority="2015" operator="equal">
      <formula>$I$165</formula>
    </cfRule>
  </conditionalFormatting>
  <conditionalFormatting sqref="N53">
    <cfRule type="cellIs" dxfId="1243" priority="1993" operator="equal">
      <formula>$H$162</formula>
    </cfRule>
  </conditionalFormatting>
  <conditionalFormatting sqref="O53">
    <cfRule type="cellIs" dxfId="1242" priority="1998" operator="equal">
      <formula>$I$162</formula>
    </cfRule>
    <cfRule type="cellIs" dxfId="1241" priority="2001" operator="equal">
      <formula>$I$165</formula>
    </cfRule>
  </conditionalFormatting>
  <conditionalFormatting sqref="H60">
    <cfRule type="cellIs" dxfId="1240" priority="1850" operator="equal">
      <formula>$H$162</formula>
    </cfRule>
  </conditionalFormatting>
  <conditionalFormatting sqref="I60">
    <cfRule type="cellIs" dxfId="1239" priority="1855" operator="equal">
      <formula>$I$162</formula>
    </cfRule>
    <cfRule type="cellIs" dxfId="1238" priority="1858" operator="equal">
      <formula>$I$165</formula>
    </cfRule>
  </conditionalFormatting>
  <conditionalFormatting sqref="N60">
    <cfRule type="cellIs" dxfId="1237" priority="1808" operator="equal">
      <formula>$H$162</formula>
    </cfRule>
  </conditionalFormatting>
  <conditionalFormatting sqref="O60">
    <cfRule type="cellIs" dxfId="1236" priority="1813" operator="equal">
      <formula>$I$162</formula>
    </cfRule>
    <cfRule type="cellIs" dxfId="1235" priority="1816" operator="equal">
      <formula>$I$165</formula>
    </cfRule>
  </conditionalFormatting>
  <conditionalFormatting sqref="H77">
    <cfRule type="cellIs" dxfId="1234" priority="1738" operator="equal">
      <formula>$H$162</formula>
    </cfRule>
  </conditionalFormatting>
  <conditionalFormatting sqref="I77">
    <cfRule type="cellIs" dxfId="1233" priority="1743" operator="equal">
      <formula>$I$162</formula>
    </cfRule>
    <cfRule type="cellIs" dxfId="1232" priority="1746" operator="equal">
      <formula>$I$165</formula>
    </cfRule>
  </conditionalFormatting>
  <conditionalFormatting sqref="N77">
    <cfRule type="cellIs" dxfId="1231" priority="1608" operator="equal">
      <formula>$H$162</formula>
    </cfRule>
  </conditionalFormatting>
  <conditionalFormatting sqref="O77">
    <cfRule type="cellIs" dxfId="1230" priority="1613" operator="equal">
      <formula>$I$162</formula>
    </cfRule>
    <cfRule type="cellIs" dxfId="1229" priority="1616" operator="equal">
      <formula>$I$165</formula>
    </cfRule>
  </conditionalFormatting>
  <conditionalFormatting sqref="H89">
    <cfRule type="cellIs" dxfId="1228" priority="1353" operator="equal">
      <formula>$H$162</formula>
    </cfRule>
  </conditionalFormatting>
  <conditionalFormatting sqref="I89">
    <cfRule type="cellIs" dxfId="1227" priority="1358" operator="equal">
      <formula>$I$162</formula>
    </cfRule>
    <cfRule type="cellIs" dxfId="1226" priority="1361" operator="equal">
      <formula>$I$165</formula>
    </cfRule>
  </conditionalFormatting>
  <conditionalFormatting sqref="N89">
    <cfRule type="cellIs" dxfId="1225" priority="1339" operator="equal">
      <formula>$H$162</formula>
    </cfRule>
  </conditionalFormatting>
  <conditionalFormatting sqref="O89">
    <cfRule type="cellIs" dxfId="1224" priority="1344" operator="equal">
      <formula>$I$162</formula>
    </cfRule>
    <cfRule type="cellIs" dxfId="1223" priority="1347" operator="equal">
      <formula>$I$165</formula>
    </cfRule>
  </conditionalFormatting>
  <conditionalFormatting sqref="H96">
    <cfRule type="cellIs" dxfId="1222" priority="1325" operator="equal">
      <formula>$H$162</formula>
    </cfRule>
  </conditionalFormatting>
  <conditionalFormatting sqref="I96">
    <cfRule type="cellIs" dxfId="1221" priority="1330" operator="equal">
      <formula>$I$162</formula>
    </cfRule>
    <cfRule type="cellIs" dxfId="1220" priority="1333" operator="equal">
      <formula>$I$165</formula>
    </cfRule>
  </conditionalFormatting>
  <conditionalFormatting sqref="N96">
    <cfRule type="cellIs" dxfId="1219" priority="1311" operator="equal">
      <formula>$H$162</formula>
    </cfRule>
  </conditionalFormatting>
  <conditionalFormatting sqref="H128">
    <cfRule type="cellIs" dxfId="1218" priority="900" operator="equal">
      <formula>$H$162</formula>
    </cfRule>
  </conditionalFormatting>
  <conditionalFormatting sqref="H131">
    <cfRule type="cellIs" dxfId="1217" priority="872" operator="equal">
      <formula>$H$162</formula>
    </cfRule>
  </conditionalFormatting>
  <conditionalFormatting sqref="H133">
    <cfRule type="cellIs" dxfId="1216" priority="858" operator="equal">
      <formula>$H$162</formula>
    </cfRule>
  </conditionalFormatting>
  <conditionalFormatting sqref="H135">
    <cfRule type="cellIs" dxfId="1215" priority="830" operator="equal">
      <formula>$H$162</formula>
    </cfRule>
  </conditionalFormatting>
  <conditionalFormatting sqref="N128">
    <cfRule type="cellIs" dxfId="1214" priority="732" operator="equal">
      <formula>$H$162</formula>
    </cfRule>
  </conditionalFormatting>
  <conditionalFormatting sqref="O128">
    <cfRule type="cellIs" dxfId="1213" priority="737" operator="equal">
      <formula>$I$162</formula>
    </cfRule>
    <cfRule type="cellIs" dxfId="1212" priority="740" operator="equal">
      <formula>$I$165</formula>
    </cfRule>
  </conditionalFormatting>
  <conditionalFormatting sqref="N131">
    <cfRule type="cellIs" dxfId="1211" priority="718" operator="equal">
      <formula>$H$162</formula>
    </cfRule>
  </conditionalFormatting>
  <conditionalFormatting sqref="O131">
    <cfRule type="cellIs" dxfId="1210" priority="723" operator="equal">
      <formula>$I$162</formula>
    </cfRule>
    <cfRule type="cellIs" dxfId="1209" priority="726" operator="equal">
      <formula>$I$165</formula>
    </cfRule>
  </conditionalFormatting>
  <conditionalFormatting sqref="N133">
    <cfRule type="cellIs" dxfId="1208" priority="704" operator="equal">
      <formula>$H$162</formula>
    </cfRule>
  </conditionalFormatting>
  <conditionalFormatting sqref="O133">
    <cfRule type="cellIs" dxfId="1207" priority="709" operator="equal">
      <formula>$I$162</formula>
    </cfRule>
    <cfRule type="cellIs" dxfId="1206" priority="712" operator="equal">
      <formula>$I$165</formula>
    </cfRule>
  </conditionalFormatting>
  <conditionalFormatting sqref="N135">
    <cfRule type="cellIs" dxfId="1205" priority="676" operator="equal">
      <formula>$H$162</formula>
    </cfRule>
  </conditionalFormatting>
  <conditionalFormatting sqref="O135">
    <cfRule type="cellIs" dxfId="1204" priority="681" operator="equal">
      <formula>$I$162</formula>
    </cfRule>
    <cfRule type="cellIs" dxfId="1203" priority="684" operator="equal">
      <formula>$I$165</formula>
    </cfRule>
  </conditionalFormatting>
  <conditionalFormatting sqref="H150">
    <cfRule type="cellIs" dxfId="1202" priority="319" operator="equal">
      <formula>$H$162</formula>
    </cfRule>
  </conditionalFormatting>
  <conditionalFormatting sqref="I150">
    <cfRule type="cellIs" dxfId="1201" priority="324" operator="equal">
      <formula>$I$162</formula>
    </cfRule>
    <cfRule type="cellIs" dxfId="1200" priority="327" operator="equal">
      <formula>$I$165</formula>
    </cfRule>
  </conditionalFormatting>
  <conditionalFormatting sqref="N150">
    <cfRule type="cellIs" dxfId="1199" priority="305" operator="equal">
      <formula>$H$162</formula>
    </cfRule>
  </conditionalFormatting>
  <conditionalFormatting sqref="O150">
    <cfRule type="cellIs" dxfId="1198" priority="310" operator="equal">
      <formula>$I$162</formula>
    </cfRule>
    <cfRule type="cellIs" dxfId="1197" priority="313" operator="equal">
      <formula>$I$165</formula>
    </cfRule>
  </conditionalFormatting>
  <conditionalFormatting sqref="O10">
    <cfRule type="cellIs" dxfId="1196" priority="237" operator="equal">
      <formula>$I$165</formula>
    </cfRule>
    <cfRule type="cellIs" dxfId="1195" priority="238" operator="equal">
      <formula>$I$164</formula>
    </cfRule>
    <cfRule type="cellIs" dxfId="1194" priority="239" operator="equal">
      <formula>$I$163</formula>
    </cfRule>
    <cfRule type="cellIs" dxfId="1193" priority="240" operator="equal">
      <formula>$I$162</formula>
    </cfRule>
  </conditionalFormatting>
  <conditionalFormatting sqref="H25">
    <cfRule type="cellIs" dxfId="1192" priority="232" operator="equal">
      <formula>$H$162</formula>
    </cfRule>
  </conditionalFormatting>
  <conditionalFormatting sqref="H138">
    <cfRule type="cellIs" dxfId="1191" priority="167" operator="equal">
      <formula>$H$162</formula>
    </cfRule>
  </conditionalFormatting>
  <conditionalFormatting sqref="N138">
    <cfRule type="cellIs" dxfId="1190" priority="141" operator="equal">
      <formula>$H$162</formula>
    </cfRule>
  </conditionalFormatting>
  <conditionalFormatting sqref="O138">
    <cfRule type="cellIs" dxfId="1189" priority="146" operator="equal">
      <formula>$I$162</formula>
    </cfRule>
    <cfRule type="cellIs" dxfId="1188" priority="149" operator="equal">
      <formula>$I$165</formula>
    </cfRule>
  </conditionalFormatting>
  <dataValidations count="32">
    <dataValidation type="list" allowBlank="1" showInputMessage="1" showErrorMessage="1" sqref="M37 M156:M158 M43 M40:M41 M10 M31 M29 G156 M5" xr:uid="{00000000-0002-0000-0600-000000000000}">
      <formula1>$M$162:$M$166</formula1>
    </dataValidation>
    <dataValidation type="list" allowBlank="1" showInputMessage="1" showErrorMessage="1" sqref="N31 N10 N29 N43 H10:I10 N40:N41 N5 N156:N158 H156:H158" xr:uid="{00000000-0002-0000-0600-000001000000}">
      <formula1>$N$162:$N$166</formula1>
    </dataValidation>
    <dataValidation type="list" allowBlank="1" showInputMessage="1" showErrorMessage="1" sqref="G40:G41 M145:M148 G145:G148 M141:M142 G141 G138 M80 G80 M63:M68 M150 G150 M138 M133:M135 M131 G133:G135 G131 G75 G77 G70:G73 M53 G53 G25 G157:G158 G37 G10 M27 M96 G99 G5 G31 G16 G27 G29 M25 G43:G44 G47:G51 M44 M47:M51 G22 M19 G19 M16 M22 M113:M115 G56:G60 M56:M60 M99 M75 M77 M70:M73 G154 G85:G87 M85:M87 G92:G94 M92:M94 G89 M89 G96 G101:G105 M101:M105 G107:G111 M107:M111 G117:G121 M117:M121 G123:G128 M123:M128 G113:G115 G63:G68 G152 M152 M154" xr:uid="{00000000-0002-0000-0600-000002000000}">
      <formula1>$G$162:$G$166</formula1>
    </dataValidation>
    <dataValidation type="list" allowBlank="1" showInputMessage="1" showErrorMessage="1" sqref="P29 P141:P144 P138 P131 P133:P135 P128 P80 P77 P75 P70 P68 P5 P10 P31 P37 P16:P24 P65 P156:P158" xr:uid="{00000000-0002-0000-0600-000003000000}">
      <formula1>$P$162:$P$165</formula1>
    </dataValidation>
    <dataValidation type="list" allowBlank="1" showInputMessage="1" showErrorMessage="1" sqref="O37 O145:O148 I145:I148 O141:O142 I141 I138 O80 I80 I133:I135 O150 I150 O156:O158 O138 O131 I131 O133:O135 O96 I75 I77 I70:I73 O53 I53 O63:O65 I47:I51 O25 I25 I40:I41 I16 O5 I29 O31 O10 O40:O41 O27 I5 O29 O47:O51 D27:D28 D25 I27 I43:I44 O19 I19 I22 O16 O22 I56:I60 O113:O115 O56:O60 O99 O75 O77 O70:O73 O43:O44 I154 I85:I87 O85:O87 I92:I94 O92:O94 I89 O89 I96 I31:I37 I99 I156:I158 I101:I105 O101:O105 I107:I111 O107:O111 I117:I121 O117:O121 O68 O123:O128 I113:I115 I63:I68 I123:I128 I152 O152 O154" xr:uid="{00000000-0002-0000-0600-000004000000}">
      <formula1>$I$162:$I$165</formula1>
    </dataValidation>
    <dataValidation type="list" allowBlank="1" showInputMessage="1" showErrorMessage="1" sqref="D5 D138 D133:D135 D131 D141 D145 D148 D37 D31 D22 D156 D68 D70 D75 D77 D65 D128 D29" xr:uid="{00000000-0002-0000-0600-000005000000}">
      <formula1>$C$162:$C$163</formula1>
    </dataValidation>
    <dataValidation type="list" allowBlank="1" showInputMessage="1" showErrorMessage="1" sqref="S5:S24 S74:S78 S65:S72 S156" xr:uid="{00000000-0002-0000-0600-000006000000}">
      <formula1>$R$162:$R$166</formula1>
    </dataValidation>
    <dataValidation type="list" allowBlank="1" showInputMessage="1" showErrorMessage="1" sqref="S25:S55 S135:S137 S84:S119 L74:L119 L154:L155 L123:L145 S123:S127 L5:L26 L148:L151 S131:S132 L29:L72" xr:uid="{00000000-0002-0000-0600-000007000000}">
      <formula1>$L$162:$L$174</formula1>
    </dataValidation>
    <dataValidation type="list" allowBlank="1" showInputMessage="1" showErrorMessage="1" sqref="K5:K72 K74:K155" xr:uid="{00000000-0002-0000-0600-000008000000}">
      <formula1>$K$162:$K$168</formula1>
    </dataValidation>
    <dataValidation type="list" allowBlank="1" showInputMessage="1" showErrorMessage="1" sqref="N27 N145:N148 H145:H148 N141:N142 H141 H138 N80 H80 H25 H29 N150 H150 N138 N133:N135 N131 H133:H135 H131 H75 H77 H70:H73 H56:H60 N53 H53 H16 H154 H43:H44 H31 H37 N37 H40:H41 H5 N63:N68 N25 H47:H51 N44 N47:N51 H22 N19 H19 N16 N22 N113:N115 N56:N60 N75 N77 N70:N73 H27 H85:H87 N85:N87 H92:H94 N92:N94 H89 N89 H96 N96 H99 N99 H101:H105 N101:N105 H107:H111 N107:N111 H117:H121 N117:N121 H123:H128 N123:N128 H113:H115 H63:H68 H152 N152 N154" xr:uid="{00000000-0002-0000-0600-00000A000000}">
      <formula1>$H$162:$H$166</formula1>
    </dataValidation>
    <dataValidation type="list" allowBlank="1" showInputMessage="1" showErrorMessage="1" sqref="P40:P43" xr:uid="{00000000-0002-0000-0600-00000B000000}">
      <formula1>$P$14:$P$15</formula1>
    </dataValidation>
    <dataValidation type="list" allowBlank="1" showInputMessage="1" showErrorMessage="1" sqref="D40:D43" xr:uid="{00000000-0002-0000-0600-00000D000000}">
      <formula1>$C$14:$C$15</formula1>
    </dataValidation>
    <dataValidation type="list" allowBlank="1" showInputMessage="1" showErrorMessage="1" sqref="L27:L28" xr:uid="{00000000-0002-0000-0600-00000E000000}">
      <formula1>$L$161:$L$167</formula1>
    </dataValidation>
    <dataValidation type="list" allowBlank="1" showInputMessage="1" showErrorMessage="1" sqref="P25 P27" xr:uid="{00000000-0002-0000-0600-00000F000000}">
      <formula1>$P$161:$P$164</formula1>
    </dataValidation>
    <dataValidation type="list" allowBlank="1" showInputMessage="1" showErrorMessage="1" sqref="P101 P107 P113 P117 P123 P44:P48" xr:uid="{00000000-0002-0000-0600-000010000000}">
      <formula1>$P$41:$P$43</formula1>
    </dataValidation>
    <dataValidation type="list" allowBlank="1" showInputMessage="1" showErrorMessage="1" sqref="D47:D48 D107 D123 D113:D117 D101 D44" xr:uid="{00000000-0002-0000-0600-000011000000}">
      <formula1>$C$41:$C$42</formula1>
    </dataValidation>
    <dataValidation type="list" allowBlank="1" showInputMessage="1" showErrorMessage="1" sqref="D53 D49:D51" xr:uid="{00000000-0002-0000-0600-000014000000}">
      <formula1>$C$25:$C$26</formula1>
    </dataValidation>
    <dataValidation type="list" allowBlank="1" showInputMessage="1" showErrorMessage="1" sqref="P49:P53" xr:uid="{00000000-0002-0000-0600-000015000000}">
      <formula1>$P$25:$P$28</formula1>
    </dataValidation>
    <dataValidation type="list" allowBlank="1" showInputMessage="1" showErrorMessage="1" sqref="D56" xr:uid="{00000000-0002-0000-0600-000017000000}">
      <formula1>$C$37:$C$38</formula1>
    </dataValidation>
    <dataValidation type="list" allowBlank="1" showInputMessage="1" showErrorMessage="1" sqref="P63 P56 P58:P60" xr:uid="{00000000-0002-0000-0600-000019000000}">
      <formula1>$P$37:$P$40</formula1>
    </dataValidation>
    <dataValidation type="list" allowBlank="1" showInputMessage="1" showErrorMessage="1" sqref="S56:S63 S80:S83" xr:uid="{00000000-0002-0000-0600-00001A000000}">
      <formula1>$R$162:$R$167</formula1>
    </dataValidation>
    <dataValidation type="list" allowBlank="1" showInputMessage="1" showErrorMessage="1" sqref="D80" xr:uid="{00000000-0002-0000-0600-00001B000000}">
      <formula1>$C$50:$C$51</formula1>
    </dataValidation>
    <dataValidation type="list" allowBlank="1" showInputMessage="1" showErrorMessage="1" sqref="D85 D89:D90 D92:D93 D96 D99" xr:uid="{00000000-0002-0000-0600-00001D000000}">
      <formula1>$C$34:$C$35</formula1>
    </dataValidation>
    <dataValidation type="list" allowBlank="1" showInputMessage="1" showErrorMessage="1" sqref="P99 P85 P89 P92 P96" xr:uid="{00000000-0002-0000-0600-00001E000000}">
      <formula1>$P$34:$P$37</formula1>
    </dataValidation>
    <dataValidation type="list" allowBlank="1" showInputMessage="1" showErrorMessage="1" sqref="D150 D152 D154" xr:uid="{00000000-0002-0000-0600-000023000000}">
      <formula1>$C$66:$C$67</formula1>
    </dataValidation>
    <dataValidation type="list" allowBlank="1" showInputMessage="1" showErrorMessage="1" sqref="L156" xr:uid="{00000000-0002-0000-0600-000025000000}">
      <formula1>$L$163:$L$166</formula1>
    </dataValidation>
    <dataValidation type="list" allowBlank="1" showInputMessage="1" showErrorMessage="1" sqref="D10 D19 D16" xr:uid="{00000000-0002-0000-0600-000026000000}">
      <formula1>$C$162:$C$164</formula1>
    </dataValidation>
    <dataValidation type="list" allowBlank="1" showInputMessage="1" showErrorMessage="1" sqref="S128:S130 S133:S134 S138:S140" xr:uid="{7C6F6605-9ECE-4083-9A31-F9821D04F02F}">
      <formula1>$R$24:$R$30</formula1>
    </dataValidation>
    <dataValidation type="list" allowBlank="1" showInputMessage="1" showErrorMessage="1" sqref="S141:S145 S148:S149" xr:uid="{A11EB42A-29B8-4D7C-87DF-86F8211FEF7D}">
      <formula1>$R$19:$R$23</formula1>
    </dataValidation>
    <dataValidation type="list" allowBlank="1" showInputMessage="1" showErrorMessage="1" sqref="P145:P149" xr:uid="{EB61699B-3FB5-4B31-8106-4BE9D7CF053D}">
      <formula1>$P$19:$P$22</formula1>
    </dataValidation>
    <dataValidation type="list" allowBlank="1" showInputMessage="1" showErrorMessage="1" sqref="S150 S152:S154" xr:uid="{BAB9DF9A-80F4-4999-A7A3-FAE9A0423C23}">
      <formula1>$R$80:$R$84</formula1>
    </dataValidation>
    <dataValidation type="list" allowBlank="1" showInputMessage="1" showErrorMessage="1" sqref="P150 P152 P154" xr:uid="{FCA3D7CB-B7A9-4134-8B34-31A63B95C27D}">
      <formula1>$P$80:$P$83</formula1>
    </dataValidation>
  </dataValidations>
  <printOptions horizontalCentered="1" verticalCentered="1"/>
  <pageMargins left="0.11811023622047245" right="0.19685039370078741" top="0.35433070866141736" bottom="0.15748031496062992" header="0" footer="0"/>
  <pageSetup paperSize="152" scale="50" orientation="landscape" r:id="rId1"/>
  <drawing r:id="rId2"/>
  <legacyDrawing r:id="rId3"/>
  <extLst>
    <ext xmlns:x14="http://schemas.microsoft.com/office/spreadsheetml/2009/9/main" uri="{78C0D931-6437-407d-A8EE-F0AAD7539E65}">
      <x14:conditionalFormattings>
        <x14:conditionalFormatting xmlns:xm="http://schemas.microsoft.com/office/excel/2006/main">
          <x14:cfRule type="containsText" priority="2666" operator="containsText" id="{972A8FD4-19D6-45AC-8CA3-85E5D67C3FCC}">
            <xm:f>NOT(ISERROR(SEARCH($N$162,N31)))</xm:f>
            <xm:f>$N$162</xm:f>
            <x14:dxf>
              <fill>
                <patternFill>
                  <bgColor rgb="FF00B050"/>
                </patternFill>
              </fill>
            </x14:dxf>
          </x14:cfRule>
          <x14:cfRule type="containsText" priority="2667" operator="containsText" id="{9BCBE06D-64E6-442C-9A45-BEB3CA196739}">
            <xm:f>NOT(ISERROR(SEARCH($N$163,N31)))</xm:f>
            <xm:f>$N$163</xm:f>
            <x14:dxf>
              <fill>
                <patternFill>
                  <bgColor rgb="FF92D050"/>
                </patternFill>
              </fill>
            </x14:dxf>
          </x14:cfRule>
          <x14:cfRule type="containsText" priority="2668" operator="containsText" id="{C125CE1C-4A42-43AA-B26D-278144FFF983}">
            <xm:f>NOT(ISERROR(SEARCH($N$164,N31)))</xm:f>
            <xm:f>$N$164</xm:f>
            <x14:dxf>
              <fill>
                <patternFill>
                  <bgColor rgb="FFFFFF00"/>
                </patternFill>
              </fill>
            </x14:dxf>
          </x14:cfRule>
          <x14:cfRule type="containsText" priority="2669" operator="containsText" id="{CADDDFCC-DAC5-4E72-B828-6E74149382FD}">
            <xm:f>NOT(ISERROR(SEARCH($N$165,N31)))</xm:f>
            <xm:f>$N$165</xm:f>
            <x14:dxf>
              <fill>
                <patternFill>
                  <bgColor rgb="FFFFC000"/>
                </patternFill>
              </fill>
            </x14:dxf>
          </x14:cfRule>
          <x14:cfRule type="containsText" priority="2670" operator="containsText" id="{C55FF33C-4B80-4526-8376-F9AB3E00257B}">
            <xm:f>NOT(ISERROR(SEARCH($N$166,N31)))</xm:f>
            <xm:f>$N$166</xm:f>
            <x14:dxf>
              <fill>
                <patternFill>
                  <bgColor rgb="FFFF0000"/>
                </patternFill>
              </fill>
            </x14:dxf>
          </x14:cfRule>
          <xm:sqref>N31</xm:sqref>
        </x14:conditionalFormatting>
        <x14:conditionalFormatting xmlns:xm="http://schemas.microsoft.com/office/excel/2006/main">
          <x14:cfRule type="containsText" priority="2671" operator="containsText" id="{5313FA02-CCA3-4B22-BAC4-1A4F956130D6}">
            <xm:f>NOT(ISERROR(SEARCH($I$163,O31)))</xm:f>
            <xm:f>$I$163</xm:f>
            <x14:dxf>
              <fill>
                <patternFill>
                  <bgColor rgb="FFFFC000"/>
                </patternFill>
              </fill>
            </x14:dxf>
          </x14:cfRule>
          <x14:cfRule type="containsText" priority="2672" operator="containsText" id="{92A7F4E4-12C7-417B-8170-E7FC4DB4E4D4}">
            <xm:f>NOT(ISERROR(SEARCH($I$162,O31)))</xm:f>
            <xm:f>$I$162</xm:f>
            <x14:dxf>
              <fill>
                <patternFill>
                  <bgColor rgb="FF00B050"/>
                </patternFill>
              </fill>
            </x14:dxf>
          </x14:cfRule>
          <x14:cfRule type="containsText" priority="2673" operator="containsText" id="{EBB46983-6139-4B12-B514-60EA20180E52}">
            <xm:f>NOT(ISERROR(SEARCH($I$164,O31)))</xm:f>
            <xm:f>$I$164</xm:f>
            <x14:dxf>
              <fill>
                <patternFill>
                  <bgColor theme="9"/>
                </patternFill>
              </fill>
            </x14:dxf>
          </x14:cfRule>
          <x14:cfRule type="containsText" priority="2674" operator="containsText" id="{43386065-F0C6-4007-9AE6-7F54CE66E274}">
            <xm:f>NOT(ISERROR(SEARCH($I$165,O31)))</xm:f>
            <xm:f>$I$165</xm:f>
            <x14:dxf>
              <fill>
                <patternFill>
                  <bgColor rgb="FFFF0000"/>
                </patternFill>
              </fill>
            </x14:dxf>
          </x14:cfRule>
          <xm:sqref>O31</xm:sqref>
        </x14:conditionalFormatting>
        <x14:conditionalFormatting xmlns:xm="http://schemas.microsoft.com/office/excel/2006/main">
          <x14:cfRule type="containsText" priority="2628" operator="containsText" id="{28C894D7-E252-4938-A1F5-145C51354A2F}">
            <xm:f>NOT(ISERROR(SEARCH($M$162,M37)))</xm:f>
            <xm:f>$M$162</xm:f>
            <x14:dxf>
              <fill>
                <patternFill>
                  <bgColor rgb="FF00B050"/>
                </patternFill>
              </fill>
            </x14:dxf>
          </x14:cfRule>
          <x14:cfRule type="containsText" priority="2629" operator="containsText" id="{5059F9C8-1A8F-4D04-A347-6A4262F0F73E}">
            <xm:f>NOT(ISERROR(SEARCH($M$163,M37)))</xm:f>
            <xm:f>$M$163</xm:f>
            <x14:dxf>
              <fill>
                <patternFill>
                  <bgColor rgb="FF92D050"/>
                </patternFill>
              </fill>
            </x14:dxf>
          </x14:cfRule>
          <x14:cfRule type="containsText" priority="2630" operator="containsText" id="{152510C8-9F3D-49CE-BC3A-C6DAB43EE8AC}">
            <xm:f>NOT(ISERROR(SEARCH($M$164,M37)))</xm:f>
            <xm:f>$M$164</xm:f>
            <x14:dxf>
              <fill>
                <patternFill>
                  <bgColor rgb="FFFFFF00"/>
                </patternFill>
              </fill>
            </x14:dxf>
          </x14:cfRule>
          <x14:cfRule type="containsText" priority="2631" operator="containsText" id="{86F596AB-08FD-4215-9EE1-92793ACCFA5B}">
            <xm:f>NOT(ISERROR(SEARCH($M$165,M37)))</xm:f>
            <xm:f>$M$165</xm:f>
            <x14:dxf>
              <fill>
                <patternFill>
                  <bgColor rgb="FFFFC000"/>
                </patternFill>
              </fill>
            </x14:dxf>
          </x14:cfRule>
          <x14:cfRule type="containsText" priority="2632" operator="containsText" id="{93F8CCD2-74B4-49A6-959B-8D38C6A12224}">
            <xm:f>NOT(ISERROR(SEARCH($M$166,M37)))</xm:f>
            <xm:f>$M$166</xm:f>
            <x14:dxf>
              <fill>
                <patternFill>
                  <bgColor rgb="FFFF0000"/>
                </patternFill>
              </fill>
            </x14:dxf>
          </x14:cfRule>
          <xm:sqref>M37</xm:sqref>
        </x14:conditionalFormatting>
        <x14:conditionalFormatting xmlns:xm="http://schemas.microsoft.com/office/excel/2006/main">
          <x14:cfRule type="containsText" priority="2653" operator="containsText" id="{CC49186C-DD42-44EE-AFC0-96178C084B06}">
            <xm:f>NOT(ISERROR(SEARCH($H$163,H27)))</xm:f>
            <xm:f>$H$163</xm:f>
            <x14:dxf>
              <fill>
                <patternFill>
                  <bgColor rgb="FF92D050"/>
                </patternFill>
              </fill>
            </x14:dxf>
          </x14:cfRule>
          <x14:cfRule type="containsText" priority="2654" operator="containsText" id="{A6C1CB86-10D9-4256-86F2-2EFBF0EB8266}">
            <xm:f>NOT(ISERROR(SEARCH($H$164,H27)))</xm:f>
            <xm:f>$H$164</xm:f>
            <x14:dxf>
              <fill>
                <patternFill>
                  <bgColor rgb="FFFFFF00"/>
                </patternFill>
              </fill>
            </x14:dxf>
          </x14:cfRule>
          <x14:cfRule type="containsText" priority="2655" operator="containsText" id="{6D052333-EFD7-40AC-8FBE-1A76696271BB}">
            <xm:f>NOT(ISERROR(SEARCH($H$165,H27)))</xm:f>
            <xm:f>$H$165</xm:f>
            <x14:dxf>
              <fill>
                <patternFill>
                  <bgColor rgb="FFFFC000"/>
                </patternFill>
              </fill>
            </x14:dxf>
          </x14:cfRule>
          <x14:cfRule type="containsText" priority="2656" operator="containsText" id="{8A9692A5-45B9-4B6E-8AF4-8DAA75382ED1}">
            <xm:f>NOT(ISERROR(SEARCH($H$166,H27)))</xm:f>
            <xm:f>$H$166</xm:f>
            <x14:dxf>
              <fill>
                <patternFill>
                  <bgColor rgb="FFFF0000"/>
                </patternFill>
              </fill>
            </x14:dxf>
          </x14:cfRule>
          <xm:sqref>H29 H31 H37 H27</xm:sqref>
        </x14:conditionalFormatting>
        <x14:conditionalFormatting xmlns:xm="http://schemas.microsoft.com/office/excel/2006/main">
          <x14:cfRule type="containsText" priority="2658" operator="containsText" id="{D799C912-12AB-4BC8-9724-EB1CE4EA2CDD}">
            <xm:f>NOT(ISERROR(SEARCH($I$163,I29)))</xm:f>
            <xm:f>$I$163</xm:f>
            <x14:dxf>
              <fill>
                <patternFill>
                  <bgColor rgb="FFFFC000"/>
                </patternFill>
              </fill>
            </x14:dxf>
          </x14:cfRule>
          <x14:cfRule type="containsText" priority="2659" operator="containsText" id="{412D6FF1-4F8B-41D6-A889-12DE93AA38F8}">
            <xm:f>NOT(ISERROR(SEARCH($I$164,I29)))</xm:f>
            <xm:f>$I$164</xm:f>
            <x14:dxf>
              <fill>
                <patternFill>
                  <bgColor theme="9" tint="-0.24994659260841701"/>
                </patternFill>
              </fill>
            </x14:dxf>
          </x14:cfRule>
          <xm:sqref>I29 I31 I37</xm:sqref>
        </x14:conditionalFormatting>
        <x14:conditionalFormatting xmlns:xm="http://schemas.microsoft.com/office/excel/2006/main">
          <x14:cfRule type="containsText" priority="2750" operator="containsText" id="{4D166BC0-360F-4E94-A2F3-081599D0D8EA}">
            <xm:f>NOT(ISERROR(SEARCH($G$166,G10)))</xm:f>
            <xm:f>$G$166</xm:f>
            <x14:dxf>
              <fill>
                <patternFill>
                  <bgColor rgb="FFFF0000"/>
                </patternFill>
              </fill>
            </x14:dxf>
          </x14:cfRule>
          <x14:cfRule type="containsText" priority="2751" operator="containsText" id="{C661D4CA-7BBB-4793-B5B7-FC4D8DFDCE9C}">
            <xm:f>NOT(ISERROR(SEARCH($G$162,G10)))</xm:f>
            <xm:f>$G$162</xm:f>
            <x14:dxf>
              <fill>
                <patternFill>
                  <bgColor rgb="FF00B050"/>
                </patternFill>
              </fill>
            </x14:dxf>
          </x14:cfRule>
          <x14:cfRule type="containsText" priority="2752" operator="containsText" id="{6203ACB7-DC87-42A4-94EA-3F3536232359}">
            <xm:f>NOT(ISERROR(SEARCH($G$163,G10)))</xm:f>
            <xm:f>$G$163</xm:f>
            <x14:dxf>
              <fill>
                <patternFill>
                  <bgColor rgb="FF92D050"/>
                </patternFill>
              </fill>
            </x14:dxf>
          </x14:cfRule>
          <x14:cfRule type="containsText" priority="2753" operator="containsText" id="{6B79626E-C159-409F-8CD5-EC202D0A418B}">
            <xm:f>NOT(ISERROR(SEARCH($G$164,G10)))</xm:f>
            <xm:f>$G$164</xm:f>
            <x14:dxf>
              <fill>
                <patternFill>
                  <bgColor rgb="FFFFFF00"/>
                </patternFill>
              </fill>
            </x14:dxf>
          </x14:cfRule>
          <x14:cfRule type="containsText" priority="2754" operator="containsText" id="{34C7C7BA-05D5-4DFC-B269-1B195A1DD03B}">
            <xm:f>NOT(ISERROR(SEARCH($G$165,G10)))</xm:f>
            <xm:f>$G$165</xm:f>
            <x14:dxf>
              <fill>
                <patternFill>
                  <bgColor rgb="FFFFC000"/>
                </patternFill>
              </fill>
            </x14:dxf>
          </x14:cfRule>
          <xm:sqref>G10:G15</xm:sqref>
        </x14:conditionalFormatting>
        <x14:conditionalFormatting xmlns:xm="http://schemas.microsoft.com/office/excel/2006/main">
          <x14:cfRule type="containsText" priority="2740" operator="containsText" id="{78EBA3C7-CC00-4EDE-9EB6-EAF21DD91578}">
            <xm:f>NOT(ISERROR(SEARCH($H$166,H10)))</xm:f>
            <xm:f>$H$166</xm:f>
            <x14:dxf>
              <fill>
                <patternFill>
                  <bgColor rgb="FFFF0000"/>
                </patternFill>
              </fill>
            </x14:dxf>
          </x14:cfRule>
          <x14:cfRule type="containsText" priority="2741" operator="containsText" id="{2664BC9C-209D-4F22-9D8D-AECF6BF00641}">
            <xm:f>NOT(ISERROR(SEARCH($H$162,H10)))</xm:f>
            <xm:f>$H$162</xm:f>
            <x14:dxf>
              <fill>
                <patternFill>
                  <bgColor rgb="FF00B050"/>
                </patternFill>
              </fill>
            </x14:dxf>
          </x14:cfRule>
          <x14:cfRule type="containsText" priority="2742" operator="containsText" id="{0CE84C8E-2137-4ED5-879C-27633D97C781}">
            <xm:f>NOT(ISERROR(SEARCH($H$163,H10)))</xm:f>
            <xm:f>$H$163</xm:f>
            <x14:dxf>
              <fill>
                <patternFill>
                  <bgColor rgb="FF92D050"/>
                </patternFill>
              </fill>
            </x14:dxf>
          </x14:cfRule>
          <x14:cfRule type="containsText" priority="2743" operator="containsText" id="{2AD44044-6442-4A82-AE40-AAAA62477968}">
            <xm:f>NOT(ISERROR(SEARCH($H$164,H10)))</xm:f>
            <xm:f>$H$164</xm:f>
            <x14:dxf>
              <fill>
                <patternFill>
                  <bgColor rgb="FFFFFF00"/>
                </patternFill>
              </fill>
            </x14:dxf>
          </x14:cfRule>
          <x14:cfRule type="containsText" priority="2744" operator="containsText" id="{68A41480-097C-4583-A6F5-423D30B4C677}">
            <xm:f>NOT(ISERROR(SEARCH($H$165,H10)))</xm:f>
            <xm:f>$H$165</xm:f>
            <x14:dxf>
              <fill>
                <patternFill>
                  <bgColor rgb="FFFFC000"/>
                </patternFill>
              </fill>
            </x14:dxf>
          </x14:cfRule>
          <xm:sqref>H10:H15</xm:sqref>
        </x14:conditionalFormatting>
        <x14:conditionalFormatting xmlns:xm="http://schemas.microsoft.com/office/excel/2006/main">
          <x14:cfRule type="containsText" priority="2708" operator="containsText" id="{E64EC48E-64F3-4238-88DD-622E1D44546C}">
            <xm:f>NOT(ISERROR(SEARCH($G$166,M10)))</xm:f>
            <xm:f>$G$166</xm:f>
            <x14:dxf>
              <fill>
                <patternFill>
                  <bgColor rgb="FFFF0000"/>
                </patternFill>
              </fill>
            </x14:dxf>
          </x14:cfRule>
          <x14:cfRule type="containsText" priority="2709" operator="containsText" id="{B4D6EB49-B974-41F8-B4DC-C783A4D59318}">
            <xm:f>NOT(ISERROR(SEARCH($G$162,M10)))</xm:f>
            <xm:f>$G$162</xm:f>
            <x14:dxf>
              <fill>
                <patternFill>
                  <bgColor rgb="FF00B050"/>
                </patternFill>
              </fill>
            </x14:dxf>
          </x14:cfRule>
          <x14:cfRule type="containsText" priority="2710" operator="containsText" id="{68B1C7F0-33D6-4B5C-AAA6-E83C72EA1C2C}">
            <xm:f>NOT(ISERROR(SEARCH($G$163,M10)))</xm:f>
            <xm:f>$G$163</xm:f>
            <x14:dxf>
              <fill>
                <patternFill>
                  <bgColor rgb="FF92D050"/>
                </patternFill>
              </fill>
            </x14:dxf>
          </x14:cfRule>
          <x14:cfRule type="containsText" priority="2711" operator="containsText" id="{6FEC2E1A-847C-4A02-A1BC-FABE470B0BF4}">
            <xm:f>NOT(ISERROR(SEARCH($G$164,M10)))</xm:f>
            <xm:f>$G$164</xm:f>
            <x14:dxf>
              <fill>
                <patternFill>
                  <bgColor rgb="FFFFFF00"/>
                </patternFill>
              </fill>
            </x14:dxf>
          </x14:cfRule>
          <x14:cfRule type="containsText" priority="2712" operator="containsText" id="{D8A89275-B4E8-44FF-B6AC-E9973957EE63}">
            <xm:f>NOT(ISERROR(SEARCH($G$165,M10)))</xm:f>
            <xm:f>$G$165</xm:f>
            <x14:dxf>
              <fill>
                <patternFill>
                  <bgColor rgb="FFFFC000"/>
                </patternFill>
              </fill>
            </x14:dxf>
          </x14:cfRule>
          <xm:sqref>M10:M15</xm:sqref>
        </x14:conditionalFormatting>
        <x14:conditionalFormatting xmlns:xm="http://schemas.microsoft.com/office/excel/2006/main">
          <x14:cfRule type="containsText" priority="2703" operator="containsText" id="{89EBFD28-9D47-4E2B-9391-58CD4740F073}">
            <xm:f>NOT(ISERROR(SEARCH($H$166,N10)))</xm:f>
            <xm:f>$H$166</xm:f>
            <x14:dxf>
              <fill>
                <patternFill>
                  <bgColor rgb="FFFF0000"/>
                </patternFill>
              </fill>
            </x14:dxf>
          </x14:cfRule>
          <x14:cfRule type="containsText" priority="2704" operator="containsText" id="{0B4FFB61-A6D3-4FCD-8009-A3F2C4DE1350}">
            <xm:f>NOT(ISERROR(SEARCH($H$162,N10)))</xm:f>
            <xm:f>$H$162</xm:f>
            <x14:dxf>
              <fill>
                <patternFill>
                  <bgColor rgb="FF00B050"/>
                </patternFill>
              </fill>
            </x14:dxf>
          </x14:cfRule>
          <x14:cfRule type="containsText" priority="2705" operator="containsText" id="{8E1EA450-0729-475E-BE17-87AD85555292}">
            <xm:f>NOT(ISERROR(SEARCH($H$163,N10)))</xm:f>
            <xm:f>$H$163</xm:f>
            <x14:dxf>
              <fill>
                <patternFill>
                  <bgColor rgb="FF92D050"/>
                </patternFill>
              </fill>
            </x14:dxf>
          </x14:cfRule>
          <x14:cfRule type="containsText" priority="2706" operator="containsText" id="{89DC33D4-3AA8-452C-8C88-9D90F84AD7EB}">
            <xm:f>NOT(ISERROR(SEARCH($H$164,N10)))</xm:f>
            <xm:f>$H$164</xm:f>
            <x14:dxf>
              <fill>
                <patternFill>
                  <bgColor rgb="FFFFFF00"/>
                </patternFill>
              </fill>
            </x14:dxf>
          </x14:cfRule>
          <x14:cfRule type="containsText" priority="2707" operator="containsText" id="{2A564CDA-3375-4E7F-9418-5F160608AB00}">
            <xm:f>NOT(ISERROR(SEARCH($H$165,N10)))</xm:f>
            <xm:f>$H$165</xm:f>
            <x14:dxf>
              <fill>
                <patternFill>
                  <bgColor rgb="FFFFC000"/>
                </patternFill>
              </fill>
            </x14:dxf>
          </x14:cfRule>
          <xm:sqref>N10:N15</xm:sqref>
        </x14:conditionalFormatting>
        <x14:conditionalFormatting xmlns:xm="http://schemas.microsoft.com/office/excel/2006/main">
          <x14:cfRule type="containsText" priority="2619" operator="containsText" id="{1673234F-AB03-4492-8C50-29D2C4DE46ED}">
            <xm:f>NOT(ISERROR(SEARCH($G$162,G29)))</xm:f>
            <xm:f>$G$162</xm:f>
            <x14:dxf>
              <fill>
                <patternFill>
                  <bgColor rgb="FF00B050"/>
                </patternFill>
              </fill>
            </x14:dxf>
          </x14:cfRule>
          <x14:cfRule type="containsText" priority="2620" operator="containsText" id="{0DE4A806-1311-4EB3-BF2E-0FA429055BE8}">
            <xm:f>NOT(ISERROR(SEARCH($G$163,G29)))</xm:f>
            <xm:f>$G$163</xm:f>
            <x14:dxf>
              <fill>
                <patternFill>
                  <bgColor rgb="FF92D050"/>
                </patternFill>
              </fill>
            </x14:dxf>
          </x14:cfRule>
          <x14:cfRule type="containsText" priority="2621" operator="containsText" id="{24DEFF25-34DA-4A8D-B2AF-06BF3CA94AA5}">
            <xm:f>NOT(ISERROR(SEARCH($G$164,G29)))</xm:f>
            <xm:f>$G$164</xm:f>
            <x14:dxf>
              <fill>
                <patternFill>
                  <bgColor rgb="FFFFFF00"/>
                </patternFill>
              </fill>
            </x14:dxf>
          </x14:cfRule>
          <x14:cfRule type="containsText" priority="2622" operator="containsText" id="{14D7C106-991A-4070-8581-8CC07B039114}">
            <xm:f>NOT(ISERROR(SEARCH($G$165,G29)))</xm:f>
            <xm:f>$G$165</xm:f>
            <x14:dxf>
              <fill>
                <patternFill>
                  <bgColor rgb="FFFFC000"/>
                </patternFill>
              </fill>
            </x14:dxf>
          </x14:cfRule>
          <x14:cfRule type="containsText" priority="2623" operator="containsText" id="{FB85FC5F-2545-4F65-B173-E7C242AEA132}">
            <xm:f>NOT(ISERROR(SEARCH($G$166,G29)))</xm:f>
            <xm:f>$G$166</xm:f>
            <x14:dxf>
              <fill>
                <patternFill>
                  <bgColor rgb="FFFF0000"/>
                </patternFill>
              </fill>
            </x14:dxf>
          </x14:cfRule>
          <xm:sqref>G29:G30</xm:sqref>
        </x14:conditionalFormatting>
        <x14:conditionalFormatting xmlns:xm="http://schemas.microsoft.com/office/excel/2006/main">
          <x14:cfRule type="containsText" priority="2614" operator="containsText" id="{BC13B4B9-270F-4000-A8C1-6946ECCCC8CE}">
            <xm:f>NOT(ISERROR(SEARCH($G$162,G31)))</xm:f>
            <xm:f>$G$162</xm:f>
            <x14:dxf>
              <fill>
                <patternFill>
                  <bgColor rgb="FF00B050"/>
                </patternFill>
              </fill>
            </x14:dxf>
          </x14:cfRule>
          <x14:cfRule type="containsText" priority="2615" operator="containsText" id="{B99CD601-9C0F-41B1-9F1E-0CB8F3E6A45D}">
            <xm:f>NOT(ISERROR(SEARCH($G$163,G31)))</xm:f>
            <xm:f>$G$163</xm:f>
            <x14:dxf>
              <fill>
                <patternFill>
                  <bgColor rgb="FF92D050"/>
                </patternFill>
              </fill>
            </x14:dxf>
          </x14:cfRule>
          <x14:cfRule type="containsText" priority="2616" operator="containsText" id="{75C0296B-22AE-47DB-B612-7F2C200A24A4}">
            <xm:f>NOT(ISERROR(SEARCH($G$164,G31)))</xm:f>
            <xm:f>$G$164</xm:f>
            <x14:dxf>
              <fill>
                <patternFill>
                  <bgColor rgb="FFFFFF00"/>
                </patternFill>
              </fill>
            </x14:dxf>
          </x14:cfRule>
          <x14:cfRule type="containsText" priority="2617" operator="containsText" id="{8E2002C4-C6D5-4DF4-AEB7-FB7B3EC64F08}">
            <xm:f>NOT(ISERROR(SEARCH($G$165,G31)))</xm:f>
            <xm:f>$G$165</xm:f>
            <x14:dxf>
              <fill>
                <patternFill>
                  <bgColor rgb="FFFFC000"/>
                </patternFill>
              </fill>
            </x14:dxf>
          </x14:cfRule>
          <x14:cfRule type="containsText" priority="2618" operator="containsText" id="{032622C9-9E69-4DF7-97D1-E523B8FA9446}">
            <xm:f>NOT(ISERROR(SEARCH($G$166,G31)))</xm:f>
            <xm:f>$G$166</xm:f>
            <x14:dxf>
              <fill>
                <patternFill>
                  <bgColor rgb="FFFF0000"/>
                </patternFill>
              </fill>
            </x14:dxf>
          </x14:cfRule>
          <xm:sqref>G31:G36</xm:sqref>
        </x14:conditionalFormatting>
        <x14:conditionalFormatting xmlns:xm="http://schemas.microsoft.com/office/excel/2006/main">
          <x14:cfRule type="containsText" priority="2609" operator="containsText" id="{376060E8-0863-4CC0-B847-036DA9077E4B}">
            <xm:f>NOT(ISERROR(SEARCH($G$162,G37)))</xm:f>
            <xm:f>$G$162</xm:f>
            <x14:dxf>
              <fill>
                <patternFill>
                  <bgColor rgb="FF00B050"/>
                </patternFill>
              </fill>
            </x14:dxf>
          </x14:cfRule>
          <x14:cfRule type="containsText" priority="2610" operator="containsText" id="{F6344CE7-F728-469C-8EB3-F1DE6EF71B7D}">
            <xm:f>NOT(ISERROR(SEARCH($G$163,G37)))</xm:f>
            <xm:f>$G$163</xm:f>
            <x14:dxf>
              <fill>
                <patternFill>
                  <bgColor rgb="FF92D050"/>
                </patternFill>
              </fill>
            </x14:dxf>
          </x14:cfRule>
          <x14:cfRule type="containsText" priority="2611" operator="containsText" id="{042E8493-42E4-4D77-82EB-FD24AAF90C20}">
            <xm:f>NOT(ISERROR(SEARCH($G$164,G37)))</xm:f>
            <xm:f>$G$164</xm:f>
            <x14:dxf>
              <fill>
                <patternFill>
                  <bgColor rgb="FFFFFF00"/>
                </patternFill>
              </fill>
            </x14:dxf>
          </x14:cfRule>
          <x14:cfRule type="containsText" priority="2612" operator="containsText" id="{3C53FB05-4DB5-4526-A68E-1F0E059C6F53}">
            <xm:f>NOT(ISERROR(SEARCH($G$165,G37)))</xm:f>
            <xm:f>$G$165</xm:f>
            <x14:dxf>
              <fill>
                <patternFill>
                  <bgColor rgb="FFFFC000"/>
                </patternFill>
              </fill>
            </x14:dxf>
          </x14:cfRule>
          <x14:cfRule type="containsText" priority="2613" operator="containsText" id="{BA8EE88C-0A56-4B1B-81B3-31252A76A66C}">
            <xm:f>NOT(ISERROR(SEARCH($G$166,G37)))</xm:f>
            <xm:f>$G$166</xm:f>
            <x14:dxf>
              <fill>
                <patternFill>
                  <bgColor rgb="FFFF0000"/>
                </patternFill>
              </fill>
            </x14:dxf>
          </x14:cfRule>
          <xm:sqref>G37:G39</xm:sqref>
        </x14:conditionalFormatting>
        <x14:conditionalFormatting xmlns:xm="http://schemas.microsoft.com/office/excel/2006/main">
          <x14:cfRule type="containsText" priority="2605" operator="containsText" id="{B6CDFC6E-A5F1-4577-A1B7-270BACE2AC2C}">
            <xm:f>NOT(ISERROR(SEARCH($H$163,N37)))</xm:f>
            <xm:f>$H$163</xm:f>
            <x14:dxf>
              <fill>
                <patternFill>
                  <bgColor rgb="FF92D050"/>
                </patternFill>
              </fill>
            </x14:dxf>
          </x14:cfRule>
          <x14:cfRule type="containsText" priority="2606" operator="containsText" id="{9DFCBCE1-CB73-4AF9-B3C8-96CF48431CE9}">
            <xm:f>NOT(ISERROR(SEARCH($H$164,N37)))</xm:f>
            <xm:f>$H$164</xm:f>
            <x14:dxf>
              <fill>
                <patternFill>
                  <bgColor rgb="FFFFFF00"/>
                </patternFill>
              </fill>
            </x14:dxf>
          </x14:cfRule>
          <x14:cfRule type="containsText" priority="2607" operator="containsText" id="{D6DE672D-F93A-4472-AE9E-00C69357AD9F}">
            <xm:f>NOT(ISERROR(SEARCH($H$165,N37)))</xm:f>
            <xm:f>$H$165</xm:f>
            <x14:dxf>
              <fill>
                <patternFill>
                  <bgColor rgb="FFFFC000"/>
                </patternFill>
              </fill>
            </x14:dxf>
          </x14:cfRule>
          <x14:cfRule type="containsText" priority="2608" operator="containsText" id="{73664A52-1948-4208-80C2-A4F2711CA7F2}">
            <xm:f>NOT(ISERROR(SEARCH($H$166,N37)))</xm:f>
            <xm:f>$H$166</xm:f>
            <x14:dxf>
              <fill>
                <patternFill>
                  <bgColor rgb="FFFF0000"/>
                </patternFill>
              </fill>
            </x14:dxf>
          </x14:cfRule>
          <xm:sqref>N37</xm:sqref>
        </x14:conditionalFormatting>
        <x14:conditionalFormatting xmlns:xm="http://schemas.microsoft.com/office/excel/2006/main">
          <x14:cfRule type="containsText" priority="2601" operator="containsText" id="{E2A22FD4-70F5-4218-8FD1-63F3BFB3D097}">
            <xm:f>NOT(ISERROR(SEARCH($I$163,O37)))</xm:f>
            <xm:f>$I$163</xm:f>
            <x14:dxf>
              <fill>
                <patternFill>
                  <bgColor rgb="FFFFC000"/>
                </patternFill>
              </fill>
            </x14:dxf>
          </x14:cfRule>
          <x14:cfRule type="containsText" priority="2602" operator="containsText" id="{57B29E1C-6B8D-4B97-B1FF-7089F9A2F115}">
            <xm:f>NOT(ISERROR(SEARCH($I$164,O37)))</xm:f>
            <xm:f>$I$164</xm:f>
            <x14:dxf>
              <fill>
                <patternFill>
                  <bgColor theme="9" tint="-0.24994659260841701"/>
                </patternFill>
              </fill>
            </x14:dxf>
          </x14:cfRule>
          <xm:sqref>O37</xm:sqref>
        </x14:conditionalFormatting>
        <x14:conditionalFormatting xmlns:xm="http://schemas.microsoft.com/office/excel/2006/main">
          <x14:cfRule type="containsText" priority="2590" operator="containsText" id="{29B6A481-5E43-4901-987A-A692A09461C5}">
            <xm:f>NOT(ISERROR(SEARCH($M$166,M29)))</xm:f>
            <xm:f>$M$166</xm:f>
            <x14:dxf>
              <fill>
                <patternFill>
                  <bgColor rgb="FFFF0000"/>
                </patternFill>
              </fill>
            </x14:dxf>
          </x14:cfRule>
          <x14:cfRule type="containsText" priority="2591" operator="containsText" id="{6B80819B-0173-42D1-9E7C-ABD661E57481}">
            <xm:f>NOT(ISERROR(SEARCH($M$162,M29)))</xm:f>
            <xm:f>$M$162</xm:f>
            <x14:dxf>
              <fill>
                <patternFill>
                  <bgColor rgb="FF00B050"/>
                </patternFill>
              </fill>
            </x14:dxf>
          </x14:cfRule>
          <x14:cfRule type="containsText" priority="2592" operator="containsText" id="{DD984873-67A8-40FD-A45A-2DF1F51AEBA8}">
            <xm:f>NOT(ISERROR(SEARCH($M$163,M29)))</xm:f>
            <xm:f>$M$163</xm:f>
            <x14:dxf>
              <fill>
                <patternFill>
                  <bgColor rgb="FF92D050"/>
                </patternFill>
              </fill>
            </x14:dxf>
          </x14:cfRule>
          <x14:cfRule type="containsText" priority="2593" operator="containsText" id="{0A71714D-01B1-44B6-89E4-26F4AE7AAABE}">
            <xm:f>NOT(ISERROR(SEARCH($M$164,M29)))</xm:f>
            <xm:f>$M$164</xm:f>
            <x14:dxf>
              <fill>
                <patternFill>
                  <bgColor rgb="FFFFFF00"/>
                </patternFill>
              </fill>
            </x14:dxf>
          </x14:cfRule>
          <x14:cfRule type="containsText" priority="2594" operator="containsText" id="{57E9AB17-9781-44D6-B507-417363ACC39E}">
            <xm:f>NOT(ISERROR(SEARCH($M$165,M29)))</xm:f>
            <xm:f>$M$165</xm:f>
            <x14:dxf>
              <fill>
                <patternFill>
                  <bgColor rgb="FFFFC000"/>
                </patternFill>
              </fill>
            </x14:dxf>
          </x14:cfRule>
          <xm:sqref>M29:M30</xm:sqref>
        </x14:conditionalFormatting>
        <x14:conditionalFormatting xmlns:xm="http://schemas.microsoft.com/office/excel/2006/main">
          <x14:cfRule type="containsText" priority="2585" operator="containsText" id="{A966B4A3-D80B-46D3-9C62-8755E2753E66}">
            <xm:f>NOT(ISERROR(SEARCH($M$162,M31)))</xm:f>
            <xm:f>$M$162</xm:f>
            <x14:dxf>
              <fill>
                <patternFill>
                  <bgColor rgb="FF00B050"/>
                </patternFill>
              </fill>
            </x14:dxf>
          </x14:cfRule>
          <x14:cfRule type="containsText" priority="2586" operator="containsText" id="{4BC2ABC7-E77C-4C74-AF80-644EDFC251B6}">
            <xm:f>NOT(ISERROR(SEARCH($M$163,M31)))</xm:f>
            <xm:f>$M$163</xm:f>
            <x14:dxf>
              <fill>
                <patternFill>
                  <bgColor rgb="FF92D050"/>
                </patternFill>
              </fill>
            </x14:dxf>
          </x14:cfRule>
          <x14:cfRule type="containsText" priority="2587" operator="containsText" id="{E2EBDE0E-0641-463E-AD5C-650005B25A81}">
            <xm:f>NOT(ISERROR(SEARCH($M$164,M31)))</xm:f>
            <xm:f>$M$164</xm:f>
            <x14:dxf>
              <fill>
                <patternFill>
                  <bgColor rgb="FFFFFF00"/>
                </patternFill>
              </fill>
            </x14:dxf>
          </x14:cfRule>
          <x14:cfRule type="containsText" priority="2588" operator="containsText" id="{3AE3C8FD-1BF4-4429-80D6-EEAF0C06BEBE}">
            <xm:f>NOT(ISERROR(SEARCH($M$165,M31)))</xm:f>
            <xm:f>$M$165</xm:f>
            <x14:dxf>
              <fill>
                <patternFill>
                  <bgColor rgb="FFFFC000"/>
                </patternFill>
              </fill>
            </x14:dxf>
          </x14:cfRule>
          <x14:cfRule type="containsText" priority="2589" operator="containsText" id="{C9F02A9D-B468-464A-80E0-31E57E2DAD81}">
            <xm:f>NOT(ISERROR(SEARCH($M$166,M31)))</xm:f>
            <xm:f>$M$166</xm:f>
            <x14:dxf>
              <fill>
                <patternFill>
                  <bgColor rgb="FFFF0000"/>
                </patternFill>
              </fill>
            </x14:dxf>
          </x14:cfRule>
          <xm:sqref>M31:M36</xm:sqref>
        </x14:conditionalFormatting>
        <x14:conditionalFormatting xmlns:xm="http://schemas.microsoft.com/office/excel/2006/main">
          <x14:cfRule type="containsText" priority="2580" operator="containsText" id="{E5FB0F7E-6455-46EA-8C81-B25F09D27623}">
            <xm:f>NOT(ISERROR(SEARCH($N$166,N29)))</xm:f>
            <xm:f>$N$166</xm:f>
            <x14:dxf>
              <fill>
                <patternFill>
                  <bgColor rgb="FFFF0000"/>
                </patternFill>
              </fill>
            </x14:dxf>
          </x14:cfRule>
          <x14:cfRule type="containsText" priority="2581" operator="containsText" id="{C8469D20-BD1E-4311-BC46-ACB635FEDB21}">
            <xm:f>NOT(ISERROR(SEARCH($M$165,N29)))</xm:f>
            <xm:f>$M$165</xm:f>
            <x14:dxf>
              <fill>
                <patternFill>
                  <bgColor rgb="FFFFC000"/>
                </patternFill>
              </fill>
            </x14:dxf>
          </x14:cfRule>
          <x14:cfRule type="containsText" priority="2582" operator="containsText" id="{797EAAA4-7B2E-42FE-9BC1-F59B99C141E8}">
            <xm:f>NOT(ISERROR(SEARCH($N$164,N29)))</xm:f>
            <xm:f>$N$164</xm:f>
            <x14:dxf>
              <fill>
                <patternFill>
                  <bgColor rgb="FFFFFF00"/>
                </patternFill>
              </fill>
            </x14:dxf>
          </x14:cfRule>
          <x14:cfRule type="containsText" priority="2583" operator="containsText" id="{412545A2-B48B-4BDD-9116-A654DC78B7FE}">
            <xm:f>NOT(ISERROR(SEARCH($N$163,N29)))</xm:f>
            <xm:f>$N$163</xm:f>
            <x14:dxf>
              <fill>
                <patternFill>
                  <bgColor rgb="FF92D050"/>
                </patternFill>
              </fill>
            </x14:dxf>
          </x14:cfRule>
          <x14:cfRule type="containsText" priority="2584" operator="containsText" id="{A8DE0DEC-F3DC-4190-B509-4949F30FAC3B}">
            <xm:f>NOT(ISERROR(SEARCH($N$162,N29)))</xm:f>
            <xm:f>$N$162</xm:f>
            <x14:dxf>
              <fill>
                <patternFill>
                  <bgColor rgb="FF00B050"/>
                </patternFill>
              </fill>
            </x14:dxf>
          </x14:cfRule>
          <xm:sqref>N29:N30</xm:sqref>
        </x14:conditionalFormatting>
        <x14:conditionalFormatting xmlns:xm="http://schemas.microsoft.com/office/excel/2006/main">
          <x14:cfRule type="containsText" priority="2576" operator="containsText" id="{B3447166-A2A4-43EE-B302-6EC6364C99E9}">
            <xm:f>NOT(ISERROR(SEARCH($I$165,I29)))</xm:f>
            <xm:f>$I$165</xm:f>
            <x14:dxf>
              <fill>
                <patternFill>
                  <bgColor rgb="FFFF0000"/>
                </patternFill>
              </fill>
            </x14:dxf>
          </x14:cfRule>
          <x14:cfRule type="containsText" priority="2577" operator="containsText" id="{9C81F8B4-83EA-4B0F-A2E2-DB66F1610F4B}">
            <xm:f>NOT(ISERROR(SEARCH($I$164,I29)))</xm:f>
            <xm:f>$I$164</xm:f>
            <x14:dxf>
              <fill>
                <patternFill>
                  <bgColor theme="9" tint="-0.24994659260841701"/>
                </patternFill>
              </fill>
            </x14:dxf>
          </x14:cfRule>
          <x14:cfRule type="containsText" priority="2578" operator="containsText" id="{E1141D08-F6AD-4225-B13F-120D1235088C}">
            <xm:f>NOT(ISERROR(SEARCH($I$163,I29)))</xm:f>
            <xm:f>$I$163</xm:f>
            <x14:dxf>
              <fill>
                <patternFill>
                  <bgColor rgb="FFFFC000"/>
                </patternFill>
              </fill>
            </x14:dxf>
          </x14:cfRule>
          <x14:cfRule type="containsText" priority="2579" operator="containsText" id="{6E16397E-DEB7-4196-98F0-3ACF2C0C3D83}">
            <xm:f>NOT(ISERROR(SEARCH($I$162,I29)))</xm:f>
            <xm:f>$I$162</xm:f>
            <x14:dxf>
              <fill>
                <patternFill>
                  <bgColor rgb="FF00B050"/>
                </patternFill>
              </fill>
            </x14:dxf>
          </x14:cfRule>
          <xm:sqref>O29:O30 I43 I49:I52 O49:O52 O63:O64 I56:I59 O56:O59 I145:I147 O145:O147 I134 O134 I63:I67</xm:sqref>
        </x14:conditionalFormatting>
        <x14:conditionalFormatting xmlns:xm="http://schemas.microsoft.com/office/excel/2006/main">
          <x14:cfRule type="containsText" priority="2555" operator="containsText" id="{B579FBFF-6351-4EAE-B9D6-8AF8BD29DE4C}">
            <xm:f>NOT(ISERROR(SEARCH($G$166,G41)))</xm:f>
            <xm:f>$G$166</xm:f>
            <x14:dxf>
              <fill>
                <patternFill>
                  <bgColor rgb="FFFF0000"/>
                </patternFill>
              </fill>
            </x14:dxf>
          </x14:cfRule>
          <x14:cfRule type="containsText" priority="2556" operator="containsText" id="{B74F39A1-8009-4FC1-9BEF-EF5653DE76EE}">
            <xm:f>NOT(ISERROR(SEARCH($G$165,G41)))</xm:f>
            <xm:f>$G$165</xm:f>
            <x14:dxf>
              <fill>
                <patternFill>
                  <bgColor rgb="FFFFC000"/>
                </patternFill>
              </fill>
            </x14:dxf>
          </x14:cfRule>
          <x14:cfRule type="containsText" priority="2557" operator="containsText" id="{1DFA4158-E9CE-4F45-ADD4-8D1DC3600CF6}">
            <xm:f>NOT(ISERROR(SEARCH($G$164,G41)))</xm:f>
            <xm:f>$G$164</xm:f>
            <x14:dxf>
              <fill>
                <patternFill>
                  <bgColor rgb="FFFFFF00"/>
                </patternFill>
              </fill>
            </x14:dxf>
          </x14:cfRule>
          <x14:cfRule type="containsText" priority="2558" operator="containsText" id="{3110BFF1-4C30-4BE0-9DE1-BA1363618BA5}">
            <xm:f>NOT(ISERROR(SEARCH($G$163,G41)))</xm:f>
            <xm:f>$G$163</xm:f>
            <x14:dxf>
              <fill>
                <patternFill>
                  <bgColor rgb="FF92D050"/>
                </patternFill>
              </fill>
            </x14:dxf>
          </x14:cfRule>
          <x14:cfRule type="containsText" priority="2559" operator="containsText" id="{D9866218-1AC4-436D-9C69-231EF63D8183}">
            <xm:f>NOT(ISERROR(SEARCH($G$162,G41)))</xm:f>
            <xm:f>$G$162</xm:f>
            <x14:dxf>
              <fill>
                <patternFill>
                  <bgColor rgb="FF00B050"/>
                </patternFill>
              </fill>
            </x14:dxf>
          </x14:cfRule>
          <xm:sqref>G41 G43 G48:G52 M49:M52 G56:G59 M56:M59 G145:G147 M145:M147 G134 M134 G63:G67 M63:M67</xm:sqref>
        </x14:conditionalFormatting>
        <x14:conditionalFormatting xmlns:xm="http://schemas.microsoft.com/office/excel/2006/main">
          <x14:cfRule type="containsText" priority="2560" operator="containsText" id="{63613C52-A34F-40E2-837C-1C830CA3228D}">
            <xm:f>NOT(ISERROR(SEARCH($H$166,H41)))</xm:f>
            <xm:f>$H$166</xm:f>
            <x14:dxf>
              <fill>
                <patternFill>
                  <bgColor rgb="FFFF0000"/>
                </patternFill>
              </fill>
            </x14:dxf>
          </x14:cfRule>
          <x14:cfRule type="containsText" priority="2561" operator="containsText" id="{717E3FE2-9EEE-44F0-AF82-BE2CB115EAB6}">
            <xm:f>NOT(ISERROR(SEARCH($H$165,H41)))</xm:f>
            <xm:f>$H$165</xm:f>
            <x14:dxf>
              <fill>
                <patternFill>
                  <bgColor rgb="FFFFC000"/>
                </patternFill>
              </fill>
            </x14:dxf>
          </x14:cfRule>
          <x14:cfRule type="containsText" priority="2562" operator="containsText" id="{347A0F92-566D-4F5A-83EB-9930F5612FAE}">
            <xm:f>NOT(ISERROR(SEARCH($H$164,H41)))</xm:f>
            <xm:f>$H$164</xm:f>
            <x14:dxf>
              <fill>
                <patternFill>
                  <bgColor rgb="FFFFFF00"/>
                </patternFill>
              </fill>
            </x14:dxf>
          </x14:cfRule>
          <x14:cfRule type="containsText" priority="2563" operator="containsText" id="{527A5E47-C531-4D73-A451-25DCEFFA9494}">
            <xm:f>NOT(ISERROR(SEARCH($H$163,H41)))</xm:f>
            <xm:f>$H$163</xm:f>
            <x14:dxf>
              <fill>
                <patternFill>
                  <bgColor rgb="FF92D050"/>
                </patternFill>
              </fill>
            </x14:dxf>
          </x14:cfRule>
          <x14:cfRule type="containsText" priority="2564" operator="containsText" id="{466DDED4-D1F4-4DC0-A998-85A690CAA33D}">
            <xm:f>NOT(ISERROR(SEARCH($H$162,H41)))</xm:f>
            <xm:f>$H$162</xm:f>
            <x14:dxf>
              <fill>
                <patternFill>
                  <bgColor rgb="FF00B050"/>
                </patternFill>
              </fill>
            </x14:dxf>
          </x14:cfRule>
          <xm:sqref>H41 H43 H49:H52 N49:N52 H56:H59 N56:N59 H145:H147 N145:N147 H134 N134 H63:H67 N63:N67</xm:sqref>
        </x14:conditionalFormatting>
        <x14:conditionalFormatting xmlns:xm="http://schemas.microsoft.com/office/excel/2006/main">
          <x14:cfRule type="containsText" priority="2565" operator="containsText" id="{6250AFAF-1F90-4306-8C39-694C4627D26C}">
            <xm:f>NOT(ISERROR(SEARCH($I$165,I41)))</xm:f>
            <xm:f>$I$165</xm:f>
            <x14:dxf>
              <fill>
                <patternFill>
                  <bgColor rgb="FFFF0000"/>
                </patternFill>
              </fill>
            </x14:dxf>
          </x14:cfRule>
          <x14:cfRule type="containsText" priority="2566" operator="containsText" id="{BACD3820-3664-406C-9DE7-CA2822409C1E}">
            <xm:f>NOT(ISERROR(SEARCH($I$164,I41)))</xm:f>
            <xm:f>$I$164</xm:f>
            <x14:dxf>
              <fill>
                <patternFill>
                  <bgColor theme="9" tint="-0.24994659260841701"/>
                </patternFill>
              </fill>
            </x14:dxf>
          </x14:cfRule>
          <x14:cfRule type="containsText" priority="2567" operator="containsText" id="{5CBB413B-E669-46E0-B099-27B333052959}">
            <xm:f>NOT(ISERROR(SEARCH($I$163,I41)))</xm:f>
            <xm:f>$I$163</xm:f>
            <x14:dxf>
              <fill>
                <patternFill>
                  <bgColor rgb="FFFFC000"/>
                </patternFill>
              </fill>
            </x14:dxf>
          </x14:cfRule>
          <x14:cfRule type="containsText" priority="2568" operator="containsText" id="{1AC08CB6-7F39-43D5-B90D-C0C558B80BD4}">
            <xm:f>NOT(ISERROR(SEARCH($I$162,I41)))</xm:f>
            <xm:f>$I$162</xm:f>
            <x14:dxf>
              <fill>
                <patternFill>
                  <bgColor rgb="FF00B050"/>
                </patternFill>
              </fill>
            </x14:dxf>
          </x14:cfRule>
          <xm:sqref>I41</xm:sqref>
        </x14:conditionalFormatting>
        <x14:conditionalFormatting xmlns:xm="http://schemas.microsoft.com/office/excel/2006/main">
          <x14:cfRule type="containsText" priority="2569" operator="containsText" id="{AB51FF3E-60A5-4241-8D8B-A608FE6767FF}">
            <xm:f>NOT(ISERROR(SEARCH($M$166,M40)))</xm:f>
            <xm:f>$M$166</xm:f>
            <x14:dxf>
              <fill>
                <patternFill>
                  <bgColor rgb="FFFF0000"/>
                </patternFill>
              </fill>
            </x14:dxf>
          </x14:cfRule>
          <x14:cfRule type="containsText" priority="2570" operator="containsText" id="{4D5B10E4-7DC0-494D-A730-EE69DA998A9A}">
            <xm:f>NOT(ISERROR(SEARCH($M$165,M40)))</xm:f>
            <xm:f>$M$165</xm:f>
            <x14:dxf>
              <fill>
                <patternFill>
                  <bgColor rgb="FFFFC000"/>
                </patternFill>
              </fill>
            </x14:dxf>
          </x14:cfRule>
          <x14:cfRule type="containsText" priority="2571" operator="containsText" id="{0A0702A9-A58F-4A93-94E4-5F7EB228C931}">
            <xm:f>NOT(ISERROR(SEARCH($M$164,M40)))</xm:f>
            <xm:f>$M$164</xm:f>
            <x14:dxf>
              <fill>
                <patternFill>
                  <bgColor rgb="FFFFFF00"/>
                </patternFill>
              </fill>
            </x14:dxf>
          </x14:cfRule>
          <x14:cfRule type="containsText" priority="2572" operator="containsText" id="{127AC46B-0DCB-4513-8A19-9170BFCECA12}">
            <xm:f>NOT(ISERROR(SEARCH($M$163,M40)))</xm:f>
            <xm:f>$M$163</xm:f>
            <x14:dxf>
              <fill>
                <patternFill>
                  <bgColor rgb="FF92D050"/>
                </patternFill>
              </fill>
            </x14:dxf>
          </x14:cfRule>
          <x14:cfRule type="containsText" priority="2573" operator="containsText" id="{C127CD21-0598-429D-99C1-3517540DB2C4}">
            <xm:f>NOT(ISERROR(SEARCH($M$162,M40)))</xm:f>
            <xm:f>$M$162</xm:f>
            <x14:dxf>
              <fill>
                <patternFill>
                  <bgColor rgb="FF00B050"/>
                </patternFill>
              </fill>
            </x14:dxf>
          </x14:cfRule>
          <xm:sqref>M40:M41 M43</xm:sqref>
        </x14:conditionalFormatting>
        <x14:conditionalFormatting xmlns:xm="http://schemas.microsoft.com/office/excel/2006/main">
          <x14:cfRule type="containsText" priority="2546" operator="containsText" id="{C558CB88-CB71-471C-B033-11553CD04284}">
            <xm:f>NOT(ISERROR(SEARCH($H$166,H40)))</xm:f>
            <xm:f>$H$166</xm:f>
            <x14:dxf>
              <fill>
                <patternFill>
                  <bgColor rgb="FFFF0000"/>
                </patternFill>
              </fill>
            </x14:dxf>
          </x14:cfRule>
          <x14:cfRule type="containsText" priority="2547" operator="containsText" id="{D969E676-CCDF-4043-B774-4768841B7771}">
            <xm:f>NOT(ISERROR(SEARCH($H$165,H40)))</xm:f>
            <xm:f>$H$165</xm:f>
            <x14:dxf>
              <fill>
                <patternFill>
                  <bgColor rgb="FFFFC000"/>
                </patternFill>
              </fill>
            </x14:dxf>
          </x14:cfRule>
          <x14:cfRule type="containsText" priority="2548" operator="containsText" id="{85B3CCEF-CF45-48F9-976B-D5A2A86BB0ED}">
            <xm:f>NOT(ISERROR(SEARCH($H$164,H40)))</xm:f>
            <xm:f>$H$164</xm:f>
            <x14:dxf>
              <fill>
                <patternFill>
                  <bgColor rgb="FFFFFF00"/>
                </patternFill>
              </fill>
            </x14:dxf>
          </x14:cfRule>
          <x14:cfRule type="containsText" priority="2549" operator="containsText" id="{C5367F20-9C55-4CF8-B409-CE048440DF24}">
            <xm:f>NOT(ISERROR(SEARCH($H$163,H40)))</xm:f>
            <xm:f>$H$163</xm:f>
            <x14:dxf>
              <fill>
                <patternFill>
                  <bgColor rgb="FF92D050"/>
                </patternFill>
              </fill>
            </x14:dxf>
          </x14:cfRule>
          <x14:cfRule type="containsText" priority="2550" operator="containsText" id="{B8F8CB94-6FFE-4619-9949-8F31D9B82240}">
            <xm:f>NOT(ISERROR(SEARCH($H$162,H40)))</xm:f>
            <xm:f>$H$162</xm:f>
            <x14:dxf>
              <fill>
                <patternFill>
                  <bgColor rgb="FF00B050"/>
                </patternFill>
              </fill>
            </x14:dxf>
          </x14:cfRule>
          <xm:sqref>H40</xm:sqref>
        </x14:conditionalFormatting>
        <x14:conditionalFormatting xmlns:xm="http://schemas.microsoft.com/office/excel/2006/main">
          <x14:cfRule type="containsText" priority="2551" operator="containsText" id="{83940D47-D4D0-427E-BDD3-98D9214DCBAC}">
            <xm:f>NOT(ISERROR(SEARCH($I$165,I40)))</xm:f>
            <xm:f>$I$165</xm:f>
            <x14:dxf>
              <fill>
                <patternFill>
                  <bgColor rgb="FFFF0000"/>
                </patternFill>
              </fill>
            </x14:dxf>
          </x14:cfRule>
          <x14:cfRule type="containsText" priority="2552" operator="containsText" id="{C81B27CE-CFE6-445C-BAC5-BC1F0A651506}">
            <xm:f>NOT(ISERROR(SEARCH($I$164,I40)))</xm:f>
            <xm:f>$I$164</xm:f>
            <x14:dxf>
              <fill>
                <patternFill>
                  <bgColor theme="9" tint="-0.24994659260841701"/>
                </patternFill>
              </fill>
            </x14:dxf>
          </x14:cfRule>
          <x14:cfRule type="containsText" priority="2553" operator="containsText" id="{80CE6ABB-E6BA-4FF8-959E-C8E8BF4E6A6A}">
            <xm:f>NOT(ISERROR(SEARCH($I$163,I40)))</xm:f>
            <xm:f>$I$163</xm:f>
            <x14:dxf>
              <fill>
                <patternFill>
                  <bgColor rgb="FFFFC000"/>
                </patternFill>
              </fill>
            </x14:dxf>
          </x14:cfRule>
          <x14:cfRule type="containsText" priority="2554" operator="containsText" id="{63EC6A30-B270-4FB9-9B11-7909170F666B}">
            <xm:f>NOT(ISERROR(SEARCH($I$162,I40)))</xm:f>
            <xm:f>$I$162</xm:f>
            <x14:dxf>
              <fill>
                <patternFill>
                  <bgColor rgb="FF00B050"/>
                </patternFill>
              </fill>
            </x14:dxf>
          </x14:cfRule>
          <xm:sqref>I40</xm:sqref>
        </x14:conditionalFormatting>
        <x14:conditionalFormatting xmlns:xm="http://schemas.microsoft.com/office/excel/2006/main">
          <x14:cfRule type="containsText" priority="2532" operator="containsText" id="{21DCD0FC-AADC-4254-92F5-C6C01E3FC553}">
            <xm:f>NOT(ISERROR(SEARCH($N$166,N40)))</xm:f>
            <xm:f>$N$166</xm:f>
            <x14:dxf>
              <fill>
                <patternFill>
                  <bgColor rgb="FFFF0000"/>
                </patternFill>
              </fill>
            </x14:dxf>
          </x14:cfRule>
          <x14:cfRule type="containsText" priority="2533" operator="containsText" id="{C30F4072-0560-4E8E-90CD-A12FA52A7FEE}">
            <xm:f>NOT(ISERROR(SEARCH($N$165,N40)))</xm:f>
            <xm:f>$N$165</xm:f>
            <x14:dxf>
              <fill>
                <patternFill>
                  <bgColor rgb="FFFFC000"/>
                </patternFill>
              </fill>
            </x14:dxf>
          </x14:cfRule>
          <x14:cfRule type="containsText" priority="2534" operator="containsText" id="{677E6E9D-A930-4B1F-B748-275C698C7812}">
            <xm:f>NOT(ISERROR(SEARCH($N$164,N40)))</xm:f>
            <xm:f>$N$164</xm:f>
            <x14:dxf>
              <fill>
                <patternFill>
                  <bgColor rgb="FFFFFF00"/>
                </patternFill>
              </fill>
            </x14:dxf>
          </x14:cfRule>
          <x14:cfRule type="containsText" priority="2535" operator="containsText" id="{143E21AF-5D0C-489B-BFB2-45BB1B7A4D13}">
            <xm:f>NOT(ISERROR(SEARCH($N$163,N40)))</xm:f>
            <xm:f>$N$163</xm:f>
            <x14:dxf>
              <fill>
                <patternFill>
                  <bgColor rgb="FF92D050"/>
                </patternFill>
              </fill>
            </x14:dxf>
          </x14:cfRule>
          <x14:cfRule type="containsText" priority="2536" operator="containsText" id="{AE6D1F25-39FF-439B-A45B-EDDCCDC0EEE2}">
            <xm:f>NOT(ISERROR(SEARCH($N$162,N40)))</xm:f>
            <xm:f>$N$162</xm:f>
            <x14:dxf>
              <fill>
                <patternFill>
                  <bgColor rgb="FF00B050"/>
                </patternFill>
              </fill>
            </x14:dxf>
          </x14:cfRule>
          <xm:sqref>N40:N41 N43</xm:sqref>
        </x14:conditionalFormatting>
        <x14:conditionalFormatting xmlns:xm="http://schemas.microsoft.com/office/excel/2006/main">
          <x14:cfRule type="containsText" priority="2406" operator="containsText" id="{DA543FB9-7885-41FA-875A-01BB17A17CC5}">
            <xm:f>NOT(ISERROR(SEARCH($I$165,I25)))</xm:f>
            <xm:f>$I$165</xm:f>
            <x14:dxf>
              <fill>
                <patternFill>
                  <bgColor rgb="FFFF0000"/>
                </patternFill>
              </fill>
            </x14:dxf>
          </x14:cfRule>
          <x14:cfRule type="containsText" priority="2407" operator="containsText" id="{C0180ED2-F5CA-469A-8DF0-D51E5AE997F7}">
            <xm:f>NOT(ISERROR(SEARCH($I$164,I25)))</xm:f>
            <xm:f>$I$164</xm:f>
            <x14:dxf>
              <fill>
                <patternFill>
                  <fgColor rgb="FFCC3300"/>
                  <bgColor rgb="FFE16B09"/>
                </patternFill>
              </fill>
            </x14:dxf>
          </x14:cfRule>
          <x14:cfRule type="containsText" priority="2408" operator="containsText" id="{605C1596-0991-4860-AF07-AFB47F5E5993}">
            <xm:f>NOT(ISERROR(SEARCH($I$163,I25)))</xm:f>
            <xm:f>$I$163</xm:f>
            <x14:dxf>
              <fill>
                <patternFill>
                  <bgColor rgb="FFFFC000"/>
                </patternFill>
              </fill>
            </x14:dxf>
          </x14:cfRule>
          <x14:cfRule type="containsText" priority="2409" operator="containsText" id="{A7F9D2D8-820D-4812-A753-FEC7DD5EDBC5}">
            <xm:f>NOT(ISERROR(SEARCH($I$162,I25)))</xm:f>
            <xm:f>$I$162</xm:f>
            <x14:dxf>
              <fill>
                <patternFill>
                  <bgColor rgb="FF00B050"/>
                </patternFill>
              </fill>
            </x14:dxf>
          </x14:cfRule>
          <xm:sqref>I25:I26</xm:sqref>
        </x14:conditionalFormatting>
        <x14:conditionalFormatting xmlns:xm="http://schemas.microsoft.com/office/excel/2006/main">
          <x14:cfRule type="containsText" priority="2402" operator="containsText" id="{ECA70733-2554-4AC3-B278-D8A21769BC89}">
            <xm:f>NOT(ISERROR(SEARCH($I$165,I27)))</xm:f>
            <xm:f>$I$165</xm:f>
            <x14:dxf>
              <fill>
                <patternFill>
                  <bgColor rgb="FFFF0000"/>
                </patternFill>
              </fill>
            </x14:dxf>
          </x14:cfRule>
          <x14:cfRule type="containsText" priority="2403" operator="containsText" id="{2E850E53-F111-44C6-93B0-C9CE0157B2CF}">
            <xm:f>NOT(ISERROR(SEARCH($I$164,I27)))</xm:f>
            <xm:f>$I$164</xm:f>
            <x14:dxf>
              <fill>
                <patternFill>
                  <fgColor rgb="FFCC3300"/>
                  <bgColor rgb="FFE16B09"/>
                </patternFill>
              </fill>
            </x14:dxf>
          </x14:cfRule>
          <x14:cfRule type="containsText" priority="2404" operator="containsText" id="{7649547E-97D4-45A3-970E-54C04EF03DD9}">
            <xm:f>NOT(ISERROR(SEARCH($I$163,I27)))</xm:f>
            <xm:f>$I$163</xm:f>
            <x14:dxf>
              <fill>
                <patternFill>
                  <bgColor rgb="FFFFC000"/>
                </patternFill>
              </fill>
            </x14:dxf>
          </x14:cfRule>
          <x14:cfRule type="containsText" priority="2405" operator="containsText" id="{B961AA46-FD10-46A8-8A05-2A0AA7EE0729}">
            <xm:f>NOT(ISERROR(SEARCH($I$162,I27)))</xm:f>
            <xm:f>$I$162</xm:f>
            <x14:dxf>
              <fill>
                <patternFill>
                  <bgColor rgb="FF00B050"/>
                </patternFill>
              </fill>
            </x14:dxf>
          </x14:cfRule>
          <xm:sqref>I27:I28</xm:sqref>
        </x14:conditionalFormatting>
        <x14:conditionalFormatting xmlns:xm="http://schemas.microsoft.com/office/excel/2006/main">
          <x14:cfRule type="containsText" priority="2392" operator="containsText" id="{00EF28DC-9250-4C97-AC26-B5872AF008C3}">
            <xm:f>NOT(ISERROR(SEARCH($N$166,N25)))</xm:f>
            <xm:f>$N$166</xm:f>
            <x14:dxf>
              <fill>
                <patternFill>
                  <bgColor rgb="FFFF0000"/>
                </patternFill>
              </fill>
            </x14:dxf>
          </x14:cfRule>
          <x14:cfRule type="containsText" priority="2395" operator="containsText" id="{B7A26E09-A7C7-4C75-A7B3-F3355840D39F}">
            <xm:f>NOT(ISERROR(SEARCH($N$163,N25)))</xm:f>
            <xm:f>$N$163</xm:f>
            <x14:dxf>
              <fill>
                <patternFill>
                  <bgColor rgb="FF92D050"/>
                </patternFill>
              </fill>
            </x14:dxf>
          </x14:cfRule>
          <x14:cfRule type="containsText" priority="2396" operator="containsText" id="{8A529C8C-E032-434A-936F-3E29E90C9023}">
            <xm:f>NOT(ISERROR(SEARCH($N$162,N25)))</xm:f>
            <xm:f>$N$162</xm:f>
            <x14:dxf>
              <fill>
                <patternFill>
                  <bgColor rgb="FF00B050"/>
                </patternFill>
              </fill>
            </x14:dxf>
          </x14:cfRule>
          <xm:sqref>N25 N27</xm:sqref>
        </x14:conditionalFormatting>
        <x14:conditionalFormatting xmlns:xm="http://schemas.microsoft.com/office/excel/2006/main">
          <x14:cfRule type="containsText" priority="2388" operator="containsText" id="{BBF210F5-5E2F-4EF4-B3D2-908F073C5CEA}">
            <xm:f>NOT(ISERROR(SEARCH($I$165,O25)))</xm:f>
            <xm:f>$I$165</xm:f>
            <x14:dxf>
              <fill>
                <patternFill>
                  <bgColor rgb="FFFF0000"/>
                </patternFill>
              </fill>
            </x14:dxf>
          </x14:cfRule>
          <x14:cfRule type="containsText" priority="2389" operator="containsText" id="{20941CD9-772A-4757-9FBF-FC00A97FE7FC}">
            <xm:f>NOT(ISERROR(SEARCH($I$164,O25)))</xm:f>
            <xm:f>$I$164</xm:f>
            <x14:dxf>
              <fill>
                <patternFill>
                  <fgColor rgb="FFCC3300"/>
                  <bgColor rgb="FFE16B09"/>
                </patternFill>
              </fill>
            </x14:dxf>
          </x14:cfRule>
          <x14:cfRule type="containsText" priority="2390" operator="containsText" id="{62B4D4C0-B1A0-421F-992F-648F28B8653D}">
            <xm:f>NOT(ISERROR(SEARCH($I$163,O25)))</xm:f>
            <xm:f>$I$163</xm:f>
            <x14:dxf>
              <fill>
                <patternFill>
                  <bgColor rgb="FFFFC000"/>
                </patternFill>
              </fill>
            </x14:dxf>
          </x14:cfRule>
          <x14:cfRule type="containsText" priority="2391" operator="containsText" id="{DA6A1B3E-43BA-4618-8075-977318BF1088}">
            <xm:f>NOT(ISERROR(SEARCH($I$162,O25)))</xm:f>
            <xm:f>$I$162</xm:f>
            <x14:dxf>
              <fill>
                <patternFill>
                  <bgColor rgb="FF00B050"/>
                </patternFill>
              </fill>
            </x14:dxf>
          </x14:cfRule>
          <xm:sqref>O25:O26</xm:sqref>
        </x14:conditionalFormatting>
        <x14:conditionalFormatting xmlns:xm="http://schemas.microsoft.com/office/excel/2006/main">
          <x14:cfRule type="containsText" priority="2384" operator="containsText" id="{BA7B1D94-0F13-49AD-B463-987DB2966091}">
            <xm:f>NOT(ISERROR(SEARCH($I$165,O27)))</xm:f>
            <xm:f>$I$165</xm:f>
            <x14:dxf>
              <fill>
                <patternFill>
                  <bgColor rgb="FFFF0000"/>
                </patternFill>
              </fill>
            </x14:dxf>
          </x14:cfRule>
          <x14:cfRule type="containsText" priority="2385" operator="containsText" id="{13DA335D-E618-45F5-84F2-7C426C144136}">
            <xm:f>NOT(ISERROR(SEARCH($I$164,O27)))</xm:f>
            <xm:f>$I$164</xm:f>
            <x14:dxf>
              <fill>
                <patternFill>
                  <fgColor rgb="FFCC3300"/>
                  <bgColor rgb="FFE16B09"/>
                </patternFill>
              </fill>
            </x14:dxf>
          </x14:cfRule>
          <x14:cfRule type="containsText" priority="2386" operator="containsText" id="{E1B95119-136B-420D-AC64-8D6B56C6DD13}">
            <xm:f>NOT(ISERROR(SEARCH($I$163,O27)))</xm:f>
            <xm:f>$I$163</xm:f>
            <x14:dxf>
              <fill>
                <patternFill>
                  <bgColor rgb="FFFFC000"/>
                </patternFill>
              </fill>
            </x14:dxf>
          </x14:cfRule>
          <x14:cfRule type="containsText" priority="2387" operator="containsText" id="{BA35FAF9-BCAF-49F6-9CD7-2BA5F3E37D2A}">
            <xm:f>NOT(ISERROR(SEARCH($I$162,O27)))</xm:f>
            <xm:f>$I$162</xm:f>
            <x14:dxf>
              <fill>
                <patternFill>
                  <bgColor rgb="FF00B050"/>
                </patternFill>
              </fill>
            </x14:dxf>
          </x14:cfRule>
          <xm:sqref>O27:O28</xm:sqref>
        </x14:conditionalFormatting>
        <x14:conditionalFormatting xmlns:xm="http://schemas.microsoft.com/office/excel/2006/main">
          <x14:cfRule type="containsText" priority="2354" operator="containsText" id="{2C0D81A6-EA26-4B3B-80E4-130E932BF29F}">
            <xm:f>NOT(ISERROR(SEARCH($G$166,G47)))</xm:f>
            <xm:f>$G$166</xm:f>
            <x14:dxf>
              <fill>
                <patternFill>
                  <bgColor rgb="FFFF0000"/>
                </patternFill>
              </fill>
            </x14:dxf>
          </x14:cfRule>
          <x14:cfRule type="containsText" priority="2355" operator="containsText" id="{4AB75FB4-A541-4B4C-9F4E-92C6BAE0E639}">
            <xm:f>NOT(ISERROR(SEARCH($G$165,G47)))</xm:f>
            <xm:f>$G$165</xm:f>
            <x14:dxf>
              <fill>
                <patternFill>
                  <bgColor rgb="FFFFC000"/>
                </patternFill>
              </fill>
            </x14:dxf>
          </x14:cfRule>
          <x14:cfRule type="containsText" priority="2356" operator="containsText" id="{966F7F00-F38D-4920-8351-8F80E422333D}">
            <xm:f>NOT(ISERROR(SEARCH($G$164,G47)))</xm:f>
            <xm:f>$G$164</xm:f>
            <x14:dxf>
              <fill>
                <patternFill>
                  <bgColor rgb="FFFFFF00"/>
                </patternFill>
              </fill>
            </x14:dxf>
          </x14:cfRule>
          <x14:cfRule type="containsText" priority="2357" operator="containsText" id="{1CE8EDEF-84A4-46D1-923A-4F29461F0C7E}">
            <xm:f>NOT(ISERROR(SEARCH($G$163,G47)))</xm:f>
            <xm:f>$G$163</xm:f>
            <x14:dxf>
              <fill>
                <patternFill>
                  <bgColor rgb="FF92D050"/>
                </patternFill>
              </fill>
            </x14:dxf>
          </x14:cfRule>
          <x14:cfRule type="containsText" priority="2358" operator="containsText" id="{D610C501-782F-4A82-91F9-3C4356B0ADD0}">
            <xm:f>NOT(ISERROR(SEARCH($G$162,G47)))</xm:f>
            <xm:f>$G$162</xm:f>
            <x14:dxf>
              <fill>
                <patternFill>
                  <bgColor rgb="FF00B050"/>
                </patternFill>
              </fill>
            </x14:dxf>
          </x14:cfRule>
          <xm:sqref>G47</xm:sqref>
        </x14:conditionalFormatting>
        <x14:conditionalFormatting xmlns:xm="http://schemas.microsoft.com/office/excel/2006/main">
          <x14:cfRule type="containsText" priority="2349" operator="containsText" id="{DC925F1B-EC7F-4002-B58D-6C4E91CD8EFB}">
            <xm:f>NOT(ISERROR(SEARCH($G$166,G44)))</xm:f>
            <xm:f>$G$166</xm:f>
            <x14:dxf>
              <fill>
                <patternFill>
                  <bgColor rgb="FFFF0000"/>
                </patternFill>
              </fill>
            </x14:dxf>
          </x14:cfRule>
          <x14:cfRule type="containsText" priority="2350" operator="containsText" id="{CC324D4D-DAB8-427B-A585-E2D89BCBE00C}">
            <xm:f>NOT(ISERROR(SEARCH($G$165,G44)))</xm:f>
            <xm:f>$G$165</xm:f>
            <x14:dxf>
              <fill>
                <patternFill>
                  <bgColor rgb="FFFFC000"/>
                </patternFill>
              </fill>
            </x14:dxf>
          </x14:cfRule>
          <x14:cfRule type="containsText" priority="2351" operator="containsText" id="{3DA8107E-9D0D-4EB9-82AC-97BAB3950BD0}">
            <xm:f>NOT(ISERROR(SEARCH($G$164,G44)))</xm:f>
            <xm:f>$G$164</xm:f>
            <x14:dxf>
              <fill>
                <patternFill>
                  <bgColor rgb="FFFFFF00"/>
                </patternFill>
              </fill>
            </x14:dxf>
          </x14:cfRule>
          <x14:cfRule type="containsText" priority="2352" operator="containsText" id="{F7CB3451-3518-4AB1-B5CA-A996998BC7CF}">
            <xm:f>NOT(ISERROR(SEARCH($G$163,G44)))</xm:f>
            <xm:f>$G$163</xm:f>
            <x14:dxf>
              <fill>
                <patternFill>
                  <bgColor rgb="FF92D050"/>
                </patternFill>
              </fill>
            </x14:dxf>
          </x14:cfRule>
          <x14:cfRule type="containsText" priority="2353" operator="containsText" id="{9B2F3424-763E-4C4C-AC4F-5D47B11572D9}">
            <xm:f>NOT(ISERROR(SEARCH($G$162,G44)))</xm:f>
            <xm:f>$G$162</xm:f>
            <x14:dxf>
              <fill>
                <patternFill>
                  <bgColor rgb="FF00B050"/>
                </patternFill>
              </fill>
            </x14:dxf>
          </x14:cfRule>
          <xm:sqref>G44</xm:sqref>
        </x14:conditionalFormatting>
        <x14:conditionalFormatting xmlns:xm="http://schemas.microsoft.com/office/excel/2006/main">
          <x14:cfRule type="containsText" priority="2340" operator="containsText" id="{C77A5A75-86A7-4328-8462-DABA5976F2A8}">
            <xm:f>NOT(ISERROR(SEARCH($H$166,H44)))</xm:f>
            <xm:f>$H$166</xm:f>
            <x14:dxf>
              <fill>
                <patternFill>
                  <bgColor rgb="FFFF0000"/>
                </patternFill>
              </fill>
            </x14:dxf>
          </x14:cfRule>
          <x14:cfRule type="containsText" priority="2341" operator="containsText" id="{C03586BC-2C99-47D0-AE00-71E83752248D}">
            <xm:f>NOT(ISERROR(SEARCH($H$165,H44)))</xm:f>
            <xm:f>$H$165</xm:f>
            <x14:dxf>
              <fill>
                <patternFill>
                  <bgColor rgb="FFFFC000"/>
                </patternFill>
              </fill>
            </x14:dxf>
          </x14:cfRule>
          <x14:cfRule type="containsText" priority="2342" operator="containsText" id="{5A397323-98D5-4C08-BD5F-86FC0CFAAB10}">
            <xm:f>NOT(ISERROR(SEARCH($H$164,H44)))</xm:f>
            <xm:f>$H$164</xm:f>
            <x14:dxf>
              <fill>
                <patternFill>
                  <bgColor rgb="FFFFFF00"/>
                </patternFill>
              </fill>
            </x14:dxf>
          </x14:cfRule>
          <x14:cfRule type="containsText" priority="2343" operator="containsText" id="{CF6BC58B-61EE-4360-A098-9D426CC759D0}">
            <xm:f>NOT(ISERROR(SEARCH($H$163,H44)))</xm:f>
            <xm:f>$H$163</xm:f>
            <x14:dxf>
              <fill>
                <patternFill>
                  <bgColor rgb="FF92D050"/>
                </patternFill>
              </fill>
            </x14:dxf>
          </x14:cfRule>
          <x14:cfRule type="containsText" priority="2344" operator="containsText" id="{8280A603-E842-47BF-8399-31DD4617B2A3}">
            <xm:f>NOT(ISERROR(SEARCH($H$162,H44)))</xm:f>
            <xm:f>$H$162</xm:f>
            <x14:dxf>
              <fill>
                <patternFill>
                  <bgColor rgb="FF00B050"/>
                </patternFill>
              </fill>
            </x14:dxf>
          </x14:cfRule>
          <xm:sqref>H44</xm:sqref>
        </x14:conditionalFormatting>
        <x14:conditionalFormatting xmlns:xm="http://schemas.microsoft.com/office/excel/2006/main">
          <x14:cfRule type="containsText" priority="2345" operator="containsText" id="{071C2E55-B690-4BD9-81C8-159B3FE7100B}">
            <xm:f>NOT(ISERROR(SEARCH($I$165,I44)))</xm:f>
            <xm:f>$I$165</xm:f>
            <x14:dxf>
              <fill>
                <patternFill>
                  <bgColor rgb="FFFF0000"/>
                </patternFill>
              </fill>
            </x14:dxf>
          </x14:cfRule>
          <x14:cfRule type="containsText" priority="2346" operator="containsText" id="{0F12ECEC-DB22-48BD-8D12-B3C94C8DE8CE}">
            <xm:f>NOT(ISERROR(SEARCH($I$164,I44)))</xm:f>
            <xm:f>$I$164</xm:f>
            <x14:dxf>
              <fill>
                <patternFill>
                  <bgColor theme="9" tint="-0.24994659260841701"/>
                </patternFill>
              </fill>
            </x14:dxf>
          </x14:cfRule>
          <x14:cfRule type="containsText" priority="2347" operator="containsText" id="{0978165E-B352-4687-A8D6-8288B8289485}">
            <xm:f>NOT(ISERROR(SEARCH($I$163,I44)))</xm:f>
            <xm:f>$I$163</xm:f>
            <x14:dxf>
              <fill>
                <patternFill>
                  <bgColor rgb="FFFFC000"/>
                </patternFill>
              </fill>
            </x14:dxf>
          </x14:cfRule>
          <x14:cfRule type="containsText" priority="2348" operator="containsText" id="{7AAFDDD2-F43A-495C-98F7-763425DC40E4}">
            <xm:f>NOT(ISERROR(SEARCH($I$162,I44)))</xm:f>
            <xm:f>$I$162</xm:f>
            <x14:dxf>
              <fill>
                <patternFill>
                  <bgColor rgb="FF00B050"/>
                </patternFill>
              </fill>
            </x14:dxf>
          </x14:cfRule>
          <xm:sqref>I44</xm:sqref>
        </x14:conditionalFormatting>
        <x14:conditionalFormatting xmlns:xm="http://schemas.microsoft.com/office/excel/2006/main">
          <x14:cfRule type="containsText" priority="2321" operator="containsText" id="{A5104F18-6348-4D6E-AAB0-6E104AD6A972}">
            <xm:f>NOT(ISERROR(SEARCH($H$166,H47)))</xm:f>
            <xm:f>$H$166</xm:f>
            <x14:dxf>
              <fill>
                <patternFill>
                  <bgColor rgb="FFFF0000"/>
                </patternFill>
              </fill>
            </x14:dxf>
          </x14:cfRule>
          <x14:cfRule type="containsText" priority="2322" operator="containsText" id="{D4FAA09B-F937-4999-90AA-B6240D9578DB}">
            <xm:f>NOT(ISERROR(SEARCH($H$165,H47)))</xm:f>
            <xm:f>$H$165</xm:f>
            <x14:dxf>
              <fill>
                <patternFill>
                  <bgColor rgb="FFFFC000"/>
                </patternFill>
              </fill>
            </x14:dxf>
          </x14:cfRule>
          <x14:cfRule type="containsText" priority="2323" operator="containsText" id="{ECA98B5E-23A8-4190-8986-7F2AAFC4E039}">
            <xm:f>NOT(ISERROR(SEARCH($H$164,H47)))</xm:f>
            <xm:f>$H$164</xm:f>
            <x14:dxf>
              <fill>
                <patternFill>
                  <bgColor rgb="FFFFFF00"/>
                </patternFill>
              </fill>
            </x14:dxf>
          </x14:cfRule>
          <x14:cfRule type="containsText" priority="2324" operator="containsText" id="{9951E758-7725-44F9-96F0-56032AA0E9B8}">
            <xm:f>NOT(ISERROR(SEARCH($H$163,H47)))</xm:f>
            <xm:f>$H$163</xm:f>
            <x14:dxf>
              <fill>
                <patternFill>
                  <bgColor rgb="FF92D050"/>
                </patternFill>
              </fill>
            </x14:dxf>
          </x14:cfRule>
          <x14:cfRule type="containsText" priority="2325" operator="containsText" id="{417768BB-C404-4FAC-944E-44E994C62F0A}">
            <xm:f>NOT(ISERROR(SEARCH($H$162,H47)))</xm:f>
            <xm:f>$H$162</xm:f>
            <x14:dxf>
              <fill>
                <patternFill>
                  <bgColor rgb="FF00B050"/>
                </patternFill>
              </fill>
            </x14:dxf>
          </x14:cfRule>
          <xm:sqref>H47</xm:sqref>
        </x14:conditionalFormatting>
        <x14:conditionalFormatting xmlns:xm="http://schemas.microsoft.com/office/excel/2006/main">
          <x14:cfRule type="containsText" priority="2317" operator="containsText" id="{E749A6D1-2DEF-4DF2-BB3A-D27FF8CD3694}">
            <xm:f>NOT(ISERROR(SEARCH($I$165,I47)))</xm:f>
            <xm:f>$I$165</xm:f>
            <x14:dxf>
              <fill>
                <patternFill>
                  <bgColor rgb="FFFF0000"/>
                </patternFill>
              </fill>
            </x14:dxf>
          </x14:cfRule>
          <x14:cfRule type="containsText" priority="2318" operator="containsText" id="{1FC2B9F4-634D-422A-95B5-E064AA99796C}">
            <xm:f>NOT(ISERROR(SEARCH($I$164,I47)))</xm:f>
            <xm:f>$I$164</xm:f>
            <x14:dxf>
              <fill>
                <patternFill>
                  <bgColor theme="9" tint="-0.24994659260841701"/>
                </patternFill>
              </fill>
            </x14:dxf>
          </x14:cfRule>
          <x14:cfRule type="containsText" priority="2319" operator="containsText" id="{B156D5AC-D363-4FC5-8D59-43217A2F0030}">
            <xm:f>NOT(ISERROR(SEARCH($I$163,I47)))</xm:f>
            <xm:f>$I$163</xm:f>
            <x14:dxf>
              <fill>
                <patternFill>
                  <bgColor rgb="FFFFC000"/>
                </patternFill>
              </fill>
            </x14:dxf>
          </x14:cfRule>
          <x14:cfRule type="containsText" priority="2320" operator="containsText" id="{0ADC6B95-238D-4B60-B31A-F3E9EF2FAE51}">
            <xm:f>NOT(ISERROR(SEARCH($I$162,I47)))</xm:f>
            <xm:f>$I$162</xm:f>
            <x14:dxf>
              <fill>
                <patternFill>
                  <bgColor rgb="FF00B050"/>
                </patternFill>
              </fill>
            </x14:dxf>
          </x14:cfRule>
          <xm:sqref>I47</xm:sqref>
        </x14:conditionalFormatting>
        <x14:conditionalFormatting xmlns:xm="http://schemas.microsoft.com/office/excel/2006/main">
          <x14:cfRule type="containsText" priority="2312" operator="containsText" id="{F8E6BE69-2C63-44C7-A44D-9C494FF810D3}">
            <xm:f>NOT(ISERROR(SEARCH($H$166,H48)))</xm:f>
            <xm:f>$H$166</xm:f>
            <x14:dxf>
              <fill>
                <patternFill>
                  <bgColor rgb="FFFF0000"/>
                </patternFill>
              </fill>
            </x14:dxf>
          </x14:cfRule>
          <x14:cfRule type="containsText" priority="2313" operator="containsText" id="{FBEDCBF7-BDE3-4341-B4CB-CC8EFA3161D9}">
            <xm:f>NOT(ISERROR(SEARCH($H$165,H48)))</xm:f>
            <xm:f>$H$165</xm:f>
            <x14:dxf>
              <fill>
                <patternFill>
                  <bgColor rgb="FFFFC000"/>
                </patternFill>
              </fill>
            </x14:dxf>
          </x14:cfRule>
          <x14:cfRule type="containsText" priority="2314" operator="containsText" id="{8D174E3D-0CFC-4A4D-B5FA-3D6C7ED9CAD3}">
            <xm:f>NOT(ISERROR(SEARCH($H$164,H48)))</xm:f>
            <xm:f>$H$164</xm:f>
            <x14:dxf>
              <fill>
                <patternFill>
                  <bgColor rgb="FFFFFF00"/>
                </patternFill>
              </fill>
            </x14:dxf>
          </x14:cfRule>
          <x14:cfRule type="containsText" priority="2315" operator="containsText" id="{3A420205-C67A-46E3-BD3D-F639A0DBB382}">
            <xm:f>NOT(ISERROR(SEARCH($H$163,H48)))</xm:f>
            <xm:f>$H$163</xm:f>
            <x14:dxf>
              <fill>
                <patternFill>
                  <bgColor rgb="FF92D050"/>
                </patternFill>
              </fill>
            </x14:dxf>
          </x14:cfRule>
          <x14:cfRule type="containsText" priority="2316" operator="containsText" id="{22AF644A-C171-4B3B-935D-749AA1EFCA44}">
            <xm:f>NOT(ISERROR(SEARCH($H$162,H48)))</xm:f>
            <xm:f>$H$162</xm:f>
            <x14:dxf>
              <fill>
                <patternFill>
                  <bgColor rgb="FF00B050"/>
                </patternFill>
              </fill>
            </x14:dxf>
          </x14:cfRule>
          <xm:sqref>H48</xm:sqref>
        </x14:conditionalFormatting>
        <x14:conditionalFormatting xmlns:xm="http://schemas.microsoft.com/office/excel/2006/main">
          <x14:cfRule type="containsText" priority="2308" operator="containsText" id="{5CCF52E3-CE46-41DB-9236-AB933E77B952}">
            <xm:f>NOT(ISERROR(SEARCH($I$165,I48)))</xm:f>
            <xm:f>$I$165</xm:f>
            <x14:dxf>
              <fill>
                <patternFill>
                  <bgColor rgb="FFFF0000"/>
                </patternFill>
              </fill>
            </x14:dxf>
          </x14:cfRule>
          <x14:cfRule type="containsText" priority="2309" operator="containsText" id="{78D8FF69-4B9F-4F7C-B5D0-799E9581D6A1}">
            <xm:f>NOT(ISERROR(SEARCH($I$164,I48)))</xm:f>
            <xm:f>$I$164</xm:f>
            <x14:dxf>
              <fill>
                <patternFill>
                  <bgColor theme="9" tint="-0.24994659260841701"/>
                </patternFill>
              </fill>
            </x14:dxf>
          </x14:cfRule>
          <x14:cfRule type="containsText" priority="2310" operator="containsText" id="{A694D013-534E-45C9-B01B-833A833EA084}">
            <xm:f>NOT(ISERROR(SEARCH($I$163,I48)))</xm:f>
            <xm:f>$I$163</xm:f>
            <x14:dxf>
              <fill>
                <patternFill>
                  <bgColor rgb="FFFFC000"/>
                </patternFill>
              </fill>
            </x14:dxf>
          </x14:cfRule>
          <x14:cfRule type="containsText" priority="2311" operator="containsText" id="{E8769668-0BB8-46F7-BD16-318BF755D88D}">
            <xm:f>NOT(ISERROR(SEARCH($I$162,I48)))</xm:f>
            <xm:f>$I$162</xm:f>
            <x14:dxf>
              <fill>
                <patternFill>
                  <bgColor rgb="FF00B050"/>
                </patternFill>
              </fill>
            </x14:dxf>
          </x14:cfRule>
          <xm:sqref>I48</xm:sqref>
        </x14:conditionalFormatting>
        <x14:conditionalFormatting xmlns:xm="http://schemas.microsoft.com/office/excel/2006/main">
          <x14:cfRule type="containsText" priority="2303" operator="containsText" id="{AEA4EC92-4683-439B-A0F0-C6387F226CD4}">
            <xm:f>NOT(ISERROR(SEARCH($G$166,M44)))</xm:f>
            <xm:f>$G$166</xm:f>
            <x14:dxf>
              <fill>
                <patternFill>
                  <bgColor rgb="FFFF0000"/>
                </patternFill>
              </fill>
            </x14:dxf>
          </x14:cfRule>
          <x14:cfRule type="containsText" priority="2304" operator="containsText" id="{7142A1BC-8507-4D23-8344-5C371707848D}">
            <xm:f>NOT(ISERROR(SEARCH($G$165,M44)))</xm:f>
            <xm:f>$G$165</xm:f>
            <x14:dxf>
              <fill>
                <patternFill>
                  <bgColor rgb="FFFFC000"/>
                </patternFill>
              </fill>
            </x14:dxf>
          </x14:cfRule>
          <x14:cfRule type="containsText" priority="2305" operator="containsText" id="{76623246-01CB-4629-B73B-327853EA8B52}">
            <xm:f>NOT(ISERROR(SEARCH($G$164,M44)))</xm:f>
            <xm:f>$G$164</xm:f>
            <x14:dxf>
              <fill>
                <patternFill>
                  <bgColor rgb="FFFFFF00"/>
                </patternFill>
              </fill>
            </x14:dxf>
          </x14:cfRule>
          <x14:cfRule type="containsText" priority="2306" operator="containsText" id="{7258764F-004D-4345-A692-604A3AFB10D0}">
            <xm:f>NOT(ISERROR(SEARCH($G$163,M44)))</xm:f>
            <xm:f>$G$163</xm:f>
            <x14:dxf>
              <fill>
                <patternFill>
                  <bgColor rgb="FF92D050"/>
                </patternFill>
              </fill>
            </x14:dxf>
          </x14:cfRule>
          <x14:cfRule type="containsText" priority="2307" operator="containsText" id="{83BAD369-C509-41C5-89A6-4E85689E340B}">
            <xm:f>NOT(ISERROR(SEARCH($G$162,M44)))</xm:f>
            <xm:f>$G$162</xm:f>
            <x14:dxf>
              <fill>
                <patternFill>
                  <bgColor rgb="FF00B050"/>
                </patternFill>
              </fill>
            </x14:dxf>
          </x14:cfRule>
          <xm:sqref>M44</xm:sqref>
        </x14:conditionalFormatting>
        <x14:conditionalFormatting xmlns:xm="http://schemas.microsoft.com/office/excel/2006/main">
          <x14:cfRule type="containsText" priority="2298" operator="containsText" id="{99DEF09B-DA75-43F9-8F3E-CAAA6A19F726}">
            <xm:f>NOT(ISERROR(SEARCH($H$166,N44)))</xm:f>
            <xm:f>$H$166</xm:f>
            <x14:dxf>
              <fill>
                <patternFill>
                  <bgColor rgb="FFFF0000"/>
                </patternFill>
              </fill>
            </x14:dxf>
          </x14:cfRule>
          <x14:cfRule type="containsText" priority="2299" operator="containsText" id="{513DE1A4-F701-4804-88A7-B22D254814E1}">
            <xm:f>NOT(ISERROR(SEARCH($H$165,N44)))</xm:f>
            <xm:f>$H$165</xm:f>
            <x14:dxf>
              <fill>
                <patternFill>
                  <bgColor rgb="FFFFC000"/>
                </patternFill>
              </fill>
            </x14:dxf>
          </x14:cfRule>
          <x14:cfRule type="containsText" priority="2300" operator="containsText" id="{3A7BE99F-9F6A-4BC3-8E79-D4C724521804}">
            <xm:f>NOT(ISERROR(SEARCH($H$164,N44)))</xm:f>
            <xm:f>$H$164</xm:f>
            <x14:dxf>
              <fill>
                <patternFill>
                  <bgColor rgb="FFFFFF00"/>
                </patternFill>
              </fill>
            </x14:dxf>
          </x14:cfRule>
          <x14:cfRule type="containsText" priority="2301" operator="containsText" id="{2C9D73E5-7679-443E-912E-55F95076E2B5}">
            <xm:f>NOT(ISERROR(SEARCH($H$163,N44)))</xm:f>
            <xm:f>$H$163</xm:f>
            <x14:dxf>
              <fill>
                <patternFill>
                  <bgColor rgb="FF92D050"/>
                </patternFill>
              </fill>
            </x14:dxf>
          </x14:cfRule>
          <x14:cfRule type="containsText" priority="2302" operator="containsText" id="{3ECD10EB-B4DA-4811-BF34-8AB709F4AF3E}">
            <xm:f>NOT(ISERROR(SEARCH($H$162,N44)))</xm:f>
            <xm:f>$H$162</xm:f>
            <x14:dxf>
              <fill>
                <patternFill>
                  <bgColor rgb="FF00B050"/>
                </patternFill>
              </fill>
            </x14:dxf>
          </x14:cfRule>
          <xm:sqref>N44</xm:sqref>
        </x14:conditionalFormatting>
        <x14:conditionalFormatting xmlns:xm="http://schemas.microsoft.com/office/excel/2006/main">
          <x14:cfRule type="containsText" priority="2294" operator="containsText" id="{208873DB-9EFE-46F6-821E-FA357C23D499}">
            <xm:f>NOT(ISERROR(SEARCH($I$165,O44)))</xm:f>
            <xm:f>$I$165</xm:f>
            <x14:dxf>
              <fill>
                <patternFill>
                  <bgColor rgb="FFFF0000"/>
                </patternFill>
              </fill>
            </x14:dxf>
          </x14:cfRule>
          <x14:cfRule type="containsText" priority="2295" operator="containsText" id="{63E4CF58-C727-4288-9A3C-C43D47C6E741}">
            <xm:f>NOT(ISERROR(SEARCH($I$164,O44)))</xm:f>
            <xm:f>$I$164</xm:f>
            <x14:dxf>
              <fill>
                <patternFill>
                  <bgColor theme="9" tint="-0.24994659260841701"/>
                </patternFill>
              </fill>
            </x14:dxf>
          </x14:cfRule>
          <x14:cfRule type="containsText" priority="2296" operator="containsText" id="{252423F8-FA33-4EBE-8098-2AF9F80F7892}">
            <xm:f>NOT(ISERROR(SEARCH($I$163,O44)))</xm:f>
            <xm:f>$I$163</xm:f>
            <x14:dxf>
              <fill>
                <patternFill>
                  <bgColor rgb="FFFFC000"/>
                </patternFill>
              </fill>
            </x14:dxf>
          </x14:cfRule>
          <x14:cfRule type="containsText" priority="2297" operator="containsText" id="{9F5F2F9B-A6E9-4B8A-BAF0-654F5C12611B}">
            <xm:f>NOT(ISERROR(SEARCH($I$162,O44)))</xm:f>
            <xm:f>$I$162</xm:f>
            <x14:dxf>
              <fill>
                <patternFill>
                  <bgColor rgb="FF00B050"/>
                </patternFill>
              </fill>
            </x14:dxf>
          </x14:cfRule>
          <xm:sqref>O44</xm:sqref>
        </x14:conditionalFormatting>
        <x14:conditionalFormatting xmlns:xm="http://schemas.microsoft.com/office/excel/2006/main">
          <x14:cfRule type="containsText" priority="2289" operator="containsText" id="{F6C93BF7-4E9D-47CB-B295-EA9744962659}">
            <xm:f>NOT(ISERROR(SEARCH($G$166,M47)))</xm:f>
            <xm:f>$G$166</xm:f>
            <x14:dxf>
              <fill>
                <patternFill>
                  <bgColor rgb="FFFF0000"/>
                </patternFill>
              </fill>
            </x14:dxf>
          </x14:cfRule>
          <x14:cfRule type="containsText" priority="2290" operator="containsText" id="{88BE0752-A315-43EA-B753-4DB862A08D43}">
            <xm:f>NOT(ISERROR(SEARCH($G$165,M47)))</xm:f>
            <xm:f>$G$165</xm:f>
            <x14:dxf>
              <fill>
                <patternFill>
                  <bgColor rgb="FFFFC000"/>
                </patternFill>
              </fill>
            </x14:dxf>
          </x14:cfRule>
          <x14:cfRule type="containsText" priority="2291" operator="containsText" id="{C29BA3AA-ABAA-4C70-AEAA-44D77A004A1F}">
            <xm:f>NOT(ISERROR(SEARCH($G$164,M47)))</xm:f>
            <xm:f>$G$164</xm:f>
            <x14:dxf>
              <fill>
                <patternFill>
                  <bgColor rgb="FFFFFF00"/>
                </patternFill>
              </fill>
            </x14:dxf>
          </x14:cfRule>
          <x14:cfRule type="containsText" priority="2292" operator="containsText" id="{78E40C1D-4B05-40DC-91A0-28460DA98BF4}">
            <xm:f>NOT(ISERROR(SEARCH($G$163,M47)))</xm:f>
            <xm:f>$G$163</xm:f>
            <x14:dxf>
              <fill>
                <patternFill>
                  <bgColor rgb="FF92D050"/>
                </patternFill>
              </fill>
            </x14:dxf>
          </x14:cfRule>
          <x14:cfRule type="containsText" priority="2293" operator="containsText" id="{F628462D-5AB9-4428-A471-81FD0A309E83}">
            <xm:f>NOT(ISERROR(SEARCH($G$162,M47)))</xm:f>
            <xm:f>$G$162</xm:f>
            <x14:dxf>
              <fill>
                <patternFill>
                  <bgColor rgb="FF00B050"/>
                </patternFill>
              </fill>
            </x14:dxf>
          </x14:cfRule>
          <xm:sqref>M47</xm:sqref>
        </x14:conditionalFormatting>
        <x14:conditionalFormatting xmlns:xm="http://schemas.microsoft.com/office/excel/2006/main">
          <x14:cfRule type="containsText" priority="2284" operator="containsText" id="{EC15DA96-6B71-4B7B-A388-2D3EFC14F642}">
            <xm:f>NOT(ISERROR(SEARCH($H$166,N47)))</xm:f>
            <xm:f>$H$166</xm:f>
            <x14:dxf>
              <fill>
                <patternFill>
                  <bgColor rgb="FFFF0000"/>
                </patternFill>
              </fill>
            </x14:dxf>
          </x14:cfRule>
          <x14:cfRule type="containsText" priority="2285" operator="containsText" id="{186AB1B2-F59E-4728-98DC-69E1D9083710}">
            <xm:f>NOT(ISERROR(SEARCH($H$165,N47)))</xm:f>
            <xm:f>$H$165</xm:f>
            <x14:dxf>
              <fill>
                <patternFill>
                  <bgColor rgb="FFFFC000"/>
                </patternFill>
              </fill>
            </x14:dxf>
          </x14:cfRule>
          <x14:cfRule type="containsText" priority="2286" operator="containsText" id="{79473038-16A7-495D-95F8-55149EE11C47}">
            <xm:f>NOT(ISERROR(SEARCH($H$164,N47)))</xm:f>
            <xm:f>$H$164</xm:f>
            <x14:dxf>
              <fill>
                <patternFill>
                  <bgColor rgb="FFFFFF00"/>
                </patternFill>
              </fill>
            </x14:dxf>
          </x14:cfRule>
          <x14:cfRule type="containsText" priority="2287" operator="containsText" id="{E6D32A89-50BD-4A56-8EA6-7E83E11010F8}">
            <xm:f>NOT(ISERROR(SEARCH($H$163,N47)))</xm:f>
            <xm:f>$H$163</xm:f>
            <x14:dxf>
              <fill>
                <patternFill>
                  <bgColor rgb="FF92D050"/>
                </patternFill>
              </fill>
            </x14:dxf>
          </x14:cfRule>
          <x14:cfRule type="containsText" priority="2288" operator="containsText" id="{57372B36-5FCC-495B-9344-9F9762622911}">
            <xm:f>NOT(ISERROR(SEARCH($H$162,N47)))</xm:f>
            <xm:f>$H$162</xm:f>
            <x14:dxf>
              <fill>
                <patternFill>
                  <bgColor rgb="FF00B050"/>
                </patternFill>
              </fill>
            </x14:dxf>
          </x14:cfRule>
          <xm:sqref>N47</xm:sqref>
        </x14:conditionalFormatting>
        <x14:conditionalFormatting xmlns:xm="http://schemas.microsoft.com/office/excel/2006/main">
          <x14:cfRule type="containsText" priority="2280" operator="containsText" id="{7F8FA5E2-6BDA-4788-B1F9-B610119C1DA1}">
            <xm:f>NOT(ISERROR(SEARCH($I$165,O47)))</xm:f>
            <xm:f>$I$165</xm:f>
            <x14:dxf>
              <fill>
                <patternFill>
                  <bgColor rgb="FFFF0000"/>
                </patternFill>
              </fill>
            </x14:dxf>
          </x14:cfRule>
          <x14:cfRule type="containsText" priority="2281" operator="containsText" id="{FC162762-ED42-4665-B811-B2EB1B3DAFB2}">
            <xm:f>NOT(ISERROR(SEARCH($I$164,O47)))</xm:f>
            <xm:f>$I$164</xm:f>
            <x14:dxf>
              <fill>
                <patternFill>
                  <bgColor theme="9" tint="-0.24994659260841701"/>
                </patternFill>
              </fill>
            </x14:dxf>
          </x14:cfRule>
          <x14:cfRule type="containsText" priority="2282" operator="containsText" id="{ED0A7E81-F37B-4AA1-8300-FEF58CA29DDE}">
            <xm:f>NOT(ISERROR(SEARCH($I$163,O47)))</xm:f>
            <xm:f>$I$163</xm:f>
            <x14:dxf>
              <fill>
                <patternFill>
                  <bgColor rgb="FFFFC000"/>
                </patternFill>
              </fill>
            </x14:dxf>
          </x14:cfRule>
          <x14:cfRule type="containsText" priority="2283" operator="containsText" id="{9301A2FC-2545-466D-BE8C-A92EDAC8FDFB}">
            <xm:f>NOT(ISERROR(SEARCH($I$162,O47)))</xm:f>
            <xm:f>$I$162</xm:f>
            <x14:dxf>
              <fill>
                <patternFill>
                  <bgColor rgb="FF00B050"/>
                </patternFill>
              </fill>
            </x14:dxf>
          </x14:cfRule>
          <xm:sqref>O47</xm:sqref>
        </x14:conditionalFormatting>
        <x14:conditionalFormatting xmlns:xm="http://schemas.microsoft.com/office/excel/2006/main">
          <x14:cfRule type="containsText" priority="2261" operator="containsText" id="{BD6DA91F-B825-4428-8077-DE6228381A76}">
            <xm:f>NOT(ISERROR(SEARCH($G$166,M48)))</xm:f>
            <xm:f>$G$166</xm:f>
            <x14:dxf>
              <fill>
                <patternFill>
                  <bgColor rgb="FFFF0000"/>
                </patternFill>
              </fill>
            </x14:dxf>
          </x14:cfRule>
          <x14:cfRule type="containsText" priority="2262" operator="containsText" id="{8D09612A-754E-4EEE-BB35-53C73C66E5BE}">
            <xm:f>NOT(ISERROR(SEARCH($G$165,M48)))</xm:f>
            <xm:f>$G$165</xm:f>
            <x14:dxf>
              <fill>
                <patternFill>
                  <bgColor rgb="FFFFC000"/>
                </patternFill>
              </fill>
            </x14:dxf>
          </x14:cfRule>
          <x14:cfRule type="containsText" priority="2263" operator="containsText" id="{0F7FEA53-C55C-409F-9551-B158795D01AD}">
            <xm:f>NOT(ISERROR(SEARCH($G$164,M48)))</xm:f>
            <xm:f>$G$164</xm:f>
            <x14:dxf>
              <fill>
                <patternFill>
                  <bgColor rgb="FFFFFF00"/>
                </patternFill>
              </fill>
            </x14:dxf>
          </x14:cfRule>
          <x14:cfRule type="containsText" priority="2264" operator="containsText" id="{64A37953-A452-4065-8D3F-B5C38DB33680}">
            <xm:f>NOT(ISERROR(SEARCH($G$163,M48)))</xm:f>
            <xm:f>$G$163</xm:f>
            <x14:dxf>
              <fill>
                <patternFill>
                  <bgColor rgb="FF92D050"/>
                </patternFill>
              </fill>
            </x14:dxf>
          </x14:cfRule>
          <x14:cfRule type="containsText" priority="2265" operator="containsText" id="{2AE6D1B2-A09F-4DE9-BABD-E50185C4337C}">
            <xm:f>NOT(ISERROR(SEARCH($G$162,M48)))</xm:f>
            <xm:f>$G$162</xm:f>
            <x14:dxf>
              <fill>
                <patternFill>
                  <bgColor rgb="FF00B050"/>
                </patternFill>
              </fill>
            </x14:dxf>
          </x14:cfRule>
          <xm:sqref>M48</xm:sqref>
        </x14:conditionalFormatting>
        <x14:conditionalFormatting xmlns:xm="http://schemas.microsoft.com/office/excel/2006/main">
          <x14:cfRule type="containsText" priority="2256" operator="containsText" id="{57A77A57-D12F-48BC-A47C-A8B4BC7589A0}">
            <xm:f>NOT(ISERROR(SEARCH($H$166,N48)))</xm:f>
            <xm:f>$H$166</xm:f>
            <x14:dxf>
              <fill>
                <patternFill>
                  <bgColor rgb="FFFF0000"/>
                </patternFill>
              </fill>
            </x14:dxf>
          </x14:cfRule>
          <x14:cfRule type="containsText" priority="2257" operator="containsText" id="{8FC14590-2F5F-4C7D-93AB-A1FEC68D4276}">
            <xm:f>NOT(ISERROR(SEARCH($H$165,N48)))</xm:f>
            <xm:f>$H$165</xm:f>
            <x14:dxf>
              <fill>
                <patternFill>
                  <bgColor rgb="FFFFC000"/>
                </patternFill>
              </fill>
            </x14:dxf>
          </x14:cfRule>
          <x14:cfRule type="containsText" priority="2258" operator="containsText" id="{E36AA548-651C-430F-9B24-4DBC3F7E27A2}">
            <xm:f>NOT(ISERROR(SEARCH($H$164,N48)))</xm:f>
            <xm:f>$H$164</xm:f>
            <x14:dxf>
              <fill>
                <patternFill>
                  <bgColor rgb="FFFFFF00"/>
                </patternFill>
              </fill>
            </x14:dxf>
          </x14:cfRule>
          <x14:cfRule type="containsText" priority="2259" operator="containsText" id="{4B978CCD-8E28-4699-80B1-157A70A0BCF9}">
            <xm:f>NOT(ISERROR(SEARCH($H$163,N48)))</xm:f>
            <xm:f>$H$163</xm:f>
            <x14:dxf>
              <fill>
                <patternFill>
                  <bgColor rgb="FF92D050"/>
                </patternFill>
              </fill>
            </x14:dxf>
          </x14:cfRule>
          <x14:cfRule type="containsText" priority="2260" operator="containsText" id="{8352339B-6B8C-4248-B4D6-A34E6E770844}">
            <xm:f>NOT(ISERROR(SEARCH($H$162,N48)))</xm:f>
            <xm:f>$H$162</xm:f>
            <x14:dxf>
              <fill>
                <patternFill>
                  <bgColor rgb="FF00B050"/>
                </patternFill>
              </fill>
            </x14:dxf>
          </x14:cfRule>
          <xm:sqref>N48</xm:sqref>
        </x14:conditionalFormatting>
        <x14:conditionalFormatting xmlns:xm="http://schemas.microsoft.com/office/excel/2006/main">
          <x14:cfRule type="containsText" priority="2252" operator="containsText" id="{7DE7ED2D-D1AA-400E-8B63-2C8ADC510C21}">
            <xm:f>NOT(ISERROR(SEARCH($I$165,O48)))</xm:f>
            <xm:f>$I$165</xm:f>
            <x14:dxf>
              <fill>
                <patternFill>
                  <bgColor rgb="FFFF0000"/>
                </patternFill>
              </fill>
            </x14:dxf>
          </x14:cfRule>
          <x14:cfRule type="containsText" priority="2253" operator="containsText" id="{157E4700-6A94-42CF-8D7A-6106B12B94DA}">
            <xm:f>NOT(ISERROR(SEARCH($I$164,O48)))</xm:f>
            <xm:f>$I$164</xm:f>
            <x14:dxf>
              <fill>
                <patternFill>
                  <bgColor theme="9" tint="-0.24994659260841701"/>
                </patternFill>
              </fill>
            </x14:dxf>
          </x14:cfRule>
          <x14:cfRule type="containsText" priority="2254" operator="containsText" id="{46574A79-177F-46CF-BB10-FDEC84A12F2B}">
            <xm:f>NOT(ISERROR(SEARCH($I$163,O48)))</xm:f>
            <xm:f>$I$163</xm:f>
            <x14:dxf>
              <fill>
                <patternFill>
                  <bgColor rgb="FFFFC000"/>
                </patternFill>
              </fill>
            </x14:dxf>
          </x14:cfRule>
          <x14:cfRule type="containsText" priority="2255" operator="containsText" id="{D75B2C6F-C193-4BD2-A2AF-9070EF980F09}">
            <xm:f>NOT(ISERROR(SEARCH($I$162,O48)))</xm:f>
            <xm:f>$I$162</xm:f>
            <x14:dxf>
              <fill>
                <patternFill>
                  <bgColor rgb="FF00B050"/>
                </patternFill>
              </fill>
            </x14:dxf>
          </x14:cfRule>
          <xm:sqref>O48</xm:sqref>
        </x14:conditionalFormatting>
        <x14:conditionalFormatting xmlns:xm="http://schemas.microsoft.com/office/excel/2006/main">
          <x14:cfRule type="containsText" priority="2136" operator="containsText" id="{AC08794C-D1C5-4968-B346-4C40F2B15461}">
            <xm:f>NOT(ISERROR(SEARCH($G$166,G16)))</xm:f>
            <xm:f>$G$166</xm:f>
            <x14:dxf>
              <fill>
                <patternFill>
                  <bgColor rgb="FFFF0000"/>
                </patternFill>
              </fill>
            </x14:dxf>
          </x14:cfRule>
          <x14:cfRule type="containsText" priority="2137" operator="containsText" id="{849E0638-0C3A-4BD6-8E04-848CD90E075E}">
            <xm:f>NOT(ISERROR(SEARCH($G$165,G16)))</xm:f>
            <xm:f>$G$165</xm:f>
            <x14:dxf>
              <fill>
                <patternFill>
                  <bgColor rgb="FFFFC000"/>
                </patternFill>
              </fill>
            </x14:dxf>
          </x14:cfRule>
          <x14:cfRule type="containsText" priority="2138" operator="containsText" id="{1DEC7671-D3E8-44BD-B193-F66CD7FB507E}">
            <xm:f>NOT(ISERROR(SEARCH($G$164,G16)))</xm:f>
            <xm:f>$G$164</xm:f>
            <x14:dxf>
              <fill>
                <patternFill>
                  <bgColor rgb="FFFFFF00"/>
                </patternFill>
              </fill>
            </x14:dxf>
          </x14:cfRule>
          <x14:cfRule type="containsText" priority="2139" operator="containsText" id="{B61DCEFB-52DA-44CD-A3F9-DFA632A0217D}">
            <xm:f>NOT(ISERROR(SEARCH($G$163,G16)))</xm:f>
            <xm:f>$G$163</xm:f>
            <x14:dxf>
              <fill>
                <patternFill>
                  <bgColor rgb="FF92D050"/>
                </patternFill>
              </fill>
            </x14:dxf>
          </x14:cfRule>
          <x14:cfRule type="containsText" priority="2140" operator="containsText" id="{7457236C-4B18-4307-948D-02A27AC9E14A}">
            <xm:f>NOT(ISERROR(SEARCH($G$162,G16)))</xm:f>
            <xm:f>$G$162</xm:f>
            <x14:dxf>
              <fill>
                <patternFill>
                  <bgColor rgb="FF00B050"/>
                </patternFill>
              </fill>
            </x14:dxf>
          </x14:cfRule>
          <xm:sqref>G16:G18</xm:sqref>
        </x14:conditionalFormatting>
        <x14:conditionalFormatting xmlns:xm="http://schemas.microsoft.com/office/excel/2006/main">
          <x14:cfRule type="containsText" priority="2131" operator="containsText" id="{FE2666CC-4EAB-47A1-9B81-87A4B67B8537}">
            <xm:f>NOT(ISERROR(SEARCH($G$166,G22)))</xm:f>
            <xm:f>$G$166</xm:f>
            <x14:dxf>
              <fill>
                <patternFill>
                  <bgColor rgb="FFFF0000"/>
                </patternFill>
              </fill>
            </x14:dxf>
          </x14:cfRule>
          <x14:cfRule type="containsText" priority="2132" operator="containsText" id="{0D52BC16-7777-49D9-B603-920EFDF9C691}">
            <xm:f>NOT(ISERROR(SEARCH($G$165,G22)))</xm:f>
            <xm:f>$G$165</xm:f>
            <x14:dxf>
              <fill>
                <patternFill>
                  <bgColor rgb="FFFFC000"/>
                </patternFill>
              </fill>
            </x14:dxf>
          </x14:cfRule>
          <x14:cfRule type="containsText" priority="2133" operator="containsText" id="{042ACCAB-F735-4D2A-A485-0B77B9A32FC4}">
            <xm:f>NOT(ISERROR(SEARCH($G$164,G22)))</xm:f>
            <xm:f>$G$164</xm:f>
            <x14:dxf>
              <fill>
                <patternFill>
                  <bgColor rgb="FFFFFF00"/>
                </patternFill>
              </fill>
            </x14:dxf>
          </x14:cfRule>
          <x14:cfRule type="containsText" priority="2134" operator="containsText" id="{427301F3-8B1B-4F98-80A9-7FD36A888D5B}">
            <xm:f>NOT(ISERROR(SEARCH($G$163,G22)))</xm:f>
            <xm:f>$G$163</xm:f>
            <x14:dxf>
              <fill>
                <patternFill>
                  <bgColor rgb="FF92D050"/>
                </patternFill>
              </fill>
            </x14:dxf>
          </x14:cfRule>
          <x14:cfRule type="containsText" priority="2135" operator="containsText" id="{A96D7575-C459-47E2-A359-001D39D47BA1}">
            <xm:f>NOT(ISERROR(SEARCH($G$162,G22)))</xm:f>
            <xm:f>$G$162</xm:f>
            <x14:dxf>
              <fill>
                <patternFill>
                  <bgColor rgb="FF00B050"/>
                </patternFill>
              </fill>
            </x14:dxf>
          </x14:cfRule>
          <xm:sqref>G22:G24</xm:sqref>
        </x14:conditionalFormatting>
        <x14:conditionalFormatting xmlns:xm="http://schemas.microsoft.com/office/excel/2006/main">
          <x14:cfRule type="containsText" priority="2126" operator="containsText" id="{DA9722CF-5924-4D0E-99BD-05F8C94FBCE8}">
            <xm:f>NOT(ISERROR(SEARCH($G$166,G19)))</xm:f>
            <xm:f>$G$166</xm:f>
            <x14:dxf>
              <fill>
                <patternFill>
                  <bgColor rgb="FFFF0000"/>
                </patternFill>
              </fill>
            </x14:dxf>
          </x14:cfRule>
          <x14:cfRule type="containsText" priority="2127" operator="containsText" id="{FAAD38BC-C8FB-41B6-958F-C7DDEA37CD07}">
            <xm:f>NOT(ISERROR(SEARCH($G$165,G19)))</xm:f>
            <xm:f>$G$165</xm:f>
            <x14:dxf>
              <fill>
                <patternFill>
                  <bgColor rgb="FFFFC000"/>
                </patternFill>
              </fill>
            </x14:dxf>
          </x14:cfRule>
          <x14:cfRule type="containsText" priority="2128" operator="containsText" id="{90E062CE-896C-4345-B7C4-9F80F9C26163}">
            <xm:f>NOT(ISERROR(SEARCH($G$164,G19)))</xm:f>
            <xm:f>$G$164</xm:f>
            <x14:dxf>
              <fill>
                <patternFill>
                  <bgColor rgb="FFFFFF00"/>
                </patternFill>
              </fill>
            </x14:dxf>
          </x14:cfRule>
          <x14:cfRule type="containsText" priority="2129" operator="containsText" id="{FF21CBB1-AD61-4A7D-85A9-9DDEE7660024}">
            <xm:f>NOT(ISERROR(SEARCH($G$163,G19)))</xm:f>
            <xm:f>$G$163</xm:f>
            <x14:dxf>
              <fill>
                <patternFill>
                  <bgColor rgb="FF92D050"/>
                </patternFill>
              </fill>
            </x14:dxf>
          </x14:cfRule>
          <x14:cfRule type="containsText" priority="2130" operator="containsText" id="{D6158BF2-0CF9-4142-A1CE-AEEC9FF11DF1}">
            <xm:f>NOT(ISERROR(SEARCH($G$162,G19)))</xm:f>
            <xm:f>$G$162</xm:f>
            <x14:dxf>
              <fill>
                <patternFill>
                  <bgColor rgb="FF00B050"/>
                </patternFill>
              </fill>
            </x14:dxf>
          </x14:cfRule>
          <xm:sqref>G19:G21</xm:sqref>
        </x14:conditionalFormatting>
        <x14:conditionalFormatting xmlns:xm="http://schemas.microsoft.com/office/excel/2006/main">
          <x14:cfRule type="containsText" priority="2121" operator="containsText" id="{13FF7D25-67C4-4C04-959A-62395C0F451A}">
            <xm:f>NOT(ISERROR(SEARCH($H$166,H16)))</xm:f>
            <xm:f>$H$166</xm:f>
            <x14:dxf>
              <fill>
                <patternFill>
                  <bgColor rgb="FFFF0000"/>
                </patternFill>
              </fill>
            </x14:dxf>
          </x14:cfRule>
          <x14:cfRule type="containsText" priority="2122" operator="containsText" id="{A650F1B9-38C5-4017-9CEF-B1B56AA74ED5}">
            <xm:f>NOT(ISERROR(SEARCH($H$165,H16)))</xm:f>
            <xm:f>$H$165</xm:f>
            <x14:dxf>
              <fill>
                <patternFill>
                  <bgColor rgb="FFFFC000"/>
                </patternFill>
              </fill>
            </x14:dxf>
          </x14:cfRule>
          <x14:cfRule type="containsText" priority="2123" operator="containsText" id="{3AF2F566-CB0E-40D1-859A-445747309B52}">
            <xm:f>NOT(ISERROR(SEARCH($H$164,H16)))</xm:f>
            <xm:f>$H$164</xm:f>
            <x14:dxf>
              <fill>
                <patternFill>
                  <bgColor rgb="FFFFFF00"/>
                </patternFill>
              </fill>
            </x14:dxf>
          </x14:cfRule>
          <x14:cfRule type="containsText" priority="2124" operator="containsText" id="{10263300-A605-4A71-BC5E-C2AB6E2A31A6}">
            <xm:f>NOT(ISERROR(SEARCH($H$163,H16)))</xm:f>
            <xm:f>$H$163</xm:f>
            <x14:dxf>
              <fill>
                <patternFill>
                  <bgColor rgb="FF92D050"/>
                </patternFill>
              </fill>
            </x14:dxf>
          </x14:cfRule>
          <x14:cfRule type="containsText" priority="2125" operator="containsText" id="{7A8E04E1-0EDC-44D8-8120-E0F06C4B15D6}">
            <xm:f>NOT(ISERROR(SEARCH($H$162,H16)))</xm:f>
            <xm:f>$H$162</xm:f>
            <x14:dxf>
              <fill>
                <patternFill>
                  <bgColor rgb="FF00B050"/>
                </patternFill>
              </fill>
            </x14:dxf>
          </x14:cfRule>
          <xm:sqref>H16:H18</xm:sqref>
        </x14:conditionalFormatting>
        <x14:conditionalFormatting xmlns:xm="http://schemas.microsoft.com/office/excel/2006/main">
          <x14:cfRule type="containsText" priority="2116" operator="containsText" id="{ABD5EA5E-00C6-4650-AEDE-EA680C2E8730}">
            <xm:f>NOT(ISERROR(SEARCH($H$166,H22)))</xm:f>
            <xm:f>$H$166</xm:f>
            <x14:dxf>
              <fill>
                <patternFill>
                  <bgColor rgb="FFFF0000"/>
                </patternFill>
              </fill>
            </x14:dxf>
          </x14:cfRule>
          <x14:cfRule type="containsText" priority="2117" operator="containsText" id="{25019ACA-A188-4EB2-9F79-01282CF87F01}">
            <xm:f>NOT(ISERROR(SEARCH($H$165,H22)))</xm:f>
            <xm:f>$H$165</xm:f>
            <x14:dxf>
              <fill>
                <patternFill>
                  <bgColor rgb="FFFFC000"/>
                </patternFill>
              </fill>
            </x14:dxf>
          </x14:cfRule>
          <x14:cfRule type="containsText" priority="2118" operator="containsText" id="{CD2389BD-4428-4F08-ACAF-2F8BBCB3CABD}">
            <xm:f>NOT(ISERROR(SEARCH($H$164,H22)))</xm:f>
            <xm:f>$H$164</xm:f>
            <x14:dxf>
              <fill>
                <patternFill>
                  <bgColor rgb="FFFFFF00"/>
                </patternFill>
              </fill>
            </x14:dxf>
          </x14:cfRule>
          <x14:cfRule type="containsText" priority="2119" operator="containsText" id="{FF878DDB-D662-4D8B-9C5F-76B605CEBB38}">
            <xm:f>NOT(ISERROR(SEARCH($H$163,H22)))</xm:f>
            <xm:f>$H$163</xm:f>
            <x14:dxf>
              <fill>
                <patternFill>
                  <bgColor rgb="FF92D050"/>
                </patternFill>
              </fill>
            </x14:dxf>
          </x14:cfRule>
          <x14:cfRule type="containsText" priority="2120" operator="containsText" id="{0578FE91-B9CB-4006-A0BC-F36B7D25C645}">
            <xm:f>NOT(ISERROR(SEARCH($H$162,H22)))</xm:f>
            <xm:f>$H$162</xm:f>
            <x14:dxf>
              <fill>
                <patternFill>
                  <bgColor rgb="FF00B050"/>
                </patternFill>
              </fill>
            </x14:dxf>
          </x14:cfRule>
          <xm:sqref>H22:H24</xm:sqref>
        </x14:conditionalFormatting>
        <x14:conditionalFormatting xmlns:xm="http://schemas.microsoft.com/office/excel/2006/main">
          <x14:cfRule type="containsText" priority="2111" operator="containsText" id="{F02A928A-1D2B-4223-9863-3D87839B6B99}">
            <xm:f>NOT(ISERROR(SEARCH($H$166,H19)))</xm:f>
            <xm:f>$H$166</xm:f>
            <x14:dxf>
              <fill>
                <patternFill>
                  <bgColor rgb="FFFF0000"/>
                </patternFill>
              </fill>
            </x14:dxf>
          </x14:cfRule>
          <x14:cfRule type="containsText" priority="2112" operator="containsText" id="{D6BA52B8-54EC-444C-9DE4-4BBAC73A0AD2}">
            <xm:f>NOT(ISERROR(SEARCH($H$165,H19)))</xm:f>
            <xm:f>$H$165</xm:f>
            <x14:dxf>
              <fill>
                <patternFill>
                  <bgColor rgb="FFFFC000"/>
                </patternFill>
              </fill>
            </x14:dxf>
          </x14:cfRule>
          <x14:cfRule type="containsText" priority="2113" operator="containsText" id="{C858D17B-7BE9-4748-A823-F064CF98D186}">
            <xm:f>NOT(ISERROR(SEARCH($H$164,H19)))</xm:f>
            <xm:f>$H$164</xm:f>
            <x14:dxf>
              <fill>
                <patternFill>
                  <bgColor rgb="FFFFFF00"/>
                </patternFill>
              </fill>
            </x14:dxf>
          </x14:cfRule>
          <x14:cfRule type="containsText" priority="2114" operator="containsText" id="{2FC9ADEA-8EB5-4691-B51A-55FDED8F17C7}">
            <xm:f>NOT(ISERROR(SEARCH($H$163,H19)))</xm:f>
            <xm:f>$H$163</xm:f>
            <x14:dxf>
              <fill>
                <patternFill>
                  <bgColor rgb="FF92D050"/>
                </patternFill>
              </fill>
            </x14:dxf>
          </x14:cfRule>
          <x14:cfRule type="containsText" priority="2115" operator="containsText" id="{FD64AED8-7C88-4A06-A929-1115752C9FA1}">
            <xm:f>NOT(ISERROR(SEARCH($H$162,H19)))</xm:f>
            <xm:f>$H$162</xm:f>
            <x14:dxf>
              <fill>
                <patternFill>
                  <bgColor rgb="FF00B050"/>
                </patternFill>
              </fill>
            </x14:dxf>
          </x14:cfRule>
          <xm:sqref>H19:H21</xm:sqref>
        </x14:conditionalFormatting>
        <x14:conditionalFormatting xmlns:xm="http://schemas.microsoft.com/office/excel/2006/main">
          <x14:cfRule type="containsText" priority="2107" operator="containsText" id="{A0503585-32F0-47F2-99CC-41282C1BBAEF}">
            <xm:f>NOT(ISERROR(SEARCH($I$165,I19)))</xm:f>
            <xm:f>$I$165</xm:f>
            <x14:dxf>
              <fill>
                <patternFill>
                  <bgColor rgb="FFFF0000"/>
                </patternFill>
              </fill>
            </x14:dxf>
          </x14:cfRule>
          <x14:cfRule type="containsText" priority="2108" operator="containsText" id="{4BEC1273-3C8B-44C0-9277-80252C01D6DD}">
            <xm:f>NOT(ISERROR(SEARCH($I$164,I19)))</xm:f>
            <xm:f>$I$164</xm:f>
            <x14:dxf>
              <fill>
                <patternFill>
                  <bgColor rgb="FFC85F08"/>
                </patternFill>
              </fill>
            </x14:dxf>
          </x14:cfRule>
          <x14:cfRule type="containsText" priority="2109" operator="containsText" id="{DCC4C478-A6B8-4511-B14F-9D5EF25E3D76}">
            <xm:f>NOT(ISERROR(SEARCH($I$163,I19)))</xm:f>
            <xm:f>$I$163</xm:f>
            <x14:dxf>
              <fill>
                <patternFill>
                  <bgColor rgb="FFFFC000"/>
                </patternFill>
              </fill>
            </x14:dxf>
          </x14:cfRule>
          <x14:cfRule type="containsText" priority="2110" operator="containsText" id="{8353C916-D984-4EE7-98FD-508A267B6765}">
            <xm:f>NOT(ISERROR(SEARCH($I$162,I19)))</xm:f>
            <xm:f>$I$162</xm:f>
            <x14:dxf>
              <fill>
                <patternFill>
                  <bgColor rgb="FF00B050"/>
                </patternFill>
              </fill>
            </x14:dxf>
          </x14:cfRule>
          <xm:sqref>I19:I21</xm:sqref>
        </x14:conditionalFormatting>
        <x14:conditionalFormatting xmlns:xm="http://schemas.microsoft.com/office/excel/2006/main">
          <x14:cfRule type="containsText" priority="2099" operator="containsText" id="{35E2A054-FF65-4841-83FB-D34B0857BF09}">
            <xm:f>NOT(ISERROR(SEARCH($I$165,I22)))</xm:f>
            <xm:f>$I$165</xm:f>
            <x14:dxf>
              <fill>
                <patternFill>
                  <bgColor rgb="FFFF0000"/>
                </patternFill>
              </fill>
            </x14:dxf>
          </x14:cfRule>
          <x14:cfRule type="containsText" priority="2100" operator="containsText" id="{21244A60-01EF-4C81-8BEE-EA6FE365D117}">
            <xm:f>NOT(ISERROR(SEARCH($I$164,I22)))</xm:f>
            <xm:f>$I$164</xm:f>
            <x14:dxf>
              <fill>
                <patternFill>
                  <bgColor rgb="FFC85F08"/>
                </patternFill>
              </fill>
            </x14:dxf>
          </x14:cfRule>
          <x14:cfRule type="containsText" priority="2101" operator="containsText" id="{3075DE79-06B2-4E53-B5E3-E48D7C5C3F92}">
            <xm:f>NOT(ISERROR(SEARCH($I$163,I22)))</xm:f>
            <xm:f>$I$163</xm:f>
            <x14:dxf>
              <fill>
                <patternFill>
                  <bgColor rgb="FFFFC000"/>
                </patternFill>
              </fill>
            </x14:dxf>
          </x14:cfRule>
          <x14:cfRule type="containsText" priority="2102" operator="containsText" id="{1103067A-D031-4360-B677-818356EC4510}">
            <xm:f>NOT(ISERROR(SEARCH($I$162,I22)))</xm:f>
            <xm:f>$I$162</xm:f>
            <x14:dxf>
              <fill>
                <patternFill>
                  <bgColor rgb="FF00B050"/>
                </patternFill>
              </fill>
            </x14:dxf>
          </x14:cfRule>
          <xm:sqref>I22:I24</xm:sqref>
        </x14:conditionalFormatting>
        <x14:conditionalFormatting xmlns:xm="http://schemas.microsoft.com/office/excel/2006/main">
          <x14:cfRule type="containsText" priority="2094" operator="containsText" id="{24E80BA3-F54B-4045-A922-C7E9B07240DA}">
            <xm:f>NOT(ISERROR(SEARCH($G$166,M16)))</xm:f>
            <xm:f>$G$166</xm:f>
            <x14:dxf>
              <fill>
                <patternFill>
                  <bgColor rgb="FFFF0000"/>
                </patternFill>
              </fill>
            </x14:dxf>
          </x14:cfRule>
          <x14:cfRule type="containsText" priority="2095" operator="containsText" id="{B153166E-C6A4-4C86-839A-7F2CBFCCA2C8}">
            <xm:f>NOT(ISERROR(SEARCH($G$165,M16)))</xm:f>
            <xm:f>$G$165</xm:f>
            <x14:dxf>
              <fill>
                <patternFill>
                  <bgColor rgb="FFFFC000"/>
                </patternFill>
              </fill>
            </x14:dxf>
          </x14:cfRule>
          <x14:cfRule type="containsText" priority="2096" operator="containsText" id="{63BCB5D5-4D13-4B88-AA34-589D1D13A6FA}">
            <xm:f>NOT(ISERROR(SEARCH($G$164,M16)))</xm:f>
            <xm:f>$G$164</xm:f>
            <x14:dxf>
              <fill>
                <patternFill>
                  <bgColor rgb="FFFFFF00"/>
                </patternFill>
              </fill>
            </x14:dxf>
          </x14:cfRule>
          <x14:cfRule type="containsText" priority="2097" operator="containsText" id="{66CA0FDA-68CF-4012-BD33-98D86049C63A}">
            <xm:f>NOT(ISERROR(SEARCH($G$163,M16)))</xm:f>
            <xm:f>$G$163</xm:f>
            <x14:dxf>
              <fill>
                <patternFill>
                  <bgColor rgb="FF92D050"/>
                </patternFill>
              </fill>
            </x14:dxf>
          </x14:cfRule>
          <x14:cfRule type="containsText" priority="2098" operator="containsText" id="{935FA12C-1AF9-4742-9389-3CC20EC91BF1}">
            <xm:f>NOT(ISERROR(SEARCH($G$162,M16)))</xm:f>
            <xm:f>$G$162</xm:f>
            <x14:dxf>
              <fill>
                <patternFill>
                  <bgColor rgb="FF00B050"/>
                </patternFill>
              </fill>
            </x14:dxf>
          </x14:cfRule>
          <xm:sqref>M16:M18</xm:sqref>
        </x14:conditionalFormatting>
        <x14:conditionalFormatting xmlns:xm="http://schemas.microsoft.com/office/excel/2006/main">
          <x14:cfRule type="containsText" priority="2089" operator="containsText" id="{A69DB647-5628-401C-A318-31D92C53B3FD}">
            <xm:f>NOT(ISERROR(SEARCH($H$166,N16)))</xm:f>
            <xm:f>$H$166</xm:f>
            <x14:dxf>
              <fill>
                <patternFill>
                  <bgColor rgb="FFFF0000"/>
                </patternFill>
              </fill>
            </x14:dxf>
          </x14:cfRule>
          <x14:cfRule type="containsText" priority="2090" operator="containsText" id="{751C1084-F2F4-4183-828A-9CFF5D59CFAB}">
            <xm:f>NOT(ISERROR(SEARCH($H$165,N16)))</xm:f>
            <xm:f>$H$165</xm:f>
            <x14:dxf>
              <fill>
                <patternFill>
                  <bgColor rgb="FFFFC000"/>
                </patternFill>
              </fill>
            </x14:dxf>
          </x14:cfRule>
          <x14:cfRule type="containsText" priority="2091" operator="containsText" id="{805D6E0A-6547-4B53-B5DD-BA040B29B87A}">
            <xm:f>NOT(ISERROR(SEARCH($H$164,N16)))</xm:f>
            <xm:f>$H$164</xm:f>
            <x14:dxf>
              <fill>
                <patternFill>
                  <bgColor rgb="FFFFFF00"/>
                </patternFill>
              </fill>
            </x14:dxf>
          </x14:cfRule>
          <x14:cfRule type="containsText" priority="2092" operator="containsText" id="{C8081F09-9479-472F-B732-C2D672161A35}">
            <xm:f>NOT(ISERROR(SEARCH($H$163,N16)))</xm:f>
            <xm:f>$H$163</xm:f>
            <x14:dxf>
              <fill>
                <patternFill>
                  <bgColor rgb="FF92D050"/>
                </patternFill>
              </fill>
            </x14:dxf>
          </x14:cfRule>
          <x14:cfRule type="containsText" priority="2093" operator="containsText" id="{B68ADFB8-3557-4B7B-A505-E89640EAAC4C}">
            <xm:f>NOT(ISERROR(SEARCH($H$162,N16)))</xm:f>
            <xm:f>$H$162</xm:f>
            <x14:dxf>
              <fill>
                <patternFill>
                  <bgColor rgb="FF00B050"/>
                </patternFill>
              </fill>
            </x14:dxf>
          </x14:cfRule>
          <xm:sqref>N16:N18</xm:sqref>
        </x14:conditionalFormatting>
        <x14:conditionalFormatting xmlns:xm="http://schemas.microsoft.com/office/excel/2006/main">
          <x14:cfRule type="containsText" priority="2085" operator="containsText" id="{3D928975-3AC8-478A-94BB-0B396524B204}">
            <xm:f>NOT(ISERROR(SEARCH($I$165,O16)))</xm:f>
            <xm:f>$I$165</xm:f>
            <x14:dxf>
              <fill>
                <patternFill>
                  <bgColor rgb="FFFF0000"/>
                </patternFill>
              </fill>
            </x14:dxf>
          </x14:cfRule>
          <x14:cfRule type="containsText" priority="2086" operator="containsText" id="{DF6C45C7-6D52-4542-AA6A-3135AFF6B577}">
            <xm:f>NOT(ISERROR(SEARCH($I$164,O16)))</xm:f>
            <xm:f>$I$164</xm:f>
            <x14:dxf>
              <fill>
                <patternFill>
                  <bgColor rgb="FFC85F08"/>
                </patternFill>
              </fill>
            </x14:dxf>
          </x14:cfRule>
          <x14:cfRule type="containsText" priority="2087" operator="containsText" id="{2E89F17A-C378-4777-A5D9-C9F6A9F113BB}">
            <xm:f>NOT(ISERROR(SEARCH($I$163,O16)))</xm:f>
            <xm:f>$I$163</xm:f>
            <x14:dxf>
              <fill>
                <patternFill>
                  <bgColor rgb="FFFFC000"/>
                </patternFill>
              </fill>
            </x14:dxf>
          </x14:cfRule>
          <x14:cfRule type="containsText" priority="2088" operator="containsText" id="{FDFE6647-2134-4D3E-BBFB-A1FCAE00929B}">
            <xm:f>NOT(ISERROR(SEARCH($I$162,O16)))</xm:f>
            <xm:f>$I$162</xm:f>
            <x14:dxf>
              <fill>
                <patternFill>
                  <bgColor rgb="FF00B050"/>
                </patternFill>
              </fill>
            </x14:dxf>
          </x14:cfRule>
          <xm:sqref>O16:O18</xm:sqref>
        </x14:conditionalFormatting>
        <x14:conditionalFormatting xmlns:xm="http://schemas.microsoft.com/office/excel/2006/main">
          <x14:cfRule type="containsText" priority="2080" operator="containsText" id="{ED2DFF7C-65EE-4771-81E4-3F84B180269A}">
            <xm:f>NOT(ISERROR(SEARCH($G$166,M19)))</xm:f>
            <xm:f>$G$166</xm:f>
            <x14:dxf>
              <fill>
                <patternFill>
                  <bgColor rgb="FFFF0000"/>
                </patternFill>
              </fill>
            </x14:dxf>
          </x14:cfRule>
          <x14:cfRule type="containsText" priority="2081" operator="containsText" id="{9E2D1CF5-EDAB-43E9-8443-4636F3C94673}">
            <xm:f>NOT(ISERROR(SEARCH($G$165,M19)))</xm:f>
            <xm:f>$G$165</xm:f>
            <x14:dxf>
              <fill>
                <patternFill>
                  <bgColor rgb="FFFFC000"/>
                </patternFill>
              </fill>
            </x14:dxf>
          </x14:cfRule>
          <x14:cfRule type="containsText" priority="2082" operator="containsText" id="{6510FDE6-88B4-4775-BAB4-A95CF42B8CB6}">
            <xm:f>NOT(ISERROR(SEARCH($G$164,M19)))</xm:f>
            <xm:f>$G$164</xm:f>
            <x14:dxf>
              <fill>
                <patternFill>
                  <bgColor rgb="FFFFFF00"/>
                </patternFill>
              </fill>
            </x14:dxf>
          </x14:cfRule>
          <x14:cfRule type="containsText" priority="2083" operator="containsText" id="{67A817C4-A50A-41BA-AE72-ADE2F78F12B6}">
            <xm:f>NOT(ISERROR(SEARCH($G$163,M19)))</xm:f>
            <xm:f>$G$163</xm:f>
            <x14:dxf>
              <fill>
                <patternFill>
                  <bgColor rgb="FF92D050"/>
                </patternFill>
              </fill>
            </x14:dxf>
          </x14:cfRule>
          <x14:cfRule type="containsText" priority="2084" operator="containsText" id="{6C01B3C5-089A-4AEC-823E-3F393299F11C}">
            <xm:f>NOT(ISERROR(SEARCH($G$162,M19)))</xm:f>
            <xm:f>$G$162</xm:f>
            <x14:dxf>
              <fill>
                <patternFill>
                  <bgColor rgb="FF00B050"/>
                </patternFill>
              </fill>
            </x14:dxf>
          </x14:cfRule>
          <xm:sqref>M19:M21</xm:sqref>
        </x14:conditionalFormatting>
        <x14:conditionalFormatting xmlns:xm="http://schemas.microsoft.com/office/excel/2006/main">
          <x14:cfRule type="containsText" priority="2075" operator="containsText" id="{FC07B042-7C6F-4F5D-9252-74ABFB01E842}">
            <xm:f>NOT(ISERROR(SEARCH($H$166,N19)))</xm:f>
            <xm:f>$H$166</xm:f>
            <x14:dxf>
              <fill>
                <patternFill>
                  <bgColor rgb="FFFF0000"/>
                </patternFill>
              </fill>
            </x14:dxf>
          </x14:cfRule>
          <x14:cfRule type="containsText" priority="2076" operator="containsText" id="{035D764A-A594-4108-8693-CC9DAA92B6C9}">
            <xm:f>NOT(ISERROR(SEARCH($H$165,N19)))</xm:f>
            <xm:f>$H$165</xm:f>
            <x14:dxf>
              <fill>
                <patternFill>
                  <bgColor rgb="FFFFC000"/>
                </patternFill>
              </fill>
            </x14:dxf>
          </x14:cfRule>
          <x14:cfRule type="containsText" priority="2077" operator="containsText" id="{9F4D2442-778D-4880-B5DA-24FAAD339148}">
            <xm:f>NOT(ISERROR(SEARCH($H$164,N19)))</xm:f>
            <xm:f>$H$164</xm:f>
            <x14:dxf>
              <fill>
                <patternFill>
                  <bgColor rgb="FFFFFF00"/>
                </patternFill>
              </fill>
            </x14:dxf>
          </x14:cfRule>
          <x14:cfRule type="containsText" priority="2078" operator="containsText" id="{D20BBB83-DAD6-4491-8B66-A4C14EEECE35}">
            <xm:f>NOT(ISERROR(SEARCH($H$163,N19)))</xm:f>
            <xm:f>$H$163</xm:f>
            <x14:dxf>
              <fill>
                <patternFill>
                  <bgColor rgb="FF92D050"/>
                </patternFill>
              </fill>
            </x14:dxf>
          </x14:cfRule>
          <x14:cfRule type="containsText" priority="2079" operator="containsText" id="{265E99BD-481C-4872-AEA0-280FEC1A19AA}">
            <xm:f>NOT(ISERROR(SEARCH($H$162,N19)))</xm:f>
            <xm:f>$H$162</xm:f>
            <x14:dxf>
              <fill>
                <patternFill>
                  <bgColor rgb="FF00B050"/>
                </patternFill>
              </fill>
            </x14:dxf>
          </x14:cfRule>
          <xm:sqref>N19:N21</xm:sqref>
        </x14:conditionalFormatting>
        <x14:conditionalFormatting xmlns:xm="http://schemas.microsoft.com/office/excel/2006/main">
          <x14:cfRule type="containsText" priority="2071" operator="containsText" id="{563A28C2-D2F7-4094-8D34-A93C5BBFDD00}">
            <xm:f>NOT(ISERROR(SEARCH($I$165,O19)))</xm:f>
            <xm:f>$I$165</xm:f>
            <x14:dxf>
              <fill>
                <patternFill>
                  <bgColor rgb="FFFF0000"/>
                </patternFill>
              </fill>
            </x14:dxf>
          </x14:cfRule>
          <x14:cfRule type="containsText" priority="2072" operator="containsText" id="{8F7345B8-89C3-448E-8F44-61B10BA829AA}">
            <xm:f>NOT(ISERROR(SEARCH($I$164,O19)))</xm:f>
            <xm:f>$I$164</xm:f>
            <x14:dxf>
              <fill>
                <patternFill>
                  <bgColor rgb="FFC85F08"/>
                </patternFill>
              </fill>
            </x14:dxf>
          </x14:cfRule>
          <x14:cfRule type="containsText" priority="2073" operator="containsText" id="{557A7019-F8CF-45C6-A28E-F4329D47AFA5}">
            <xm:f>NOT(ISERROR(SEARCH($I$163,O19)))</xm:f>
            <xm:f>$I$163</xm:f>
            <x14:dxf>
              <fill>
                <patternFill>
                  <bgColor rgb="FFFFC000"/>
                </patternFill>
              </fill>
            </x14:dxf>
          </x14:cfRule>
          <x14:cfRule type="containsText" priority="2074" operator="containsText" id="{F02BEEBC-0736-42A8-B185-E6882415DFB7}">
            <xm:f>NOT(ISERROR(SEARCH($I$162,O19)))</xm:f>
            <xm:f>$I$162</xm:f>
            <x14:dxf>
              <fill>
                <patternFill>
                  <bgColor rgb="FF00B050"/>
                </patternFill>
              </fill>
            </x14:dxf>
          </x14:cfRule>
          <xm:sqref>O19:O21</xm:sqref>
        </x14:conditionalFormatting>
        <x14:conditionalFormatting xmlns:xm="http://schemas.microsoft.com/office/excel/2006/main">
          <x14:cfRule type="containsText" priority="2067" operator="containsText" id="{FD190942-2FD0-4CC9-8AC6-8688D232BB04}">
            <xm:f>NOT(ISERROR(SEARCH($I$165,I16)))</xm:f>
            <xm:f>$I$165</xm:f>
            <x14:dxf>
              <fill>
                <patternFill>
                  <bgColor rgb="FFFF0000"/>
                </patternFill>
              </fill>
            </x14:dxf>
          </x14:cfRule>
          <x14:cfRule type="containsText" priority="2068" operator="containsText" id="{86E09EB3-662D-4E11-B10C-917708CD3B94}">
            <xm:f>NOT(ISERROR(SEARCH($I$164,I16)))</xm:f>
            <xm:f>$I$164</xm:f>
            <x14:dxf>
              <fill>
                <patternFill>
                  <bgColor rgb="FFC85F08"/>
                </patternFill>
              </fill>
            </x14:dxf>
          </x14:cfRule>
          <x14:cfRule type="containsText" priority="2069" operator="containsText" id="{0A49FECE-7B76-49F7-BC45-A456CF0596C7}">
            <xm:f>NOT(ISERROR(SEARCH($I$163,I16)))</xm:f>
            <xm:f>$I$163</xm:f>
            <x14:dxf>
              <fill>
                <patternFill>
                  <bgColor rgb="FFFFC000"/>
                </patternFill>
              </fill>
            </x14:dxf>
          </x14:cfRule>
          <x14:cfRule type="containsText" priority="2070" operator="containsText" id="{4053D3CF-B041-4578-A211-97BA2E394EA6}">
            <xm:f>NOT(ISERROR(SEARCH($I$162,I16)))</xm:f>
            <xm:f>$I$162</xm:f>
            <x14:dxf>
              <fill>
                <patternFill>
                  <bgColor rgb="FF00B050"/>
                </patternFill>
              </fill>
            </x14:dxf>
          </x14:cfRule>
          <xm:sqref>I16:I18</xm:sqref>
        </x14:conditionalFormatting>
        <x14:conditionalFormatting xmlns:xm="http://schemas.microsoft.com/office/excel/2006/main">
          <x14:cfRule type="containsText" priority="2062" operator="containsText" id="{47C4ABE7-A785-48B8-AAAD-9B0B3DC77515}">
            <xm:f>NOT(ISERROR(SEARCH($G$166,M22)))</xm:f>
            <xm:f>$G$166</xm:f>
            <x14:dxf>
              <fill>
                <patternFill>
                  <bgColor rgb="FFFF0000"/>
                </patternFill>
              </fill>
            </x14:dxf>
          </x14:cfRule>
          <x14:cfRule type="containsText" priority="2063" operator="containsText" id="{573F28B6-2947-42EE-BB67-5605BD3F7E10}">
            <xm:f>NOT(ISERROR(SEARCH($G$165,M22)))</xm:f>
            <xm:f>$G$165</xm:f>
            <x14:dxf>
              <fill>
                <patternFill>
                  <bgColor rgb="FFFFC000"/>
                </patternFill>
              </fill>
            </x14:dxf>
          </x14:cfRule>
          <x14:cfRule type="containsText" priority="2064" operator="containsText" id="{47640331-CF0A-4839-A1C8-74D16031B9C1}">
            <xm:f>NOT(ISERROR(SEARCH($G$164,M22)))</xm:f>
            <xm:f>$G$164</xm:f>
            <x14:dxf>
              <fill>
                <patternFill>
                  <bgColor rgb="FFFFFF00"/>
                </patternFill>
              </fill>
            </x14:dxf>
          </x14:cfRule>
          <x14:cfRule type="containsText" priority="2065" operator="containsText" id="{C19B9CB0-F2F6-4CAA-B51D-5147F53CD134}">
            <xm:f>NOT(ISERROR(SEARCH($G$163,M22)))</xm:f>
            <xm:f>$G$163</xm:f>
            <x14:dxf>
              <fill>
                <patternFill>
                  <bgColor rgb="FF92D050"/>
                </patternFill>
              </fill>
            </x14:dxf>
          </x14:cfRule>
          <x14:cfRule type="containsText" priority="2066" operator="containsText" id="{9C4DBB5B-A9CD-4DA1-9C7C-63513D992912}">
            <xm:f>NOT(ISERROR(SEARCH($G$162,M22)))</xm:f>
            <xm:f>$G$162</xm:f>
            <x14:dxf>
              <fill>
                <patternFill>
                  <bgColor rgb="FF00B050"/>
                </patternFill>
              </fill>
            </x14:dxf>
          </x14:cfRule>
          <xm:sqref>M22:M24</xm:sqref>
        </x14:conditionalFormatting>
        <x14:conditionalFormatting xmlns:xm="http://schemas.microsoft.com/office/excel/2006/main">
          <x14:cfRule type="containsText" priority="2057" operator="containsText" id="{EF4C9447-E0DE-45C5-B09F-1845654EAD57}">
            <xm:f>NOT(ISERROR(SEARCH($H$166,N22)))</xm:f>
            <xm:f>$H$166</xm:f>
            <x14:dxf>
              <fill>
                <patternFill>
                  <bgColor rgb="FFFF0000"/>
                </patternFill>
              </fill>
            </x14:dxf>
          </x14:cfRule>
          <x14:cfRule type="containsText" priority="2058" operator="containsText" id="{335017DD-5DCF-4809-AD1E-4CECCEBE1F87}">
            <xm:f>NOT(ISERROR(SEARCH($H$165,N22)))</xm:f>
            <xm:f>$H$165</xm:f>
            <x14:dxf>
              <fill>
                <patternFill>
                  <bgColor rgb="FFFFC000"/>
                </patternFill>
              </fill>
            </x14:dxf>
          </x14:cfRule>
          <x14:cfRule type="containsText" priority="2059" operator="containsText" id="{C063AF82-7E98-4953-9972-00E50527F7CB}">
            <xm:f>NOT(ISERROR(SEARCH($H$164,N22)))</xm:f>
            <xm:f>$H$164</xm:f>
            <x14:dxf>
              <fill>
                <patternFill>
                  <bgColor rgb="FFFFFF00"/>
                </patternFill>
              </fill>
            </x14:dxf>
          </x14:cfRule>
          <x14:cfRule type="containsText" priority="2060" operator="containsText" id="{705BB87E-8A19-4FF4-8DAA-284E0598C384}">
            <xm:f>NOT(ISERROR(SEARCH($H$163,N22)))</xm:f>
            <xm:f>$H$163</xm:f>
            <x14:dxf>
              <fill>
                <patternFill>
                  <bgColor rgb="FF92D050"/>
                </patternFill>
              </fill>
            </x14:dxf>
          </x14:cfRule>
          <x14:cfRule type="containsText" priority="2061" operator="containsText" id="{4336D66A-BBE8-49E2-A1BF-1AE758C430AC}">
            <xm:f>NOT(ISERROR(SEARCH($H$162,N22)))</xm:f>
            <xm:f>$H$162</xm:f>
            <x14:dxf>
              <fill>
                <patternFill>
                  <bgColor rgb="FF00B050"/>
                </patternFill>
              </fill>
            </x14:dxf>
          </x14:cfRule>
          <xm:sqref>N22:N24</xm:sqref>
        </x14:conditionalFormatting>
        <x14:conditionalFormatting xmlns:xm="http://schemas.microsoft.com/office/excel/2006/main">
          <x14:cfRule type="containsText" priority="2049" operator="containsText" id="{8E71FDFC-B59C-48E7-9072-9084886E6842}">
            <xm:f>NOT(ISERROR(SEARCH($I$165,O22)))</xm:f>
            <xm:f>$I$165</xm:f>
            <x14:dxf>
              <fill>
                <patternFill>
                  <bgColor rgb="FFFF0000"/>
                </patternFill>
              </fill>
            </x14:dxf>
          </x14:cfRule>
          <x14:cfRule type="containsText" priority="2050" operator="containsText" id="{95CF2387-E9CF-49A3-8F8F-34FF64906106}">
            <xm:f>NOT(ISERROR(SEARCH($I$164,O22)))</xm:f>
            <xm:f>$I$164</xm:f>
            <x14:dxf>
              <fill>
                <patternFill>
                  <bgColor rgb="FFC85F08"/>
                </patternFill>
              </fill>
            </x14:dxf>
          </x14:cfRule>
          <x14:cfRule type="containsText" priority="2051" operator="containsText" id="{1F588A60-BBF3-4126-861B-E3FF0BF08528}">
            <xm:f>NOT(ISERROR(SEARCH($I$163,O22)))</xm:f>
            <xm:f>$I$163</xm:f>
            <x14:dxf>
              <fill>
                <patternFill>
                  <bgColor rgb="FFFFC000"/>
                </patternFill>
              </fill>
            </x14:dxf>
          </x14:cfRule>
          <x14:cfRule type="containsText" priority="2052" operator="containsText" id="{DCFE86D6-38E0-477B-AA50-EA0240B4B0E3}">
            <xm:f>NOT(ISERROR(SEARCH($I$162,O22)))</xm:f>
            <xm:f>$I$162</xm:f>
            <x14:dxf>
              <fill>
                <patternFill>
                  <bgColor rgb="FF00B050"/>
                </patternFill>
              </fill>
            </x14:dxf>
          </x14:cfRule>
          <xm:sqref>O22:O24</xm:sqref>
        </x14:conditionalFormatting>
        <x14:conditionalFormatting xmlns:xm="http://schemas.microsoft.com/office/excel/2006/main">
          <x14:cfRule type="containsText" priority="2008" operator="containsText" id="{2F812B46-83B6-4E3D-A804-570E847A10E0}">
            <xm:f>NOT(ISERROR(SEARCH($H$163,H53)))</xm:f>
            <xm:f>$H$163</xm:f>
            <x14:dxf>
              <fill>
                <patternFill>
                  <bgColor rgb="FF92D050"/>
                </patternFill>
              </fill>
            </x14:dxf>
          </x14:cfRule>
          <x14:cfRule type="containsText" priority="2009" operator="containsText" id="{ACEE60F5-F216-4AE7-987A-BD7DAB182A20}">
            <xm:f>NOT(ISERROR(SEARCH($H$164,H53)))</xm:f>
            <xm:f>$H$164</xm:f>
            <x14:dxf>
              <fill>
                <patternFill>
                  <bgColor rgb="FFFFFF00"/>
                </patternFill>
              </fill>
            </x14:dxf>
          </x14:cfRule>
          <x14:cfRule type="containsText" priority="2010" operator="containsText" id="{A989060C-4AC0-4371-82EF-CD2D0E3AA77D}">
            <xm:f>NOT(ISERROR(SEARCH($H$165,H53)))</xm:f>
            <xm:f>$H$165</xm:f>
            <x14:dxf>
              <fill>
                <patternFill>
                  <bgColor rgb="FFFFC000"/>
                </patternFill>
              </fill>
            </x14:dxf>
          </x14:cfRule>
          <x14:cfRule type="containsText" priority="2011" operator="containsText" id="{04C075C7-69BF-4EE0-9B4A-4573C229A8D1}">
            <xm:f>NOT(ISERROR(SEARCH($H$166,H53)))</xm:f>
            <xm:f>$H$166</xm:f>
            <x14:dxf>
              <fill>
                <patternFill>
                  <bgColor rgb="FFFF0000"/>
                </patternFill>
              </fill>
            </x14:dxf>
          </x14:cfRule>
          <xm:sqref>H53</xm:sqref>
        </x14:conditionalFormatting>
        <x14:conditionalFormatting xmlns:xm="http://schemas.microsoft.com/office/excel/2006/main">
          <x14:cfRule type="containsText" priority="2013" operator="containsText" id="{EE1C271B-4F85-4964-A684-89FE672E530E}">
            <xm:f>NOT(ISERROR(SEARCH($I$163,I53)))</xm:f>
            <xm:f>$I$163</xm:f>
            <x14:dxf>
              <fill>
                <patternFill>
                  <bgColor theme="9" tint="-0.24994659260841701"/>
                </patternFill>
              </fill>
            </x14:dxf>
          </x14:cfRule>
          <x14:cfRule type="containsText" priority="2014" operator="containsText" id="{F95D8F8B-7F8D-4ECD-AF61-01021717694E}">
            <xm:f>NOT(ISERROR(SEARCH($I$164,I53)))</xm:f>
            <xm:f>$I$164</xm:f>
            <x14:dxf>
              <fill>
                <patternFill>
                  <bgColor rgb="FFFFC000"/>
                </patternFill>
              </fill>
            </x14:dxf>
          </x14:cfRule>
          <xm:sqref>I53</xm:sqref>
        </x14:conditionalFormatting>
        <x14:conditionalFormatting xmlns:xm="http://schemas.microsoft.com/office/excel/2006/main">
          <x14:cfRule type="containsText" priority="2002" operator="containsText" id="{9E5D379A-D192-4D75-B538-362B0207E1FD}">
            <xm:f>NOT(ISERROR(SEARCH($G$162,G53)))</xm:f>
            <xm:f>$G$162</xm:f>
            <x14:dxf>
              <fill>
                <patternFill>
                  <bgColor rgb="FF00B050"/>
                </patternFill>
              </fill>
            </x14:dxf>
          </x14:cfRule>
          <x14:cfRule type="containsText" priority="2003" operator="containsText" id="{9D002CE1-7CD6-4EF9-9944-6FCDF185BC4B}">
            <xm:f>NOT(ISERROR(SEARCH($G$163,G53)))</xm:f>
            <xm:f>$G$163</xm:f>
            <x14:dxf>
              <fill>
                <patternFill>
                  <bgColor rgb="FF92D050"/>
                </patternFill>
              </fill>
            </x14:dxf>
          </x14:cfRule>
          <x14:cfRule type="containsText" priority="2004" operator="containsText" id="{1F333697-6B23-48FD-A3DA-45757228FFE9}">
            <xm:f>NOT(ISERROR(SEARCH($G$164,G53)))</xm:f>
            <xm:f>$G$164</xm:f>
            <x14:dxf>
              <fill>
                <patternFill>
                  <bgColor rgb="FFFFFF00"/>
                </patternFill>
              </fill>
            </x14:dxf>
          </x14:cfRule>
          <x14:cfRule type="containsText" priority="2005" operator="containsText" id="{0095CA5D-D4A7-453F-B8BE-49E17256159B}">
            <xm:f>NOT(ISERROR(SEARCH($G$165,G53)))</xm:f>
            <xm:f>$G$165</xm:f>
            <x14:dxf>
              <fill>
                <patternFill>
                  <bgColor rgb="FFFFC000"/>
                </patternFill>
              </fill>
            </x14:dxf>
          </x14:cfRule>
          <x14:cfRule type="containsText" priority="2006" operator="containsText" id="{9C7596DA-9ADB-4C93-8F22-446044FD190B}">
            <xm:f>NOT(ISERROR(SEARCH($G$166,G53)))</xm:f>
            <xm:f>$G$166</xm:f>
            <x14:dxf>
              <fill>
                <patternFill>
                  <bgColor rgb="FFFF0000"/>
                </patternFill>
              </fill>
            </x14:dxf>
          </x14:cfRule>
          <xm:sqref>G53:G55</xm:sqref>
        </x14:conditionalFormatting>
        <x14:conditionalFormatting xmlns:xm="http://schemas.microsoft.com/office/excel/2006/main">
          <x14:cfRule type="containsText" priority="1994" operator="containsText" id="{53AAEB4A-7210-4C7F-803D-5582E6B386E6}">
            <xm:f>NOT(ISERROR(SEARCH($H$163,N53)))</xm:f>
            <xm:f>$H$163</xm:f>
            <x14:dxf>
              <fill>
                <patternFill>
                  <bgColor rgb="FF92D050"/>
                </patternFill>
              </fill>
            </x14:dxf>
          </x14:cfRule>
          <x14:cfRule type="containsText" priority="1995" operator="containsText" id="{956EA5D7-6316-4EFD-94EF-9C95B62E45C9}">
            <xm:f>NOT(ISERROR(SEARCH($H$164,N53)))</xm:f>
            <xm:f>$H$164</xm:f>
            <x14:dxf>
              <fill>
                <patternFill>
                  <bgColor rgb="FFFFFF00"/>
                </patternFill>
              </fill>
            </x14:dxf>
          </x14:cfRule>
          <x14:cfRule type="containsText" priority="1996" operator="containsText" id="{EA974594-95D6-4A14-9A28-656D2672C2D9}">
            <xm:f>NOT(ISERROR(SEARCH($H$165,N53)))</xm:f>
            <xm:f>$H$165</xm:f>
            <x14:dxf>
              <fill>
                <patternFill>
                  <bgColor rgb="FFFFC000"/>
                </patternFill>
              </fill>
            </x14:dxf>
          </x14:cfRule>
          <x14:cfRule type="containsText" priority="1997" operator="containsText" id="{87381EDB-BD15-4122-8520-188D42EB4AF7}">
            <xm:f>NOT(ISERROR(SEARCH($H$166,N53)))</xm:f>
            <xm:f>$H$166</xm:f>
            <x14:dxf>
              <fill>
                <patternFill>
                  <bgColor rgb="FFFF0000"/>
                </patternFill>
              </fill>
            </x14:dxf>
          </x14:cfRule>
          <xm:sqref>N53</xm:sqref>
        </x14:conditionalFormatting>
        <x14:conditionalFormatting xmlns:xm="http://schemas.microsoft.com/office/excel/2006/main">
          <x14:cfRule type="containsText" priority="1999" operator="containsText" id="{E564975E-D159-48A7-BB27-CD4F40E69191}">
            <xm:f>NOT(ISERROR(SEARCH($I$163,O53)))</xm:f>
            <xm:f>$I$163</xm:f>
            <x14:dxf>
              <fill>
                <patternFill>
                  <bgColor theme="9" tint="-0.24994659260841701"/>
                </patternFill>
              </fill>
            </x14:dxf>
          </x14:cfRule>
          <x14:cfRule type="containsText" priority="2000" operator="containsText" id="{5816C005-0C26-4E75-BECF-C8DE3F459476}">
            <xm:f>NOT(ISERROR(SEARCH($I$164,O53)))</xm:f>
            <xm:f>$I$164</xm:f>
            <x14:dxf>
              <fill>
                <patternFill>
                  <bgColor rgb="FFFFC000"/>
                </patternFill>
              </fill>
            </x14:dxf>
          </x14:cfRule>
          <xm:sqref>O53</xm:sqref>
        </x14:conditionalFormatting>
        <x14:conditionalFormatting xmlns:xm="http://schemas.microsoft.com/office/excel/2006/main">
          <x14:cfRule type="containsText" priority="1988" operator="containsText" id="{954CA485-F27F-4DB6-A07B-7C059B4E732F}">
            <xm:f>NOT(ISERROR(SEARCH($G$162,M53)))</xm:f>
            <xm:f>$G$162</xm:f>
            <x14:dxf>
              <fill>
                <patternFill>
                  <bgColor rgb="FF00B050"/>
                </patternFill>
              </fill>
            </x14:dxf>
          </x14:cfRule>
          <x14:cfRule type="containsText" priority="1989" operator="containsText" id="{9A0FF7B4-F7FC-4229-8B63-1CFC76FB556D}">
            <xm:f>NOT(ISERROR(SEARCH($G$163,M53)))</xm:f>
            <xm:f>$G$163</xm:f>
            <x14:dxf>
              <fill>
                <patternFill>
                  <bgColor rgb="FF92D050"/>
                </patternFill>
              </fill>
            </x14:dxf>
          </x14:cfRule>
          <x14:cfRule type="containsText" priority="1990" operator="containsText" id="{58722371-9F44-4108-81CB-A4FDBC301C6F}">
            <xm:f>NOT(ISERROR(SEARCH($G$164,M53)))</xm:f>
            <xm:f>$G$164</xm:f>
            <x14:dxf>
              <fill>
                <patternFill>
                  <bgColor rgb="FFFFFF00"/>
                </patternFill>
              </fill>
            </x14:dxf>
          </x14:cfRule>
          <x14:cfRule type="containsText" priority="1991" operator="containsText" id="{82A71E23-8F98-4D11-8F80-A8622463BB47}">
            <xm:f>NOT(ISERROR(SEARCH($G$165,M53)))</xm:f>
            <xm:f>$G$165</xm:f>
            <x14:dxf>
              <fill>
                <patternFill>
                  <bgColor rgb="FFFFC000"/>
                </patternFill>
              </fill>
            </x14:dxf>
          </x14:cfRule>
          <x14:cfRule type="containsText" priority="1992" operator="containsText" id="{B13E81F3-F605-4270-8C91-88F191B9042C}">
            <xm:f>NOT(ISERROR(SEARCH($G$166,M53)))</xm:f>
            <xm:f>$G$166</xm:f>
            <x14:dxf>
              <fill>
                <patternFill>
                  <bgColor rgb="FFFF0000"/>
                </patternFill>
              </fill>
            </x14:dxf>
          </x14:cfRule>
          <xm:sqref>M53:M55</xm:sqref>
        </x14:conditionalFormatting>
        <x14:conditionalFormatting xmlns:xm="http://schemas.microsoft.com/office/excel/2006/main">
          <x14:cfRule type="containsText" priority="1851" operator="containsText" id="{CADA9D15-64EE-41D5-B98F-1C903C4584F4}">
            <xm:f>NOT(ISERROR(SEARCH($H$163,H60)))</xm:f>
            <xm:f>$H$163</xm:f>
            <x14:dxf>
              <fill>
                <patternFill>
                  <bgColor rgb="FF92D050"/>
                </patternFill>
              </fill>
            </x14:dxf>
          </x14:cfRule>
          <x14:cfRule type="containsText" priority="1852" operator="containsText" id="{304953C5-65AE-48D8-9A54-FAD7DBD19B5B}">
            <xm:f>NOT(ISERROR(SEARCH($H$164,H60)))</xm:f>
            <xm:f>$H$164</xm:f>
            <x14:dxf>
              <fill>
                <patternFill>
                  <bgColor rgb="FFFFFF00"/>
                </patternFill>
              </fill>
            </x14:dxf>
          </x14:cfRule>
          <x14:cfRule type="containsText" priority="1853" operator="containsText" id="{A559C471-FD64-4002-89F6-0B404ECAA145}">
            <xm:f>NOT(ISERROR(SEARCH($H$165,H60)))</xm:f>
            <xm:f>$H$165</xm:f>
            <x14:dxf>
              <fill>
                <patternFill>
                  <bgColor rgb="FFFFC000"/>
                </patternFill>
              </fill>
            </x14:dxf>
          </x14:cfRule>
          <x14:cfRule type="containsText" priority="1854" operator="containsText" id="{F4BBE97D-675E-421F-A9AD-915B710E731D}">
            <xm:f>NOT(ISERROR(SEARCH($H$166,H60)))</xm:f>
            <xm:f>$H$166</xm:f>
            <x14:dxf>
              <fill>
                <patternFill>
                  <bgColor rgb="FFFF0000"/>
                </patternFill>
              </fill>
            </x14:dxf>
          </x14:cfRule>
          <xm:sqref>H60</xm:sqref>
        </x14:conditionalFormatting>
        <x14:conditionalFormatting xmlns:xm="http://schemas.microsoft.com/office/excel/2006/main">
          <x14:cfRule type="containsText" priority="1856" operator="containsText" id="{26BA8C06-3921-4B25-A769-51B922D3F44F}">
            <xm:f>NOT(ISERROR(SEARCH($I$163,I60)))</xm:f>
            <xm:f>$I$163</xm:f>
            <x14:dxf>
              <fill>
                <patternFill>
                  <bgColor theme="9" tint="-0.24994659260841701"/>
                </patternFill>
              </fill>
            </x14:dxf>
          </x14:cfRule>
          <x14:cfRule type="containsText" priority="1857" operator="containsText" id="{D054FA7A-F377-41E9-99B1-F04F11B21BC6}">
            <xm:f>NOT(ISERROR(SEARCH($I$164,I60)))</xm:f>
            <xm:f>$I$164</xm:f>
            <x14:dxf>
              <fill>
                <patternFill>
                  <bgColor rgb="FFFFC000"/>
                </patternFill>
              </fill>
            </x14:dxf>
          </x14:cfRule>
          <xm:sqref>I60</xm:sqref>
        </x14:conditionalFormatting>
        <x14:conditionalFormatting xmlns:xm="http://schemas.microsoft.com/office/excel/2006/main">
          <x14:cfRule type="containsText" priority="1845" operator="containsText" id="{6C364844-7E7D-4ECC-BEED-8534A18845B8}">
            <xm:f>NOT(ISERROR(SEARCH($G$162,G60)))</xm:f>
            <xm:f>$G$162</xm:f>
            <x14:dxf>
              <fill>
                <patternFill>
                  <bgColor rgb="FF00B050"/>
                </patternFill>
              </fill>
            </x14:dxf>
          </x14:cfRule>
          <x14:cfRule type="containsText" priority="1846" operator="containsText" id="{DF07D508-5720-413E-BF78-559DB8D74D7C}">
            <xm:f>NOT(ISERROR(SEARCH($G$163,G60)))</xm:f>
            <xm:f>$G$163</xm:f>
            <x14:dxf>
              <fill>
                <patternFill>
                  <bgColor rgb="FF92D050"/>
                </patternFill>
              </fill>
            </x14:dxf>
          </x14:cfRule>
          <x14:cfRule type="containsText" priority="1847" operator="containsText" id="{A9A5015F-C47A-4EDE-B303-A395A57B0791}">
            <xm:f>NOT(ISERROR(SEARCH($G$164,G60)))</xm:f>
            <xm:f>$G$164</xm:f>
            <x14:dxf>
              <fill>
                <patternFill>
                  <bgColor rgb="FFFFFF00"/>
                </patternFill>
              </fill>
            </x14:dxf>
          </x14:cfRule>
          <x14:cfRule type="containsText" priority="1848" operator="containsText" id="{A129FB18-F6F5-4A4A-93C5-AB020E4415C6}">
            <xm:f>NOT(ISERROR(SEARCH($G$165,G60)))</xm:f>
            <xm:f>$G$165</xm:f>
            <x14:dxf>
              <fill>
                <patternFill>
                  <bgColor rgb="FFFFC000"/>
                </patternFill>
              </fill>
            </x14:dxf>
          </x14:cfRule>
          <x14:cfRule type="containsText" priority="1849" operator="containsText" id="{06AABEBC-2D43-4E87-ACDC-5A6F1C9A940B}">
            <xm:f>NOT(ISERROR(SEARCH($G$166,G60)))</xm:f>
            <xm:f>$G$166</xm:f>
            <x14:dxf>
              <fill>
                <patternFill>
                  <bgColor rgb="FFFF0000"/>
                </patternFill>
              </fill>
            </x14:dxf>
          </x14:cfRule>
          <xm:sqref>G60:G62</xm:sqref>
        </x14:conditionalFormatting>
        <x14:conditionalFormatting xmlns:xm="http://schemas.microsoft.com/office/excel/2006/main">
          <x14:cfRule type="containsText" priority="1809" operator="containsText" id="{56CE402E-5421-4A66-9380-0138482A281A}">
            <xm:f>NOT(ISERROR(SEARCH($H$163,N60)))</xm:f>
            <xm:f>$H$163</xm:f>
            <x14:dxf>
              <fill>
                <patternFill>
                  <bgColor rgb="FF92D050"/>
                </patternFill>
              </fill>
            </x14:dxf>
          </x14:cfRule>
          <x14:cfRule type="containsText" priority="1810" operator="containsText" id="{35445FDF-CCDE-4110-8C86-963B909672FE}">
            <xm:f>NOT(ISERROR(SEARCH($H$164,N60)))</xm:f>
            <xm:f>$H$164</xm:f>
            <x14:dxf>
              <fill>
                <patternFill>
                  <bgColor rgb="FFFFFF00"/>
                </patternFill>
              </fill>
            </x14:dxf>
          </x14:cfRule>
          <x14:cfRule type="containsText" priority="1811" operator="containsText" id="{82764561-181D-4AF9-80F4-A1D3DD15159B}">
            <xm:f>NOT(ISERROR(SEARCH($H$165,N60)))</xm:f>
            <xm:f>$H$165</xm:f>
            <x14:dxf>
              <fill>
                <patternFill>
                  <bgColor rgb="FFFFC000"/>
                </patternFill>
              </fill>
            </x14:dxf>
          </x14:cfRule>
          <x14:cfRule type="containsText" priority="1812" operator="containsText" id="{32E776B7-DA2E-4301-9FA8-C330B14ABFEA}">
            <xm:f>NOT(ISERROR(SEARCH($H$166,N60)))</xm:f>
            <xm:f>$H$166</xm:f>
            <x14:dxf>
              <fill>
                <patternFill>
                  <bgColor rgb="FFFF0000"/>
                </patternFill>
              </fill>
            </x14:dxf>
          </x14:cfRule>
          <xm:sqref>N60</xm:sqref>
        </x14:conditionalFormatting>
        <x14:conditionalFormatting xmlns:xm="http://schemas.microsoft.com/office/excel/2006/main">
          <x14:cfRule type="containsText" priority="1814" operator="containsText" id="{A251189D-D2D2-4C6E-9B14-617B454536C0}">
            <xm:f>NOT(ISERROR(SEARCH($I$163,O60)))</xm:f>
            <xm:f>$I$163</xm:f>
            <x14:dxf>
              <fill>
                <patternFill>
                  <bgColor theme="9" tint="-0.24994659260841701"/>
                </patternFill>
              </fill>
            </x14:dxf>
          </x14:cfRule>
          <x14:cfRule type="containsText" priority="1815" operator="containsText" id="{A387DA8E-F3DF-443C-9E6A-374379A1B19C}">
            <xm:f>NOT(ISERROR(SEARCH($I$164,O60)))</xm:f>
            <xm:f>$I$164</xm:f>
            <x14:dxf>
              <fill>
                <patternFill>
                  <bgColor rgb="FFFFC000"/>
                </patternFill>
              </fill>
            </x14:dxf>
          </x14:cfRule>
          <xm:sqref>O60</xm:sqref>
        </x14:conditionalFormatting>
        <x14:conditionalFormatting xmlns:xm="http://schemas.microsoft.com/office/excel/2006/main">
          <x14:cfRule type="containsText" priority="1803" operator="containsText" id="{9D80125A-689F-4ED5-9C8E-25769663718D}">
            <xm:f>NOT(ISERROR(SEARCH($G$162,M60)))</xm:f>
            <xm:f>$G$162</xm:f>
            <x14:dxf>
              <fill>
                <patternFill>
                  <bgColor rgb="FF00B050"/>
                </patternFill>
              </fill>
            </x14:dxf>
          </x14:cfRule>
          <x14:cfRule type="containsText" priority="1804" operator="containsText" id="{1E51CB2C-37B9-417C-A20C-77786C3027BC}">
            <xm:f>NOT(ISERROR(SEARCH($G$163,M60)))</xm:f>
            <xm:f>$G$163</xm:f>
            <x14:dxf>
              <fill>
                <patternFill>
                  <bgColor rgb="FF92D050"/>
                </patternFill>
              </fill>
            </x14:dxf>
          </x14:cfRule>
          <x14:cfRule type="containsText" priority="1805" operator="containsText" id="{DE12C49F-235B-419E-B627-B02846043739}">
            <xm:f>NOT(ISERROR(SEARCH($G$164,M60)))</xm:f>
            <xm:f>$G$164</xm:f>
            <x14:dxf>
              <fill>
                <patternFill>
                  <bgColor rgb="FFFFFF00"/>
                </patternFill>
              </fill>
            </x14:dxf>
          </x14:cfRule>
          <x14:cfRule type="containsText" priority="1806" operator="containsText" id="{28124FE7-226A-4DAD-8E45-8FDC3B0B9EEF}">
            <xm:f>NOT(ISERROR(SEARCH($G$165,M60)))</xm:f>
            <xm:f>$G$165</xm:f>
            <x14:dxf>
              <fill>
                <patternFill>
                  <bgColor rgb="FFFFC000"/>
                </patternFill>
              </fill>
            </x14:dxf>
          </x14:cfRule>
          <x14:cfRule type="containsText" priority="1807" operator="containsText" id="{950F33CB-8DD5-4CFF-85F3-B6EAE314999F}">
            <xm:f>NOT(ISERROR(SEARCH($G$166,M60)))</xm:f>
            <xm:f>$G$166</xm:f>
            <x14:dxf>
              <fill>
                <patternFill>
                  <bgColor rgb="FFFF0000"/>
                </patternFill>
              </fill>
            </x14:dxf>
          </x14:cfRule>
          <xm:sqref>M60:M62</xm:sqref>
        </x14:conditionalFormatting>
        <x14:conditionalFormatting xmlns:xm="http://schemas.microsoft.com/office/excel/2006/main">
          <x14:cfRule type="containsText" priority="1771" operator="containsText" id="{1B8E54AA-DD61-409C-B70D-E10FA4A47043}">
            <xm:f>NOT(ISERROR(SEARCH($I$165,I68)))</xm:f>
            <xm:f>$I$165</xm:f>
            <x14:dxf>
              <fill>
                <patternFill>
                  <bgColor rgb="FFFF0000"/>
                </patternFill>
              </fill>
            </x14:dxf>
          </x14:cfRule>
          <x14:cfRule type="containsText" priority="1772" operator="containsText" id="{A33B659F-F5CB-452A-AE2A-B03F9D818174}">
            <xm:f>NOT(ISERROR(SEARCH($I$164,I68)))</xm:f>
            <xm:f>$I$164</xm:f>
            <x14:dxf>
              <fill>
                <patternFill>
                  <bgColor theme="9" tint="-0.24994659260841701"/>
                </patternFill>
              </fill>
            </x14:dxf>
          </x14:cfRule>
          <x14:cfRule type="containsText" priority="1773" operator="containsText" id="{C1147F99-1EB9-4365-AD2A-A89DA22162FC}">
            <xm:f>NOT(ISERROR(SEARCH($I$163,I68)))</xm:f>
            <xm:f>$I$163</xm:f>
            <x14:dxf>
              <fill>
                <patternFill>
                  <bgColor rgb="FFFFC000"/>
                </patternFill>
              </fill>
            </x14:dxf>
          </x14:cfRule>
          <x14:cfRule type="containsText" priority="1774" operator="containsText" id="{FE8F10FA-ADE8-4CEB-966C-66E895CF7DE1}">
            <xm:f>NOT(ISERROR(SEARCH($I$162,I68)))</xm:f>
            <xm:f>$I$162</xm:f>
            <x14:dxf>
              <fill>
                <patternFill>
                  <bgColor rgb="FF00B050"/>
                </patternFill>
              </fill>
            </x14:dxf>
          </x14:cfRule>
          <xm:sqref>I68</xm:sqref>
        </x14:conditionalFormatting>
        <x14:conditionalFormatting xmlns:xm="http://schemas.microsoft.com/office/excel/2006/main">
          <x14:cfRule type="containsText" priority="1761" operator="containsText" id="{61FB27A4-29B1-4E4B-B65D-0CD339A2B5D8}">
            <xm:f>NOT(ISERROR(SEARCH($G$166,G68)))</xm:f>
            <xm:f>$G$166</xm:f>
            <x14:dxf>
              <fill>
                <patternFill>
                  <bgColor rgb="FFFF0000"/>
                </patternFill>
              </fill>
            </x14:dxf>
          </x14:cfRule>
          <x14:cfRule type="containsText" priority="1762" operator="containsText" id="{834A963D-54A7-4F23-BD23-9A78905A9022}">
            <xm:f>NOT(ISERROR(SEARCH($G$165,G68)))</xm:f>
            <xm:f>$G$165</xm:f>
            <x14:dxf>
              <fill>
                <patternFill>
                  <bgColor rgb="FFFFC000"/>
                </patternFill>
              </fill>
            </x14:dxf>
          </x14:cfRule>
          <x14:cfRule type="containsText" priority="1763" operator="containsText" id="{5C3D6FD3-E13A-44E9-BEDC-9DE21CF66F92}">
            <xm:f>NOT(ISERROR(SEARCH($G$164,G68)))</xm:f>
            <xm:f>$G$164</xm:f>
            <x14:dxf>
              <fill>
                <patternFill>
                  <bgColor rgb="FFFFFF00"/>
                </patternFill>
              </fill>
            </x14:dxf>
          </x14:cfRule>
          <x14:cfRule type="containsText" priority="1764" operator="containsText" id="{B8116ED3-EB4E-43E7-A830-7DD5E1FE4842}">
            <xm:f>NOT(ISERROR(SEARCH($G$163,G68)))</xm:f>
            <xm:f>$G$163</xm:f>
            <x14:dxf>
              <fill>
                <patternFill>
                  <bgColor rgb="FF92D050"/>
                </patternFill>
              </fill>
            </x14:dxf>
          </x14:cfRule>
          <x14:cfRule type="containsText" priority="1765" operator="containsText" id="{CC401E57-919F-471F-BEE6-B46D3F742134}">
            <xm:f>NOT(ISERROR(SEARCH($G$162,G68)))</xm:f>
            <xm:f>$G$162</xm:f>
            <x14:dxf>
              <fill>
                <patternFill>
                  <bgColor rgb="FF00B050"/>
                </patternFill>
              </fill>
            </x14:dxf>
          </x14:cfRule>
          <xm:sqref>G68</xm:sqref>
        </x14:conditionalFormatting>
        <x14:conditionalFormatting xmlns:xm="http://schemas.microsoft.com/office/excel/2006/main">
          <x14:cfRule type="containsText" priority="1766" operator="containsText" id="{C92A0167-E1E7-4915-BEE3-D46D9F08F091}">
            <xm:f>NOT(ISERROR(SEARCH($H$166,H68)))</xm:f>
            <xm:f>$H$166</xm:f>
            <x14:dxf>
              <fill>
                <patternFill>
                  <bgColor rgb="FFFF0000"/>
                </patternFill>
              </fill>
            </x14:dxf>
          </x14:cfRule>
          <x14:cfRule type="containsText" priority="1767" operator="containsText" id="{5D3F7AF3-1C54-419E-B7C8-CA6D7F3488D3}">
            <xm:f>NOT(ISERROR(SEARCH($H$165,H68)))</xm:f>
            <xm:f>$H$165</xm:f>
            <x14:dxf>
              <fill>
                <patternFill>
                  <bgColor rgb="FFFFC000"/>
                </patternFill>
              </fill>
            </x14:dxf>
          </x14:cfRule>
          <x14:cfRule type="containsText" priority="1768" operator="containsText" id="{745371AE-2DE8-4F77-8D6D-099C0D06BFC2}">
            <xm:f>NOT(ISERROR(SEARCH($H$164,H68)))</xm:f>
            <xm:f>$H$164</xm:f>
            <x14:dxf>
              <fill>
                <patternFill>
                  <bgColor rgb="FFFFFF00"/>
                </patternFill>
              </fill>
            </x14:dxf>
          </x14:cfRule>
          <x14:cfRule type="containsText" priority="1769" operator="containsText" id="{B9A692A8-1FC3-4B56-92B7-368D6B198937}">
            <xm:f>NOT(ISERROR(SEARCH($H$163,H68)))</xm:f>
            <xm:f>$H$163</xm:f>
            <x14:dxf>
              <fill>
                <patternFill>
                  <bgColor rgb="FF92D050"/>
                </patternFill>
              </fill>
            </x14:dxf>
          </x14:cfRule>
          <x14:cfRule type="containsText" priority="1770" operator="containsText" id="{E9E1010B-8532-4C63-B509-96EC080338C6}">
            <xm:f>NOT(ISERROR(SEARCH($H$162,H68)))</xm:f>
            <xm:f>$H$162</xm:f>
            <x14:dxf>
              <fill>
                <patternFill>
                  <bgColor rgb="FF00B050"/>
                </patternFill>
              </fill>
            </x14:dxf>
          </x14:cfRule>
          <xm:sqref>H68</xm:sqref>
        </x14:conditionalFormatting>
        <x14:conditionalFormatting xmlns:xm="http://schemas.microsoft.com/office/excel/2006/main">
          <x14:cfRule type="containsText" priority="1757" operator="containsText" id="{7EBCED06-CE8B-468E-946D-D4FB8CBCFE1B}">
            <xm:f>NOT(ISERROR(SEARCH($I$165,I70)))</xm:f>
            <xm:f>$I$165</xm:f>
            <x14:dxf>
              <fill>
                <patternFill>
                  <bgColor rgb="FFFF0000"/>
                </patternFill>
              </fill>
            </x14:dxf>
          </x14:cfRule>
          <x14:cfRule type="containsText" priority="1758" operator="containsText" id="{5EC07878-267B-463F-B1FA-8FD7C694AAF2}">
            <xm:f>NOT(ISERROR(SEARCH($I$164,I70)))</xm:f>
            <xm:f>$I$164</xm:f>
            <x14:dxf>
              <fill>
                <patternFill>
                  <bgColor theme="9" tint="-0.24994659260841701"/>
                </patternFill>
              </fill>
            </x14:dxf>
          </x14:cfRule>
          <x14:cfRule type="containsText" priority="1759" operator="containsText" id="{EF1AC8B0-8D29-4D22-B088-6B1C740CAA9F}">
            <xm:f>NOT(ISERROR(SEARCH($I$163,I70)))</xm:f>
            <xm:f>$I$163</xm:f>
            <x14:dxf>
              <fill>
                <patternFill>
                  <bgColor rgb="FFFFC000"/>
                </patternFill>
              </fill>
            </x14:dxf>
          </x14:cfRule>
          <x14:cfRule type="containsText" priority="1760" operator="containsText" id="{4F04BF98-8491-4237-BB42-0BF24F0AE787}">
            <xm:f>NOT(ISERROR(SEARCH($I$162,I70)))</xm:f>
            <xm:f>$I$162</xm:f>
            <x14:dxf>
              <fill>
                <patternFill>
                  <bgColor rgb="FF00B050"/>
                </patternFill>
              </fill>
            </x14:dxf>
          </x14:cfRule>
          <xm:sqref>I70:I74</xm:sqref>
        </x14:conditionalFormatting>
        <x14:conditionalFormatting xmlns:xm="http://schemas.microsoft.com/office/excel/2006/main">
          <x14:cfRule type="containsText" priority="1747" operator="containsText" id="{2C5A6BFF-ED09-4C1F-A253-616799D06E67}">
            <xm:f>NOT(ISERROR(SEARCH($G$166,G70)))</xm:f>
            <xm:f>$G$166</xm:f>
            <x14:dxf>
              <fill>
                <patternFill>
                  <bgColor rgb="FFFF0000"/>
                </patternFill>
              </fill>
            </x14:dxf>
          </x14:cfRule>
          <x14:cfRule type="containsText" priority="1748" operator="containsText" id="{34BB85A2-7F30-45F4-BFBC-8E36378ADD09}">
            <xm:f>NOT(ISERROR(SEARCH($G$165,G70)))</xm:f>
            <xm:f>$G$165</xm:f>
            <x14:dxf>
              <fill>
                <patternFill>
                  <bgColor rgb="FFFFC000"/>
                </patternFill>
              </fill>
            </x14:dxf>
          </x14:cfRule>
          <x14:cfRule type="containsText" priority="1749" operator="containsText" id="{1213E7A7-E93F-4E08-9A01-C1CE4860BB81}">
            <xm:f>NOT(ISERROR(SEARCH($G$164,G70)))</xm:f>
            <xm:f>$G$164</xm:f>
            <x14:dxf>
              <fill>
                <patternFill>
                  <bgColor rgb="FFFFFF00"/>
                </patternFill>
              </fill>
            </x14:dxf>
          </x14:cfRule>
          <x14:cfRule type="containsText" priority="1750" operator="containsText" id="{DBB1CDE7-A66D-4369-9D66-FBF1B996593C}">
            <xm:f>NOT(ISERROR(SEARCH($G$163,G70)))</xm:f>
            <xm:f>$G$163</xm:f>
            <x14:dxf>
              <fill>
                <patternFill>
                  <bgColor rgb="FF92D050"/>
                </patternFill>
              </fill>
            </x14:dxf>
          </x14:cfRule>
          <x14:cfRule type="containsText" priority="1751" operator="containsText" id="{EA2EF0F3-BD04-4727-9EBE-0CE023274B43}">
            <xm:f>NOT(ISERROR(SEARCH($G$162,G70)))</xm:f>
            <xm:f>$G$162</xm:f>
            <x14:dxf>
              <fill>
                <patternFill>
                  <bgColor rgb="FF00B050"/>
                </patternFill>
              </fill>
            </x14:dxf>
          </x14:cfRule>
          <xm:sqref>G70:G74</xm:sqref>
        </x14:conditionalFormatting>
        <x14:conditionalFormatting xmlns:xm="http://schemas.microsoft.com/office/excel/2006/main">
          <x14:cfRule type="containsText" priority="1752" operator="containsText" id="{315533F1-8272-4FC8-93E8-30E91B6BF1A5}">
            <xm:f>NOT(ISERROR(SEARCH($H$166,H70)))</xm:f>
            <xm:f>$H$166</xm:f>
            <x14:dxf>
              <fill>
                <patternFill>
                  <bgColor rgb="FFFF0000"/>
                </patternFill>
              </fill>
            </x14:dxf>
          </x14:cfRule>
          <x14:cfRule type="containsText" priority="1753" operator="containsText" id="{DC9FC0B3-56B9-4F15-A7C2-8134044D1BE4}">
            <xm:f>NOT(ISERROR(SEARCH($H$165,H70)))</xm:f>
            <xm:f>$H$165</xm:f>
            <x14:dxf>
              <fill>
                <patternFill>
                  <bgColor rgb="FFFFC000"/>
                </patternFill>
              </fill>
            </x14:dxf>
          </x14:cfRule>
          <x14:cfRule type="containsText" priority="1754" operator="containsText" id="{A7A58B99-5670-4772-AB4E-5CF416E48E5F}">
            <xm:f>NOT(ISERROR(SEARCH($H$164,H70)))</xm:f>
            <xm:f>$H$164</xm:f>
            <x14:dxf>
              <fill>
                <patternFill>
                  <bgColor rgb="FFFFFF00"/>
                </patternFill>
              </fill>
            </x14:dxf>
          </x14:cfRule>
          <x14:cfRule type="containsText" priority="1755" operator="containsText" id="{07840822-782E-43F8-BF8D-C7E02B795FB7}">
            <xm:f>NOT(ISERROR(SEARCH($H$163,H70)))</xm:f>
            <xm:f>$H$163</xm:f>
            <x14:dxf>
              <fill>
                <patternFill>
                  <bgColor rgb="FF92D050"/>
                </patternFill>
              </fill>
            </x14:dxf>
          </x14:cfRule>
          <x14:cfRule type="containsText" priority="1756" operator="containsText" id="{9CEBD6B3-4A51-4958-9E6C-5DDAC5C15553}">
            <xm:f>NOT(ISERROR(SEARCH($H$162,H70)))</xm:f>
            <xm:f>$H$162</xm:f>
            <x14:dxf>
              <fill>
                <patternFill>
                  <bgColor rgb="FF00B050"/>
                </patternFill>
              </fill>
            </x14:dxf>
          </x14:cfRule>
          <xm:sqref>H70:H74</xm:sqref>
        </x14:conditionalFormatting>
        <x14:conditionalFormatting xmlns:xm="http://schemas.microsoft.com/office/excel/2006/main">
          <x14:cfRule type="containsText" priority="1739" operator="containsText" id="{2C9441B8-0C77-4FA7-A27D-6738AF7147AE}">
            <xm:f>NOT(ISERROR(SEARCH($H$163,H77)))</xm:f>
            <xm:f>$H$163</xm:f>
            <x14:dxf>
              <fill>
                <patternFill>
                  <bgColor rgb="FF92D050"/>
                </patternFill>
              </fill>
            </x14:dxf>
          </x14:cfRule>
          <x14:cfRule type="containsText" priority="1740" operator="containsText" id="{FF73EB24-2EA6-4ABC-8D48-A3FBEF0BF3C9}">
            <xm:f>NOT(ISERROR(SEARCH($H$164,H77)))</xm:f>
            <xm:f>$H$164</xm:f>
            <x14:dxf>
              <fill>
                <patternFill>
                  <bgColor rgb="FFFFFF00"/>
                </patternFill>
              </fill>
            </x14:dxf>
          </x14:cfRule>
          <x14:cfRule type="containsText" priority="1741" operator="containsText" id="{7C34A2EA-2AD5-412B-B6CF-7B5060FC3DB9}">
            <xm:f>NOT(ISERROR(SEARCH($H$165,H77)))</xm:f>
            <xm:f>$H$165</xm:f>
            <x14:dxf>
              <fill>
                <patternFill>
                  <bgColor rgb="FFFFC000"/>
                </patternFill>
              </fill>
            </x14:dxf>
          </x14:cfRule>
          <x14:cfRule type="containsText" priority="1742" operator="containsText" id="{9F24ECB2-E526-4D60-9559-89802EFFA46B}">
            <xm:f>NOT(ISERROR(SEARCH($H$166,H77)))</xm:f>
            <xm:f>$H$166</xm:f>
            <x14:dxf>
              <fill>
                <patternFill>
                  <bgColor rgb="FFFF0000"/>
                </patternFill>
              </fill>
            </x14:dxf>
          </x14:cfRule>
          <xm:sqref>H77</xm:sqref>
        </x14:conditionalFormatting>
        <x14:conditionalFormatting xmlns:xm="http://schemas.microsoft.com/office/excel/2006/main">
          <x14:cfRule type="containsText" priority="1744" operator="containsText" id="{342A77EB-092F-43CC-A5F1-4F63BAB924DB}">
            <xm:f>NOT(ISERROR(SEARCH($I$163,I77)))</xm:f>
            <xm:f>$I$163</xm:f>
            <x14:dxf>
              <fill>
                <patternFill>
                  <bgColor theme="9" tint="-0.24994659260841701"/>
                </patternFill>
              </fill>
            </x14:dxf>
          </x14:cfRule>
          <x14:cfRule type="containsText" priority="1745" operator="containsText" id="{036AA6AC-5F78-46B5-B825-4F1DA26ECC93}">
            <xm:f>NOT(ISERROR(SEARCH($I$164,I77)))</xm:f>
            <xm:f>$I$164</xm:f>
            <x14:dxf>
              <fill>
                <patternFill>
                  <bgColor rgb="FFFFC000"/>
                </patternFill>
              </fill>
            </x14:dxf>
          </x14:cfRule>
          <xm:sqref>I77</xm:sqref>
        </x14:conditionalFormatting>
        <x14:conditionalFormatting xmlns:xm="http://schemas.microsoft.com/office/excel/2006/main">
          <x14:cfRule type="containsText" priority="1733" operator="containsText" id="{A13EF27F-F8B9-4DCE-BC38-97BC85C4DC9D}">
            <xm:f>NOT(ISERROR(SEARCH($G$162,G77)))</xm:f>
            <xm:f>$G$162</xm:f>
            <x14:dxf>
              <fill>
                <patternFill>
                  <bgColor rgb="FF00B050"/>
                </patternFill>
              </fill>
            </x14:dxf>
          </x14:cfRule>
          <x14:cfRule type="containsText" priority="1734" operator="containsText" id="{CC00C353-FE3F-46C3-AEA2-D5FF672F3830}">
            <xm:f>NOT(ISERROR(SEARCH($G$163,G77)))</xm:f>
            <xm:f>$G$163</xm:f>
            <x14:dxf>
              <fill>
                <patternFill>
                  <bgColor rgb="FF92D050"/>
                </patternFill>
              </fill>
            </x14:dxf>
          </x14:cfRule>
          <x14:cfRule type="containsText" priority="1735" operator="containsText" id="{3A4D5058-70EC-4828-8B60-F9A44E3412F9}">
            <xm:f>NOT(ISERROR(SEARCH($G$164,G77)))</xm:f>
            <xm:f>$G$164</xm:f>
            <x14:dxf>
              <fill>
                <patternFill>
                  <bgColor rgb="FFFFFF00"/>
                </patternFill>
              </fill>
            </x14:dxf>
          </x14:cfRule>
          <x14:cfRule type="containsText" priority="1736" operator="containsText" id="{4DAB624B-5AE7-4AFF-BFA6-A602510120AD}">
            <xm:f>NOT(ISERROR(SEARCH($G$165,G77)))</xm:f>
            <xm:f>$G$165</xm:f>
            <x14:dxf>
              <fill>
                <patternFill>
                  <bgColor rgb="FFFFC000"/>
                </patternFill>
              </fill>
            </x14:dxf>
          </x14:cfRule>
          <x14:cfRule type="containsText" priority="1737" operator="containsText" id="{91EDEA4C-20DF-4CCF-AE3A-8B7836958DFE}">
            <xm:f>NOT(ISERROR(SEARCH($G$166,G77)))</xm:f>
            <xm:f>$G$166</xm:f>
            <x14:dxf>
              <fill>
                <patternFill>
                  <bgColor rgb="FFFF0000"/>
                </patternFill>
              </fill>
            </x14:dxf>
          </x14:cfRule>
          <xm:sqref>G77:G79</xm:sqref>
        </x14:conditionalFormatting>
        <x14:conditionalFormatting xmlns:xm="http://schemas.microsoft.com/office/excel/2006/main">
          <x14:cfRule type="containsText" priority="1728" operator="containsText" id="{54B79849-1813-4A4E-8EE7-5EA18B5C4002}">
            <xm:f>NOT(ISERROR(SEARCH($G$166,G75)))</xm:f>
            <xm:f>$G$166</xm:f>
            <x14:dxf>
              <fill>
                <patternFill>
                  <bgColor rgb="FFFF0000"/>
                </patternFill>
              </fill>
            </x14:dxf>
          </x14:cfRule>
          <x14:cfRule type="containsText" priority="1729" operator="containsText" id="{00340693-B22B-41E2-99FF-7ABDA1CF05B2}">
            <xm:f>NOT(ISERROR(SEARCH($G$165,G75)))</xm:f>
            <xm:f>$G$165</xm:f>
            <x14:dxf>
              <fill>
                <patternFill>
                  <bgColor rgb="FFFFC000"/>
                </patternFill>
              </fill>
            </x14:dxf>
          </x14:cfRule>
          <x14:cfRule type="containsText" priority="1730" operator="containsText" id="{305E93A5-F180-4812-9A0C-B22E29A7D139}">
            <xm:f>NOT(ISERROR(SEARCH($G$164,G75)))</xm:f>
            <xm:f>$G$164</xm:f>
            <x14:dxf>
              <fill>
                <patternFill>
                  <bgColor rgb="FFFFFF00"/>
                </patternFill>
              </fill>
            </x14:dxf>
          </x14:cfRule>
          <x14:cfRule type="containsText" priority="1731" operator="containsText" id="{D1488940-3889-4EE2-BB48-EEBE2A494E4F}">
            <xm:f>NOT(ISERROR(SEARCH($G$163,G75)))</xm:f>
            <xm:f>$G$163</xm:f>
            <x14:dxf>
              <fill>
                <patternFill>
                  <bgColor rgb="FF92D050"/>
                </patternFill>
              </fill>
            </x14:dxf>
          </x14:cfRule>
          <x14:cfRule type="containsText" priority="1732" operator="containsText" id="{652D6B52-D528-4427-AC44-7C14C2D14183}">
            <xm:f>NOT(ISERROR(SEARCH($G$162,G75)))</xm:f>
            <xm:f>$G$162</xm:f>
            <x14:dxf>
              <fill>
                <patternFill>
                  <bgColor rgb="FF00B050"/>
                </patternFill>
              </fill>
            </x14:dxf>
          </x14:cfRule>
          <xm:sqref>G75</xm:sqref>
        </x14:conditionalFormatting>
        <x14:conditionalFormatting xmlns:xm="http://schemas.microsoft.com/office/excel/2006/main">
          <x14:cfRule type="containsText" priority="1719" operator="containsText" id="{1C4E9690-6564-46E4-938F-2C603A78DCD2}">
            <xm:f>NOT(ISERROR(SEARCH($H$166,H75)))</xm:f>
            <xm:f>$H$166</xm:f>
            <x14:dxf>
              <fill>
                <patternFill>
                  <bgColor rgb="FFFF0000"/>
                </patternFill>
              </fill>
            </x14:dxf>
          </x14:cfRule>
          <x14:cfRule type="containsText" priority="1720" operator="containsText" id="{8E15B19D-B70B-413E-959A-7EC619FA674D}">
            <xm:f>NOT(ISERROR(SEARCH($H$165,H75)))</xm:f>
            <xm:f>$H$165</xm:f>
            <x14:dxf>
              <fill>
                <patternFill>
                  <bgColor rgb="FFFFC000"/>
                </patternFill>
              </fill>
            </x14:dxf>
          </x14:cfRule>
          <x14:cfRule type="containsText" priority="1721" operator="containsText" id="{22EC59FC-8435-46D7-9017-FABAA6BBEBE2}">
            <xm:f>NOT(ISERROR(SEARCH($H$164,H75)))</xm:f>
            <xm:f>$H$164</xm:f>
            <x14:dxf>
              <fill>
                <patternFill>
                  <bgColor rgb="FFFFFF00"/>
                </patternFill>
              </fill>
            </x14:dxf>
          </x14:cfRule>
          <x14:cfRule type="containsText" priority="1722" operator="containsText" id="{7C509615-2597-4884-89E6-6522144F5CB2}">
            <xm:f>NOT(ISERROR(SEARCH($H$163,H75)))</xm:f>
            <xm:f>$H$163</xm:f>
            <x14:dxf>
              <fill>
                <patternFill>
                  <bgColor rgb="FF92D050"/>
                </patternFill>
              </fill>
            </x14:dxf>
          </x14:cfRule>
          <x14:cfRule type="containsText" priority="1723" operator="containsText" id="{0D964BD5-607B-4B1A-A5A8-80C522DC8C86}">
            <xm:f>NOT(ISERROR(SEARCH($H$162,H75)))</xm:f>
            <xm:f>$H$162</xm:f>
            <x14:dxf>
              <fill>
                <patternFill>
                  <bgColor rgb="FF00B050"/>
                </patternFill>
              </fill>
            </x14:dxf>
          </x14:cfRule>
          <xm:sqref>H75</xm:sqref>
        </x14:conditionalFormatting>
        <x14:conditionalFormatting xmlns:xm="http://schemas.microsoft.com/office/excel/2006/main">
          <x14:cfRule type="containsText" priority="1724" operator="containsText" id="{3E9D385F-0C5B-4A77-A95C-E21EB4E414EB}">
            <xm:f>NOT(ISERROR(SEARCH($I$165,I75)))</xm:f>
            <xm:f>$I$165</xm:f>
            <x14:dxf>
              <fill>
                <patternFill>
                  <bgColor rgb="FFFF0000"/>
                </patternFill>
              </fill>
            </x14:dxf>
          </x14:cfRule>
          <x14:cfRule type="containsText" priority="1725" operator="containsText" id="{D7DA5511-6BFC-42E3-A71A-DA1F9170E717}">
            <xm:f>NOT(ISERROR(SEARCH($I$164,I75)))</xm:f>
            <xm:f>$I$164</xm:f>
            <x14:dxf>
              <fill>
                <patternFill>
                  <bgColor theme="9" tint="-0.24994659260841701"/>
                </patternFill>
              </fill>
            </x14:dxf>
          </x14:cfRule>
          <x14:cfRule type="containsText" priority="1726" operator="containsText" id="{666FBFBB-EAE2-4799-8A34-C5ED13082753}">
            <xm:f>NOT(ISERROR(SEARCH($I$163,I75)))</xm:f>
            <xm:f>$I$163</xm:f>
            <x14:dxf>
              <fill>
                <patternFill>
                  <bgColor rgb="FFFFC000"/>
                </patternFill>
              </fill>
            </x14:dxf>
          </x14:cfRule>
          <x14:cfRule type="containsText" priority="1727" operator="containsText" id="{740B0EBE-42A4-4910-847E-43E1F5FD8632}">
            <xm:f>NOT(ISERROR(SEARCH($I$162,I75)))</xm:f>
            <xm:f>$I$162</xm:f>
            <x14:dxf>
              <fill>
                <patternFill>
                  <bgColor rgb="FF00B050"/>
                </patternFill>
              </fill>
            </x14:dxf>
          </x14:cfRule>
          <xm:sqref>I75</xm:sqref>
        </x14:conditionalFormatting>
        <x14:conditionalFormatting xmlns:xm="http://schemas.microsoft.com/office/excel/2006/main">
          <x14:cfRule type="containsText" priority="1655" operator="containsText" id="{7D5EA742-DDE8-493E-A8A4-F3B8C0A8B165}">
            <xm:f>NOT(ISERROR(SEARCH($I$165,O65)))</xm:f>
            <xm:f>$I$165</xm:f>
            <x14:dxf>
              <fill>
                <patternFill>
                  <bgColor rgb="FFFF0000"/>
                </patternFill>
              </fill>
            </x14:dxf>
          </x14:cfRule>
          <x14:cfRule type="containsText" priority="1656" operator="containsText" id="{75C2DB43-CC9A-453B-A1A3-1F5800579C12}">
            <xm:f>NOT(ISERROR(SEARCH($I$164,O65)))</xm:f>
            <xm:f>$I$164</xm:f>
            <x14:dxf>
              <fill>
                <patternFill>
                  <bgColor theme="9" tint="-0.24994659260841701"/>
                </patternFill>
              </fill>
            </x14:dxf>
          </x14:cfRule>
          <x14:cfRule type="containsText" priority="1657" operator="containsText" id="{10D8AF90-2792-452D-A1FA-BDCAB857EDCB}">
            <xm:f>NOT(ISERROR(SEARCH($I$163,O65)))</xm:f>
            <xm:f>$I$163</xm:f>
            <x14:dxf>
              <fill>
                <patternFill>
                  <bgColor rgb="FFFFC000"/>
                </patternFill>
              </fill>
            </x14:dxf>
          </x14:cfRule>
          <x14:cfRule type="containsText" priority="1658" operator="containsText" id="{1C8F5C11-DABF-44DB-B76F-5669670C5A83}">
            <xm:f>NOT(ISERROR(SEARCH($I$162,O65)))</xm:f>
            <xm:f>$I$162</xm:f>
            <x14:dxf>
              <fill>
                <patternFill>
                  <bgColor rgb="FF00B050"/>
                </patternFill>
              </fill>
            </x14:dxf>
          </x14:cfRule>
          <xm:sqref>O65</xm:sqref>
        </x14:conditionalFormatting>
        <x14:conditionalFormatting xmlns:xm="http://schemas.microsoft.com/office/excel/2006/main">
          <x14:cfRule type="containsText" priority="1641" operator="containsText" id="{82AEC9B4-E369-47CE-9601-F580D28B6371}">
            <xm:f>NOT(ISERROR(SEARCH($I$165,O68)))</xm:f>
            <xm:f>$I$165</xm:f>
            <x14:dxf>
              <fill>
                <patternFill>
                  <bgColor rgb="FFFF0000"/>
                </patternFill>
              </fill>
            </x14:dxf>
          </x14:cfRule>
          <x14:cfRule type="containsText" priority="1642" operator="containsText" id="{CDB83F4A-DEB8-48EA-AB48-C48867E72C5A}">
            <xm:f>NOT(ISERROR(SEARCH($I$164,O68)))</xm:f>
            <xm:f>$I$164</xm:f>
            <x14:dxf>
              <fill>
                <patternFill>
                  <bgColor theme="9" tint="-0.24994659260841701"/>
                </patternFill>
              </fill>
            </x14:dxf>
          </x14:cfRule>
          <x14:cfRule type="containsText" priority="1643" operator="containsText" id="{E3C87C1E-0B8B-4B87-9E27-F20D9CD78908}">
            <xm:f>NOT(ISERROR(SEARCH($I$163,O68)))</xm:f>
            <xm:f>$I$163</xm:f>
            <x14:dxf>
              <fill>
                <patternFill>
                  <bgColor rgb="FFFFC000"/>
                </patternFill>
              </fill>
            </x14:dxf>
          </x14:cfRule>
          <x14:cfRule type="containsText" priority="1644" operator="containsText" id="{9A209880-5C7C-4D9A-A48C-0E7B0E3BDC24}">
            <xm:f>NOT(ISERROR(SEARCH($I$162,O68)))</xm:f>
            <xm:f>$I$162</xm:f>
            <x14:dxf>
              <fill>
                <patternFill>
                  <bgColor rgb="FF00B050"/>
                </patternFill>
              </fill>
            </x14:dxf>
          </x14:cfRule>
          <xm:sqref>O68</xm:sqref>
        </x14:conditionalFormatting>
        <x14:conditionalFormatting xmlns:xm="http://schemas.microsoft.com/office/excel/2006/main">
          <x14:cfRule type="containsText" priority="1631" operator="containsText" id="{1727CB22-F7BA-4531-91E2-C623534EDA7D}">
            <xm:f>NOT(ISERROR(SEARCH($G$166,M68)))</xm:f>
            <xm:f>$G$166</xm:f>
            <x14:dxf>
              <fill>
                <patternFill>
                  <bgColor rgb="FFFF0000"/>
                </patternFill>
              </fill>
            </x14:dxf>
          </x14:cfRule>
          <x14:cfRule type="containsText" priority="1632" operator="containsText" id="{7FF6878F-5E2D-4B90-96C1-DF052AB61106}">
            <xm:f>NOT(ISERROR(SEARCH($G$165,M68)))</xm:f>
            <xm:f>$G$165</xm:f>
            <x14:dxf>
              <fill>
                <patternFill>
                  <bgColor rgb="FFFFC000"/>
                </patternFill>
              </fill>
            </x14:dxf>
          </x14:cfRule>
          <x14:cfRule type="containsText" priority="1633" operator="containsText" id="{B2144A6B-6A33-4F06-B957-D84D3FFAC282}">
            <xm:f>NOT(ISERROR(SEARCH($G$164,M68)))</xm:f>
            <xm:f>$G$164</xm:f>
            <x14:dxf>
              <fill>
                <patternFill>
                  <bgColor rgb="FFFFFF00"/>
                </patternFill>
              </fill>
            </x14:dxf>
          </x14:cfRule>
          <x14:cfRule type="containsText" priority="1634" operator="containsText" id="{CF8630B0-9ACB-469E-89AF-EFC7F3984A16}">
            <xm:f>NOT(ISERROR(SEARCH($G$163,M68)))</xm:f>
            <xm:f>$G$163</xm:f>
            <x14:dxf>
              <fill>
                <patternFill>
                  <bgColor rgb="FF92D050"/>
                </patternFill>
              </fill>
            </x14:dxf>
          </x14:cfRule>
          <x14:cfRule type="containsText" priority="1635" operator="containsText" id="{FA2BA3F7-B7D4-4F83-A82F-22B41FAC0B09}">
            <xm:f>NOT(ISERROR(SEARCH($G$162,M68)))</xm:f>
            <xm:f>$G$162</xm:f>
            <x14:dxf>
              <fill>
                <patternFill>
                  <bgColor rgb="FF00B050"/>
                </patternFill>
              </fill>
            </x14:dxf>
          </x14:cfRule>
          <xm:sqref>M68</xm:sqref>
        </x14:conditionalFormatting>
        <x14:conditionalFormatting xmlns:xm="http://schemas.microsoft.com/office/excel/2006/main">
          <x14:cfRule type="containsText" priority="1636" operator="containsText" id="{3D6F89C9-2CA6-4273-B931-5955EAD3FA29}">
            <xm:f>NOT(ISERROR(SEARCH($H$166,N68)))</xm:f>
            <xm:f>$H$166</xm:f>
            <x14:dxf>
              <fill>
                <patternFill>
                  <bgColor rgb="FFFF0000"/>
                </patternFill>
              </fill>
            </x14:dxf>
          </x14:cfRule>
          <x14:cfRule type="containsText" priority="1637" operator="containsText" id="{8ED0810B-BC1D-48E9-8280-0D10BC221D27}">
            <xm:f>NOT(ISERROR(SEARCH($H$165,N68)))</xm:f>
            <xm:f>$H$165</xm:f>
            <x14:dxf>
              <fill>
                <patternFill>
                  <bgColor rgb="FFFFC000"/>
                </patternFill>
              </fill>
            </x14:dxf>
          </x14:cfRule>
          <x14:cfRule type="containsText" priority="1638" operator="containsText" id="{9886B196-0858-4BB0-B50F-F932A90DFFDB}">
            <xm:f>NOT(ISERROR(SEARCH($H$164,N68)))</xm:f>
            <xm:f>$H$164</xm:f>
            <x14:dxf>
              <fill>
                <patternFill>
                  <bgColor rgb="FFFFFF00"/>
                </patternFill>
              </fill>
            </x14:dxf>
          </x14:cfRule>
          <x14:cfRule type="containsText" priority="1639" operator="containsText" id="{E20A9BD3-1D11-426A-8F52-ECEDFF2A8A0E}">
            <xm:f>NOT(ISERROR(SEARCH($H$163,N68)))</xm:f>
            <xm:f>$H$163</xm:f>
            <x14:dxf>
              <fill>
                <patternFill>
                  <bgColor rgb="FF92D050"/>
                </patternFill>
              </fill>
            </x14:dxf>
          </x14:cfRule>
          <x14:cfRule type="containsText" priority="1640" operator="containsText" id="{AB5595AB-CA3E-4173-921A-E28065ACDB4A}">
            <xm:f>NOT(ISERROR(SEARCH($H$162,N68)))</xm:f>
            <xm:f>$H$162</xm:f>
            <x14:dxf>
              <fill>
                <patternFill>
                  <bgColor rgb="FF00B050"/>
                </patternFill>
              </fill>
            </x14:dxf>
          </x14:cfRule>
          <xm:sqref>N68</xm:sqref>
        </x14:conditionalFormatting>
        <x14:conditionalFormatting xmlns:xm="http://schemas.microsoft.com/office/excel/2006/main">
          <x14:cfRule type="containsText" priority="1627" operator="containsText" id="{785EEE13-B14C-4774-B8C6-412441AC51EC}">
            <xm:f>NOT(ISERROR(SEARCH($I$165,O70)))</xm:f>
            <xm:f>$I$165</xm:f>
            <x14:dxf>
              <fill>
                <patternFill>
                  <bgColor rgb="FFFF0000"/>
                </patternFill>
              </fill>
            </x14:dxf>
          </x14:cfRule>
          <x14:cfRule type="containsText" priority="1628" operator="containsText" id="{B6402035-AAB8-47AC-A9A8-31FF0DEA4913}">
            <xm:f>NOT(ISERROR(SEARCH($I$164,O70)))</xm:f>
            <xm:f>$I$164</xm:f>
            <x14:dxf>
              <fill>
                <patternFill>
                  <bgColor theme="9" tint="-0.24994659260841701"/>
                </patternFill>
              </fill>
            </x14:dxf>
          </x14:cfRule>
          <x14:cfRule type="containsText" priority="1629" operator="containsText" id="{0BF0D065-AFD8-4EC6-B038-9B12A7BBE9D1}">
            <xm:f>NOT(ISERROR(SEARCH($I$163,O70)))</xm:f>
            <xm:f>$I$163</xm:f>
            <x14:dxf>
              <fill>
                <patternFill>
                  <bgColor rgb="FFFFC000"/>
                </patternFill>
              </fill>
            </x14:dxf>
          </x14:cfRule>
          <x14:cfRule type="containsText" priority="1630" operator="containsText" id="{B9E12FC1-693A-4C97-8877-8C946D8DAC4C}">
            <xm:f>NOT(ISERROR(SEARCH($I$162,O70)))</xm:f>
            <xm:f>$I$162</xm:f>
            <x14:dxf>
              <fill>
                <patternFill>
                  <bgColor rgb="FF00B050"/>
                </patternFill>
              </fill>
            </x14:dxf>
          </x14:cfRule>
          <xm:sqref>O70:O74</xm:sqref>
        </x14:conditionalFormatting>
        <x14:conditionalFormatting xmlns:xm="http://schemas.microsoft.com/office/excel/2006/main">
          <x14:cfRule type="containsText" priority="1617" operator="containsText" id="{0372BAD0-4F9D-4E70-84CF-7A838BBFE332}">
            <xm:f>NOT(ISERROR(SEARCH($G$166,M70)))</xm:f>
            <xm:f>$G$166</xm:f>
            <x14:dxf>
              <fill>
                <patternFill>
                  <bgColor rgb="FFFF0000"/>
                </patternFill>
              </fill>
            </x14:dxf>
          </x14:cfRule>
          <x14:cfRule type="containsText" priority="1618" operator="containsText" id="{F947BB76-4F4B-4C04-987A-E7E0564928C0}">
            <xm:f>NOT(ISERROR(SEARCH($G$165,M70)))</xm:f>
            <xm:f>$G$165</xm:f>
            <x14:dxf>
              <fill>
                <patternFill>
                  <bgColor rgb="FFFFC000"/>
                </patternFill>
              </fill>
            </x14:dxf>
          </x14:cfRule>
          <x14:cfRule type="containsText" priority="1619" operator="containsText" id="{6A198D21-E8DC-4DA8-BDA3-2E9363A0EE94}">
            <xm:f>NOT(ISERROR(SEARCH($G$164,M70)))</xm:f>
            <xm:f>$G$164</xm:f>
            <x14:dxf>
              <fill>
                <patternFill>
                  <bgColor rgb="FFFFFF00"/>
                </patternFill>
              </fill>
            </x14:dxf>
          </x14:cfRule>
          <x14:cfRule type="containsText" priority="1620" operator="containsText" id="{CD448066-546E-48BB-A0D3-D36E27B43AB1}">
            <xm:f>NOT(ISERROR(SEARCH($G$163,M70)))</xm:f>
            <xm:f>$G$163</xm:f>
            <x14:dxf>
              <fill>
                <patternFill>
                  <bgColor rgb="FF92D050"/>
                </patternFill>
              </fill>
            </x14:dxf>
          </x14:cfRule>
          <x14:cfRule type="containsText" priority="1621" operator="containsText" id="{30B2D431-4B06-4CA2-B133-44CD4F2D4A8C}">
            <xm:f>NOT(ISERROR(SEARCH($G$162,M70)))</xm:f>
            <xm:f>$G$162</xm:f>
            <x14:dxf>
              <fill>
                <patternFill>
                  <bgColor rgb="FF00B050"/>
                </patternFill>
              </fill>
            </x14:dxf>
          </x14:cfRule>
          <xm:sqref>M70:M74</xm:sqref>
        </x14:conditionalFormatting>
        <x14:conditionalFormatting xmlns:xm="http://schemas.microsoft.com/office/excel/2006/main">
          <x14:cfRule type="containsText" priority="1622" operator="containsText" id="{1AF4292C-9716-4502-A990-7CC8FEAACF3A}">
            <xm:f>NOT(ISERROR(SEARCH($H$166,N70)))</xm:f>
            <xm:f>$H$166</xm:f>
            <x14:dxf>
              <fill>
                <patternFill>
                  <bgColor rgb="FFFF0000"/>
                </patternFill>
              </fill>
            </x14:dxf>
          </x14:cfRule>
          <x14:cfRule type="containsText" priority="1623" operator="containsText" id="{AD03F85D-00DE-487D-ADFA-597555437804}">
            <xm:f>NOT(ISERROR(SEARCH($H$165,N70)))</xm:f>
            <xm:f>$H$165</xm:f>
            <x14:dxf>
              <fill>
                <patternFill>
                  <bgColor rgb="FFFFC000"/>
                </patternFill>
              </fill>
            </x14:dxf>
          </x14:cfRule>
          <x14:cfRule type="containsText" priority="1624" operator="containsText" id="{FF47FAFC-2F00-4F3F-87D6-1C6FC555F100}">
            <xm:f>NOT(ISERROR(SEARCH($H$164,N70)))</xm:f>
            <xm:f>$H$164</xm:f>
            <x14:dxf>
              <fill>
                <patternFill>
                  <bgColor rgb="FFFFFF00"/>
                </patternFill>
              </fill>
            </x14:dxf>
          </x14:cfRule>
          <x14:cfRule type="containsText" priority="1625" operator="containsText" id="{E21B39B6-280F-4FAF-8859-E66069D18EA0}">
            <xm:f>NOT(ISERROR(SEARCH($H$163,N70)))</xm:f>
            <xm:f>$H$163</xm:f>
            <x14:dxf>
              <fill>
                <patternFill>
                  <bgColor rgb="FF92D050"/>
                </patternFill>
              </fill>
            </x14:dxf>
          </x14:cfRule>
          <x14:cfRule type="containsText" priority="1626" operator="containsText" id="{E7BDD815-53C6-43B6-BA20-776F33CD751A}">
            <xm:f>NOT(ISERROR(SEARCH($H$162,N70)))</xm:f>
            <xm:f>$H$162</xm:f>
            <x14:dxf>
              <fill>
                <patternFill>
                  <bgColor rgb="FF00B050"/>
                </patternFill>
              </fill>
            </x14:dxf>
          </x14:cfRule>
          <xm:sqref>N70:N74</xm:sqref>
        </x14:conditionalFormatting>
        <x14:conditionalFormatting xmlns:xm="http://schemas.microsoft.com/office/excel/2006/main">
          <x14:cfRule type="containsText" priority="1609" operator="containsText" id="{30F6C577-1B99-4903-903B-B31580161405}">
            <xm:f>NOT(ISERROR(SEARCH($H$163,N77)))</xm:f>
            <xm:f>$H$163</xm:f>
            <x14:dxf>
              <fill>
                <patternFill>
                  <bgColor rgb="FF92D050"/>
                </patternFill>
              </fill>
            </x14:dxf>
          </x14:cfRule>
          <x14:cfRule type="containsText" priority="1610" operator="containsText" id="{5A5D3D79-3502-4081-9392-00BEC0AB9C8B}">
            <xm:f>NOT(ISERROR(SEARCH($H$164,N77)))</xm:f>
            <xm:f>$H$164</xm:f>
            <x14:dxf>
              <fill>
                <patternFill>
                  <bgColor rgb="FFFFFF00"/>
                </patternFill>
              </fill>
            </x14:dxf>
          </x14:cfRule>
          <x14:cfRule type="containsText" priority="1611" operator="containsText" id="{16F5B5D2-7904-4623-9688-C1834F1FD67F}">
            <xm:f>NOT(ISERROR(SEARCH($H$165,N77)))</xm:f>
            <xm:f>$H$165</xm:f>
            <x14:dxf>
              <fill>
                <patternFill>
                  <bgColor rgb="FFFFC000"/>
                </patternFill>
              </fill>
            </x14:dxf>
          </x14:cfRule>
          <x14:cfRule type="containsText" priority="1612" operator="containsText" id="{9BA4BF73-D169-4D09-88F0-1C2FA7CB1AF3}">
            <xm:f>NOT(ISERROR(SEARCH($H$166,N77)))</xm:f>
            <xm:f>$H$166</xm:f>
            <x14:dxf>
              <fill>
                <patternFill>
                  <bgColor rgb="FFFF0000"/>
                </patternFill>
              </fill>
            </x14:dxf>
          </x14:cfRule>
          <xm:sqref>N77</xm:sqref>
        </x14:conditionalFormatting>
        <x14:conditionalFormatting xmlns:xm="http://schemas.microsoft.com/office/excel/2006/main">
          <x14:cfRule type="containsText" priority="1614" operator="containsText" id="{76BC0530-5A3E-43F6-AA0F-8215371055DE}">
            <xm:f>NOT(ISERROR(SEARCH($I$163,O77)))</xm:f>
            <xm:f>$I$163</xm:f>
            <x14:dxf>
              <fill>
                <patternFill>
                  <bgColor theme="9" tint="-0.24994659260841701"/>
                </patternFill>
              </fill>
            </x14:dxf>
          </x14:cfRule>
          <x14:cfRule type="containsText" priority="1615" operator="containsText" id="{08D8C9BB-02DE-41CF-A2A4-513E8ABA66E2}">
            <xm:f>NOT(ISERROR(SEARCH($I$164,O77)))</xm:f>
            <xm:f>$I$164</xm:f>
            <x14:dxf>
              <fill>
                <patternFill>
                  <bgColor rgb="FFFFC000"/>
                </patternFill>
              </fill>
            </x14:dxf>
          </x14:cfRule>
          <xm:sqref>O77</xm:sqref>
        </x14:conditionalFormatting>
        <x14:conditionalFormatting xmlns:xm="http://schemas.microsoft.com/office/excel/2006/main">
          <x14:cfRule type="containsText" priority="1603" operator="containsText" id="{F3BCEEBE-4815-40D0-B64D-E16BDB8EBECA}">
            <xm:f>NOT(ISERROR(SEARCH($G$162,M77)))</xm:f>
            <xm:f>$G$162</xm:f>
            <x14:dxf>
              <fill>
                <patternFill>
                  <bgColor rgb="FF00B050"/>
                </patternFill>
              </fill>
            </x14:dxf>
          </x14:cfRule>
          <x14:cfRule type="containsText" priority="1604" operator="containsText" id="{307617EC-FABC-497F-8FB1-1302C1CBD1D1}">
            <xm:f>NOT(ISERROR(SEARCH($G$163,M77)))</xm:f>
            <xm:f>$G$163</xm:f>
            <x14:dxf>
              <fill>
                <patternFill>
                  <bgColor rgb="FF92D050"/>
                </patternFill>
              </fill>
            </x14:dxf>
          </x14:cfRule>
          <x14:cfRule type="containsText" priority="1605" operator="containsText" id="{10C130F9-F527-4022-8E35-83FDB651700F}">
            <xm:f>NOT(ISERROR(SEARCH($G$164,M77)))</xm:f>
            <xm:f>$G$164</xm:f>
            <x14:dxf>
              <fill>
                <patternFill>
                  <bgColor rgb="FFFFFF00"/>
                </patternFill>
              </fill>
            </x14:dxf>
          </x14:cfRule>
          <x14:cfRule type="containsText" priority="1606" operator="containsText" id="{F3B90A79-20B2-46D5-9901-EF4E8D5DDFBF}">
            <xm:f>NOT(ISERROR(SEARCH($G$165,M77)))</xm:f>
            <xm:f>$G$165</xm:f>
            <x14:dxf>
              <fill>
                <patternFill>
                  <bgColor rgb="FFFFC000"/>
                </patternFill>
              </fill>
            </x14:dxf>
          </x14:cfRule>
          <x14:cfRule type="containsText" priority="1607" operator="containsText" id="{5E141AAC-6A06-409C-AE50-5B29E171BC62}">
            <xm:f>NOT(ISERROR(SEARCH($G$166,M77)))</xm:f>
            <xm:f>$G$166</xm:f>
            <x14:dxf>
              <fill>
                <patternFill>
                  <bgColor rgb="FFFF0000"/>
                </patternFill>
              </fill>
            </x14:dxf>
          </x14:cfRule>
          <xm:sqref>M77:M79</xm:sqref>
        </x14:conditionalFormatting>
        <x14:conditionalFormatting xmlns:xm="http://schemas.microsoft.com/office/excel/2006/main">
          <x14:cfRule type="containsText" priority="1598" operator="containsText" id="{B9E3BC5B-7880-47D8-9B3B-ACA267C457AF}">
            <xm:f>NOT(ISERROR(SEARCH($G$166,M75)))</xm:f>
            <xm:f>$G$166</xm:f>
            <x14:dxf>
              <fill>
                <patternFill>
                  <bgColor rgb="FFFF0000"/>
                </patternFill>
              </fill>
            </x14:dxf>
          </x14:cfRule>
          <x14:cfRule type="containsText" priority="1599" operator="containsText" id="{CCD7FFAC-6DD9-4B77-AA8B-2F90C0DC5AC7}">
            <xm:f>NOT(ISERROR(SEARCH($G$165,M75)))</xm:f>
            <xm:f>$G$165</xm:f>
            <x14:dxf>
              <fill>
                <patternFill>
                  <bgColor rgb="FFFFC000"/>
                </patternFill>
              </fill>
            </x14:dxf>
          </x14:cfRule>
          <x14:cfRule type="containsText" priority="1600" operator="containsText" id="{3CBA0DFB-011A-4477-9657-2938A3A8FA79}">
            <xm:f>NOT(ISERROR(SEARCH($G$164,M75)))</xm:f>
            <xm:f>$G$164</xm:f>
            <x14:dxf>
              <fill>
                <patternFill>
                  <bgColor rgb="FFFFFF00"/>
                </patternFill>
              </fill>
            </x14:dxf>
          </x14:cfRule>
          <x14:cfRule type="containsText" priority="1601" operator="containsText" id="{FBB6175A-49A0-4316-90FC-6DFC954336D6}">
            <xm:f>NOT(ISERROR(SEARCH($G$163,M75)))</xm:f>
            <xm:f>$G$163</xm:f>
            <x14:dxf>
              <fill>
                <patternFill>
                  <bgColor rgb="FF92D050"/>
                </patternFill>
              </fill>
            </x14:dxf>
          </x14:cfRule>
          <x14:cfRule type="containsText" priority="1602" operator="containsText" id="{5C474C82-7128-4B6C-A1B7-10165C571743}">
            <xm:f>NOT(ISERROR(SEARCH($G$162,M75)))</xm:f>
            <xm:f>$G$162</xm:f>
            <x14:dxf>
              <fill>
                <patternFill>
                  <bgColor rgb="FF00B050"/>
                </patternFill>
              </fill>
            </x14:dxf>
          </x14:cfRule>
          <xm:sqref>M75</xm:sqref>
        </x14:conditionalFormatting>
        <x14:conditionalFormatting xmlns:xm="http://schemas.microsoft.com/office/excel/2006/main">
          <x14:cfRule type="containsText" priority="1589" operator="containsText" id="{8AC45007-60AF-4A18-B39F-F7B6CF4B8812}">
            <xm:f>NOT(ISERROR(SEARCH($H$166,N75)))</xm:f>
            <xm:f>$H$166</xm:f>
            <x14:dxf>
              <fill>
                <patternFill>
                  <bgColor rgb="FFFF0000"/>
                </patternFill>
              </fill>
            </x14:dxf>
          </x14:cfRule>
          <x14:cfRule type="containsText" priority="1590" operator="containsText" id="{4227C64D-97C4-485D-BFE1-7F22840DA06E}">
            <xm:f>NOT(ISERROR(SEARCH($H$165,N75)))</xm:f>
            <xm:f>$H$165</xm:f>
            <x14:dxf>
              <fill>
                <patternFill>
                  <bgColor rgb="FFFFC000"/>
                </patternFill>
              </fill>
            </x14:dxf>
          </x14:cfRule>
          <x14:cfRule type="containsText" priority="1591" operator="containsText" id="{61503338-378E-4424-A383-7AB3B1B6B58C}">
            <xm:f>NOT(ISERROR(SEARCH($H$164,N75)))</xm:f>
            <xm:f>$H$164</xm:f>
            <x14:dxf>
              <fill>
                <patternFill>
                  <bgColor rgb="FFFFFF00"/>
                </patternFill>
              </fill>
            </x14:dxf>
          </x14:cfRule>
          <x14:cfRule type="containsText" priority="1592" operator="containsText" id="{BD93C6E3-A631-42A5-B87F-1860AD1F5BB0}">
            <xm:f>NOT(ISERROR(SEARCH($H$163,N75)))</xm:f>
            <xm:f>$H$163</xm:f>
            <x14:dxf>
              <fill>
                <patternFill>
                  <bgColor rgb="FF92D050"/>
                </patternFill>
              </fill>
            </x14:dxf>
          </x14:cfRule>
          <x14:cfRule type="containsText" priority="1593" operator="containsText" id="{E758E6A7-EC0C-44AA-A0D1-D61C63869699}">
            <xm:f>NOT(ISERROR(SEARCH($H$162,N75)))</xm:f>
            <xm:f>$H$162</xm:f>
            <x14:dxf>
              <fill>
                <patternFill>
                  <bgColor rgb="FF00B050"/>
                </patternFill>
              </fill>
            </x14:dxf>
          </x14:cfRule>
          <xm:sqref>N75</xm:sqref>
        </x14:conditionalFormatting>
        <x14:conditionalFormatting xmlns:xm="http://schemas.microsoft.com/office/excel/2006/main">
          <x14:cfRule type="containsText" priority="1594" operator="containsText" id="{40949191-54EF-404F-B56A-9AA35460D39A}">
            <xm:f>NOT(ISERROR(SEARCH($I$165,O75)))</xm:f>
            <xm:f>$I$165</xm:f>
            <x14:dxf>
              <fill>
                <patternFill>
                  <bgColor rgb="FFFF0000"/>
                </patternFill>
              </fill>
            </x14:dxf>
          </x14:cfRule>
          <x14:cfRule type="containsText" priority="1595" operator="containsText" id="{BE0291D2-11D6-452B-AE2C-FEE9DFC81834}">
            <xm:f>NOT(ISERROR(SEARCH($I$164,O75)))</xm:f>
            <xm:f>$I$164</xm:f>
            <x14:dxf>
              <fill>
                <patternFill>
                  <bgColor theme="9" tint="-0.24994659260841701"/>
                </patternFill>
              </fill>
            </x14:dxf>
          </x14:cfRule>
          <x14:cfRule type="containsText" priority="1596" operator="containsText" id="{2B31486A-D725-4CA6-BAB4-C66C8D75DEE6}">
            <xm:f>NOT(ISERROR(SEARCH($I$163,O75)))</xm:f>
            <xm:f>$I$163</xm:f>
            <x14:dxf>
              <fill>
                <patternFill>
                  <bgColor rgb="FFFFC000"/>
                </patternFill>
              </fill>
            </x14:dxf>
          </x14:cfRule>
          <x14:cfRule type="containsText" priority="1597" operator="containsText" id="{1091ED98-4549-4D10-9D16-06C4A97BE1FE}">
            <xm:f>NOT(ISERROR(SEARCH($I$162,O75)))</xm:f>
            <xm:f>$I$162</xm:f>
            <x14:dxf>
              <fill>
                <patternFill>
                  <bgColor rgb="FF00B050"/>
                </patternFill>
              </fill>
            </x14:dxf>
          </x14:cfRule>
          <xm:sqref>O75</xm:sqref>
        </x14:conditionalFormatting>
        <x14:conditionalFormatting xmlns:xm="http://schemas.microsoft.com/office/excel/2006/main">
          <x14:cfRule type="containsText" priority="1584" operator="containsText" id="{41B7BE94-049D-4D3D-ABD0-B0F8DE66FD05}">
            <xm:f>NOT(ISERROR(SEARCH($G$166,G80)))</xm:f>
            <xm:f>$G$166</xm:f>
            <x14:dxf>
              <fill>
                <patternFill>
                  <bgColor rgb="FFFF0000"/>
                </patternFill>
              </fill>
            </x14:dxf>
          </x14:cfRule>
          <x14:cfRule type="containsText" priority="1585" operator="containsText" id="{EDCFA8F4-EE65-4D33-82C2-239215818EC6}">
            <xm:f>NOT(ISERROR(SEARCH($G$165,G80)))</xm:f>
            <xm:f>$G$165</xm:f>
            <x14:dxf>
              <fill>
                <patternFill>
                  <bgColor rgb="FFFFC000"/>
                </patternFill>
              </fill>
            </x14:dxf>
          </x14:cfRule>
          <x14:cfRule type="containsText" priority="1586" operator="containsText" id="{66986C6C-97A1-4A54-BF4E-10FF0885A151}">
            <xm:f>NOT(ISERROR(SEARCH($G$164,G80)))</xm:f>
            <xm:f>$G$164</xm:f>
            <x14:dxf>
              <fill>
                <patternFill>
                  <bgColor rgb="FFFFFF00"/>
                </patternFill>
              </fill>
            </x14:dxf>
          </x14:cfRule>
          <x14:cfRule type="containsText" priority="1587" operator="containsText" id="{15621A9F-F262-4089-93EC-6A01E9D1A094}">
            <xm:f>NOT(ISERROR(SEARCH($G$163,G80)))</xm:f>
            <xm:f>$G$163</xm:f>
            <x14:dxf>
              <fill>
                <patternFill>
                  <bgColor rgb="FF92D050"/>
                </patternFill>
              </fill>
            </x14:dxf>
          </x14:cfRule>
          <x14:cfRule type="containsText" priority="1588" operator="containsText" id="{51380210-40D9-4B68-91FA-466FFA6FE630}">
            <xm:f>NOT(ISERROR(SEARCH($G$162,G80)))</xm:f>
            <xm:f>$G$162</xm:f>
            <x14:dxf>
              <fill>
                <patternFill>
                  <bgColor rgb="FF00B050"/>
                </patternFill>
              </fill>
            </x14:dxf>
          </x14:cfRule>
          <xm:sqref>G80</xm:sqref>
        </x14:conditionalFormatting>
        <x14:conditionalFormatting xmlns:xm="http://schemas.microsoft.com/office/excel/2006/main">
          <x14:cfRule type="containsText" priority="1579" operator="containsText" id="{2F1AF1C0-3F5C-4E1C-AC7F-BE857D56986B}">
            <xm:f>NOT(ISERROR(SEARCH($H$166,H80)))</xm:f>
            <xm:f>$H$166</xm:f>
            <x14:dxf>
              <fill>
                <patternFill>
                  <bgColor rgb="FFFF0000"/>
                </patternFill>
              </fill>
            </x14:dxf>
          </x14:cfRule>
          <x14:cfRule type="containsText" priority="1580" operator="containsText" id="{EAB41B6F-5622-4999-807F-E353249B357F}">
            <xm:f>NOT(ISERROR(SEARCH($H$165,H80)))</xm:f>
            <xm:f>$H$165</xm:f>
            <x14:dxf>
              <fill>
                <patternFill>
                  <bgColor rgb="FFFFC000"/>
                </patternFill>
              </fill>
            </x14:dxf>
          </x14:cfRule>
          <x14:cfRule type="containsText" priority="1581" operator="containsText" id="{BB0A1224-9919-425E-80B3-297E202C29A9}">
            <xm:f>NOT(ISERROR(SEARCH($H$164,H80)))</xm:f>
            <xm:f>$H$164</xm:f>
            <x14:dxf>
              <fill>
                <patternFill>
                  <bgColor rgb="FFFFFF00"/>
                </patternFill>
              </fill>
            </x14:dxf>
          </x14:cfRule>
          <x14:cfRule type="containsText" priority="1582" operator="containsText" id="{1877CAF3-ABB9-463E-AD5D-C6FA0F8D0ED7}">
            <xm:f>NOT(ISERROR(SEARCH($H$163,H80)))</xm:f>
            <xm:f>$H$163</xm:f>
            <x14:dxf>
              <fill>
                <patternFill>
                  <bgColor rgb="FF92D050"/>
                </patternFill>
              </fill>
            </x14:dxf>
          </x14:cfRule>
          <x14:cfRule type="containsText" priority="1583" operator="containsText" id="{BC11622E-A4BF-4C19-A461-7B5725D6FF92}">
            <xm:f>NOT(ISERROR(SEARCH($H$162,H80)))</xm:f>
            <xm:f>$H$162</xm:f>
            <x14:dxf>
              <fill>
                <patternFill>
                  <bgColor rgb="FF00B050"/>
                </patternFill>
              </fill>
            </x14:dxf>
          </x14:cfRule>
          <xm:sqref>H80</xm:sqref>
        </x14:conditionalFormatting>
        <x14:conditionalFormatting xmlns:xm="http://schemas.microsoft.com/office/excel/2006/main">
          <x14:cfRule type="containsText" priority="1575" operator="containsText" id="{7A0C5BCD-80C6-4E64-B7D9-45D9FF145507}">
            <xm:f>NOT(ISERROR(SEARCH($I$165,I80)))</xm:f>
            <xm:f>$I$165</xm:f>
            <x14:dxf>
              <fill>
                <patternFill>
                  <bgColor rgb="FFFF0000"/>
                </patternFill>
              </fill>
            </x14:dxf>
          </x14:cfRule>
          <x14:cfRule type="containsText" priority="1576" operator="containsText" id="{25150B17-7F73-4E06-A237-8AFD761DFAC0}">
            <xm:f>NOT(ISERROR(SEARCH($I$164,I80)))</xm:f>
            <xm:f>$I$164</xm:f>
            <x14:dxf>
              <fill>
                <patternFill>
                  <bgColor theme="9" tint="-0.24994659260841701"/>
                </patternFill>
              </fill>
            </x14:dxf>
          </x14:cfRule>
          <x14:cfRule type="containsText" priority="1577" operator="containsText" id="{22E52931-9ECE-4F73-82E6-29B28655477B}">
            <xm:f>NOT(ISERROR(SEARCH($I$163,I80)))</xm:f>
            <xm:f>$I$163</xm:f>
            <x14:dxf>
              <fill>
                <patternFill>
                  <bgColor rgb="FFFFC000"/>
                </patternFill>
              </fill>
            </x14:dxf>
          </x14:cfRule>
          <x14:cfRule type="containsText" priority="1578" operator="containsText" id="{4D7FAC50-2B0A-41BF-82A5-AF13F6231FA4}">
            <xm:f>NOT(ISERROR(SEARCH($I$162,I80)))</xm:f>
            <xm:f>$I$162</xm:f>
            <x14:dxf>
              <fill>
                <patternFill>
                  <bgColor rgb="FF00B050"/>
                </patternFill>
              </fill>
            </x14:dxf>
          </x14:cfRule>
          <xm:sqref>I80</xm:sqref>
        </x14:conditionalFormatting>
        <x14:conditionalFormatting xmlns:xm="http://schemas.microsoft.com/office/excel/2006/main">
          <x14:cfRule type="containsText" priority="1542" operator="containsText" id="{99528CF6-84A8-4592-9DC1-930EF46A1640}">
            <xm:f>NOT(ISERROR(SEARCH($G$166,M80)))</xm:f>
            <xm:f>$G$166</xm:f>
            <x14:dxf>
              <fill>
                <patternFill>
                  <bgColor rgb="FFFF0000"/>
                </patternFill>
              </fill>
            </x14:dxf>
          </x14:cfRule>
          <x14:cfRule type="containsText" priority="1543" operator="containsText" id="{563394AC-2863-4FBA-BEDF-EE6701E5553B}">
            <xm:f>NOT(ISERROR(SEARCH($G$165,M80)))</xm:f>
            <xm:f>$G$165</xm:f>
            <x14:dxf>
              <fill>
                <patternFill>
                  <bgColor rgb="FFFFC000"/>
                </patternFill>
              </fill>
            </x14:dxf>
          </x14:cfRule>
          <x14:cfRule type="containsText" priority="1544" operator="containsText" id="{0C33F0D4-46C7-4044-9510-88127C2A778E}">
            <xm:f>NOT(ISERROR(SEARCH($G$164,M80)))</xm:f>
            <xm:f>$G$164</xm:f>
            <x14:dxf>
              <fill>
                <patternFill>
                  <bgColor rgb="FFFFFF00"/>
                </patternFill>
              </fill>
            </x14:dxf>
          </x14:cfRule>
          <x14:cfRule type="containsText" priority="1545" operator="containsText" id="{98405B37-0E5C-4062-B54A-B12B35E94ED3}">
            <xm:f>NOT(ISERROR(SEARCH($G$163,M80)))</xm:f>
            <xm:f>$G$163</xm:f>
            <x14:dxf>
              <fill>
                <patternFill>
                  <bgColor rgb="FF92D050"/>
                </patternFill>
              </fill>
            </x14:dxf>
          </x14:cfRule>
          <x14:cfRule type="containsText" priority="1546" operator="containsText" id="{7404DE30-289D-46C7-A02A-40879D552268}">
            <xm:f>NOT(ISERROR(SEARCH($G$162,M80)))</xm:f>
            <xm:f>$G$162</xm:f>
            <x14:dxf>
              <fill>
                <patternFill>
                  <bgColor rgb="FF00B050"/>
                </patternFill>
              </fill>
            </x14:dxf>
          </x14:cfRule>
          <xm:sqref>M80</xm:sqref>
        </x14:conditionalFormatting>
        <x14:conditionalFormatting xmlns:xm="http://schemas.microsoft.com/office/excel/2006/main">
          <x14:cfRule type="containsText" priority="1537" operator="containsText" id="{B1462C0B-C130-4800-B45C-E5E20BD3C850}">
            <xm:f>NOT(ISERROR(SEARCH($H$166,N80)))</xm:f>
            <xm:f>$H$166</xm:f>
            <x14:dxf>
              <fill>
                <patternFill>
                  <bgColor rgb="FFFF0000"/>
                </patternFill>
              </fill>
            </x14:dxf>
          </x14:cfRule>
          <x14:cfRule type="containsText" priority="1538" operator="containsText" id="{2C407BAA-BE0B-4D7E-A4A2-66BAE9B5D23E}">
            <xm:f>NOT(ISERROR(SEARCH($H$165,N80)))</xm:f>
            <xm:f>$H$165</xm:f>
            <x14:dxf>
              <fill>
                <patternFill>
                  <bgColor rgb="FFFFC000"/>
                </patternFill>
              </fill>
            </x14:dxf>
          </x14:cfRule>
          <x14:cfRule type="containsText" priority="1539" operator="containsText" id="{6DA3EC7B-64B6-4A21-8827-2B38AD29737F}">
            <xm:f>NOT(ISERROR(SEARCH($H$164,N80)))</xm:f>
            <xm:f>$H$164</xm:f>
            <x14:dxf>
              <fill>
                <patternFill>
                  <bgColor rgb="FFFFFF00"/>
                </patternFill>
              </fill>
            </x14:dxf>
          </x14:cfRule>
          <x14:cfRule type="containsText" priority="1540" operator="containsText" id="{38F8D5D3-5C26-42EA-BE43-847879D04274}">
            <xm:f>NOT(ISERROR(SEARCH($H$163,N80)))</xm:f>
            <xm:f>$H$163</xm:f>
            <x14:dxf>
              <fill>
                <patternFill>
                  <bgColor rgb="FF92D050"/>
                </patternFill>
              </fill>
            </x14:dxf>
          </x14:cfRule>
          <x14:cfRule type="containsText" priority="1541" operator="containsText" id="{0D8EAAF5-4EA5-4E5D-9BC3-2E218B3A2D01}">
            <xm:f>NOT(ISERROR(SEARCH($H$162,N80)))</xm:f>
            <xm:f>$H$162</xm:f>
            <x14:dxf>
              <fill>
                <patternFill>
                  <bgColor rgb="FF00B050"/>
                </patternFill>
              </fill>
            </x14:dxf>
          </x14:cfRule>
          <xm:sqref>N80</xm:sqref>
        </x14:conditionalFormatting>
        <x14:conditionalFormatting xmlns:xm="http://schemas.microsoft.com/office/excel/2006/main">
          <x14:cfRule type="containsText" priority="1533" operator="containsText" id="{1BCC6DF7-C13D-4552-85A8-EDBDCC034FE9}">
            <xm:f>NOT(ISERROR(SEARCH($I$165,O80)))</xm:f>
            <xm:f>$I$165</xm:f>
            <x14:dxf>
              <fill>
                <patternFill>
                  <bgColor rgb="FFFF0000"/>
                </patternFill>
              </fill>
            </x14:dxf>
          </x14:cfRule>
          <x14:cfRule type="containsText" priority="1534" operator="containsText" id="{846901FD-5F16-4EC5-8918-7ACB20DC5A82}">
            <xm:f>NOT(ISERROR(SEARCH($I$164,O80)))</xm:f>
            <xm:f>$I$164</xm:f>
            <x14:dxf>
              <fill>
                <patternFill>
                  <bgColor theme="9" tint="-0.24994659260841701"/>
                </patternFill>
              </fill>
            </x14:dxf>
          </x14:cfRule>
          <x14:cfRule type="containsText" priority="1535" operator="containsText" id="{2AC21FC6-B193-42AD-BC68-A6B8EAC1B002}">
            <xm:f>NOT(ISERROR(SEARCH($I$163,O80)))</xm:f>
            <xm:f>$I$163</xm:f>
            <x14:dxf>
              <fill>
                <patternFill>
                  <bgColor rgb="FFFFC000"/>
                </patternFill>
              </fill>
            </x14:dxf>
          </x14:cfRule>
          <x14:cfRule type="containsText" priority="1536" operator="containsText" id="{EFDDB216-8576-4BD6-964D-9BA2318CA68B}">
            <xm:f>NOT(ISERROR(SEARCH($I$162,O80)))</xm:f>
            <xm:f>$I$162</xm:f>
            <x14:dxf>
              <fill>
                <patternFill>
                  <bgColor rgb="FF00B050"/>
                </patternFill>
              </fill>
            </x14:dxf>
          </x14:cfRule>
          <xm:sqref>O80</xm:sqref>
        </x14:conditionalFormatting>
        <x14:conditionalFormatting xmlns:xm="http://schemas.microsoft.com/office/excel/2006/main">
          <x14:cfRule type="containsText" priority="1414" operator="containsText" id="{F2D51777-0D68-449C-95D2-D8E37A3B726E}">
            <xm:f>NOT(ISERROR(SEARCH($I$165,I85)))</xm:f>
            <xm:f>$I$165</xm:f>
            <x14:dxf>
              <fill>
                <patternFill>
                  <bgColor rgb="FFFF0000"/>
                </patternFill>
              </fill>
            </x14:dxf>
          </x14:cfRule>
          <x14:cfRule type="containsText" priority="1415" operator="containsText" id="{FA2539B8-D7A8-4A7C-B4E6-0BBAEBA20317}">
            <xm:f>NOT(ISERROR(SEARCH($I$164,I85)))</xm:f>
            <xm:f>$I$164</xm:f>
            <x14:dxf>
              <fill>
                <patternFill>
                  <bgColor theme="9" tint="-0.24994659260841701"/>
                </patternFill>
              </fill>
            </x14:dxf>
          </x14:cfRule>
          <x14:cfRule type="containsText" priority="1416" operator="containsText" id="{E81C5304-D4D0-4298-82CB-61F931C82B93}">
            <xm:f>NOT(ISERROR(SEARCH($I$163,I85)))</xm:f>
            <xm:f>$I$163</xm:f>
            <x14:dxf>
              <fill>
                <patternFill>
                  <bgColor rgb="FFFFC000"/>
                </patternFill>
              </fill>
            </x14:dxf>
          </x14:cfRule>
          <x14:cfRule type="containsText" priority="1417" operator="containsText" id="{54290678-E353-40FB-B2D6-331D34C5C62A}">
            <xm:f>NOT(ISERROR(SEARCH($I$162,I85)))</xm:f>
            <xm:f>$I$162</xm:f>
            <x14:dxf>
              <fill>
                <patternFill>
                  <bgColor rgb="FF00B050"/>
                </patternFill>
              </fill>
            </x14:dxf>
          </x14:cfRule>
          <xm:sqref>I85:I88</xm:sqref>
        </x14:conditionalFormatting>
        <x14:conditionalFormatting xmlns:xm="http://schemas.microsoft.com/office/excel/2006/main">
          <x14:cfRule type="containsText" priority="1404" operator="containsText" id="{E35641BE-78C3-42A0-8999-A9D275DCE1F9}">
            <xm:f>NOT(ISERROR(SEARCH($G$166,G85)))</xm:f>
            <xm:f>$G$166</xm:f>
            <x14:dxf>
              <fill>
                <patternFill>
                  <bgColor rgb="FFFF0000"/>
                </patternFill>
              </fill>
            </x14:dxf>
          </x14:cfRule>
          <x14:cfRule type="containsText" priority="1405" operator="containsText" id="{8D2B8A61-5901-4C43-BB8C-8096C6C149AE}">
            <xm:f>NOT(ISERROR(SEARCH($G$165,G85)))</xm:f>
            <xm:f>$G$165</xm:f>
            <x14:dxf>
              <fill>
                <patternFill>
                  <bgColor rgb="FFFFC000"/>
                </patternFill>
              </fill>
            </x14:dxf>
          </x14:cfRule>
          <x14:cfRule type="containsText" priority="1406" operator="containsText" id="{EBBD4A13-7EC9-40ED-9CA9-CD7C397CF1D5}">
            <xm:f>NOT(ISERROR(SEARCH($G$164,G85)))</xm:f>
            <xm:f>$G$164</xm:f>
            <x14:dxf>
              <fill>
                <patternFill>
                  <bgColor rgb="FFFFFF00"/>
                </patternFill>
              </fill>
            </x14:dxf>
          </x14:cfRule>
          <x14:cfRule type="containsText" priority="1407" operator="containsText" id="{DC99E986-BF88-4603-A55E-7D2BB4244229}">
            <xm:f>NOT(ISERROR(SEARCH($G$163,G85)))</xm:f>
            <xm:f>$G$163</xm:f>
            <x14:dxf>
              <fill>
                <patternFill>
                  <bgColor rgb="FF92D050"/>
                </patternFill>
              </fill>
            </x14:dxf>
          </x14:cfRule>
          <x14:cfRule type="containsText" priority="1408" operator="containsText" id="{508C9554-EF9B-4B67-A0FC-2A02F2F5FACC}">
            <xm:f>NOT(ISERROR(SEARCH($G$162,G85)))</xm:f>
            <xm:f>$G$162</xm:f>
            <x14:dxf>
              <fill>
                <patternFill>
                  <bgColor rgb="FF00B050"/>
                </patternFill>
              </fill>
            </x14:dxf>
          </x14:cfRule>
          <xm:sqref>G85:G88</xm:sqref>
        </x14:conditionalFormatting>
        <x14:conditionalFormatting xmlns:xm="http://schemas.microsoft.com/office/excel/2006/main">
          <x14:cfRule type="containsText" priority="1409" operator="containsText" id="{EC881832-AE1F-4E4E-9490-267FA446EAEC}">
            <xm:f>NOT(ISERROR(SEARCH($H$166,H85)))</xm:f>
            <xm:f>$H$166</xm:f>
            <x14:dxf>
              <fill>
                <patternFill>
                  <bgColor rgb="FFFF0000"/>
                </patternFill>
              </fill>
            </x14:dxf>
          </x14:cfRule>
          <x14:cfRule type="containsText" priority="1410" operator="containsText" id="{A089E70C-968B-46CE-A598-647DE2A15139}">
            <xm:f>NOT(ISERROR(SEARCH($H$165,H85)))</xm:f>
            <xm:f>$H$165</xm:f>
            <x14:dxf>
              <fill>
                <patternFill>
                  <bgColor rgb="FFFFC000"/>
                </patternFill>
              </fill>
            </x14:dxf>
          </x14:cfRule>
          <x14:cfRule type="containsText" priority="1411" operator="containsText" id="{914EAE86-4F2A-456C-9896-CB22C17C80B7}">
            <xm:f>NOT(ISERROR(SEARCH($H$164,H85)))</xm:f>
            <xm:f>$H$164</xm:f>
            <x14:dxf>
              <fill>
                <patternFill>
                  <bgColor rgb="FFFFFF00"/>
                </patternFill>
              </fill>
            </x14:dxf>
          </x14:cfRule>
          <x14:cfRule type="containsText" priority="1412" operator="containsText" id="{6467B870-B86B-4EC7-97C4-AA677FBDE7F8}">
            <xm:f>NOT(ISERROR(SEARCH($H$163,H85)))</xm:f>
            <xm:f>$H$163</xm:f>
            <x14:dxf>
              <fill>
                <patternFill>
                  <bgColor rgb="FF92D050"/>
                </patternFill>
              </fill>
            </x14:dxf>
          </x14:cfRule>
          <x14:cfRule type="containsText" priority="1413" operator="containsText" id="{3936398D-CC3A-4723-98C4-06E9999A7377}">
            <xm:f>NOT(ISERROR(SEARCH($H$162,H85)))</xm:f>
            <xm:f>$H$162</xm:f>
            <x14:dxf>
              <fill>
                <patternFill>
                  <bgColor rgb="FF00B050"/>
                </patternFill>
              </fill>
            </x14:dxf>
          </x14:cfRule>
          <xm:sqref>H85:H88</xm:sqref>
        </x14:conditionalFormatting>
        <x14:conditionalFormatting xmlns:xm="http://schemas.microsoft.com/office/excel/2006/main">
          <x14:cfRule type="containsText" priority="1400" operator="containsText" id="{E1E35762-DAD3-487A-A51F-8D0658B39486}">
            <xm:f>NOT(ISERROR(SEARCH($I$165,O85)))</xm:f>
            <xm:f>$I$165</xm:f>
            <x14:dxf>
              <fill>
                <patternFill>
                  <bgColor rgb="FFFF0000"/>
                </patternFill>
              </fill>
            </x14:dxf>
          </x14:cfRule>
          <x14:cfRule type="containsText" priority="1401" operator="containsText" id="{B3819067-F90C-4288-B83D-AB6A241F1F65}">
            <xm:f>NOT(ISERROR(SEARCH($I$164,O85)))</xm:f>
            <xm:f>$I$164</xm:f>
            <x14:dxf>
              <fill>
                <patternFill>
                  <bgColor theme="9" tint="-0.24994659260841701"/>
                </patternFill>
              </fill>
            </x14:dxf>
          </x14:cfRule>
          <x14:cfRule type="containsText" priority="1402" operator="containsText" id="{A7F1C98B-F6F0-4261-A893-C7A626413474}">
            <xm:f>NOT(ISERROR(SEARCH($I$163,O85)))</xm:f>
            <xm:f>$I$163</xm:f>
            <x14:dxf>
              <fill>
                <patternFill>
                  <bgColor rgb="FFFFC000"/>
                </patternFill>
              </fill>
            </x14:dxf>
          </x14:cfRule>
          <x14:cfRule type="containsText" priority="1403" operator="containsText" id="{E04CB611-8878-4098-BB1D-7AEFBAFA047D}">
            <xm:f>NOT(ISERROR(SEARCH($I$162,O85)))</xm:f>
            <xm:f>$I$162</xm:f>
            <x14:dxf>
              <fill>
                <patternFill>
                  <bgColor rgb="FF00B050"/>
                </patternFill>
              </fill>
            </x14:dxf>
          </x14:cfRule>
          <xm:sqref>O85:O88</xm:sqref>
        </x14:conditionalFormatting>
        <x14:conditionalFormatting xmlns:xm="http://schemas.microsoft.com/office/excel/2006/main">
          <x14:cfRule type="containsText" priority="1390" operator="containsText" id="{1FF1FE43-49A5-47B3-B315-11EDE72BC465}">
            <xm:f>NOT(ISERROR(SEARCH($G$166,M85)))</xm:f>
            <xm:f>$G$166</xm:f>
            <x14:dxf>
              <fill>
                <patternFill>
                  <bgColor rgb="FFFF0000"/>
                </patternFill>
              </fill>
            </x14:dxf>
          </x14:cfRule>
          <x14:cfRule type="containsText" priority="1391" operator="containsText" id="{6847ADEB-669B-44EF-A610-6FA231317AAE}">
            <xm:f>NOT(ISERROR(SEARCH($G$165,M85)))</xm:f>
            <xm:f>$G$165</xm:f>
            <x14:dxf>
              <fill>
                <patternFill>
                  <bgColor rgb="FFFFC000"/>
                </patternFill>
              </fill>
            </x14:dxf>
          </x14:cfRule>
          <x14:cfRule type="containsText" priority="1392" operator="containsText" id="{7529B121-4B9A-4626-8D98-B8F71EF96B3A}">
            <xm:f>NOT(ISERROR(SEARCH($G$164,M85)))</xm:f>
            <xm:f>$G$164</xm:f>
            <x14:dxf>
              <fill>
                <patternFill>
                  <bgColor rgb="FFFFFF00"/>
                </patternFill>
              </fill>
            </x14:dxf>
          </x14:cfRule>
          <x14:cfRule type="containsText" priority="1393" operator="containsText" id="{3B00E8CF-3530-4243-928C-C1BACB3E5A6F}">
            <xm:f>NOT(ISERROR(SEARCH($G$163,M85)))</xm:f>
            <xm:f>$G$163</xm:f>
            <x14:dxf>
              <fill>
                <patternFill>
                  <bgColor rgb="FF92D050"/>
                </patternFill>
              </fill>
            </x14:dxf>
          </x14:cfRule>
          <x14:cfRule type="containsText" priority="1394" operator="containsText" id="{32C685A5-BF54-4D45-9DC2-3DEB1FF29A4F}">
            <xm:f>NOT(ISERROR(SEARCH($G$162,M85)))</xm:f>
            <xm:f>$G$162</xm:f>
            <x14:dxf>
              <fill>
                <patternFill>
                  <bgColor rgb="FF00B050"/>
                </patternFill>
              </fill>
            </x14:dxf>
          </x14:cfRule>
          <xm:sqref>M85:M88</xm:sqref>
        </x14:conditionalFormatting>
        <x14:conditionalFormatting xmlns:xm="http://schemas.microsoft.com/office/excel/2006/main">
          <x14:cfRule type="containsText" priority="1395" operator="containsText" id="{7D85F82C-B3D0-4604-AA08-0A305F5335D7}">
            <xm:f>NOT(ISERROR(SEARCH($H$166,N85)))</xm:f>
            <xm:f>$H$166</xm:f>
            <x14:dxf>
              <fill>
                <patternFill>
                  <bgColor rgb="FFFF0000"/>
                </patternFill>
              </fill>
            </x14:dxf>
          </x14:cfRule>
          <x14:cfRule type="containsText" priority="1396" operator="containsText" id="{8A0355B2-0D93-4EAA-B633-ADBC68ABF336}">
            <xm:f>NOT(ISERROR(SEARCH($H$165,N85)))</xm:f>
            <xm:f>$H$165</xm:f>
            <x14:dxf>
              <fill>
                <patternFill>
                  <bgColor rgb="FFFFC000"/>
                </patternFill>
              </fill>
            </x14:dxf>
          </x14:cfRule>
          <x14:cfRule type="containsText" priority="1397" operator="containsText" id="{DEC78FBF-4283-45EC-913F-3234E2E9ADBE}">
            <xm:f>NOT(ISERROR(SEARCH($H$164,N85)))</xm:f>
            <xm:f>$H$164</xm:f>
            <x14:dxf>
              <fill>
                <patternFill>
                  <bgColor rgb="FFFFFF00"/>
                </patternFill>
              </fill>
            </x14:dxf>
          </x14:cfRule>
          <x14:cfRule type="containsText" priority="1398" operator="containsText" id="{056961D1-F023-4579-8C48-E2B18C17CE04}">
            <xm:f>NOT(ISERROR(SEARCH($H$163,N85)))</xm:f>
            <xm:f>$H$163</xm:f>
            <x14:dxf>
              <fill>
                <patternFill>
                  <bgColor rgb="FF92D050"/>
                </patternFill>
              </fill>
            </x14:dxf>
          </x14:cfRule>
          <x14:cfRule type="containsText" priority="1399" operator="containsText" id="{E7B66AF9-55AE-45CD-B024-4692D73D3081}">
            <xm:f>NOT(ISERROR(SEARCH($H$162,N85)))</xm:f>
            <xm:f>$H$162</xm:f>
            <x14:dxf>
              <fill>
                <patternFill>
                  <bgColor rgb="FF00B050"/>
                </patternFill>
              </fill>
            </x14:dxf>
          </x14:cfRule>
          <xm:sqref>N85:N88</xm:sqref>
        </x14:conditionalFormatting>
        <x14:conditionalFormatting xmlns:xm="http://schemas.microsoft.com/office/excel/2006/main">
          <x14:cfRule type="containsText" priority="1386" operator="containsText" id="{DB96927D-637D-4A25-ADD8-A9AD0C3A2564}">
            <xm:f>NOT(ISERROR(SEARCH($I$165,I92)))</xm:f>
            <xm:f>$I$165</xm:f>
            <x14:dxf>
              <fill>
                <patternFill>
                  <bgColor rgb="FFFF0000"/>
                </patternFill>
              </fill>
            </x14:dxf>
          </x14:cfRule>
          <x14:cfRule type="containsText" priority="1387" operator="containsText" id="{4C9C7759-C499-415C-9E82-964613FB72A0}">
            <xm:f>NOT(ISERROR(SEARCH($I$164,I92)))</xm:f>
            <xm:f>$I$164</xm:f>
            <x14:dxf>
              <fill>
                <patternFill>
                  <bgColor theme="9" tint="-0.24994659260841701"/>
                </patternFill>
              </fill>
            </x14:dxf>
          </x14:cfRule>
          <x14:cfRule type="containsText" priority="1388" operator="containsText" id="{265CAA23-BCD9-4C65-802D-11AA2B637C16}">
            <xm:f>NOT(ISERROR(SEARCH($I$163,I92)))</xm:f>
            <xm:f>$I$163</xm:f>
            <x14:dxf>
              <fill>
                <patternFill>
                  <bgColor rgb="FFFFC000"/>
                </patternFill>
              </fill>
            </x14:dxf>
          </x14:cfRule>
          <x14:cfRule type="containsText" priority="1389" operator="containsText" id="{2FA976E9-BC85-4754-B317-F93B39BE267C}">
            <xm:f>NOT(ISERROR(SEARCH($I$162,I92)))</xm:f>
            <xm:f>$I$162</xm:f>
            <x14:dxf>
              <fill>
                <patternFill>
                  <bgColor rgb="FF00B050"/>
                </patternFill>
              </fill>
            </x14:dxf>
          </x14:cfRule>
          <xm:sqref>I92:I95</xm:sqref>
        </x14:conditionalFormatting>
        <x14:conditionalFormatting xmlns:xm="http://schemas.microsoft.com/office/excel/2006/main">
          <x14:cfRule type="containsText" priority="1376" operator="containsText" id="{2BD39D65-E9AC-42D8-AF1A-A29A6FF29748}">
            <xm:f>NOT(ISERROR(SEARCH($G$166,G92)))</xm:f>
            <xm:f>$G$166</xm:f>
            <x14:dxf>
              <fill>
                <patternFill>
                  <bgColor rgb="FFFF0000"/>
                </patternFill>
              </fill>
            </x14:dxf>
          </x14:cfRule>
          <x14:cfRule type="containsText" priority="1377" operator="containsText" id="{4DBE25A8-694F-43E8-8EF9-2C1EE5E22514}">
            <xm:f>NOT(ISERROR(SEARCH($G$165,G92)))</xm:f>
            <xm:f>$G$165</xm:f>
            <x14:dxf>
              <fill>
                <patternFill>
                  <bgColor rgb="FFFFC000"/>
                </patternFill>
              </fill>
            </x14:dxf>
          </x14:cfRule>
          <x14:cfRule type="containsText" priority="1378" operator="containsText" id="{37D8D986-A961-4D8E-9B37-C076F36EEA58}">
            <xm:f>NOT(ISERROR(SEARCH($G$164,G92)))</xm:f>
            <xm:f>$G$164</xm:f>
            <x14:dxf>
              <fill>
                <patternFill>
                  <bgColor rgb="FFFFFF00"/>
                </patternFill>
              </fill>
            </x14:dxf>
          </x14:cfRule>
          <x14:cfRule type="containsText" priority="1379" operator="containsText" id="{5FB8E219-3E6C-4ED7-A141-E58A0AFFA78B}">
            <xm:f>NOT(ISERROR(SEARCH($G$163,G92)))</xm:f>
            <xm:f>$G$163</xm:f>
            <x14:dxf>
              <fill>
                <patternFill>
                  <bgColor rgb="FF92D050"/>
                </patternFill>
              </fill>
            </x14:dxf>
          </x14:cfRule>
          <x14:cfRule type="containsText" priority="1380" operator="containsText" id="{F9240BE0-D487-4843-A2DF-D6963CC52F1B}">
            <xm:f>NOT(ISERROR(SEARCH($G$162,G92)))</xm:f>
            <xm:f>$G$162</xm:f>
            <x14:dxf>
              <fill>
                <patternFill>
                  <bgColor rgb="FF00B050"/>
                </patternFill>
              </fill>
            </x14:dxf>
          </x14:cfRule>
          <xm:sqref>G92:G95</xm:sqref>
        </x14:conditionalFormatting>
        <x14:conditionalFormatting xmlns:xm="http://schemas.microsoft.com/office/excel/2006/main">
          <x14:cfRule type="containsText" priority="1381" operator="containsText" id="{AA071F61-D107-459A-84B7-02DCD198DB02}">
            <xm:f>NOT(ISERROR(SEARCH($H$166,H92)))</xm:f>
            <xm:f>$H$166</xm:f>
            <x14:dxf>
              <fill>
                <patternFill>
                  <bgColor rgb="FFFF0000"/>
                </patternFill>
              </fill>
            </x14:dxf>
          </x14:cfRule>
          <x14:cfRule type="containsText" priority="1382" operator="containsText" id="{5251F486-5C10-41DA-BFB1-602540707327}">
            <xm:f>NOT(ISERROR(SEARCH($H$165,H92)))</xm:f>
            <xm:f>$H$165</xm:f>
            <x14:dxf>
              <fill>
                <patternFill>
                  <bgColor rgb="FFFFC000"/>
                </patternFill>
              </fill>
            </x14:dxf>
          </x14:cfRule>
          <x14:cfRule type="containsText" priority="1383" operator="containsText" id="{1A8C7B89-4EB9-4E8A-A16D-BF5A591494FE}">
            <xm:f>NOT(ISERROR(SEARCH($H$164,H92)))</xm:f>
            <xm:f>$H$164</xm:f>
            <x14:dxf>
              <fill>
                <patternFill>
                  <bgColor rgb="FFFFFF00"/>
                </patternFill>
              </fill>
            </x14:dxf>
          </x14:cfRule>
          <x14:cfRule type="containsText" priority="1384" operator="containsText" id="{5ABCD937-2A6B-4C27-B871-AC8001CA2F1F}">
            <xm:f>NOT(ISERROR(SEARCH($H$163,H92)))</xm:f>
            <xm:f>$H$163</xm:f>
            <x14:dxf>
              <fill>
                <patternFill>
                  <bgColor rgb="FF92D050"/>
                </patternFill>
              </fill>
            </x14:dxf>
          </x14:cfRule>
          <x14:cfRule type="containsText" priority="1385" operator="containsText" id="{9D1C0D59-680F-4EF2-B2DC-4F343BCF41FE}">
            <xm:f>NOT(ISERROR(SEARCH($H$162,H92)))</xm:f>
            <xm:f>$H$162</xm:f>
            <x14:dxf>
              <fill>
                <patternFill>
                  <bgColor rgb="FF00B050"/>
                </patternFill>
              </fill>
            </x14:dxf>
          </x14:cfRule>
          <xm:sqref>H92:H95</xm:sqref>
        </x14:conditionalFormatting>
        <x14:conditionalFormatting xmlns:xm="http://schemas.microsoft.com/office/excel/2006/main">
          <x14:cfRule type="containsText" priority="1372" operator="containsText" id="{A715C9E8-070C-4367-8857-4B77930BB6DC}">
            <xm:f>NOT(ISERROR(SEARCH($I$165,O92)))</xm:f>
            <xm:f>$I$165</xm:f>
            <x14:dxf>
              <fill>
                <patternFill>
                  <bgColor rgb="FFFF0000"/>
                </patternFill>
              </fill>
            </x14:dxf>
          </x14:cfRule>
          <x14:cfRule type="containsText" priority="1373" operator="containsText" id="{94409842-0CAD-4917-ABAC-4931C8C37ED9}">
            <xm:f>NOT(ISERROR(SEARCH($I$164,O92)))</xm:f>
            <xm:f>$I$164</xm:f>
            <x14:dxf>
              <fill>
                <patternFill>
                  <bgColor theme="9" tint="-0.24994659260841701"/>
                </patternFill>
              </fill>
            </x14:dxf>
          </x14:cfRule>
          <x14:cfRule type="containsText" priority="1374" operator="containsText" id="{BCE876F9-E01B-48EA-A746-153F56A4126A}">
            <xm:f>NOT(ISERROR(SEARCH($I$163,O92)))</xm:f>
            <xm:f>$I$163</xm:f>
            <x14:dxf>
              <fill>
                <patternFill>
                  <bgColor rgb="FFFFC000"/>
                </patternFill>
              </fill>
            </x14:dxf>
          </x14:cfRule>
          <x14:cfRule type="containsText" priority="1375" operator="containsText" id="{667AF768-2586-48D3-ABDA-4C3215681B26}">
            <xm:f>NOT(ISERROR(SEARCH($I$162,O92)))</xm:f>
            <xm:f>$I$162</xm:f>
            <x14:dxf>
              <fill>
                <patternFill>
                  <bgColor rgb="FF00B050"/>
                </patternFill>
              </fill>
            </x14:dxf>
          </x14:cfRule>
          <xm:sqref>O92:O95</xm:sqref>
        </x14:conditionalFormatting>
        <x14:conditionalFormatting xmlns:xm="http://schemas.microsoft.com/office/excel/2006/main">
          <x14:cfRule type="containsText" priority="1362" operator="containsText" id="{FA5C0BA0-3908-4EAB-8F56-8908134CCE13}">
            <xm:f>NOT(ISERROR(SEARCH($G$166,M92)))</xm:f>
            <xm:f>$G$166</xm:f>
            <x14:dxf>
              <fill>
                <patternFill>
                  <bgColor rgb="FFFF0000"/>
                </patternFill>
              </fill>
            </x14:dxf>
          </x14:cfRule>
          <x14:cfRule type="containsText" priority="1363" operator="containsText" id="{A058BB2B-D88D-45E7-BBD4-56BEB5F51EE2}">
            <xm:f>NOT(ISERROR(SEARCH($G$165,M92)))</xm:f>
            <xm:f>$G$165</xm:f>
            <x14:dxf>
              <fill>
                <patternFill>
                  <bgColor rgb="FFFFC000"/>
                </patternFill>
              </fill>
            </x14:dxf>
          </x14:cfRule>
          <x14:cfRule type="containsText" priority="1364" operator="containsText" id="{84BA2311-E2AB-41F2-B698-3B2A54C93E42}">
            <xm:f>NOT(ISERROR(SEARCH($G$164,M92)))</xm:f>
            <xm:f>$G$164</xm:f>
            <x14:dxf>
              <fill>
                <patternFill>
                  <bgColor rgb="FFFFFF00"/>
                </patternFill>
              </fill>
            </x14:dxf>
          </x14:cfRule>
          <x14:cfRule type="containsText" priority="1365" operator="containsText" id="{74A6D04E-4013-4535-9B5D-F87B72BB3291}">
            <xm:f>NOT(ISERROR(SEARCH($G$163,M92)))</xm:f>
            <xm:f>$G$163</xm:f>
            <x14:dxf>
              <fill>
                <patternFill>
                  <bgColor rgb="FF92D050"/>
                </patternFill>
              </fill>
            </x14:dxf>
          </x14:cfRule>
          <x14:cfRule type="containsText" priority="1366" operator="containsText" id="{E3A526DB-7216-4AD0-8C93-4CE0A157FF1F}">
            <xm:f>NOT(ISERROR(SEARCH($G$162,M92)))</xm:f>
            <xm:f>$G$162</xm:f>
            <x14:dxf>
              <fill>
                <patternFill>
                  <bgColor rgb="FF00B050"/>
                </patternFill>
              </fill>
            </x14:dxf>
          </x14:cfRule>
          <xm:sqref>M92:M95</xm:sqref>
        </x14:conditionalFormatting>
        <x14:conditionalFormatting xmlns:xm="http://schemas.microsoft.com/office/excel/2006/main">
          <x14:cfRule type="containsText" priority="1367" operator="containsText" id="{4A662134-FD43-4FF7-B321-BB55CB870004}">
            <xm:f>NOT(ISERROR(SEARCH($H$166,N92)))</xm:f>
            <xm:f>$H$166</xm:f>
            <x14:dxf>
              <fill>
                <patternFill>
                  <bgColor rgb="FFFF0000"/>
                </patternFill>
              </fill>
            </x14:dxf>
          </x14:cfRule>
          <x14:cfRule type="containsText" priority="1368" operator="containsText" id="{E189B7D4-C970-4AA8-9586-9077BBBB090B}">
            <xm:f>NOT(ISERROR(SEARCH($H$165,N92)))</xm:f>
            <xm:f>$H$165</xm:f>
            <x14:dxf>
              <fill>
                <patternFill>
                  <bgColor rgb="FFFFC000"/>
                </patternFill>
              </fill>
            </x14:dxf>
          </x14:cfRule>
          <x14:cfRule type="containsText" priority="1369" operator="containsText" id="{EC4AB4D2-3714-4AF4-804D-556FB7F87003}">
            <xm:f>NOT(ISERROR(SEARCH($H$164,N92)))</xm:f>
            <xm:f>$H$164</xm:f>
            <x14:dxf>
              <fill>
                <patternFill>
                  <bgColor rgb="FFFFFF00"/>
                </patternFill>
              </fill>
            </x14:dxf>
          </x14:cfRule>
          <x14:cfRule type="containsText" priority="1370" operator="containsText" id="{547432A8-1577-45A4-8B7A-34957B3F65CA}">
            <xm:f>NOT(ISERROR(SEARCH($H$163,N92)))</xm:f>
            <xm:f>$H$163</xm:f>
            <x14:dxf>
              <fill>
                <patternFill>
                  <bgColor rgb="FF92D050"/>
                </patternFill>
              </fill>
            </x14:dxf>
          </x14:cfRule>
          <x14:cfRule type="containsText" priority="1371" operator="containsText" id="{5AA53E6C-5952-4506-AE79-51EB43497118}">
            <xm:f>NOT(ISERROR(SEARCH($H$162,N92)))</xm:f>
            <xm:f>$H$162</xm:f>
            <x14:dxf>
              <fill>
                <patternFill>
                  <bgColor rgb="FF00B050"/>
                </patternFill>
              </fill>
            </x14:dxf>
          </x14:cfRule>
          <xm:sqref>N92:N95</xm:sqref>
        </x14:conditionalFormatting>
        <x14:conditionalFormatting xmlns:xm="http://schemas.microsoft.com/office/excel/2006/main">
          <x14:cfRule type="containsText" priority="1354" operator="containsText" id="{9E1FFA50-0FCD-44B2-A2F3-D87F5D3FEB6E}">
            <xm:f>NOT(ISERROR(SEARCH($H$163,H89)))</xm:f>
            <xm:f>$H$163</xm:f>
            <x14:dxf>
              <fill>
                <patternFill>
                  <bgColor rgb="FF92D050"/>
                </patternFill>
              </fill>
            </x14:dxf>
          </x14:cfRule>
          <x14:cfRule type="containsText" priority="1355" operator="containsText" id="{4F4C0A11-A09E-4436-985D-F2D710156528}">
            <xm:f>NOT(ISERROR(SEARCH($H$164,H89)))</xm:f>
            <xm:f>$H$164</xm:f>
            <x14:dxf>
              <fill>
                <patternFill>
                  <bgColor rgb="FFFFFF00"/>
                </patternFill>
              </fill>
            </x14:dxf>
          </x14:cfRule>
          <x14:cfRule type="containsText" priority="1356" operator="containsText" id="{D4CC4287-96DD-4FF6-BB3F-23D644F487FB}">
            <xm:f>NOT(ISERROR(SEARCH($H$165,H89)))</xm:f>
            <xm:f>$H$165</xm:f>
            <x14:dxf>
              <fill>
                <patternFill>
                  <bgColor rgb="FFFFC000"/>
                </patternFill>
              </fill>
            </x14:dxf>
          </x14:cfRule>
          <x14:cfRule type="containsText" priority="1357" operator="containsText" id="{2995244B-6CBC-4858-AE34-181C44C6F34F}">
            <xm:f>NOT(ISERROR(SEARCH($H$166,H89)))</xm:f>
            <xm:f>$H$166</xm:f>
            <x14:dxf>
              <fill>
                <patternFill>
                  <bgColor rgb="FFFF0000"/>
                </patternFill>
              </fill>
            </x14:dxf>
          </x14:cfRule>
          <xm:sqref>H89</xm:sqref>
        </x14:conditionalFormatting>
        <x14:conditionalFormatting xmlns:xm="http://schemas.microsoft.com/office/excel/2006/main">
          <x14:cfRule type="containsText" priority="1359" operator="containsText" id="{4D695EF1-3247-4113-ADE9-2B8B7E6F6349}">
            <xm:f>NOT(ISERROR(SEARCH($I$163,I89)))</xm:f>
            <xm:f>$I$163</xm:f>
            <x14:dxf>
              <fill>
                <patternFill>
                  <bgColor theme="9" tint="-0.24994659260841701"/>
                </patternFill>
              </fill>
            </x14:dxf>
          </x14:cfRule>
          <x14:cfRule type="containsText" priority="1360" operator="containsText" id="{CA2089F4-7E91-4BD0-B7A8-4E3CBE8C3B5B}">
            <xm:f>NOT(ISERROR(SEARCH($I$164,I89)))</xm:f>
            <xm:f>$I$164</xm:f>
            <x14:dxf>
              <fill>
                <patternFill>
                  <bgColor rgb="FFFFC000"/>
                </patternFill>
              </fill>
            </x14:dxf>
          </x14:cfRule>
          <xm:sqref>I89</xm:sqref>
        </x14:conditionalFormatting>
        <x14:conditionalFormatting xmlns:xm="http://schemas.microsoft.com/office/excel/2006/main">
          <x14:cfRule type="containsText" priority="1348" operator="containsText" id="{46B1294A-BA66-446B-8190-39306274B8AD}">
            <xm:f>NOT(ISERROR(SEARCH($G$162,G89)))</xm:f>
            <xm:f>$G$162</xm:f>
            <x14:dxf>
              <fill>
                <patternFill>
                  <bgColor rgb="FF00B050"/>
                </patternFill>
              </fill>
            </x14:dxf>
          </x14:cfRule>
          <x14:cfRule type="containsText" priority="1349" operator="containsText" id="{5FCF877B-0B01-4CA2-9F11-F3841D966CE8}">
            <xm:f>NOT(ISERROR(SEARCH($G$163,G89)))</xm:f>
            <xm:f>$G$163</xm:f>
            <x14:dxf>
              <fill>
                <patternFill>
                  <bgColor rgb="FF92D050"/>
                </patternFill>
              </fill>
            </x14:dxf>
          </x14:cfRule>
          <x14:cfRule type="containsText" priority="1350" operator="containsText" id="{5B63BE5D-2E08-4340-BA30-CB0DD3625400}">
            <xm:f>NOT(ISERROR(SEARCH($G$164,G89)))</xm:f>
            <xm:f>$G$164</xm:f>
            <x14:dxf>
              <fill>
                <patternFill>
                  <bgColor rgb="FFFFFF00"/>
                </patternFill>
              </fill>
            </x14:dxf>
          </x14:cfRule>
          <x14:cfRule type="containsText" priority="1351" operator="containsText" id="{88B636B5-DB75-4308-AD2A-9CE4004CD99B}">
            <xm:f>NOT(ISERROR(SEARCH($G$165,G89)))</xm:f>
            <xm:f>$G$165</xm:f>
            <x14:dxf>
              <fill>
                <patternFill>
                  <bgColor rgb="FFFFC000"/>
                </patternFill>
              </fill>
            </x14:dxf>
          </x14:cfRule>
          <x14:cfRule type="containsText" priority="1352" operator="containsText" id="{0BA762CA-B991-44B0-8E0C-2B98D5B4E973}">
            <xm:f>NOT(ISERROR(SEARCH($G$166,G89)))</xm:f>
            <xm:f>$G$166</xm:f>
            <x14:dxf>
              <fill>
                <patternFill>
                  <bgColor rgb="FFFF0000"/>
                </patternFill>
              </fill>
            </x14:dxf>
          </x14:cfRule>
          <xm:sqref>G89:G91</xm:sqref>
        </x14:conditionalFormatting>
        <x14:conditionalFormatting xmlns:xm="http://schemas.microsoft.com/office/excel/2006/main">
          <x14:cfRule type="containsText" priority="1340" operator="containsText" id="{0517F3E3-DBDD-4492-A012-E71EE55B4EBC}">
            <xm:f>NOT(ISERROR(SEARCH($H$163,N89)))</xm:f>
            <xm:f>$H$163</xm:f>
            <x14:dxf>
              <fill>
                <patternFill>
                  <bgColor rgb="FF92D050"/>
                </patternFill>
              </fill>
            </x14:dxf>
          </x14:cfRule>
          <x14:cfRule type="containsText" priority="1341" operator="containsText" id="{F8C3673F-AA96-42F5-AE36-39963DA05FB6}">
            <xm:f>NOT(ISERROR(SEARCH($H$164,N89)))</xm:f>
            <xm:f>$H$164</xm:f>
            <x14:dxf>
              <fill>
                <patternFill>
                  <bgColor rgb="FFFFFF00"/>
                </patternFill>
              </fill>
            </x14:dxf>
          </x14:cfRule>
          <x14:cfRule type="containsText" priority="1342" operator="containsText" id="{1C9B220E-DE0F-40AB-B332-CA65F670D015}">
            <xm:f>NOT(ISERROR(SEARCH($H$165,N89)))</xm:f>
            <xm:f>$H$165</xm:f>
            <x14:dxf>
              <fill>
                <patternFill>
                  <bgColor rgb="FFFFC000"/>
                </patternFill>
              </fill>
            </x14:dxf>
          </x14:cfRule>
          <x14:cfRule type="containsText" priority="1343" operator="containsText" id="{AC363D04-2524-4514-A11D-A1FBFA0E6A8D}">
            <xm:f>NOT(ISERROR(SEARCH($H$166,N89)))</xm:f>
            <xm:f>$H$166</xm:f>
            <x14:dxf>
              <fill>
                <patternFill>
                  <bgColor rgb="FFFF0000"/>
                </patternFill>
              </fill>
            </x14:dxf>
          </x14:cfRule>
          <xm:sqref>N89</xm:sqref>
        </x14:conditionalFormatting>
        <x14:conditionalFormatting xmlns:xm="http://schemas.microsoft.com/office/excel/2006/main">
          <x14:cfRule type="containsText" priority="1345" operator="containsText" id="{AE9FF803-D52F-40BB-A266-FEC6271CA05D}">
            <xm:f>NOT(ISERROR(SEARCH($I$163,O89)))</xm:f>
            <xm:f>$I$163</xm:f>
            <x14:dxf>
              <fill>
                <patternFill>
                  <bgColor theme="9" tint="-0.24994659260841701"/>
                </patternFill>
              </fill>
            </x14:dxf>
          </x14:cfRule>
          <x14:cfRule type="containsText" priority="1346" operator="containsText" id="{54074046-0460-4A62-81F4-152BA47AFE23}">
            <xm:f>NOT(ISERROR(SEARCH($I$164,O89)))</xm:f>
            <xm:f>$I$164</xm:f>
            <x14:dxf>
              <fill>
                <patternFill>
                  <bgColor rgb="FFFFC000"/>
                </patternFill>
              </fill>
            </x14:dxf>
          </x14:cfRule>
          <xm:sqref>O89</xm:sqref>
        </x14:conditionalFormatting>
        <x14:conditionalFormatting xmlns:xm="http://schemas.microsoft.com/office/excel/2006/main">
          <x14:cfRule type="containsText" priority="1334" operator="containsText" id="{1FA1D1BF-1600-4CAE-9962-FA3F0D72445E}">
            <xm:f>NOT(ISERROR(SEARCH($G$162,M89)))</xm:f>
            <xm:f>$G$162</xm:f>
            <x14:dxf>
              <fill>
                <patternFill>
                  <bgColor rgb="FF00B050"/>
                </patternFill>
              </fill>
            </x14:dxf>
          </x14:cfRule>
          <x14:cfRule type="containsText" priority="1335" operator="containsText" id="{AAA95D35-006A-4DA5-AD26-B16C27EA1A61}">
            <xm:f>NOT(ISERROR(SEARCH($G$163,M89)))</xm:f>
            <xm:f>$G$163</xm:f>
            <x14:dxf>
              <fill>
                <patternFill>
                  <bgColor rgb="FF92D050"/>
                </patternFill>
              </fill>
            </x14:dxf>
          </x14:cfRule>
          <x14:cfRule type="containsText" priority="1336" operator="containsText" id="{4562CCD1-7C73-441D-90C0-D9B411D485B2}">
            <xm:f>NOT(ISERROR(SEARCH($G$164,M89)))</xm:f>
            <xm:f>$G$164</xm:f>
            <x14:dxf>
              <fill>
                <patternFill>
                  <bgColor rgb="FFFFFF00"/>
                </patternFill>
              </fill>
            </x14:dxf>
          </x14:cfRule>
          <x14:cfRule type="containsText" priority="1337" operator="containsText" id="{95B7E10D-4D36-4451-842D-EEDCCD29C8A6}">
            <xm:f>NOT(ISERROR(SEARCH($G$165,M89)))</xm:f>
            <xm:f>$G$165</xm:f>
            <x14:dxf>
              <fill>
                <patternFill>
                  <bgColor rgb="FFFFC000"/>
                </patternFill>
              </fill>
            </x14:dxf>
          </x14:cfRule>
          <x14:cfRule type="containsText" priority="1338" operator="containsText" id="{422F78B2-51FD-42E6-AF5B-4089E2BC5ABF}">
            <xm:f>NOT(ISERROR(SEARCH($G$166,M89)))</xm:f>
            <xm:f>$G$166</xm:f>
            <x14:dxf>
              <fill>
                <patternFill>
                  <bgColor rgb="FFFF0000"/>
                </patternFill>
              </fill>
            </x14:dxf>
          </x14:cfRule>
          <xm:sqref>M89:M91</xm:sqref>
        </x14:conditionalFormatting>
        <x14:conditionalFormatting xmlns:xm="http://schemas.microsoft.com/office/excel/2006/main">
          <x14:cfRule type="containsText" priority="1326" operator="containsText" id="{C5B1B0DB-72CD-4693-83DB-292511E5F2E2}">
            <xm:f>NOT(ISERROR(SEARCH($H$163,H96)))</xm:f>
            <xm:f>$H$163</xm:f>
            <x14:dxf>
              <fill>
                <patternFill>
                  <bgColor rgb="FF92D050"/>
                </patternFill>
              </fill>
            </x14:dxf>
          </x14:cfRule>
          <x14:cfRule type="containsText" priority="1327" operator="containsText" id="{DDDF315A-91B8-4E51-889C-4F71C2147E21}">
            <xm:f>NOT(ISERROR(SEARCH($H$164,H96)))</xm:f>
            <xm:f>$H$164</xm:f>
            <x14:dxf>
              <fill>
                <patternFill>
                  <bgColor rgb="FFFFFF00"/>
                </patternFill>
              </fill>
            </x14:dxf>
          </x14:cfRule>
          <x14:cfRule type="containsText" priority="1328" operator="containsText" id="{0C759B8B-BCEB-4518-B9C1-3AD5D50F5588}">
            <xm:f>NOT(ISERROR(SEARCH($H$165,H96)))</xm:f>
            <xm:f>$H$165</xm:f>
            <x14:dxf>
              <fill>
                <patternFill>
                  <bgColor rgb="FFFFC000"/>
                </patternFill>
              </fill>
            </x14:dxf>
          </x14:cfRule>
          <x14:cfRule type="containsText" priority="1329" operator="containsText" id="{E3631481-C25E-49E3-A8EF-EA1C3900D9B2}">
            <xm:f>NOT(ISERROR(SEARCH($H$166,H96)))</xm:f>
            <xm:f>$H$166</xm:f>
            <x14:dxf>
              <fill>
                <patternFill>
                  <bgColor rgb="FFFF0000"/>
                </patternFill>
              </fill>
            </x14:dxf>
          </x14:cfRule>
          <xm:sqref>H96</xm:sqref>
        </x14:conditionalFormatting>
        <x14:conditionalFormatting xmlns:xm="http://schemas.microsoft.com/office/excel/2006/main">
          <x14:cfRule type="containsText" priority="1331" operator="containsText" id="{C32D865E-A908-4E59-A916-2BFEF3D408C2}">
            <xm:f>NOT(ISERROR(SEARCH($I$163,I96)))</xm:f>
            <xm:f>$I$163</xm:f>
            <x14:dxf>
              <fill>
                <patternFill>
                  <bgColor theme="9" tint="-0.24994659260841701"/>
                </patternFill>
              </fill>
            </x14:dxf>
          </x14:cfRule>
          <x14:cfRule type="containsText" priority="1332" operator="containsText" id="{56F4A2A5-14E6-4430-82C8-D3FA5CD7488F}">
            <xm:f>NOT(ISERROR(SEARCH($I$164,I96)))</xm:f>
            <xm:f>$I$164</xm:f>
            <x14:dxf>
              <fill>
                <patternFill>
                  <bgColor rgb="FFFFC000"/>
                </patternFill>
              </fill>
            </x14:dxf>
          </x14:cfRule>
          <xm:sqref>I96</xm:sqref>
        </x14:conditionalFormatting>
        <x14:conditionalFormatting xmlns:xm="http://schemas.microsoft.com/office/excel/2006/main">
          <x14:cfRule type="containsText" priority="1320" operator="containsText" id="{4D9324C9-5140-42C6-A1CD-A1D8787C37EB}">
            <xm:f>NOT(ISERROR(SEARCH($G$162,G96)))</xm:f>
            <xm:f>$G$162</xm:f>
            <x14:dxf>
              <fill>
                <patternFill>
                  <bgColor rgb="FF00B050"/>
                </patternFill>
              </fill>
            </x14:dxf>
          </x14:cfRule>
          <x14:cfRule type="containsText" priority="1321" operator="containsText" id="{E7464ECB-873B-4ACD-8C5C-BCB510D07B88}">
            <xm:f>NOT(ISERROR(SEARCH($G$163,G96)))</xm:f>
            <xm:f>$G$163</xm:f>
            <x14:dxf>
              <fill>
                <patternFill>
                  <bgColor rgb="FF92D050"/>
                </patternFill>
              </fill>
            </x14:dxf>
          </x14:cfRule>
          <x14:cfRule type="containsText" priority="1322" operator="containsText" id="{B3B01F7C-948A-4A55-A073-D3FAE59247B1}">
            <xm:f>NOT(ISERROR(SEARCH($G$164,G96)))</xm:f>
            <xm:f>$G$164</xm:f>
            <x14:dxf>
              <fill>
                <patternFill>
                  <bgColor rgb="FFFFFF00"/>
                </patternFill>
              </fill>
            </x14:dxf>
          </x14:cfRule>
          <x14:cfRule type="containsText" priority="1323" operator="containsText" id="{4451C436-2001-4C68-A0FA-4A5D45041AC6}">
            <xm:f>NOT(ISERROR(SEARCH($G$165,G96)))</xm:f>
            <xm:f>$G$165</xm:f>
            <x14:dxf>
              <fill>
                <patternFill>
                  <bgColor rgb="FFFFC000"/>
                </patternFill>
              </fill>
            </x14:dxf>
          </x14:cfRule>
          <x14:cfRule type="containsText" priority="1324" operator="containsText" id="{49BCC547-DAB5-425A-9F12-1A93BABB94DC}">
            <xm:f>NOT(ISERROR(SEARCH($G$166,G96)))</xm:f>
            <xm:f>$G$166</xm:f>
            <x14:dxf>
              <fill>
                <patternFill>
                  <bgColor rgb="FFFF0000"/>
                </patternFill>
              </fill>
            </x14:dxf>
          </x14:cfRule>
          <xm:sqref>G96:G98</xm:sqref>
        </x14:conditionalFormatting>
        <x14:conditionalFormatting xmlns:xm="http://schemas.microsoft.com/office/excel/2006/main">
          <x14:cfRule type="containsText" priority="1312" operator="containsText" id="{78383075-A78D-427F-8398-33370ABB53B3}">
            <xm:f>NOT(ISERROR(SEARCH($H$163,N96)))</xm:f>
            <xm:f>$H$163</xm:f>
            <x14:dxf>
              <fill>
                <patternFill>
                  <bgColor rgb="FF92D050"/>
                </patternFill>
              </fill>
            </x14:dxf>
          </x14:cfRule>
          <x14:cfRule type="containsText" priority="1313" operator="containsText" id="{BDDEE306-E264-4B57-81FC-E07844D9CC05}">
            <xm:f>NOT(ISERROR(SEARCH($H$164,N96)))</xm:f>
            <xm:f>$H$164</xm:f>
            <x14:dxf>
              <fill>
                <patternFill>
                  <bgColor rgb="FFFFFF00"/>
                </patternFill>
              </fill>
            </x14:dxf>
          </x14:cfRule>
          <x14:cfRule type="containsText" priority="1314" operator="containsText" id="{5598785F-68A9-4E55-99CA-28AE44C4E457}">
            <xm:f>NOT(ISERROR(SEARCH($H$165,N96)))</xm:f>
            <xm:f>$H$165</xm:f>
            <x14:dxf>
              <fill>
                <patternFill>
                  <bgColor rgb="FFFFC000"/>
                </patternFill>
              </fill>
            </x14:dxf>
          </x14:cfRule>
          <x14:cfRule type="containsText" priority="1315" operator="containsText" id="{3E462030-1E21-45A7-8F76-3D899AD661EC}">
            <xm:f>NOT(ISERROR(SEARCH($H$166,N96)))</xm:f>
            <xm:f>$H$166</xm:f>
            <x14:dxf>
              <fill>
                <patternFill>
                  <bgColor rgb="FFFF0000"/>
                </patternFill>
              </fill>
            </x14:dxf>
          </x14:cfRule>
          <xm:sqref>N96</xm:sqref>
        </x14:conditionalFormatting>
        <x14:conditionalFormatting xmlns:xm="http://schemas.microsoft.com/office/excel/2006/main">
          <x14:cfRule type="containsText" priority="1306" operator="containsText" id="{C367856D-B904-46DA-9B00-5E3F0AF5A53B}">
            <xm:f>NOT(ISERROR(SEARCH($G$162,M96)))</xm:f>
            <xm:f>$G$162</xm:f>
            <x14:dxf>
              <fill>
                <patternFill>
                  <bgColor rgb="FF00B050"/>
                </patternFill>
              </fill>
            </x14:dxf>
          </x14:cfRule>
          <x14:cfRule type="containsText" priority="1307" operator="containsText" id="{16508333-FB83-4F06-83C3-E35962474D70}">
            <xm:f>NOT(ISERROR(SEARCH($G$163,M96)))</xm:f>
            <xm:f>$G$163</xm:f>
            <x14:dxf>
              <fill>
                <patternFill>
                  <bgColor rgb="FF92D050"/>
                </patternFill>
              </fill>
            </x14:dxf>
          </x14:cfRule>
          <x14:cfRule type="containsText" priority="1308" operator="containsText" id="{1001E9C7-C5C9-4530-912A-561EF5C0AEBB}">
            <xm:f>NOT(ISERROR(SEARCH($G$164,M96)))</xm:f>
            <xm:f>$G$164</xm:f>
            <x14:dxf>
              <fill>
                <patternFill>
                  <bgColor rgb="FFFFFF00"/>
                </patternFill>
              </fill>
            </x14:dxf>
          </x14:cfRule>
          <x14:cfRule type="containsText" priority="1309" operator="containsText" id="{A2EC6442-2AF0-4BE5-8BF8-432A099BFB61}">
            <xm:f>NOT(ISERROR(SEARCH($G$165,M96)))</xm:f>
            <xm:f>$G$165</xm:f>
            <x14:dxf>
              <fill>
                <patternFill>
                  <bgColor rgb="FFFFC000"/>
                </patternFill>
              </fill>
            </x14:dxf>
          </x14:cfRule>
          <x14:cfRule type="containsText" priority="1310" operator="containsText" id="{020B169B-5593-4DF0-8532-92CC5BB2A378}">
            <xm:f>NOT(ISERROR(SEARCH($G$166,M96)))</xm:f>
            <xm:f>$G$166</xm:f>
            <x14:dxf>
              <fill>
                <patternFill>
                  <bgColor rgb="FFFF0000"/>
                </patternFill>
              </fill>
            </x14:dxf>
          </x14:cfRule>
          <xm:sqref>M96:M98</xm:sqref>
        </x14:conditionalFormatting>
        <x14:conditionalFormatting xmlns:xm="http://schemas.microsoft.com/office/excel/2006/main">
          <x14:cfRule type="containsText" priority="1301" operator="containsText" id="{CF7B050E-F8BE-446A-B2CA-EFCD19AF6681}">
            <xm:f>NOT(ISERROR(SEARCH($G$166,G99)))</xm:f>
            <xm:f>$G$166</xm:f>
            <x14:dxf>
              <fill>
                <patternFill>
                  <bgColor rgb="FFFF0000"/>
                </patternFill>
              </fill>
            </x14:dxf>
          </x14:cfRule>
          <x14:cfRule type="containsText" priority="1302" operator="containsText" id="{345E2275-1BDB-4CD0-8334-BCA842ACACBF}">
            <xm:f>NOT(ISERROR(SEARCH($G$165,G99)))</xm:f>
            <xm:f>$G$165</xm:f>
            <x14:dxf>
              <fill>
                <patternFill>
                  <bgColor rgb="FFFFC000"/>
                </patternFill>
              </fill>
            </x14:dxf>
          </x14:cfRule>
          <x14:cfRule type="containsText" priority="1303" operator="containsText" id="{873F9712-B824-4ADE-9A74-98511B3C9F16}">
            <xm:f>NOT(ISERROR(SEARCH($G$164,G99)))</xm:f>
            <xm:f>$G$164</xm:f>
            <x14:dxf>
              <fill>
                <patternFill>
                  <bgColor rgb="FFFFFF00"/>
                </patternFill>
              </fill>
            </x14:dxf>
          </x14:cfRule>
          <x14:cfRule type="containsText" priority="1304" operator="containsText" id="{DBF6C48E-51E4-4E22-8016-BD28B5482E07}">
            <xm:f>NOT(ISERROR(SEARCH($G$163,G99)))</xm:f>
            <xm:f>$G$163</xm:f>
            <x14:dxf>
              <fill>
                <patternFill>
                  <bgColor rgb="FF92D050"/>
                </patternFill>
              </fill>
            </x14:dxf>
          </x14:cfRule>
          <x14:cfRule type="containsText" priority="1305" operator="containsText" id="{20564C9E-7DFC-481A-83F0-527EFDD5D33C}">
            <xm:f>NOT(ISERROR(SEARCH($G$162,G99)))</xm:f>
            <xm:f>$G$162</xm:f>
            <x14:dxf>
              <fill>
                <patternFill>
                  <bgColor rgb="FF00B050"/>
                </patternFill>
              </fill>
            </x14:dxf>
          </x14:cfRule>
          <xm:sqref>G99</xm:sqref>
        </x14:conditionalFormatting>
        <x14:conditionalFormatting xmlns:xm="http://schemas.microsoft.com/office/excel/2006/main">
          <x14:cfRule type="containsText" priority="1292" operator="containsText" id="{AF2A8905-EA2A-4F5B-9F60-F74EA1B2EB32}">
            <xm:f>NOT(ISERROR(SEARCH($H$166,H99)))</xm:f>
            <xm:f>$H$166</xm:f>
            <x14:dxf>
              <fill>
                <patternFill>
                  <bgColor rgb="FFFF0000"/>
                </patternFill>
              </fill>
            </x14:dxf>
          </x14:cfRule>
          <x14:cfRule type="containsText" priority="1293" operator="containsText" id="{39BD09C8-B633-49E0-BEF7-43B4CD0D6787}">
            <xm:f>NOT(ISERROR(SEARCH($H$165,H99)))</xm:f>
            <xm:f>$H$165</xm:f>
            <x14:dxf>
              <fill>
                <patternFill>
                  <bgColor rgb="FFFFC000"/>
                </patternFill>
              </fill>
            </x14:dxf>
          </x14:cfRule>
          <x14:cfRule type="containsText" priority="1294" operator="containsText" id="{5D3A85EB-A247-4B93-A535-9818AB447BAE}">
            <xm:f>NOT(ISERROR(SEARCH($H$164,H99)))</xm:f>
            <xm:f>$H$164</xm:f>
            <x14:dxf>
              <fill>
                <patternFill>
                  <bgColor rgb="FFFFFF00"/>
                </patternFill>
              </fill>
            </x14:dxf>
          </x14:cfRule>
          <x14:cfRule type="containsText" priority="1295" operator="containsText" id="{8CF1A1DC-83F2-49E3-A135-9E7FD1967E7C}">
            <xm:f>NOT(ISERROR(SEARCH($H$163,H99)))</xm:f>
            <xm:f>$H$163</xm:f>
            <x14:dxf>
              <fill>
                <patternFill>
                  <bgColor rgb="FF92D050"/>
                </patternFill>
              </fill>
            </x14:dxf>
          </x14:cfRule>
          <x14:cfRule type="containsText" priority="1296" operator="containsText" id="{C2AC30D7-4998-4134-85B3-9669EAE2D3C0}">
            <xm:f>NOT(ISERROR(SEARCH($H$162,H99)))</xm:f>
            <xm:f>$H$162</xm:f>
            <x14:dxf>
              <fill>
                <patternFill>
                  <bgColor rgb="FF00B050"/>
                </patternFill>
              </fill>
            </x14:dxf>
          </x14:cfRule>
          <xm:sqref>H99</xm:sqref>
        </x14:conditionalFormatting>
        <x14:conditionalFormatting xmlns:xm="http://schemas.microsoft.com/office/excel/2006/main">
          <x14:cfRule type="containsText" priority="1297" operator="containsText" id="{4B7772A1-1986-4491-B37A-A5ACBC9E40EC}">
            <xm:f>NOT(ISERROR(SEARCH($I$165,I99)))</xm:f>
            <xm:f>$I$165</xm:f>
            <x14:dxf>
              <fill>
                <patternFill>
                  <bgColor rgb="FFFF0000"/>
                </patternFill>
              </fill>
            </x14:dxf>
          </x14:cfRule>
          <x14:cfRule type="containsText" priority="1298" operator="containsText" id="{1E36B488-B3A7-4E91-8A53-CC72E7B70256}">
            <xm:f>NOT(ISERROR(SEARCH($I$164,I99)))</xm:f>
            <xm:f>$I$164</xm:f>
            <x14:dxf>
              <fill>
                <patternFill>
                  <bgColor theme="9" tint="-0.24994659260841701"/>
                </patternFill>
              </fill>
            </x14:dxf>
          </x14:cfRule>
          <x14:cfRule type="containsText" priority="1299" operator="containsText" id="{ED5EB7F0-9A89-4CD4-88BC-54DF12A5DFF8}">
            <xm:f>NOT(ISERROR(SEARCH($I$163,I99)))</xm:f>
            <xm:f>$I$163</xm:f>
            <x14:dxf>
              <fill>
                <patternFill>
                  <bgColor rgb="FFFFC000"/>
                </patternFill>
              </fill>
            </x14:dxf>
          </x14:cfRule>
          <x14:cfRule type="containsText" priority="1300" operator="containsText" id="{5DC58863-4679-4523-A628-CC26ACFB8CCA}">
            <xm:f>NOT(ISERROR(SEARCH($I$162,I99)))</xm:f>
            <xm:f>$I$162</xm:f>
            <x14:dxf>
              <fill>
                <patternFill>
                  <bgColor rgb="FF00B050"/>
                </patternFill>
              </fill>
            </x14:dxf>
          </x14:cfRule>
          <xm:sqref>I99</xm:sqref>
        </x14:conditionalFormatting>
        <x14:conditionalFormatting xmlns:xm="http://schemas.microsoft.com/office/excel/2006/main">
          <x14:cfRule type="containsText" priority="1287" operator="containsText" id="{27177C7B-E041-4630-B0ED-769A2F5370AC}">
            <xm:f>NOT(ISERROR(SEARCH($G$166,M99)))</xm:f>
            <xm:f>$G$166</xm:f>
            <x14:dxf>
              <fill>
                <patternFill>
                  <bgColor rgb="FFFF0000"/>
                </patternFill>
              </fill>
            </x14:dxf>
          </x14:cfRule>
          <x14:cfRule type="containsText" priority="1288" operator="containsText" id="{C7BB8F69-CA61-430E-B797-7EEA12F85DD4}">
            <xm:f>NOT(ISERROR(SEARCH($G$165,M99)))</xm:f>
            <xm:f>$G$165</xm:f>
            <x14:dxf>
              <fill>
                <patternFill>
                  <bgColor rgb="FFFFC000"/>
                </patternFill>
              </fill>
            </x14:dxf>
          </x14:cfRule>
          <x14:cfRule type="containsText" priority="1289" operator="containsText" id="{7D23ACA8-265F-44D8-848E-C257D822AEDC}">
            <xm:f>NOT(ISERROR(SEARCH($G$164,M99)))</xm:f>
            <xm:f>$G$164</xm:f>
            <x14:dxf>
              <fill>
                <patternFill>
                  <bgColor rgb="FFFFFF00"/>
                </patternFill>
              </fill>
            </x14:dxf>
          </x14:cfRule>
          <x14:cfRule type="containsText" priority="1290" operator="containsText" id="{F54CD596-91E3-408D-BA38-536C9E3719BF}">
            <xm:f>NOT(ISERROR(SEARCH($G$163,M99)))</xm:f>
            <xm:f>$G$163</xm:f>
            <x14:dxf>
              <fill>
                <patternFill>
                  <bgColor rgb="FF92D050"/>
                </patternFill>
              </fill>
            </x14:dxf>
          </x14:cfRule>
          <x14:cfRule type="containsText" priority="1291" operator="containsText" id="{79C3D9F1-0157-436C-934C-67FF336B0998}">
            <xm:f>NOT(ISERROR(SEARCH($G$162,M99)))</xm:f>
            <xm:f>$G$162</xm:f>
            <x14:dxf>
              <fill>
                <patternFill>
                  <bgColor rgb="FF00B050"/>
                </patternFill>
              </fill>
            </x14:dxf>
          </x14:cfRule>
          <xm:sqref>M99</xm:sqref>
        </x14:conditionalFormatting>
        <x14:conditionalFormatting xmlns:xm="http://schemas.microsoft.com/office/excel/2006/main">
          <x14:cfRule type="containsText" priority="1278" operator="containsText" id="{E52E3F70-0886-4269-A66F-184DAA13496B}">
            <xm:f>NOT(ISERROR(SEARCH($H$166,N99)))</xm:f>
            <xm:f>$H$166</xm:f>
            <x14:dxf>
              <fill>
                <patternFill>
                  <bgColor rgb="FFFF0000"/>
                </patternFill>
              </fill>
            </x14:dxf>
          </x14:cfRule>
          <x14:cfRule type="containsText" priority="1279" operator="containsText" id="{E35DDCE6-4043-4C11-A853-F6B802BBE81A}">
            <xm:f>NOT(ISERROR(SEARCH($H$165,N99)))</xm:f>
            <xm:f>$H$165</xm:f>
            <x14:dxf>
              <fill>
                <patternFill>
                  <bgColor rgb="FFFFC000"/>
                </patternFill>
              </fill>
            </x14:dxf>
          </x14:cfRule>
          <x14:cfRule type="containsText" priority="1280" operator="containsText" id="{48D186D8-D46C-4C2F-AF79-8FB3B11B1F28}">
            <xm:f>NOT(ISERROR(SEARCH($H$164,N99)))</xm:f>
            <xm:f>$H$164</xm:f>
            <x14:dxf>
              <fill>
                <patternFill>
                  <bgColor rgb="FFFFFF00"/>
                </patternFill>
              </fill>
            </x14:dxf>
          </x14:cfRule>
          <x14:cfRule type="containsText" priority="1281" operator="containsText" id="{4D59A41B-F7B0-40F1-B5A8-BB848C79956E}">
            <xm:f>NOT(ISERROR(SEARCH($H$163,N99)))</xm:f>
            <xm:f>$H$163</xm:f>
            <x14:dxf>
              <fill>
                <patternFill>
                  <bgColor rgb="FF92D050"/>
                </patternFill>
              </fill>
            </x14:dxf>
          </x14:cfRule>
          <x14:cfRule type="containsText" priority="1282" operator="containsText" id="{318576F1-7D8A-4EE7-991A-29C8A4627790}">
            <xm:f>NOT(ISERROR(SEARCH($H$162,N99)))</xm:f>
            <xm:f>$H$162</xm:f>
            <x14:dxf>
              <fill>
                <patternFill>
                  <bgColor rgb="FF00B050"/>
                </patternFill>
              </fill>
            </x14:dxf>
          </x14:cfRule>
          <xm:sqref>N99</xm:sqref>
        </x14:conditionalFormatting>
        <x14:conditionalFormatting xmlns:xm="http://schemas.microsoft.com/office/excel/2006/main">
          <x14:cfRule type="containsText" priority="1283" operator="containsText" id="{33BE092B-5B06-4590-98FB-DFFB7902514C}">
            <xm:f>NOT(ISERROR(SEARCH($I$165,O99)))</xm:f>
            <xm:f>$I$165</xm:f>
            <x14:dxf>
              <fill>
                <patternFill>
                  <bgColor rgb="FFFF0000"/>
                </patternFill>
              </fill>
            </x14:dxf>
          </x14:cfRule>
          <x14:cfRule type="containsText" priority="1284" operator="containsText" id="{B81E33A4-F32D-4995-9885-067779530E79}">
            <xm:f>NOT(ISERROR(SEARCH($I$164,O99)))</xm:f>
            <xm:f>$I$164</xm:f>
            <x14:dxf>
              <fill>
                <patternFill>
                  <bgColor theme="9" tint="-0.24994659260841701"/>
                </patternFill>
              </fill>
            </x14:dxf>
          </x14:cfRule>
          <x14:cfRule type="containsText" priority="1285" operator="containsText" id="{A8D43C69-8E6D-4E4B-8D97-13A5F4FEA7A2}">
            <xm:f>NOT(ISERROR(SEARCH($I$163,O99)))</xm:f>
            <xm:f>$I$163</xm:f>
            <x14:dxf>
              <fill>
                <patternFill>
                  <bgColor rgb="FFFFC000"/>
                </patternFill>
              </fill>
            </x14:dxf>
          </x14:cfRule>
          <x14:cfRule type="containsText" priority="1286" operator="containsText" id="{5C27F9B8-E1F8-4022-98F6-D6CAD2C5C73B}">
            <xm:f>NOT(ISERROR(SEARCH($I$162,O99)))</xm:f>
            <xm:f>$I$162</xm:f>
            <x14:dxf>
              <fill>
                <patternFill>
                  <bgColor rgb="FF00B050"/>
                </patternFill>
              </fill>
            </x14:dxf>
          </x14:cfRule>
          <xm:sqref>O99</xm:sqref>
        </x14:conditionalFormatting>
        <x14:conditionalFormatting xmlns:xm="http://schemas.microsoft.com/office/excel/2006/main">
          <x14:cfRule type="containsText" priority="1189" operator="containsText" id="{30D13000-4621-4E22-B118-CD9F328A0AC1}">
            <xm:f>NOT(ISERROR(SEARCH($I$165,I101)))</xm:f>
            <xm:f>$I$165</xm:f>
            <x14:dxf>
              <fill>
                <patternFill>
                  <bgColor rgb="FFFF0000"/>
                </patternFill>
              </fill>
            </x14:dxf>
          </x14:cfRule>
          <x14:cfRule type="containsText" priority="1190" operator="containsText" id="{E21B7021-E36C-453C-AF9F-072A02373EA6}">
            <xm:f>NOT(ISERROR(SEARCH($I$164,I101)))</xm:f>
            <xm:f>$I$164</xm:f>
            <x14:dxf>
              <fill>
                <patternFill>
                  <bgColor theme="9" tint="-0.24994659260841701"/>
                </patternFill>
              </fill>
            </x14:dxf>
          </x14:cfRule>
          <x14:cfRule type="containsText" priority="1191" operator="containsText" id="{C42BDA9D-6A31-41C3-93E9-037E6C694C09}">
            <xm:f>NOT(ISERROR(SEARCH($I$163,I101)))</xm:f>
            <xm:f>$I$163</xm:f>
            <x14:dxf>
              <fill>
                <patternFill>
                  <bgColor rgb="FFFFC000"/>
                </patternFill>
              </fill>
            </x14:dxf>
          </x14:cfRule>
          <x14:cfRule type="containsText" priority="1192" operator="containsText" id="{27F5B692-E9A7-4B0C-9AC5-8355CF6D2A1E}">
            <xm:f>NOT(ISERROR(SEARCH($I$162,I101)))</xm:f>
            <xm:f>$I$162</xm:f>
            <x14:dxf>
              <fill>
                <patternFill>
                  <bgColor rgb="FF00B050"/>
                </patternFill>
              </fill>
            </x14:dxf>
          </x14:cfRule>
          <xm:sqref>I101:I106</xm:sqref>
        </x14:conditionalFormatting>
        <x14:conditionalFormatting xmlns:xm="http://schemas.microsoft.com/office/excel/2006/main">
          <x14:cfRule type="containsText" priority="1179" operator="containsText" id="{8CC6EF14-6836-4CFF-8981-85E8F9DB0FDC}">
            <xm:f>NOT(ISERROR(SEARCH($G$166,G101)))</xm:f>
            <xm:f>$G$166</xm:f>
            <x14:dxf>
              <fill>
                <patternFill>
                  <bgColor rgb="FFFF0000"/>
                </patternFill>
              </fill>
            </x14:dxf>
          </x14:cfRule>
          <x14:cfRule type="containsText" priority="1180" operator="containsText" id="{708BD7EE-ECDA-49B0-B670-11B6C0397FA2}">
            <xm:f>NOT(ISERROR(SEARCH($G$165,G101)))</xm:f>
            <xm:f>$G$165</xm:f>
            <x14:dxf>
              <fill>
                <patternFill>
                  <bgColor rgb="FFFFC000"/>
                </patternFill>
              </fill>
            </x14:dxf>
          </x14:cfRule>
          <x14:cfRule type="containsText" priority="1181" operator="containsText" id="{8ACB30BC-EB4E-408B-A08A-AD5E5DC0512C}">
            <xm:f>NOT(ISERROR(SEARCH($G$164,G101)))</xm:f>
            <xm:f>$G$164</xm:f>
            <x14:dxf>
              <fill>
                <patternFill>
                  <bgColor rgb="FFFFFF00"/>
                </patternFill>
              </fill>
            </x14:dxf>
          </x14:cfRule>
          <x14:cfRule type="containsText" priority="1182" operator="containsText" id="{DE9DE5E0-CACD-4733-BA2F-C02A4E182EB6}">
            <xm:f>NOT(ISERROR(SEARCH($G$163,G101)))</xm:f>
            <xm:f>$G$163</xm:f>
            <x14:dxf>
              <fill>
                <patternFill>
                  <bgColor rgb="FF92D050"/>
                </patternFill>
              </fill>
            </x14:dxf>
          </x14:cfRule>
          <x14:cfRule type="containsText" priority="1183" operator="containsText" id="{182C8EBB-E71F-489C-959C-946979D8C894}">
            <xm:f>NOT(ISERROR(SEARCH($G$162,G101)))</xm:f>
            <xm:f>$G$162</xm:f>
            <x14:dxf>
              <fill>
                <patternFill>
                  <bgColor rgb="FF00B050"/>
                </patternFill>
              </fill>
            </x14:dxf>
          </x14:cfRule>
          <xm:sqref>G101:G106</xm:sqref>
        </x14:conditionalFormatting>
        <x14:conditionalFormatting xmlns:xm="http://schemas.microsoft.com/office/excel/2006/main">
          <x14:cfRule type="containsText" priority="1184" operator="containsText" id="{66D5E9D6-F81B-413D-A301-A0351B31627A}">
            <xm:f>NOT(ISERROR(SEARCH($H$166,H101)))</xm:f>
            <xm:f>$H$166</xm:f>
            <x14:dxf>
              <fill>
                <patternFill>
                  <bgColor rgb="FFFF0000"/>
                </patternFill>
              </fill>
            </x14:dxf>
          </x14:cfRule>
          <x14:cfRule type="containsText" priority="1185" operator="containsText" id="{D173DA35-74D6-4F7F-8204-728F1FEE89D4}">
            <xm:f>NOT(ISERROR(SEARCH($H$165,H101)))</xm:f>
            <xm:f>$H$165</xm:f>
            <x14:dxf>
              <fill>
                <patternFill>
                  <bgColor rgb="FFFFC000"/>
                </patternFill>
              </fill>
            </x14:dxf>
          </x14:cfRule>
          <x14:cfRule type="containsText" priority="1186" operator="containsText" id="{E3D0CAB7-5944-49D7-9B98-CB12922F2AAF}">
            <xm:f>NOT(ISERROR(SEARCH($H$164,H101)))</xm:f>
            <xm:f>$H$164</xm:f>
            <x14:dxf>
              <fill>
                <patternFill>
                  <bgColor rgb="FFFFFF00"/>
                </patternFill>
              </fill>
            </x14:dxf>
          </x14:cfRule>
          <x14:cfRule type="containsText" priority="1187" operator="containsText" id="{C5FACA6D-0E04-4321-928E-AB1F3778F5BB}">
            <xm:f>NOT(ISERROR(SEARCH($H$163,H101)))</xm:f>
            <xm:f>$H$163</xm:f>
            <x14:dxf>
              <fill>
                <patternFill>
                  <bgColor rgb="FF92D050"/>
                </patternFill>
              </fill>
            </x14:dxf>
          </x14:cfRule>
          <x14:cfRule type="containsText" priority="1188" operator="containsText" id="{DD8EFC49-AC76-4516-89C8-67853FB32F7C}">
            <xm:f>NOT(ISERROR(SEARCH($H$162,H101)))</xm:f>
            <xm:f>$H$162</xm:f>
            <x14:dxf>
              <fill>
                <patternFill>
                  <bgColor rgb="FF00B050"/>
                </patternFill>
              </fill>
            </x14:dxf>
          </x14:cfRule>
          <xm:sqref>H101:H106</xm:sqref>
        </x14:conditionalFormatting>
        <x14:conditionalFormatting xmlns:xm="http://schemas.microsoft.com/office/excel/2006/main">
          <x14:cfRule type="containsText" priority="1175" operator="containsText" id="{83EA98A5-ED2E-49C7-910C-E79A2B7A9C0D}">
            <xm:f>NOT(ISERROR(SEARCH($I$165,O101)))</xm:f>
            <xm:f>$I$165</xm:f>
            <x14:dxf>
              <fill>
                <patternFill>
                  <bgColor rgb="FFFF0000"/>
                </patternFill>
              </fill>
            </x14:dxf>
          </x14:cfRule>
          <x14:cfRule type="containsText" priority="1176" operator="containsText" id="{E087A012-5D71-46F2-8DBF-34A52FDE62E3}">
            <xm:f>NOT(ISERROR(SEARCH($I$164,O101)))</xm:f>
            <xm:f>$I$164</xm:f>
            <x14:dxf>
              <fill>
                <patternFill>
                  <bgColor theme="9" tint="-0.24994659260841701"/>
                </patternFill>
              </fill>
            </x14:dxf>
          </x14:cfRule>
          <x14:cfRule type="containsText" priority="1177" operator="containsText" id="{37604272-68CF-4199-9CE1-F9B0913CB391}">
            <xm:f>NOT(ISERROR(SEARCH($I$163,O101)))</xm:f>
            <xm:f>$I$163</xm:f>
            <x14:dxf>
              <fill>
                <patternFill>
                  <bgColor rgb="FFFFC000"/>
                </patternFill>
              </fill>
            </x14:dxf>
          </x14:cfRule>
          <x14:cfRule type="containsText" priority="1178" operator="containsText" id="{927B541A-BD9E-4739-ADAB-5D54AC579390}">
            <xm:f>NOT(ISERROR(SEARCH($I$162,O101)))</xm:f>
            <xm:f>$I$162</xm:f>
            <x14:dxf>
              <fill>
                <patternFill>
                  <bgColor rgb="FF00B050"/>
                </patternFill>
              </fill>
            </x14:dxf>
          </x14:cfRule>
          <xm:sqref>O101:O106</xm:sqref>
        </x14:conditionalFormatting>
        <x14:conditionalFormatting xmlns:xm="http://schemas.microsoft.com/office/excel/2006/main">
          <x14:cfRule type="containsText" priority="1165" operator="containsText" id="{EAF73544-E7C2-43B4-9DBC-B5E91F59F437}">
            <xm:f>NOT(ISERROR(SEARCH($G$166,M101)))</xm:f>
            <xm:f>$G$166</xm:f>
            <x14:dxf>
              <fill>
                <patternFill>
                  <bgColor rgb="FFFF0000"/>
                </patternFill>
              </fill>
            </x14:dxf>
          </x14:cfRule>
          <x14:cfRule type="containsText" priority="1166" operator="containsText" id="{45BEE47D-A841-4301-82EC-F01B083A2B5C}">
            <xm:f>NOT(ISERROR(SEARCH($G$165,M101)))</xm:f>
            <xm:f>$G$165</xm:f>
            <x14:dxf>
              <fill>
                <patternFill>
                  <bgColor rgb="FFFFC000"/>
                </patternFill>
              </fill>
            </x14:dxf>
          </x14:cfRule>
          <x14:cfRule type="containsText" priority="1167" operator="containsText" id="{F7BC84A2-319A-4BA2-8445-80A230D19392}">
            <xm:f>NOT(ISERROR(SEARCH($G$164,M101)))</xm:f>
            <xm:f>$G$164</xm:f>
            <x14:dxf>
              <fill>
                <patternFill>
                  <bgColor rgb="FFFFFF00"/>
                </patternFill>
              </fill>
            </x14:dxf>
          </x14:cfRule>
          <x14:cfRule type="containsText" priority="1168" operator="containsText" id="{71851C6B-F491-4C67-8641-948B1C57C6AF}">
            <xm:f>NOT(ISERROR(SEARCH($G$163,M101)))</xm:f>
            <xm:f>$G$163</xm:f>
            <x14:dxf>
              <fill>
                <patternFill>
                  <bgColor rgb="FF92D050"/>
                </patternFill>
              </fill>
            </x14:dxf>
          </x14:cfRule>
          <x14:cfRule type="containsText" priority="1169" operator="containsText" id="{7460649E-C091-43DA-ABC2-35F67D759F39}">
            <xm:f>NOT(ISERROR(SEARCH($G$162,M101)))</xm:f>
            <xm:f>$G$162</xm:f>
            <x14:dxf>
              <fill>
                <patternFill>
                  <bgColor rgb="FF00B050"/>
                </patternFill>
              </fill>
            </x14:dxf>
          </x14:cfRule>
          <xm:sqref>M101:M106</xm:sqref>
        </x14:conditionalFormatting>
        <x14:conditionalFormatting xmlns:xm="http://schemas.microsoft.com/office/excel/2006/main">
          <x14:cfRule type="containsText" priority="1170" operator="containsText" id="{3C904EA2-C811-4B27-8DE4-841E321CEF1F}">
            <xm:f>NOT(ISERROR(SEARCH($H$166,N101)))</xm:f>
            <xm:f>$H$166</xm:f>
            <x14:dxf>
              <fill>
                <patternFill>
                  <bgColor rgb="FFFF0000"/>
                </patternFill>
              </fill>
            </x14:dxf>
          </x14:cfRule>
          <x14:cfRule type="containsText" priority="1171" operator="containsText" id="{308176F0-AF8C-42B7-B30A-4118FDE4ADC0}">
            <xm:f>NOT(ISERROR(SEARCH($H$165,N101)))</xm:f>
            <xm:f>$H$165</xm:f>
            <x14:dxf>
              <fill>
                <patternFill>
                  <bgColor rgb="FFFFC000"/>
                </patternFill>
              </fill>
            </x14:dxf>
          </x14:cfRule>
          <x14:cfRule type="containsText" priority="1172" operator="containsText" id="{C0FCA0FC-5949-4033-9D50-9F9A2C362AEF}">
            <xm:f>NOT(ISERROR(SEARCH($H$164,N101)))</xm:f>
            <xm:f>$H$164</xm:f>
            <x14:dxf>
              <fill>
                <patternFill>
                  <bgColor rgb="FFFFFF00"/>
                </patternFill>
              </fill>
            </x14:dxf>
          </x14:cfRule>
          <x14:cfRule type="containsText" priority="1173" operator="containsText" id="{7D2AA16E-FA38-4491-96BD-E9C14E42F545}">
            <xm:f>NOT(ISERROR(SEARCH($H$163,N101)))</xm:f>
            <xm:f>$H$163</xm:f>
            <x14:dxf>
              <fill>
                <patternFill>
                  <bgColor rgb="FF92D050"/>
                </patternFill>
              </fill>
            </x14:dxf>
          </x14:cfRule>
          <x14:cfRule type="containsText" priority="1174" operator="containsText" id="{3BEBFB0D-2BC3-4FB0-B8F4-623BDECB23BE}">
            <xm:f>NOT(ISERROR(SEARCH($H$162,N101)))</xm:f>
            <xm:f>$H$162</xm:f>
            <x14:dxf>
              <fill>
                <patternFill>
                  <bgColor rgb="FF00B050"/>
                </patternFill>
              </fill>
            </x14:dxf>
          </x14:cfRule>
          <xm:sqref>N101:N106</xm:sqref>
        </x14:conditionalFormatting>
        <x14:conditionalFormatting xmlns:xm="http://schemas.microsoft.com/office/excel/2006/main">
          <x14:cfRule type="containsText" priority="1161" operator="containsText" id="{E3799B87-73D1-4585-9726-11CC3C45CC3E}">
            <xm:f>NOT(ISERROR(SEARCH($I$165,I107)))</xm:f>
            <xm:f>$I$165</xm:f>
            <x14:dxf>
              <fill>
                <patternFill>
                  <bgColor rgb="FFFF0000"/>
                </patternFill>
              </fill>
            </x14:dxf>
          </x14:cfRule>
          <x14:cfRule type="containsText" priority="1162" operator="containsText" id="{EC5EEC7C-8168-48F4-9C3C-51ECA71B8548}">
            <xm:f>NOT(ISERROR(SEARCH($I$164,I107)))</xm:f>
            <xm:f>$I$164</xm:f>
            <x14:dxf>
              <fill>
                <patternFill>
                  <bgColor theme="9" tint="-0.24994659260841701"/>
                </patternFill>
              </fill>
            </x14:dxf>
          </x14:cfRule>
          <x14:cfRule type="containsText" priority="1163" operator="containsText" id="{140322B6-F68F-4F20-BE67-6603EB5D77E3}">
            <xm:f>NOT(ISERROR(SEARCH($I$163,I107)))</xm:f>
            <xm:f>$I$163</xm:f>
            <x14:dxf>
              <fill>
                <patternFill>
                  <bgColor rgb="FFFFC000"/>
                </patternFill>
              </fill>
            </x14:dxf>
          </x14:cfRule>
          <x14:cfRule type="containsText" priority="1164" operator="containsText" id="{5AAA7244-614A-4E43-BBC2-CDBC056722E2}">
            <xm:f>NOT(ISERROR(SEARCH($I$162,I107)))</xm:f>
            <xm:f>$I$162</xm:f>
            <x14:dxf>
              <fill>
                <patternFill>
                  <bgColor rgb="FF00B050"/>
                </patternFill>
              </fill>
            </x14:dxf>
          </x14:cfRule>
          <xm:sqref>I107:I112</xm:sqref>
        </x14:conditionalFormatting>
        <x14:conditionalFormatting xmlns:xm="http://schemas.microsoft.com/office/excel/2006/main">
          <x14:cfRule type="containsText" priority="1151" operator="containsText" id="{388E0147-95F5-4BBE-975D-3809A0B0E691}">
            <xm:f>NOT(ISERROR(SEARCH($G$166,G107)))</xm:f>
            <xm:f>$G$166</xm:f>
            <x14:dxf>
              <fill>
                <patternFill>
                  <bgColor rgb="FFFF0000"/>
                </patternFill>
              </fill>
            </x14:dxf>
          </x14:cfRule>
          <x14:cfRule type="containsText" priority="1152" operator="containsText" id="{5448AACE-EE96-457D-A53A-19361BE3F989}">
            <xm:f>NOT(ISERROR(SEARCH($G$165,G107)))</xm:f>
            <xm:f>$G$165</xm:f>
            <x14:dxf>
              <fill>
                <patternFill>
                  <bgColor rgb="FFFFC000"/>
                </patternFill>
              </fill>
            </x14:dxf>
          </x14:cfRule>
          <x14:cfRule type="containsText" priority="1153" operator="containsText" id="{C5C48B40-12C6-47CE-9B75-FEEF58061662}">
            <xm:f>NOT(ISERROR(SEARCH($G$164,G107)))</xm:f>
            <xm:f>$G$164</xm:f>
            <x14:dxf>
              <fill>
                <patternFill>
                  <bgColor rgb="FFFFFF00"/>
                </patternFill>
              </fill>
            </x14:dxf>
          </x14:cfRule>
          <x14:cfRule type="containsText" priority="1154" operator="containsText" id="{28695899-8B9C-4259-8942-F0729F02BEF1}">
            <xm:f>NOT(ISERROR(SEARCH($G$163,G107)))</xm:f>
            <xm:f>$G$163</xm:f>
            <x14:dxf>
              <fill>
                <patternFill>
                  <bgColor rgb="FF92D050"/>
                </patternFill>
              </fill>
            </x14:dxf>
          </x14:cfRule>
          <x14:cfRule type="containsText" priority="1155" operator="containsText" id="{C4C1225D-0A80-437C-9A28-6E418F372F75}">
            <xm:f>NOT(ISERROR(SEARCH($G$162,G107)))</xm:f>
            <xm:f>$G$162</xm:f>
            <x14:dxf>
              <fill>
                <patternFill>
                  <bgColor rgb="FF00B050"/>
                </patternFill>
              </fill>
            </x14:dxf>
          </x14:cfRule>
          <xm:sqref>G107:G112</xm:sqref>
        </x14:conditionalFormatting>
        <x14:conditionalFormatting xmlns:xm="http://schemas.microsoft.com/office/excel/2006/main">
          <x14:cfRule type="containsText" priority="1156" operator="containsText" id="{72057D1B-857E-4EFA-A3C7-20B3208ECDC9}">
            <xm:f>NOT(ISERROR(SEARCH($H$166,H107)))</xm:f>
            <xm:f>$H$166</xm:f>
            <x14:dxf>
              <fill>
                <patternFill>
                  <bgColor rgb="FFFF0000"/>
                </patternFill>
              </fill>
            </x14:dxf>
          </x14:cfRule>
          <x14:cfRule type="containsText" priority="1157" operator="containsText" id="{5F53F899-CD6A-44C3-B7A2-75D2ED44FE08}">
            <xm:f>NOT(ISERROR(SEARCH($H$165,H107)))</xm:f>
            <xm:f>$H$165</xm:f>
            <x14:dxf>
              <fill>
                <patternFill>
                  <bgColor rgb="FFFFC000"/>
                </patternFill>
              </fill>
            </x14:dxf>
          </x14:cfRule>
          <x14:cfRule type="containsText" priority="1158" operator="containsText" id="{41A69651-3619-4854-A624-1F29E34A8109}">
            <xm:f>NOT(ISERROR(SEARCH($H$164,H107)))</xm:f>
            <xm:f>$H$164</xm:f>
            <x14:dxf>
              <fill>
                <patternFill>
                  <bgColor rgb="FFFFFF00"/>
                </patternFill>
              </fill>
            </x14:dxf>
          </x14:cfRule>
          <x14:cfRule type="containsText" priority="1159" operator="containsText" id="{A54FAA66-9802-4F89-BCCF-EAF7E44F85D5}">
            <xm:f>NOT(ISERROR(SEARCH($H$163,H107)))</xm:f>
            <xm:f>$H$163</xm:f>
            <x14:dxf>
              <fill>
                <patternFill>
                  <bgColor rgb="FF92D050"/>
                </patternFill>
              </fill>
            </x14:dxf>
          </x14:cfRule>
          <x14:cfRule type="containsText" priority="1160" operator="containsText" id="{B537F33B-EB09-454C-AB40-82C26FF628C5}">
            <xm:f>NOT(ISERROR(SEARCH($H$162,H107)))</xm:f>
            <xm:f>$H$162</xm:f>
            <x14:dxf>
              <fill>
                <patternFill>
                  <bgColor rgb="FF00B050"/>
                </patternFill>
              </fill>
            </x14:dxf>
          </x14:cfRule>
          <xm:sqref>H107:H112</xm:sqref>
        </x14:conditionalFormatting>
        <x14:conditionalFormatting xmlns:xm="http://schemas.microsoft.com/office/excel/2006/main">
          <x14:cfRule type="containsText" priority="1147" operator="containsText" id="{29BACD25-E437-48EC-8B09-498E3F05A686}">
            <xm:f>NOT(ISERROR(SEARCH($I$165,O107)))</xm:f>
            <xm:f>$I$165</xm:f>
            <x14:dxf>
              <fill>
                <patternFill>
                  <bgColor rgb="FFFF0000"/>
                </patternFill>
              </fill>
            </x14:dxf>
          </x14:cfRule>
          <x14:cfRule type="containsText" priority="1148" operator="containsText" id="{94BBC01C-3241-41C0-9F07-3B35BEBB295C}">
            <xm:f>NOT(ISERROR(SEARCH($I$164,O107)))</xm:f>
            <xm:f>$I$164</xm:f>
            <x14:dxf>
              <fill>
                <patternFill>
                  <bgColor theme="9" tint="-0.24994659260841701"/>
                </patternFill>
              </fill>
            </x14:dxf>
          </x14:cfRule>
          <x14:cfRule type="containsText" priority="1149" operator="containsText" id="{2E344B9F-CB07-4799-9E31-E633EA495D21}">
            <xm:f>NOT(ISERROR(SEARCH($I$163,O107)))</xm:f>
            <xm:f>$I$163</xm:f>
            <x14:dxf>
              <fill>
                <patternFill>
                  <bgColor rgb="FFFFC000"/>
                </patternFill>
              </fill>
            </x14:dxf>
          </x14:cfRule>
          <x14:cfRule type="containsText" priority="1150" operator="containsText" id="{0A1591CD-2A93-4CF5-B26C-EE105CD98735}">
            <xm:f>NOT(ISERROR(SEARCH($I$162,O107)))</xm:f>
            <xm:f>$I$162</xm:f>
            <x14:dxf>
              <fill>
                <patternFill>
                  <bgColor rgb="FF00B050"/>
                </patternFill>
              </fill>
            </x14:dxf>
          </x14:cfRule>
          <xm:sqref>O107:O112</xm:sqref>
        </x14:conditionalFormatting>
        <x14:conditionalFormatting xmlns:xm="http://schemas.microsoft.com/office/excel/2006/main">
          <x14:cfRule type="containsText" priority="1137" operator="containsText" id="{412C55B1-A879-4F35-A514-CBF44D1BF9A0}">
            <xm:f>NOT(ISERROR(SEARCH($G$166,M107)))</xm:f>
            <xm:f>$G$166</xm:f>
            <x14:dxf>
              <fill>
                <patternFill>
                  <bgColor rgb="FFFF0000"/>
                </patternFill>
              </fill>
            </x14:dxf>
          </x14:cfRule>
          <x14:cfRule type="containsText" priority="1138" operator="containsText" id="{7CCED7AA-4527-4DAA-BC9B-7C697AD573B5}">
            <xm:f>NOT(ISERROR(SEARCH($G$165,M107)))</xm:f>
            <xm:f>$G$165</xm:f>
            <x14:dxf>
              <fill>
                <patternFill>
                  <bgColor rgb="FFFFC000"/>
                </patternFill>
              </fill>
            </x14:dxf>
          </x14:cfRule>
          <x14:cfRule type="containsText" priority="1139" operator="containsText" id="{5A415828-0C95-44EB-B6D1-A096B1BA4323}">
            <xm:f>NOT(ISERROR(SEARCH($G$164,M107)))</xm:f>
            <xm:f>$G$164</xm:f>
            <x14:dxf>
              <fill>
                <patternFill>
                  <bgColor rgb="FFFFFF00"/>
                </patternFill>
              </fill>
            </x14:dxf>
          </x14:cfRule>
          <x14:cfRule type="containsText" priority="1140" operator="containsText" id="{CBDB2832-082B-4896-896D-DC5A6A52C43D}">
            <xm:f>NOT(ISERROR(SEARCH($G$163,M107)))</xm:f>
            <xm:f>$G$163</xm:f>
            <x14:dxf>
              <fill>
                <patternFill>
                  <bgColor rgb="FF92D050"/>
                </patternFill>
              </fill>
            </x14:dxf>
          </x14:cfRule>
          <x14:cfRule type="containsText" priority="1141" operator="containsText" id="{6B39BBAE-A026-42F8-96F9-60C8D868CE17}">
            <xm:f>NOT(ISERROR(SEARCH($G$162,M107)))</xm:f>
            <xm:f>$G$162</xm:f>
            <x14:dxf>
              <fill>
                <patternFill>
                  <bgColor rgb="FF00B050"/>
                </patternFill>
              </fill>
            </x14:dxf>
          </x14:cfRule>
          <xm:sqref>M107:M112</xm:sqref>
        </x14:conditionalFormatting>
        <x14:conditionalFormatting xmlns:xm="http://schemas.microsoft.com/office/excel/2006/main">
          <x14:cfRule type="containsText" priority="1142" operator="containsText" id="{E744EBFB-5289-4090-B9C0-0EC57736BDE8}">
            <xm:f>NOT(ISERROR(SEARCH($H$166,N107)))</xm:f>
            <xm:f>$H$166</xm:f>
            <x14:dxf>
              <fill>
                <patternFill>
                  <bgColor rgb="FFFF0000"/>
                </patternFill>
              </fill>
            </x14:dxf>
          </x14:cfRule>
          <x14:cfRule type="containsText" priority="1143" operator="containsText" id="{8B8997C7-F011-493A-A040-6F16A690C416}">
            <xm:f>NOT(ISERROR(SEARCH($H$165,N107)))</xm:f>
            <xm:f>$H$165</xm:f>
            <x14:dxf>
              <fill>
                <patternFill>
                  <bgColor rgb="FFFFC000"/>
                </patternFill>
              </fill>
            </x14:dxf>
          </x14:cfRule>
          <x14:cfRule type="containsText" priority="1144" operator="containsText" id="{A7386970-CB3C-4D22-8042-501806A7EF5A}">
            <xm:f>NOT(ISERROR(SEARCH($H$164,N107)))</xm:f>
            <xm:f>$H$164</xm:f>
            <x14:dxf>
              <fill>
                <patternFill>
                  <bgColor rgb="FFFFFF00"/>
                </patternFill>
              </fill>
            </x14:dxf>
          </x14:cfRule>
          <x14:cfRule type="containsText" priority="1145" operator="containsText" id="{637EA303-AEF6-4556-906C-CA9BA1CEE083}">
            <xm:f>NOT(ISERROR(SEARCH($H$163,N107)))</xm:f>
            <xm:f>$H$163</xm:f>
            <x14:dxf>
              <fill>
                <patternFill>
                  <bgColor rgb="FF92D050"/>
                </patternFill>
              </fill>
            </x14:dxf>
          </x14:cfRule>
          <x14:cfRule type="containsText" priority="1146" operator="containsText" id="{25D524B4-C69E-4B31-845A-3DC37B98A2C7}">
            <xm:f>NOT(ISERROR(SEARCH($H$162,N107)))</xm:f>
            <xm:f>$H$162</xm:f>
            <x14:dxf>
              <fill>
                <patternFill>
                  <bgColor rgb="FF00B050"/>
                </patternFill>
              </fill>
            </x14:dxf>
          </x14:cfRule>
          <xm:sqref>N107:N112</xm:sqref>
        </x14:conditionalFormatting>
        <x14:conditionalFormatting xmlns:xm="http://schemas.microsoft.com/office/excel/2006/main">
          <x14:cfRule type="containsText" priority="1133" operator="containsText" id="{7F6D6C00-AE19-4BBB-9EAB-A22134BAA1D1}">
            <xm:f>NOT(ISERROR(SEARCH($I$165,I117)))</xm:f>
            <xm:f>$I$165</xm:f>
            <x14:dxf>
              <fill>
                <patternFill>
                  <bgColor rgb="FFFF0000"/>
                </patternFill>
              </fill>
            </x14:dxf>
          </x14:cfRule>
          <x14:cfRule type="containsText" priority="1134" operator="containsText" id="{DE24EA0C-58C7-417B-85A4-938A7B2091F9}">
            <xm:f>NOT(ISERROR(SEARCH($I$164,I117)))</xm:f>
            <xm:f>$I$164</xm:f>
            <x14:dxf>
              <fill>
                <patternFill>
                  <bgColor theme="9" tint="-0.24994659260841701"/>
                </patternFill>
              </fill>
            </x14:dxf>
          </x14:cfRule>
          <x14:cfRule type="containsText" priority="1135" operator="containsText" id="{A79F77BC-23C7-401B-A945-C8743593FD59}">
            <xm:f>NOT(ISERROR(SEARCH($I$163,I117)))</xm:f>
            <xm:f>$I$163</xm:f>
            <x14:dxf>
              <fill>
                <patternFill>
                  <bgColor rgb="FFFFC000"/>
                </patternFill>
              </fill>
            </x14:dxf>
          </x14:cfRule>
          <x14:cfRule type="containsText" priority="1136" operator="containsText" id="{CA801B08-8FCF-46F4-B09F-A6FDEC684283}">
            <xm:f>NOT(ISERROR(SEARCH($I$162,I117)))</xm:f>
            <xm:f>$I$162</xm:f>
            <x14:dxf>
              <fill>
                <patternFill>
                  <bgColor rgb="FF00B050"/>
                </patternFill>
              </fill>
            </x14:dxf>
          </x14:cfRule>
          <xm:sqref>I117:I122</xm:sqref>
        </x14:conditionalFormatting>
        <x14:conditionalFormatting xmlns:xm="http://schemas.microsoft.com/office/excel/2006/main">
          <x14:cfRule type="containsText" priority="1123" operator="containsText" id="{AB092215-FC1C-4AC5-ABEA-E9465C75B215}">
            <xm:f>NOT(ISERROR(SEARCH($G$166,G117)))</xm:f>
            <xm:f>$G$166</xm:f>
            <x14:dxf>
              <fill>
                <patternFill>
                  <bgColor rgb="FFFF0000"/>
                </patternFill>
              </fill>
            </x14:dxf>
          </x14:cfRule>
          <x14:cfRule type="containsText" priority="1124" operator="containsText" id="{CC4D1274-AE9F-4D28-8BFF-FDE13501DCFB}">
            <xm:f>NOT(ISERROR(SEARCH($G$165,G117)))</xm:f>
            <xm:f>$G$165</xm:f>
            <x14:dxf>
              <fill>
                <patternFill>
                  <bgColor rgb="FFFFC000"/>
                </patternFill>
              </fill>
            </x14:dxf>
          </x14:cfRule>
          <x14:cfRule type="containsText" priority="1125" operator="containsText" id="{6FCB1F00-0EC2-4460-9A91-CC6E90113A37}">
            <xm:f>NOT(ISERROR(SEARCH($G$164,G117)))</xm:f>
            <xm:f>$G$164</xm:f>
            <x14:dxf>
              <fill>
                <patternFill>
                  <bgColor rgb="FFFFFF00"/>
                </patternFill>
              </fill>
            </x14:dxf>
          </x14:cfRule>
          <x14:cfRule type="containsText" priority="1126" operator="containsText" id="{72A8C7A0-711E-4144-B78C-265D6693FD4B}">
            <xm:f>NOT(ISERROR(SEARCH($G$163,G117)))</xm:f>
            <xm:f>$G$163</xm:f>
            <x14:dxf>
              <fill>
                <patternFill>
                  <bgColor rgb="FF92D050"/>
                </patternFill>
              </fill>
            </x14:dxf>
          </x14:cfRule>
          <x14:cfRule type="containsText" priority="1127" operator="containsText" id="{C8E526F4-C5FE-487F-BCEB-94EAEBE9116C}">
            <xm:f>NOT(ISERROR(SEARCH($G$162,G117)))</xm:f>
            <xm:f>$G$162</xm:f>
            <x14:dxf>
              <fill>
                <patternFill>
                  <bgColor rgb="FF00B050"/>
                </patternFill>
              </fill>
            </x14:dxf>
          </x14:cfRule>
          <xm:sqref>G117:G122</xm:sqref>
        </x14:conditionalFormatting>
        <x14:conditionalFormatting xmlns:xm="http://schemas.microsoft.com/office/excel/2006/main">
          <x14:cfRule type="containsText" priority="1128" operator="containsText" id="{D4EE25F1-D91C-4CB3-99D6-32F1D98E4D3E}">
            <xm:f>NOT(ISERROR(SEARCH($H$166,H117)))</xm:f>
            <xm:f>$H$166</xm:f>
            <x14:dxf>
              <fill>
                <patternFill>
                  <bgColor rgb="FFFF0000"/>
                </patternFill>
              </fill>
            </x14:dxf>
          </x14:cfRule>
          <x14:cfRule type="containsText" priority="1129" operator="containsText" id="{43A85411-78DA-4A8F-A870-9474BB76E259}">
            <xm:f>NOT(ISERROR(SEARCH($H$165,H117)))</xm:f>
            <xm:f>$H$165</xm:f>
            <x14:dxf>
              <fill>
                <patternFill>
                  <bgColor rgb="FFFFC000"/>
                </patternFill>
              </fill>
            </x14:dxf>
          </x14:cfRule>
          <x14:cfRule type="containsText" priority="1130" operator="containsText" id="{91C2B101-4C67-4DF9-ACDF-98A1D071B00A}">
            <xm:f>NOT(ISERROR(SEARCH($H$164,H117)))</xm:f>
            <xm:f>$H$164</xm:f>
            <x14:dxf>
              <fill>
                <patternFill>
                  <bgColor rgb="FFFFFF00"/>
                </patternFill>
              </fill>
            </x14:dxf>
          </x14:cfRule>
          <x14:cfRule type="containsText" priority="1131" operator="containsText" id="{08B1DFDA-85E6-462C-B9EB-2ABFFD8431F2}">
            <xm:f>NOT(ISERROR(SEARCH($H$163,H117)))</xm:f>
            <xm:f>$H$163</xm:f>
            <x14:dxf>
              <fill>
                <patternFill>
                  <bgColor rgb="FF92D050"/>
                </patternFill>
              </fill>
            </x14:dxf>
          </x14:cfRule>
          <x14:cfRule type="containsText" priority="1132" operator="containsText" id="{A34B430C-AAD0-472B-AEB2-E5622F46196B}">
            <xm:f>NOT(ISERROR(SEARCH($H$162,H117)))</xm:f>
            <xm:f>$H$162</xm:f>
            <x14:dxf>
              <fill>
                <patternFill>
                  <bgColor rgb="FF00B050"/>
                </patternFill>
              </fill>
            </x14:dxf>
          </x14:cfRule>
          <xm:sqref>H117:H122</xm:sqref>
        </x14:conditionalFormatting>
        <x14:conditionalFormatting xmlns:xm="http://schemas.microsoft.com/office/excel/2006/main">
          <x14:cfRule type="containsText" priority="1119" operator="containsText" id="{87E20A6F-674D-4083-B8BA-8F593782EA34}">
            <xm:f>NOT(ISERROR(SEARCH($I$165,O117)))</xm:f>
            <xm:f>$I$165</xm:f>
            <x14:dxf>
              <fill>
                <patternFill>
                  <bgColor rgb="FFFF0000"/>
                </patternFill>
              </fill>
            </x14:dxf>
          </x14:cfRule>
          <x14:cfRule type="containsText" priority="1120" operator="containsText" id="{BA31C761-D91F-4BE1-A4C5-06236DE79A7C}">
            <xm:f>NOT(ISERROR(SEARCH($I$164,O117)))</xm:f>
            <xm:f>$I$164</xm:f>
            <x14:dxf>
              <fill>
                <patternFill>
                  <bgColor theme="9" tint="-0.24994659260841701"/>
                </patternFill>
              </fill>
            </x14:dxf>
          </x14:cfRule>
          <x14:cfRule type="containsText" priority="1121" operator="containsText" id="{F91E7E31-6F85-47B4-909C-48E950FCDECF}">
            <xm:f>NOT(ISERROR(SEARCH($I$163,O117)))</xm:f>
            <xm:f>$I$163</xm:f>
            <x14:dxf>
              <fill>
                <patternFill>
                  <bgColor rgb="FFFFC000"/>
                </patternFill>
              </fill>
            </x14:dxf>
          </x14:cfRule>
          <x14:cfRule type="containsText" priority="1122" operator="containsText" id="{1CB251AB-9AAB-4380-B8E2-03EED058E26D}">
            <xm:f>NOT(ISERROR(SEARCH($I$162,O117)))</xm:f>
            <xm:f>$I$162</xm:f>
            <x14:dxf>
              <fill>
                <patternFill>
                  <bgColor rgb="FF00B050"/>
                </patternFill>
              </fill>
            </x14:dxf>
          </x14:cfRule>
          <xm:sqref>O117:O122</xm:sqref>
        </x14:conditionalFormatting>
        <x14:conditionalFormatting xmlns:xm="http://schemas.microsoft.com/office/excel/2006/main">
          <x14:cfRule type="containsText" priority="1109" operator="containsText" id="{B26605CD-6285-4AC3-BD68-F432B1DDD707}">
            <xm:f>NOT(ISERROR(SEARCH($G$166,M117)))</xm:f>
            <xm:f>$G$166</xm:f>
            <x14:dxf>
              <fill>
                <patternFill>
                  <bgColor rgb="FFFF0000"/>
                </patternFill>
              </fill>
            </x14:dxf>
          </x14:cfRule>
          <x14:cfRule type="containsText" priority="1110" operator="containsText" id="{1E4B36D1-4013-4360-954A-1DAF29DA3AE9}">
            <xm:f>NOT(ISERROR(SEARCH($G$165,M117)))</xm:f>
            <xm:f>$G$165</xm:f>
            <x14:dxf>
              <fill>
                <patternFill>
                  <bgColor rgb="FFFFC000"/>
                </patternFill>
              </fill>
            </x14:dxf>
          </x14:cfRule>
          <x14:cfRule type="containsText" priority="1111" operator="containsText" id="{71E6EA07-4DE5-4D71-88A4-036161061CC8}">
            <xm:f>NOT(ISERROR(SEARCH($G$164,M117)))</xm:f>
            <xm:f>$G$164</xm:f>
            <x14:dxf>
              <fill>
                <patternFill>
                  <bgColor rgb="FFFFFF00"/>
                </patternFill>
              </fill>
            </x14:dxf>
          </x14:cfRule>
          <x14:cfRule type="containsText" priority="1112" operator="containsText" id="{E78BFCD4-38C9-4533-86B7-5346A59B5BF2}">
            <xm:f>NOT(ISERROR(SEARCH($G$163,M117)))</xm:f>
            <xm:f>$G$163</xm:f>
            <x14:dxf>
              <fill>
                <patternFill>
                  <bgColor rgb="FF92D050"/>
                </patternFill>
              </fill>
            </x14:dxf>
          </x14:cfRule>
          <x14:cfRule type="containsText" priority="1113" operator="containsText" id="{0C5FD0AA-44A6-4BAA-AD83-9BCB92C6DF79}">
            <xm:f>NOT(ISERROR(SEARCH($G$162,M117)))</xm:f>
            <xm:f>$G$162</xm:f>
            <x14:dxf>
              <fill>
                <patternFill>
                  <bgColor rgb="FF00B050"/>
                </patternFill>
              </fill>
            </x14:dxf>
          </x14:cfRule>
          <xm:sqref>M117:M122</xm:sqref>
        </x14:conditionalFormatting>
        <x14:conditionalFormatting xmlns:xm="http://schemas.microsoft.com/office/excel/2006/main">
          <x14:cfRule type="containsText" priority="1114" operator="containsText" id="{2D92AA4F-69F7-4773-8F67-B59039FDD3C7}">
            <xm:f>NOT(ISERROR(SEARCH($H$166,N117)))</xm:f>
            <xm:f>$H$166</xm:f>
            <x14:dxf>
              <fill>
                <patternFill>
                  <bgColor rgb="FFFF0000"/>
                </patternFill>
              </fill>
            </x14:dxf>
          </x14:cfRule>
          <x14:cfRule type="containsText" priority="1115" operator="containsText" id="{C79D3198-E870-48DC-ABB6-8E956586E552}">
            <xm:f>NOT(ISERROR(SEARCH($H$165,N117)))</xm:f>
            <xm:f>$H$165</xm:f>
            <x14:dxf>
              <fill>
                <patternFill>
                  <bgColor rgb="FFFFC000"/>
                </patternFill>
              </fill>
            </x14:dxf>
          </x14:cfRule>
          <x14:cfRule type="containsText" priority="1116" operator="containsText" id="{0BD6DFAC-873B-43C5-8EC4-1D007DAEDB75}">
            <xm:f>NOT(ISERROR(SEARCH($H$164,N117)))</xm:f>
            <xm:f>$H$164</xm:f>
            <x14:dxf>
              <fill>
                <patternFill>
                  <bgColor rgb="FFFFFF00"/>
                </patternFill>
              </fill>
            </x14:dxf>
          </x14:cfRule>
          <x14:cfRule type="containsText" priority="1117" operator="containsText" id="{94C9321A-883F-4612-AC77-C20357031D6F}">
            <xm:f>NOT(ISERROR(SEARCH($H$163,N117)))</xm:f>
            <xm:f>$H$163</xm:f>
            <x14:dxf>
              <fill>
                <patternFill>
                  <bgColor rgb="FF92D050"/>
                </patternFill>
              </fill>
            </x14:dxf>
          </x14:cfRule>
          <x14:cfRule type="containsText" priority="1118" operator="containsText" id="{6554CEAB-1EEF-42FC-A49A-C81EC9BB5481}">
            <xm:f>NOT(ISERROR(SEARCH($H$162,N117)))</xm:f>
            <xm:f>$H$162</xm:f>
            <x14:dxf>
              <fill>
                <patternFill>
                  <bgColor rgb="FF00B050"/>
                </patternFill>
              </fill>
            </x14:dxf>
          </x14:cfRule>
          <xm:sqref>N117:N122</xm:sqref>
        </x14:conditionalFormatting>
        <x14:conditionalFormatting xmlns:xm="http://schemas.microsoft.com/office/excel/2006/main">
          <x14:cfRule type="containsText" priority="1105" operator="containsText" id="{EFC2A6DC-F563-4CD8-B7A1-15A9CB5AA05E}">
            <xm:f>NOT(ISERROR(SEARCH($I$165,I123)))</xm:f>
            <xm:f>$I$165</xm:f>
            <x14:dxf>
              <fill>
                <patternFill>
                  <bgColor rgb="FFFF0000"/>
                </patternFill>
              </fill>
            </x14:dxf>
          </x14:cfRule>
          <x14:cfRule type="containsText" priority="1106" operator="containsText" id="{637DE13F-B250-40BA-BB99-4C715248DA85}">
            <xm:f>NOT(ISERROR(SEARCH($I$164,I123)))</xm:f>
            <xm:f>$I$164</xm:f>
            <x14:dxf>
              <fill>
                <patternFill>
                  <bgColor theme="9" tint="-0.24994659260841701"/>
                </patternFill>
              </fill>
            </x14:dxf>
          </x14:cfRule>
          <x14:cfRule type="containsText" priority="1107" operator="containsText" id="{62D6AB45-9A88-4B00-8EDA-0C1782318DE5}">
            <xm:f>NOT(ISERROR(SEARCH($I$163,I123)))</xm:f>
            <xm:f>$I$163</xm:f>
            <x14:dxf>
              <fill>
                <patternFill>
                  <bgColor rgb="FFFFC000"/>
                </patternFill>
              </fill>
            </x14:dxf>
          </x14:cfRule>
          <x14:cfRule type="containsText" priority="1108" operator="containsText" id="{01AC2C21-7D69-48B7-9D75-1255A2D02956}">
            <xm:f>NOT(ISERROR(SEARCH($I$162,I123)))</xm:f>
            <xm:f>$I$162</xm:f>
            <x14:dxf>
              <fill>
                <patternFill>
                  <bgColor rgb="FF00B050"/>
                </patternFill>
              </fill>
            </x14:dxf>
          </x14:cfRule>
          <xm:sqref>I123:I127</xm:sqref>
        </x14:conditionalFormatting>
        <x14:conditionalFormatting xmlns:xm="http://schemas.microsoft.com/office/excel/2006/main">
          <x14:cfRule type="containsText" priority="1095" operator="containsText" id="{CE6C4EFC-91D0-4778-94A5-721F61990D90}">
            <xm:f>NOT(ISERROR(SEARCH($G$166,G123)))</xm:f>
            <xm:f>$G$166</xm:f>
            <x14:dxf>
              <fill>
                <patternFill>
                  <bgColor rgb="FFFF0000"/>
                </patternFill>
              </fill>
            </x14:dxf>
          </x14:cfRule>
          <x14:cfRule type="containsText" priority="1096" operator="containsText" id="{2B3600A9-CD61-4083-A607-B0D4DF86F76D}">
            <xm:f>NOT(ISERROR(SEARCH($G$165,G123)))</xm:f>
            <xm:f>$G$165</xm:f>
            <x14:dxf>
              <fill>
                <patternFill>
                  <bgColor rgb="FFFFC000"/>
                </patternFill>
              </fill>
            </x14:dxf>
          </x14:cfRule>
          <x14:cfRule type="containsText" priority="1097" operator="containsText" id="{589EC3D8-3BF0-426B-9977-9187EE8BD458}">
            <xm:f>NOT(ISERROR(SEARCH($G$164,G123)))</xm:f>
            <xm:f>$G$164</xm:f>
            <x14:dxf>
              <fill>
                <patternFill>
                  <bgColor rgb="FFFFFF00"/>
                </patternFill>
              </fill>
            </x14:dxf>
          </x14:cfRule>
          <x14:cfRule type="containsText" priority="1098" operator="containsText" id="{34E27AB7-F652-48EF-89FC-8E15C1B239B9}">
            <xm:f>NOT(ISERROR(SEARCH($G$163,G123)))</xm:f>
            <xm:f>$G$163</xm:f>
            <x14:dxf>
              <fill>
                <patternFill>
                  <bgColor rgb="FF92D050"/>
                </patternFill>
              </fill>
            </x14:dxf>
          </x14:cfRule>
          <x14:cfRule type="containsText" priority="1099" operator="containsText" id="{1CBACD69-36D4-43D1-8DFC-D78710BABDDB}">
            <xm:f>NOT(ISERROR(SEARCH($G$162,G123)))</xm:f>
            <xm:f>$G$162</xm:f>
            <x14:dxf>
              <fill>
                <patternFill>
                  <bgColor rgb="FF00B050"/>
                </patternFill>
              </fill>
            </x14:dxf>
          </x14:cfRule>
          <xm:sqref>G123:G127</xm:sqref>
        </x14:conditionalFormatting>
        <x14:conditionalFormatting xmlns:xm="http://schemas.microsoft.com/office/excel/2006/main">
          <x14:cfRule type="containsText" priority="1100" operator="containsText" id="{1FC4479A-0700-4832-9A16-228BB2BAE007}">
            <xm:f>NOT(ISERROR(SEARCH($H$166,H123)))</xm:f>
            <xm:f>$H$166</xm:f>
            <x14:dxf>
              <fill>
                <patternFill>
                  <bgColor rgb="FFFF0000"/>
                </patternFill>
              </fill>
            </x14:dxf>
          </x14:cfRule>
          <x14:cfRule type="containsText" priority="1101" operator="containsText" id="{90BB0D4A-BD52-49E4-9F5F-C6DFA83EB5D9}">
            <xm:f>NOT(ISERROR(SEARCH($H$165,H123)))</xm:f>
            <xm:f>$H$165</xm:f>
            <x14:dxf>
              <fill>
                <patternFill>
                  <bgColor rgb="FFFFC000"/>
                </patternFill>
              </fill>
            </x14:dxf>
          </x14:cfRule>
          <x14:cfRule type="containsText" priority="1102" operator="containsText" id="{CF565677-2E7C-4799-98CB-3C7018FC94F6}">
            <xm:f>NOT(ISERROR(SEARCH($H$164,H123)))</xm:f>
            <xm:f>$H$164</xm:f>
            <x14:dxf>
              <fill>
                <patternFill>
                  <bgColor rgb="FFFFFF00"/>
                </patternFill>
              </fill>
            </x14:dxf>
          </x14:cfRule>
          <x14:cfRule type="containsText" priority="1103" operator="containsText" id="{72587B15-EE77-4EB2-B648-6B783F710A03}">
            <xm:f>NOT(ISERROR(SEARCH($H$163,H123)))</xm:f>
            <xm:f>$H$163</xm:f>
            <x14:dxf>
              <fill>
                <patternFill>
                  <bgColor rgb="FF92D050"/>
                </patternFill>
              </fill>
            </x14:dxf>
          </x14:cfRule>
          <x14:cfRule type="containsText" priority="1104" operator="containsText" id="{A03E6965-7BA2-4FF5-9242-D4D795FDB8DD}">
            <xm:f>NOT(ISERROR(SEARCH($H$162,H123)))</xm:f>
            <xm:f>$H$162</xm:f>
            <x14:dxf>
              <fill>
                <patternFill>
                  <bgColor rgb="FF00B050"/>
                </patternFill>
              </fill>
            </x14:dxf>
          </x14:cfRule>
          <xm:sqref>H123:H127</xm:sqref>
        </x14:conditionalFormatting>
        <x14:conditionalFormatting xmlns:xm="http://schemas.microsoft.com/office/excel/2006/main">
          <x14:cfRule type="containsText" priority="1091" operator="containsText" id="{F1B6B596-BA6F-48E9-BF3F-4A898997C43C}">
            <xm:f>NOT(ISERROR(SEARCH($I$165,O123)))</xm:f>
            <xm:f>$I$165</xm:f>
            <x14:dxf>
              <fill>
                <patternFill>
                  <bgColor rgb="FFFF0000"/>
                </patternFill>
              </fill>
            </x14:dxf>
          </x14:cfRule>
          <x14:cfRule type="containsText" priority="1092" operator="containsText" id="{5676F7EF-D9CC-4BE9-BE0C-9F9B961F1157}">
            <xm:f>NOT(ISERROR(SEARCH($I$164,O123)))</xm:f>
            <xm:f>$I$164</xm:f>
            <x14:dxf>
              <fill>
                <patternFill>
                  <bgColor theme="9" tint="-0.24994659260841701"/>
                </patternFill>
              </fill>
            </x14:dxf>
          </x14:cfRule>
          <x14:cfRule type="containsText" priority="1093" operator="containsText" id="{1E597293-AA7E-4492-8D40-A7FE7F961020}">
            <xm:f>NOT(ISERROR(SEARCH($I$163,O123)))</xm:f>
            <xm:f>$I$163</xm:f>
            <x14:dxf>
              <fill>
                <patternFill>
                  <bgColor rgb="FFFFC000"/>
                </patternFill>
              </fill>
            </x14:dxf>
          </x14:cfRule>
          <x14:cfRule type="containsText" priority="1094" operator="containsText" id="{A5005C2D-34DC-4BCD-B567-C2CA511C5075}">
            <xm:f>NOT(ISERROR(SEARCH($I$162,O123)))</xm:f>
            <xm:f>$I$162</xm:f>
            <x14:dxf>
              <fill>
                <patternFill>
                  <bgColor rgb="FF00B050"/>
                </patternFill>
              </fill>
            </x14:dxf>
          </x14:cfRule>
          <xm:sqref>O123:O127</xm:sqref>
        </x14:conditionalFormatting>
        <x14:conditionalFormatting xmlns:xm="http://schemas.microsoft.com/office/excel/2006/main">
          <x14:cfRule type="containsText" priority="1081" operator="containsText" id="{6A8DB4F0-DDFE-4321-A89F-5464A36CEA4D}">
            <xm:f>NOT(ISERROR(SEARCH($G$166,M123)))</xm:f>
            <xm:f>$G$166</xm:f>
            <x14:dxf>
              <fill>
                <patternFill>
                  <bgColor rgb="FFFF0000"/>
                </patternFill>
              </fill>
            </x14:dxf>
          </x14:cfRule>
          <x14:cfRule type="containsText" priority="1082" operator="containsText" id="{1277D312-785B-4F8A-80BA-5637D6B545CA}">
            <xm:f>NOT(ISERROR(SEARCH($G$165,M123)))</xm:f>
            <xm:f>$G$165</xm:f>
            <x14:dxf>
              <fill>
                <patternFill>
                  <bgColor rgb="FFFFC000"/>
                </patternFill>
              </fill>
            </x14:dxf>
          </x14:cfRule>
          <x14:cfRule type="containsText" priority="1083" operator="containsText" id="{0B8ECA9B-A1D8-45D7-90FE-B26F30D2C562}">
            <xm:f>NOT(ISERROR(SEARCH($G$164,M123)))</xm:f>
            <xm:f>$G$164</xm:f>
            <x14:dxf>
              <fill>
                <patternFill>
                  <bgColor rgb="FFFFFF00"/>
                </patternFill>
              </fill>
            </x14:dxf>
          </x14:cfRule>
          <x14:cfRule type="containsText" priority="1084" operator="containsText" id="{5041DE35-5DAC-413B-BD1E-4BC90BC1C681}">
            <xm:f>NOT(ISERROR(SEARCH($G$163,M123)))</xm:f>
            <xm:f>$G$163</xm:f>
            <x14:dxf>
              <fill>
                <patternFill>
                  <bgColor rgb="FF92D050"/>
                </patternFill>
              </fill>
            </x14:dxf>
          </x14:cfRule>
          <x14:cfRule type="containsText" priority="1085" operator="containsText" id="{F1396D83-4A63-4712-94C0-564B467F3922}">
            <xm:f>NOT(ISERROR(SEARCH($G$162,M123)))</xm:f>
            <xm:f>$G$162</xm:f>
            <x14:dxf>
              <fill>
                <patternFill>
                  <bgColor rgb="FF00B050"/>
                </patternFill>
              </fill>
            </x14:dxf>
          </x14:cfRule>
          <xm:sqref>M123:M127</xm:sqref>
        </x14:conditionalFormatting>
        <x14:conditionalFormatting xmlns:xm="http://schemas.microsoft.com/office/excel/2006/main">
          <x14:cfRule type="containsText" priority="1086" operator="containsText" id="{740903AA-9FE7-479C-AEB2-A844651284A3}">
            <xm:f>NOT(ISERROR(SEARCH($H$166,N123)))</xm:f>
            <xm:f>$H$166</xm:f>
            <x14:dxf>
              <fill>
                <patternFill>
                  <bgColor rgb="FFFF0000"/>
                </patternFill>
              </fill>
            </x14:dxf>
          </x14:cfRule>
          <x14:cfRule type="containsText" priority="1087" operator="containsText" id="{E761B53D-6264-48EC-8CBA-3E45F2892FDF}">
            <xm:f>NOT(ISERROR(SEARCH($H$165,N123)))</xm:f>
            <xm:f>$H$165</xm:f>
            <x14:dxf>
              <fill>
                <patternFill>
                  <bgColor rgb="FFFFC000"/>
                </patternFill>
              </fill>
            </x14:dxf>
          </x14:cfRule>
          <x14:cfRule type="containsText" priority="1088" operator="containsText" id="{287D0C1D-4D50-4D48-B433-AD0863A4CE6F}">
            <xm:f>NOT(ISERROR(SEARCH($H$164,N123)))</xm:f>
            <xm:f>$H$164</xm:f>
            <x14:dxf>
              <fill>
                <patternFill>
                  <bgColor rgb="FFFFFF00"/>
                </patternFill>
              </fill>
            </x14:dxf>
          </x14:cfRule>
          <x14:cfRule type="containsText" priority="1089" operator="containsText" id="{67EE954D-7604-456E-AF8A-D8B7410C3167}">
            <xm:f>NOT(ISERROR(SEARCH($H$163,N123)))</xm:f>
            <xm:f>$H$163</xm:f>
            <x14:dxf>
              <fill>
                <patternFill>
                  <bgColor rgb="FF92D050"/>
                </patternFill>
              </fill>
            </x14:dxf>
          </x14:cfRule>
          <x14:cfRule type="containsText" priority="1090" operator="containsText" id="{40F9114A-700A-43D1-B538-5F7EE778D047}">
            <xm:f>NOT(ISERROR(SEARCH($H$162,N123)))</xm:f>
            <xm:f>$H$162</xm:f>
            <x14:dxf>
              <fill>
                <patternFill>
                  <bgColor rgb="FF00B050"/>
                </patternFill>
              </fill>
            </x14:dxf>
          </x14:cfRule>
          <xm:sqref>N123:N127</xm:sqref>
        </x14:conditionalFormatting>
        <x14:conditionalFormatting xmlns:xm="http://schemas.microsoft.com/office/excel/2006/main">
          <x14:cfRule type="containsText" priority="1077" operator="containsText" id="{3D733C39-31CF-4455-8510-BD2E3605920C}">
            <xm:f>NOT(ISERROR(SEARCH($I$165,I113)))</xm:f>
            <xm:f>$I$165</xm:f>
            <x14:dxf>
              <fill>
                <patternFill>
                  <bgColor rgb="FFFF0000"/>
                </patternFill>
              </fill>
            </x14:dxf>
          </x14:cfRule>
          <x14:cfRule type="containsText" priority="1078" operator="containsText" id="{2E348D1D-05E9-4F21-8945-F049C1B6163F}">
            <xm:f>NOT(ISERROR(SEARCH($I$164,I113)))</xm:f>
            <xm:f>$I$164</xm:f>
            <x14:dxf>
              <fill>
                <patternFill>
                  <bgColor theme="9" tint="-0.24994659260841701"/>
                </patternFill>
              </fill>
            </x14:dxf>
          </x14:cfRule>
          <x14:cfRule type="containsText" priority="1079" operator="containsText" id="{FD3CA7A2-80D0-41B3-9F9E-9D308E07EAE4}">
            <xm:f>NOT(ISERROR(SEARCH($I$163,I113)))</xm:f>
            <xm:f>$I$163</xm:f>
            <x14:dxf>
              <fill>
                <patternFill>
                  <bgColor rgb="FFFFC000"/>
                </patternFill>
              </fill>
            </x14:dxf>
          </x14:cfRule>
          <x14:cfRule type="containsText" priority="1080" operator="containsText" id="{87E2B661-83CF-4DAF-9677-C669BC48AA40}">
            <xm:f>NOT(ISERROR(SEARCH($I$162,I113)))</xm:f>
            <xm:f>$I$162</xm:f>
            <x14:dxf>
              <fill>
                <patternFill>
                  <bgColor rgb="FF00B050"/>
                </patternFill>
              </fill>
            </x14:dxf>
          </x14:cfRule>
          <xm:sqref>I113:I116</xm:sqref>
        </x14:conditionalFormatting>
        <x14:conditionalFormatting xmlns:xm="http://schemas.microsoft.com/office/excel/2006/main">
          <x14:cfRule type="containsText" priority="1067" operator="containsText" id="{5D7AE7A1-889A-4FF1-B233-88F5442C0F06}">
            <xm:f>NOT(ISERROR(SEARCH($G$166,G113)))</xm:f>
            <xm:f>$G$166</xm:f>
            <x14:dxf>
              <fill>
                <patternFill>
                  <bgColor rgb="FFFF0000"/>
                </patternFill>
              </fill>
            </x14:dxf>
          </x14:cfRule>
          <x14:cfRule type="containsText" priority="1068" operator="containsText" id="{FBADB094-7FDD-42B4-8615-4650BB9E1E52}">
            <xm:f>NOT(ISERROR(SEARCH($G$165,G113)))</xm:f>
            <xm:f>$G$165</xm:f>
            <x14:dxf>
              <fill>
                <patternFill>
                  <bgColor rgb="FFFFC000"/>
                </patternFill>
              </fill>
            </x14:dxf>
          </x14:cfRule>
          <x14:cfRule type="containsText" priority="1069" operator="containsText" id="{122A86AD-B787-4DC5-BADD-8EF2500A87C5}">
            <xm:f>NOT(ISERROR(SEARCH($G$164,G113)))</xm:f>
            <xm:f>$G$164</xm:f>
            <x14:dxf>
              <fill>
                <patternFill>
                  <bgColor rgb="FFFFFF00"/>
                </patternFill>
              </fill>
            </x14:dxf>
          </x14:cfRule>
          <x14:cfRule type="containsText" priority="1070" operator="containsText" id="{A43C8EA4-3DF3-446A-80C4-9FE5F270B26A}">
            <xm:f>NOT(ISERROR(SEARCH($G$163,G113)))</xm:f>
            <xm:f>$G$163</xm:f>
            <x14:dxf>
              <fill>
                <patternFill>
                  <bgColor rgb="FF92D050"/>
                </patternFill>
              </fill>
            </x14:dxf>
          </x14:cfRule>
          <x14:cfRule type="containsText" priority="1071" operator="containsText" id="{362F072C-E3DD-4F74-A52E-9ACD97EBFB49}">
            <xm:f>NOT(ISERROR(SEARCH($G$162,G113)))</xm:f>
            <xm:f>$G$162</xm:f>
            <x14:dxf>
              <fill>
                <patternFill>
                  <bgColor rgb="FF00B050"/>
                </patternFill>
              </fill>
            </x14:dxf>
          </x14:cfRule>
          <xm:sqref>G113:G116</xm:sqref>
        </x14:conditionalFormatting>
        <x14:conditionalFormatting xmlns:xm="http://schemas.microsoft.com/office/excel/2006/main">
          <x14:cfRule type="containsText" priority="1072" operator="containsText" id="{0096296E-2DEE-4051-87BB-5A06998B9A00}">
            <xm:f>NOT(ISERROR(SEARCH($H$166,H113)))</xm:f>
            <xm:f>$H$166</xm:f>
            <x14:dxf>
              <fill>
                <patternFill>
                  <bgColor rgb="FFFF0000"/>
                </patternFill>
              </fill>
            </x14:dxf>
          </x14:cfRule>
          <x14:cfRule type="containsText" priority="1073" operator="containsText" id="{E8246685-9681-4EA9-A683-7B50551042E6}">
            <xm:f>NOT(ISERROR(SEARCH($H$165,H113)))</xm:f>
            <xm:f>$H$165</xm:f>
            <x14:dxf>
              <fill>
                <patternFill>
                  <bgColor rgb="FFFFC000"/>
                </patternFill>
              </fill>
            </x14:dxf>
          </x14:cfRule>
          <x14:cfRule type="containsText" priority="1074" operator="containsText" id="{8633EDF5-8597-492C-A73E-D420E9D2BB61}">
            <xm:f>NOT(ISERROR(SEARCH($H$164,H113)))</xm:f>
            <xm:f>$H$164</xm:f>
            <x14:dxf>
              <fill>
                <patternFill>
                  <bgColor rgb="FFFFFF00"/>
                </patternFill>
              </fill>
            </x14:dxf>
          </x14:cfRule>
          <x14:cfRule type="containsText" priority="1075" operator="containsText" id="{71FA38D3-FC93-40C3-8C48-1143B025D8F9}">
            <xm:f>NOT(ISERROR(SEARCH($H$163,H113)))</xm:f>
            <xm:f>$H$163</xm:f>
            <x14:dxf>
              <fill>
                <patternFill>
                  <bgColor rgb="FF92D050"/>
                </patternFill>
              </fill>
            </x14:dxf>
          </x14:cfRule>
          <x14:cfRule type="containsText" priority="1076" operator="containsText" id="{0BF5DD2C-65F0-4571-8D10-72ACA6CF7F09}">
            <xm:f>NOT(ISERROR(SEARCH($H$162,H113)))</xm:f>
            <xm:f>$H$162</xm:f>
            <x14:dxf>
              <fill>
                <patternFill>
                  <bgColor rgb="FF00B050"/>
                </patternFill>
              </fill>
            </x14:dxf>
          </x14:cfRule>
          <xm:sqref>H113:H116</xm:sqref>
        </x14:conditionalFormatting>
        <x14:conditionalFormatting xmlns:xm="http://schemas.microsoft.com/office/excel/2006/main">
          <x14:cfRule type="containsText" priority="1063" operator="containsText" id="{661F3828-07F5-4038-83C6-EEEB835CF84F}">
            <xm:f>NOT(ISERROR(SEARCH($I$165,O113)))</xm:f>
            <xm:f>$I$165</xm:f>
            <x14:dxf>
              <fill>
                <patternFill>
                  <bgColor rgb="FFFF0000"/>
                </patternFill>
              </fill>
            </x14:dxf>
          </x14:cfRule>
          <x14:cfRule type="containsText" priority="1064" operator="containsText" id="{502E8756-F210-4733-88C4-89138C98E8B2}">
            <xm:f>NOT(ISERROR(SEARCH($I$164,O113)))</xm:f>
            <xm:f>$I$164</xm:f>
            <x14:dxf>
              <fill>
                <patternFill>
                  <bgColor theme="9" tint="-0.24994659260841701"/>
                </patternFill>
              </fill>
            </x14:dxf>
          </x14:cfRule>
          <x14:cfRule type="containsText" priority="1065" operator="containsText" id="{84D2CB91-394D-40B8-87C3-69E60D984D81}">
            <xm:f>NOT(ISERROR(SEARCH($I$163,O113)))</xm:f>
            <xm:f>$I$163</xm:f>
            <x14:dxf>
              <fill>
                <patternFill>
                  <bgColor rgb="FFFFC000"/>
                </patternFill>
              </fill>
            </x14:dxf>
          </x14:cfRule>
          <x14:cfRule type="containsText" priority="1066" operator="containsText" id="{47B437D7-B959-4A16-9567-91867C2FA49C}">
            <xm:f>NOT(ISERROR(SEARCH($I$162,O113)))</xm:f>
            <xm:f>$I$162</xm:f>
            <x14:dxf>
              <fill>
                <patternFill>
                  <bgColor rgb="FF00B050"/>
                </patternFill>
              </fill>
            </x14:dxf>
          </x14:cfRule>
          <xm:sqref>O113:O116</xm:sqref>
        </x14:conditionalFormatting>
        <x14:conditionalFormatting xmlns:xm="http://schemas.microsoft.com/office/excel/2006/main">
          <x14:cfRule type="containsText" priority="1053" operator="containsText" id="{CFAD64B2-2542-4879-BF2B-3DE1B66A5BDD}">
            <xm:f>NOT(ISERROR(SEARCH($G$166,M113)))</xm:f>
            <xm:f>$G$166</xm:f>
            <x14:dxf>
              <fill>
                <patternFill>
                  <bgColor rgb="FFFF0000"/>
                </patternFill>
              </fill>
            </x14:dxf>
          </x14:cfRule>
          <x14:cfRule type="containsText" priority="1054" operator="containsText" id="{079860AF-FB2E-46D9-A29C-F4CB77440C3A}">
            <xm:f>NOT(ISERROR(SEARCH($G$165,M113)))</xm:f>
            <xm:f>$G$165</xm:f>
            <x14:dxf>
              <fill>
                <patternFill>
                  <bgColor rgb="FFFFC000"/>
                </patternFill>
              </fill>
            </x14:dxf>
          </x14:cfRule>
          <x14:cfRule type="containsText" priority="1055" operator="containsText" id="{20CC1BD2-97C3-4394-8C08-5B88525CF55C}">
            <xm:f>NOT(ISERROR(SEARCH($G$164,M113)))</xm:f>
            <xm:f>$G$164</xm:f>
            <x14:dxf>
              <fill>
                <patternFill>
                  <bgColor rgb="FFFFFF00"/>
                </patternFill>
              </fill>
            </x14:dxf>
          </x14:cfRule>
          <x14:cfRule type="containsText" priority="1056" operator="containsText" id="{28E3C734-DCD5-4117-86EA-EA54167050A1}">
            <xm:f>NOT(ISERROR(SEARCH($G$163,M113)))</xm:f>
            <xm:f>$G$163</xm:f>
            <x14:dxf>
              <fill>
                <patternFill>
                  <bgColor rgb="FF92D050"/>
                </patternFill>
              </fill>
            </x14:dxf>
          </x14:cfRule>
          <x14:cfRule type="containsText" priority="1057" operator="containsText" id="{46150569-7907-42E1-AEDC-15C42B01644D}">
            <xm:f>NOT(ISERROR(SEARCH($G$162,M113)))</xm:f>
            <xm:f>$G$162</xm:f>
            <x14:dxf>
              <fill>
                <patternFill>
                  <bgColor rgb="FF00B050"/>
                </patternFill>
              </fill>
            </x14:dxf>
          </x14:cfRule>
          <xm:sqref>M113:M116</xm:sqref>
        </x14:conditionalFormatting>
        <x14:conditionalFormatting xmlns:xm="http://schemas.microsoft.com/office/excel/2006/main">
          <x14:cfRule type="containsText" priority="1058" operator="containsText" id="{EBA73C80-E02C-47F9-BA25-F0083C5179DE}">
            <xm:f>NOT(ISERROR(SEARCH($H$166,N113)))</xm:f>
            <xm:f>$H$166</xm:f>
            <x14:dxf>
              <fill>
                <patternFill>
                  <bgColor rgb="FFFF0000"/>
                </patternFill>
              </fill>
            </x14:dxf>
          </x14:cfRule>
          <x14:cfRule type="containsText" priority="1059" operator="containsText" id="{357A9E02-72C0-405F-B157-36144CC6E113}">
            <xm:f>NOT(ISERROR(SEARCH($H$165,N113)))</xm:f>
            <xm:f>$H$165</xm:f>
            <x14:dxf>
              <fill>
                <patternFill>
                  <bgColor rgb="FFFFC000"/>
                </patternFill>
              </fill>
            </x14:dxf>
          </x14:cfRule>
          <x14:cfRule type="containsText" priority="1060" operator="containsText" id="{2CECC5F3-EEB5-48D5-9C9B-8F841920F41F}">
            <xm:f>NOT(ISERROR(SEARCH($H$164,N113)))</xm:f>
            <xm:f>$H$164</xm:f>
            <x14:dxf>
              <fill>
                <patternFill>
                  <bgColor rgb="FFFFFF00"/>
                </patternFill>
              </fill>
            </x14:dxf>
          </x14:cfRule>
          <x14:cfRule type="containsText" priority="1061" operator="containsText" id="{C74AB026-49ED-4853-A916-2B6285BB308E}">
            <xm:f>NOT(ISERROR(SEARCH($H$163,N113)))</xm:f>
            <xm:f>$H$163</xm:f>
            <x14:dxf>
              <fill>
                <patternFill>
                  <bgColor rgb="FF92D050"/>
                </patternFill>
              </fill>
            </x14:dxf>
          </x14:cfRule>
          <x14:cfRule type="containsText" priority="1062" operator="containsText" id="{C9C2C407-0383-4AEC-9D93-D7700C527E40}">
            <xm:f>NOT(ISERROR(SEARCH($H$162,N113)))</xm:f>
            <xm:f>$H$162</xm:f>
            <x14:dxf>
              <fill>
                <patternFill>
                  <bgColor rgb="FF00B050"/>
                </patternFill>
              </fill>
            </x14:dxf>
          </x14:cfRule>
          <xm:sqref>N113:N116</xm:sqref>
        </x14:conditionalFormatting>
        <x14:conditionalFormatting xmlns:xm="http://schemas.microsoft.com/office/excel/2006/main">
          <x14:cfRule type="containsText" priority="901" operator="containsText" id="{3A721330-3779-496B-8029-E2F95C05391A}">
            <xm:f>NOT(ISERROR(SEARCH($H$163,H128)))</xm:f>
            <xm:f>$H$163</xm:f>
            <x14:dxf>
              <fill>
                <patternFill>
                  <bgColor rgb="FF92D050"/>
                </patternFill>
              </fill>
            </x14:dxf>
          </x14:cfRule>
          <x14:cfRule type="containsText" priority="902" operator="containsText" id="{8414E98D-7FA4-49DF-B1C7-CDFE5B824C7B}">
            <xm:f>NOT(ISERROR(SEARCH($H$164,H128)))</xm:f>
            <xm:f>$H$164</xm:f>
            <x14:dxf>
              <fill>
                <patternFill>
                  <bgColor rgb="FFFFFF00"/>
                </patternFill>
              </fill>
            </x14:dxf>
          </x14:cfRule>
          <x14:cfRule type="containsText" priority="903" operator="containsText" id="{5FBFAD5F-79C1-4205-BCCF-2D87D156BFFB}">
            <xm:f>NOT(ISERROR(SEARCH($H$165,H128)))</xm:f>
            <xm:f>$H$165</xm:f>
            <x14:dxf>
              <fill>
                <patternFill>
                  <bgColor rgb="FFFFC000"/>
                </patternFill>
              </fill>
            </x14:dxf>
          </x14:cfRule>
          <x14:cfRule type="containsText" priority="904" operator="containsText" id="{2F7C9AF9-168B-4526-B3A8-BFD763B03FA0}">
            <xm:f>NOT(ISERROR(SEARCH($H$166,H128)))</xm:f>
            <xm:f>$H$166</xm:f>
            <x14:dxf>
              <fill>
                <patternFill>
                  <bgColor rgb="FFFF0000"/>
                </patternFill>
              </fill>
            </x14:dxf>
          </x14:cfRule>
          <xm:sqref>H128</xm:sqref>
        </x14:conditionalFormatting>
        <x14:conditionalFormatting xmlns:xm="http://schemas.microsoft.com/office/excel/2006/main">
          <x14:cfRule type="containsText" priority="895" operator="containsText" id="{6672A626-FCCF-4842-993A-5904C6AC4846}">
            <xm:f>NOT(ISERROR(SEARCH($G$162,G128)))</xm:f>
            <xm:f>$G$162</xm:f>
            <x14:dxf>
              <fill>
                <patternFill>
                  <bgColor rgb="FF00B050"/>
                </patternFill>
              </fill>
            </x14:dxf>
          </x14:cfRule>
          <x14:cfRule type="containsText" priority="896" operator="containsText" id="{923EB5C8-F7E1-4BF6-8415-D0748DF741CC}">
            <xm:f>NOT(ISERROR(SEARCH($G$163,G128)))</xm:f>
            <xm:f>$G$163</xm:f>
            <x14:dxf>
              <fill>
                <patternFill>
                  <bgColor rgb="FF92D050"/>
                </patternFill>
              </fill>
            </x14:dxf>
          </x14:cfRule>
          <x14:cfRule type="containsText" priority="897" operator="containsText" id="{E5131F6A-D28A-4CBA-A793-0F2A0CC11285}">
            <xm:f>NOT(ISERROR(SEARCH($G$164,G128)))</xm:f>
            <xm:f>$G$164</xm:f>
            <x14:dxf>
              <fill>
                <patternFill>
                  <bgColor rgb="FFFFFF00"/>
                </patternFill>
              </fill>
            </x14:dxf>
          </x14:cfRule>
          <x14:cfRule type="containsText" priority="898" operator="containsText" id="{B1B6F6DD-D38A-43FE-8EFA-6D6002BBF023}">
            <xm:f>NOT(ISERROR(SEARCH($G$165,G128)))</xm:f>
            <xm:f>$G$165</xm:f>
            <x14:dxf>
              <fill>
                <patternFill>
                  <bgColor rgb="FFFFC000"/>
                </patternFill>
              </fill>
            </x14:dxf>
          </x14:cfRule>
          <x14:cfRule type="containsText" priority="899" operator="containsText" id="{EC14CE36-E0E8-448F-8F25-AEA904A9EE60}">
            <xm:f>NOT(ISERROR(SEARCH($G$166,G128)))</xm:f>
            <xm:f>$G$166</xm:f>
            <x14:dxf>
              <fill>
                <patternFill>
                  <bgColor rgb="FFFF0000"/>
                </patternFill>
              </fill>
            </x14:dxf>
          </x14:cfRule>
          <xm:sqref>G128:G130</xm:sqref>
        </x14:conditionalFormatting>
        <x14:conditionalFormatting xmlns:xm="http://schemas.microsoft.com/office/excel/2006/main">
          <x14:cfRule type="containsText" priority="873" operator="containsText" id="{DBB8DB31-34FE-4F26-92D7-DD7085B196A3}">
            <xm:f>NOT(ISERROR(SEARCH($H$163,H131)))</xm:f>
            <xm:f>$H$163</xm:f>
            <x14:dxf>
              <fill>
                <patternFill>
                  <bgColor rgb="FF92D050"/>
                </patternFill>
              </fill>
            </x14:dxf>
          </x14:cfRule>
          <x14:cfRule type="containsText" priority="874" operator="containsText" id="{7E9A1857-59B6-4794-A005-693688FF3C56}">
            <xm:f>NOT(ISERROR(SEARCH($H$164,H131)))</xm:f>
            <xm:f>$H$164</xm:f>
            <x14:dxf>
              <fill>
                <patternFill>
                  <bgColor rgb="FFFFFF00"/>
                </patternFill>
              </fill>
            </x14:dxf>
          </x14:cfRule>
          <x14:cfRule type="containsText" priority="875" operator="containsText" id="{07F68A90-DF08-4F9B-A60A-784FDD8E3A9B}">
            <xm:f>NOT(ISERROR(SEARCH($H$165,H131)))</xm:f>
            <xm:f>$H$165</xm:f>
            <x14:dxf>
              <fill>
                <patternFill>
                  <bgColor rgb="FFFFC000"/>
                </patternFill>
              </fill>
            </x14:dxf>
          </x14:cfRule>
          <x14:cfRule type="containsText" priority="876" operator="containsText" id="{12F13D91-A608-499D-8F13-9002708D35B7}">
            <xm:f>NOT(ISERROR(SEARCH($H$166,H131)))</xm:f>
            <xm:f>$H$166</xm:f>
            <x14:dxf>
              <fill>
                <patternFill>
                  <bgColor rgb="FFFF0000"/>
                </patternFill>
              </fill>
            </x14:dxf>
          </x14:cfRule>
          <xm:sqref>H131</xm:sqref>
        </x14:conditionalFormatting>
        <x14:conditionalFormatting xmlns:xm="http://schemas.microsoft.com/office/excel/2006/main">
          <x14:cfRule type="containsText" priority="867" operator="containsText" id="{9EB08D44-24ED-444E-B460-0B49B3487380}">
            <xm:f>NOT(ISERROR(SEARCH($G$162,G131)))</xm:f>
            <xm:f>$G$162</xm:f>
            <x14:dxf>
              <fill>
                <patternFill>
                  <bgColor rgb="FF00B050"/>
                </patternFill>
              </fill>
            </x14:dxf>
          </x14:cfRule>
          <x14:cfRule type="containsText" priority="868" operator="containsText" id="{2BFC5E68-B534-4AAA-B260-3729867B70F1}">
            <xm:f>NOT(ISERROR(SEARCH($G$163,G131)))</xm:f>
            <xm:f>$G$163</xm:f>
            <x14:dxf>
              <fill>
                <patternFill>
                  <bgColor rgb="FF92D050"/>
                </patternFill>
              </fill>
            </x14:dxf>
          </x14:cfRule>
          <x14:cfRule type="containsText" priority="869" operator="containsText" id="{CEB47894-C5EF-46C6-B0D7-800F0F510B75}">
            <xm:f>NOT(ISERROR(SEARCH($G$164,G131)))</xm:f>
            <xm:f>$G$164</xm:f>
            <x14:dxf>
              <fill>
                <patternFill>
                  <bgColor rgb="FFFFFF00"/>
                </patternFill>
              </fill>
            </x14:dxf>
          </x14:cfRule>
          <x14:cfRule type="containsText" priority="870" operator="containsText" id="{903F4413-31EF-488A-AF7C-9CF08361D8D8}">
            <xm:f>NOT(ISERROR(SEARCH($G$165,G131)))</xm:f>
            <xm:f>$G$165</xm:f>
            <x14:dxf>
              <fill>
                <patternFill>
                  <bgColor rgb="FFFFC000"/>
                </patternFill>
              </fill>
            </x14:dxf>
          </x14:cfRule>
          <x14:cfRule type="containsText" priority="871" operator="containsText" id="{9285D17B-5B54-43E6-BBD9-3B2AA9A16DC9}">
            <xm:f>NOT(ISERROR(SEARCH($G$166,G131)))</xm:f>
            <xm:f>$G$166</xm:f>
            <x14:dxf>
              <fill>
                <patternFill>
                  <bgColor rgb="FFFF0000"/>
                </patternFill>
              </fill>
            </x14:dxf>
          </x14:cfRule>
          <xm:sqref>G131:G132</xm:sqref>
        </x14:conditionalFormatting>
        <x14:conditionalFormatting xmlns:xm="http://schemas.microsoft.com/office/excel/2006/main">
          <x14:cfRule type="containsText" priority="859" operator="containsText" id="{DD14DF23-100E-4F37-B7AF-B7B23F9FF797}">
            <xm:f>NOT(ISERROR(SEARCH($H$163,H133)))</xm:f>
            <xm:f>$H$163</xm:f>
            <x14:dxf>
              <fill>
                <patternFill>
                  <bgColor rgb="FF92D050"/>
                </patternFill>
              </fill>
            </x14:dxf>
          </x14:cfRule>
          <x14:cfRule type="containsText" priority="860" operator="containsText" id="{95A93DE9-8047-4574-BEA3-17FE203FE6E7}">
            <xm:f>NOT(ISERROR(SEARCH($H$164,H133)))</xm:f>
            <xm:f>$H$164</xm:f>
            <x14:dxf>
              <fill>
                <patternFill>
                  <bgColor rgb="FFFFFF00"/>
                </patternFill>
              </fill>
            </x14:dxf>
          </x14:cfRule>
          <x14:cfRule type="containsText" priority="861" operator="containsText" id="{1EEA2B42-C916-43BE-BB70-60E2829381CA}">
            <xm:f>NOT(ISERROR(SEARCH($H$165,H133)))</xm:f>
            <xm:f>$H$165</xm:f>
            <x14:dxf>
              <fill>
                <patternFill>
                  <bgColor rgb="FFFFC000"/>
                </patternFill>
              </fill>
            </x14:dxf>
          </x14:cfRule>
          <x14:cfRule type="containsText" priority="862" operator="containsText" id="{73603FB4-618E-4B7F-A65E-05049ACFCCF0}">
            <xm:f>NOT(ISERROR(SEARCH($H$166,H133)))</xm:f>
            <xm:f>$H$166</xm:f>
            <x14:dxf>
              <fill>
                <patternFill>
                  <bgColor rgb="FFFF0000"/>
                </patternFill>
              </fill>
            </x14:dxf>
          </x14:cfRule>
          <xm:sqref>H133</xm:sqref>
        </x14:conditionalFormatting>
        <x14:conditionalFormatting xmlns:xm="http://schemas.microsoft.com/office/excel/2006/main">
          <x14:cfRule type="containsText" priority="853" operator="containsText" id="{6AD4F3C3-322F-4C24-8F5A-ADD508A196D4}">
            <xm:f>NOT(ISERROR(SEARCH($G$162,G133)))</xm:f>
            <xm:f>$G$162</xm:f>
            <x14:dxf>
              <fill>
                <patternFill>
                  <bgColor rgb="FF00B050"/>
                </patternFill>
              </fill>
            </x14:dxf>
          </x14:cfRule>
          <x14:cfRule type="containsText" priority="854" operator="containsText" id="{FCF82B0B-9665-4A6B-AC98-116F94E16519}">
            <xm:f>NOT(ISERROR(SEARCH($G$163,G133)))</xm:f>
            <xm:f>$G$163</xm:f>
            <x14:dxf>
              <fill>
                <patternFill>
                  <bgColor rgb="FF92D050"/>
                </patternFill>
              </fill>
            </x14:dxf>
          </x14:cfRule>
          <x14:cfRule type="containsText" priority="855" operator="containsText" id="{A416C6E1-06F3-4B27-9396-4C9D965AE918}">
            <xm:f>NOT(ISERROR(SEARCH($G$164,G133)))</xm:f>
            <xm:f>$G$164</xm:f>
            <x14:dxf>
              <fill>
                <patternFill>
                  <bgColor rgb="FFFFFF00"/>
                </patternFill>
              </fill>
            </x14:dxf>
          </x14:cfRule>
          <x14:cfRule type="containsText" priority="856" operator="containsText" id="{019E68E1-F707-433D-AE84-3FF41B863F95}">
            <xm:f>NOT(ISERROR(SEARCH($G$165,G133)))</xm:f>
            <xm:f>$G$165</xm:f>
            <x14:dxf>
              <fill>
                <patternFill>
                  <bgColor rgb="FFFFC000"/>
                </patternFill>
              </fill>
            </x14:dxf>
          </x14:cfRule>
          <x14:cfRule type="containsText" priority="857" operator="containsText" id="{A296A278-DAA7-4AF6-844C-5C2AFB0AFE15}">
            <xm:f>NOT(ISERROR(SEARCH($G$166,G133)))</xm:f>
            <xm:f>$G$166</xm:f>
            <x14:dxf>
              <fill>
                <patternFill>
                  <bgColor rgb="FFFF0000"/>
                </patternFill>
              </fill>
            </x14:dxf>
          </x14:cfRule>
          <xm:sqref>G133</xm:sqref>
        </x14:conditionalFormatting>
        <x14:conditionalFormatting xmlns:xm="http://schemas.microsoft.com/office/excel/2006/main">
          <x14:cfRule type="containsText" priority="831" operator="containsText" id="{293177CE-8F5A-4BF8-93B8-08C968B9B5E3}">
            <xm:f>NOT(ISERROR(SEARCH($H$163,H135)))</xm:f>
            <xm:f>$H$163</xm:f>
            <x14:dxf>
              <fill>
                <patternFill>
                  <bgColor rgb="FF92D050"/>
                </patternFill>
              </fill>
            </x14:dxf>
          </x14:cfRule>
          <x14:cfRule type="containsText" priority="832" operator="containsText" id="{E4E6AE6E-E474-4993-84FF-F372123809F3}">
            <xm:f>NOT(ISERROR(SEARCH($H$164,H135)))</xm:f>
            <xm:f>$H$164</xm:f>
            <x14:dxf>
              <fill>
                <patternFill>
                  <bgColor rgb="FFFFFF00"/>
                </patternFill>
              </fill>
            </x14:dxf>
          </x14:cfRule>
          <x14:cfRule type="containsText" priority="833" operator="containsText" id="{23CC3780-E375-4304-9F6E-70D2EF36B0FA}">
            <xm:f>NOT(ISERROR(SEARCH($H$165,H135)))</xm:f>
            <xm:f>$H$165</xm:f>
            <x14:dxf>
              <fill>
                <patternFill>
                  <bgColor rgb="FFFFC000"/>
                </patternFill>
              </fill>
            </x14:dxf>
          </x14:cfRule>
          <x14:cfRule type="containsText" priority="834" operator="containsText" id="{29E03EB0-F625-4B64-8DE4-237CB773BCB1}">
            <xm:f>NOT(ISERROR(SEARCH($H$166,H135)))</xm:f>
            <xm:f>$H$166</xm:f>
            <x14:dxf>
              <fill>
                <patternFill>
                  <bgColor rgb="FFFF0000"/>
                </patternFill>
              </fill>
            </x14:dxf>
          </x14:cfRule>
          <xm:sqref>H135</xm:sqref>
        </x14:conditionalFormatting>
        <x14:conditionalFormatting xmlns:xm="http://schemas.microsoft.com/office/excel/2006/main">
          <x14:cfRule type="containsText" priority="825" operator="containsText" id="{6D905D1A-9B8D-4778-9225-FFFF8D7D952C}">
            <xm:f>NOT(ISERROR(SEARCH($G$162,G135)))</xm:f>
            <xm:f>$G$162</xm:f>
            <x14:dxf>
              <fill>
                <patternFill>
                  <bgColor rgb="FF00B050"/>
                </patternFill>
              </fill>
            </x14:dxf>
          </x14:cfRule>
          <x14:cfRule type="containsText" priority="826" operator="containsText" id="{5E06A70F-BBB4-4766-BD89-81DEB5806273}">
            <xm:f>NOT(ISERROR(SEARCH($G$163,G135)))</xm:f>
            <xm:f>$G$163</xm:f>
            <x14:dxf>
              <fill>
                <patternFill>
                  <bgColor rgb="FF92D050"/>
                </patternFill>
              </fill>
            </x14:dxf>
          </x14:cfRule>
          <x14:cfRule type="containsText" priority="827" operator="containsText" id="{98268989-F835-45AC-9CE7-399687371F46}">
            <xm:f>NOT(ISERROR(SEARCH($G$164,G135)))</xm:f>
            <xm:f>$G$164</xm:f>
            <x14:dxf>
              <fill>
                <patternFill>
                  <bgColor rgb="FFFFFF00"/>
                </patternFill>
              </fill>
            </x14:dxf>
          </x14:cfRule>
          <x14:cfRule type="containsText" priority="828" operator="containsText" id="{088ED723-5CCA-4BD2-8FCF-4F60FF7F82BD}">
            <xm:f>NOT(ISERROR(SEARCH($G$165,G135)))</xm:f>
            <xm:f>$G$165</xm:f>
            <x14:dxf>
              <fill>
                <patternFill>
                  <bgColor rgb="FFFFC000"/>
                </patternFill>
              </fill>
            </x14:dxf>
          </x14:cfRule>
          <x14:cfRule type="containsText" priority="829" operator="containsText" id="{48D19EF3-044C-411C-80E8-88ADFC3AFB9F}">
            <xm:f>NOT(ISERROR(SEARCH($G$166,G135)))</xm:f>
            <xm:f>$G$166</xm:f>
            <x14:dxf>
              <fill>
                <patternFill>
                  <bgColor rgb="FFFF0000"/>
                </patternFill>
              </fill>
            </x14:dxf>
          </x14:cfRule>
          <xm:sqref>G135:G137</xm:sqref>
        </x14:conditionalFormatting>
        <x14:conditionalFormatting xmlns:xm="http://schemas.microsoft.com/office/excel/2006/main">
          <x14:cfRule type="containsText" priority="733" operator="containsText" id="{32604182-D3CC-41E1-AD8A-2F74B6DC6557}">
            <xm:f>NOT(ISERROR(SEARCH($H$163,N128)))</xm:f>
            <xm:f>$H$163</xm:f>
            <x14:dxf>
              <fill>
                <patternFill>
                  <bgColor rgb="FF92D050"/>
                </patternFill>
              </fill>
            </x14:dxf>
          </x14:cfRule>
          <x14:cfRule type="containsText" priority="734" operator="containsText" id="{F82EC8E6-522C-41A7-97D4-7694636F9EAD}">
            <xm:f>NOT(ISERROR(SEARCH($H$164,N128)))</xm:f>
            <xm:f>$H$164</xm:f>
            <x14:dxf>
              <fill>
                <patternFill>
                  <bgColor rgb="FFFFFF00"/>
                </patternFill>
              </fill>
            </x14:dxf>
          </x14:cfRule>
          <x14:cfRule type="containsText" priority="735" operator="containsText" id="{7AF74764-2A39-4B87-97D7-26F86353DCD0}">
            <xm:f>NOT(ISERROR(SEARCH($H$165,N128)))</xm:f>
            <xm:f>$H$165</xm:f>
            <x14:dxf>
              <fill>
                <patternFill>
                  <bgColor rgb="FFFFC000"/>
                </patternFill>
              </fill>
            </x14:dxf>
          </x14:cfRule>
          <x14:cfRule type="containsText" priority="736" operator="containsText" id="{234320FD-7C25-4974-BA8A-A3D699501AA8}">
            <xm:f>NOT(ISERROR(SEARCH($H$166,N128)))</xm:f>
            <xm:f>$H$166</xm:f>
            <x14:dxf>
              <fill>
                <patternFill>
                  <bgColor rgb="FFFF0000"/>
                </patternFill>
              </fill>
            </x14:dxf>
          </x14:cfRule>
          <xm:sqref>N128</xm:sqref>
        </x14:conditionalFormatting>
        <x14:conditionalFormatting xmlns:xm="http://schemas.microsoft.com/office/excel/2006/main">
          <x14:cfRule type="containsText" priority="738" operator="containsText" id="{B08339BA-0615-48FE-8D89-87EFF4F26D36}">
            <xm:f>NOT(ISERROR(SEARCH($I$163,O128)))</xm:f>
            <xm:f>$I$163</xm:f>
            <x14:dxf>
              <fill>
                <patternFill>
                  <bgColor theme="9" tint="-0.24994659260841701"/>
                </patternFill>
              </fill>
            </x14:dxf>
          </x14:cfRule>
          <x14:cfRule type="containsText" priority="739" operator="containsText" id="{DF3F28FF-1735-4432-9ADE-17E6DA117B05}">
            <xm:f>NOT(ISERROR(SEARCH($I$164,O128)))</xm:f>
            <xm:f>$I$164</xm:f>
            <x14:dxf>
              <fill>
                <patternFill>
                  <bgColor rgb="FFFFC000"/>
                </patternFill>
              </fill>
            </x14:dxf>
          </x14:cfRule>
          <xm:sqref>O128</xm:sqref>
        </x14:conditionalFormatting>
        <x14:conditionalFormatting xmlns:xm="http://schemas.microsoft.com/office/excel/2006/main">
          <x14:cfRule type="containsText" priority="727" operator="containsText" id="{9E64AB3D-7AF2-4948-831D-C22DCE03E531}">
            <xm:f>NOT(ISERROR(SEARCH($G$162,M128)))</xm:f>
            <xm:f>$G$162</xm:f>
            <x14:dxf>
              <fill>
                <patternFill>
                  <bgColor rgb="FF00B050"/>
                </patternFill>
              </fill>
            </x14:dxf>
          </x14:cfRule>
          <x14:cfRule type="containsText" priority="728" operator="containsText" id="{1708CEFA-31AA-4064-A1E2-51DAA04C33C9}">
            <xm:f>NOT(ISERROR(SEARCH($G$163,M128)))</xm:f>
            <xm:f>$G$163</xm:f>
            <x14:dxf>
              <fill>
                <patternFill>
                  <bgColor rgb="FF92D050"/>
                </patternFill>
              </fill>
            </x14:dxf>
          </x14:cfRule>
          <x14:cfRule type="containsText" priority="729" operator="containsText" id="{D2DDE9A7-0223-43C0-AB5D-B3407B58E92F}">
            <xm:f>NOT(ISERROR(SEARCH($G$164,M128)))</xm:f>
            <xm:f>$G$164</xm:f>
            <x14:dxf>
              <fill>
                <patternFill>
                  <bgColor rgb="FFFFFF00"/>
                </patternFill>
              </fill>
            </x14:dxf>
          </x14:cfRule>
          <x14:cfRule type="containsText" priority="730" operator="containsText" id="{CD2A7811-DFFB-4B1A-9061-C8694E8781CD}">
            <xm:f>NOT(ISERROR(SEARCH($G$165,M128)))</xm:f>
            <xm:f>$G$165</xm:f>
            <x14:dxf>
              <fill>
                <patternFill>
                  <bgColor rgb="FFFFC000"/>
                </patternFill>
              </fill>
            </x14:dxf>
          </x14:cfRule>
          <x14:cfRule type="containsText" priority="731" operator="containsText" id="{F104BA67-58D5-49E5-8319-1951CEEDA95D}">
            <xm:f>NOT(ISERROR(SEARCH($G$166,M128)))</xm:f>
            <xm:f>$G$166</xm:f>
            <x14:dxf>
              <fill>
                <patternFill>
                  <bgColor rgb="FFFF0000"/>
                </patternFill>
              </fill>
            </x14:dxf>
          </x14:cfRule>
          <xm:sqref>M128:M130</xm:sqref>
        </x14:conditionalFormatting>
        <x14:conditionalFormatting xmlns:xm="http://schemas.microsoft.com/office/excel/2006/main">
          <x14:cfRule type="containsText" priority="719" operator="containsText" id="{3A726F1A-F91B-4CA1-A684-AE5C3F56931A}">
            <xm:f>NOT(ISERROR(SEARCH($H$163,N131)))</xm:f>
            <xm:f>$H$163</xm:f>
            <x14:dxf>
              <fill>
                <patternFill>
                  <bgColor rgb="FF92D050"/>
                </patternFill>
              </fill>
            </x14:dxf>
          </x14:cfRule>
          <x14:cfRule type="containsText" priority="720" operator="containsText" id="{C51C3C8E-8DEF-48C0-9BB4-8A384C377CD5}">
            <xm:f>NOT(ISERROR(SEARCH($H$164,N131)))</xm:f>
            <xm:f>$H$164</xm:f>
            <x14:dxf>
              <fill>
                <patternFill>
                  <bgColor rgb="FFFFFF00"/>
                </patternFill>
              </fill>
            </x14:dxf>
          </x14:cfRule>
          <x14:cfRule type="containsText" priority="721" operator="containsText" id="{BEA802D8-776D-46EB-B5FB-DCF879A38727}">
            <xm:f>NOT(ISERROR(SEARCH($H$165,N131)))</xm:f>
            <xm:f>$H$165</xm:f>
            <x14:dxf>
              <fill>
                <patternFill>
                  <bgColor rgb="FFFFC000"/>
                </patternFill>
              </fill>
            </x14:dxf>
          </x14:cfRule>
          <x14:cfRule type="containsText" priority="722" operator="containsText" id="{1D54CDB5-713D-47FF-A9E6-1A01D2247F63}">
            <xm:f>NOT(ISERROR(SEARCH($H$166,N131)))</xm:f>
            <xm:f>$H$166</xm:f>
            <x14:dxf>
              <fill>
                <patternFill>
                  <bgColor rgb="FFFF0000"/>
                </patternFill>
              </fill>
            </x14:dxf>
          </x14:cfRule>
          <xm:sqref>N131</xm:sqref>
        </x14:conditionalFormatting>
        <x14:conditionalFormatting xmlns:xm="http://schemas.microsoft.com/office/excel/2006/main">
          <x14:cfRule type="containsText" priority="724" operator="containsText" id="{00F61E7A-51BB-4324-88AE-2C20E5464401}">
            <xm:f>NOT(ISERROR(SEARCH($I$163,O131)))</xm:f>
            <xm:f>$I$163</xm:f>
            <x14:dxf>
              <fill>
                <patternFill>
                  <bgColor theme="9" tint="-0.24994659260841701"/>
                </patternFill>
              </fill>
            </x14:dxf>
          </x14:cfRule>
          <x14:cfRule type="containsText" priority="725" operator="containsText" id="{611E9722-EB3D-45F6-A8B1-496A15C5C204}">
            <xm:f>NOT(ISERROR(SEARCH($I$164,O131)))</xm:f>
            <xm:f>$I$164</xm:f>
            <x14:dxf>
              <fill>
                <patternFill>
                  <bgColor rgb="FFFFC000"/>
                </patternFill>
              </fill>
            </x14:dxf>
          </x14:cfRule>
          <xm:sqref>O131</xm:sqref>
        </x14:conditionalFormatting>
        <x14:conditionalFormatting xmlns:xm="http://schemas.microsoft.com/office/excel/2006/main">
          <x14:cfRule type="containsText" priority="713" operator="containsText" id="{6557D101-4A93-44A1-995A-80BDB689D6D0}">
            <xm:f>NOT(ISERROR(SEARCH($G$162,M131)))</xm:f>
            <xm:f>$G$162</xm:f>
            <x14:dxf>
              <fill>
                <patternFill>
                  <bgColor rgb="FF00B050"/>
                </patternFill>
              </fill>
            </x14:dxf>
          </x14:cfRule>
          <x14:cfRule type="containsText" priority="714" operator="containsText" id="{EB99392B-35C3-4165-B6DC-7541D3317FA2}">
            <xm:f>NOT(ISERROR(SEARCH($G$163,M131)))</xm:f>
            <xm:f>$G$163</xm:f>
            <x14:dxf>
              <fill>
                <patternFill>
                  <bgColor rgb="FF92D050"/>
                </patternFill>
              </fill>
            </x14:dxf>
          </x14:cfRule>
          <x14:cfRule type="containsText" priority="715" operator="containsText" id="{5A2815CA-026E-4672-B85C-F166E0D21B47}">
            <xm:f>NOT(ISERROR(SEARCH($G$164,M131)))</xm:f>
            <xm:f>$G$164</xm:f>
            <x14:dxf>
              <fill>
                <patternFill>
                  <bgColor rgb="FFFFFF00"/>
                </patternFill>
              </fill>
            </x14:dxf>
          </x14:cfRule>
          <x14:cfRule type="containsText" priority="716" operator="containsText" id="{5AC78342-9073-411B-B45B-E3126D94D24E}">
            <xm:f>NOT(ISERROR(SEARCH($G$165,M131)))</xm:f>
            <xm:f>$G$165</xm:f>
            <x14:dxf>
              <fill>
                <patternFill>
                  <bgColor rgb="FFFFC000"/>
                </patternFill>
              </fill>
            </x14:dxf>
          </x14:cfRule>
          <x14:cfRule type="containsText" priority="717" operator="containsText" id="{BDE7B0DC-5E1D-481A-80D7-C3107D8F590E}">
            <xm:f>NOT(ISERROR(SEARCH($G$166,M131)))</xm:f>
            <xm:f>$G$166</xm:f>
            <x14:dxf>
              <fill>
                <patternFill>
                  <bgColor rgb="FFFF0000"/>
                </patternFill>
              </fill>
            </x14:dxf>
          </x14:cfRule>
          <xm:sqref>M131:M132</xm:sqref>
        </x14:conditionalFormatting>
        <x14:conditionalFormatting xmlns:xm="http://schemas.microsoft.com/office/excel/2006/main">
          <x14:cfRule type="containsText" priority="705" operator="containsText" id="{308E3CA0-98FF-4531-92FD-315DD4C52CE5}">
            <xm:f>NOT(ISERROR(SEARCH($H$163,N133)))</xm:f>
            <xm:f>$H$163</xm:f>
            <x14:dxf>
              <fill>
                <patternFill>
                  <bgColor rgb="FF92D050"/>
                </patternFill>
              </fill>
            </x14:dxf>
          </x14:cfRule>
          <x14:cfRule type="containsText" priority="706" operator="containsText" id="{3090DCDC-95E0-4A6A-A791-DD17E528DB1E}">
            <xm:f>NOT(ISERROR(SEARCH($H$164,N133)))</xm:f>
            <xm:f>$H$164</xm:f>
            <x14:dxf>
              <fill>
                <patternFill>
                  <bgColor rgb="FFFFFF00"/>
                </patternFill>
              </fill>
            </x14:dxf>
          </x14:cfRule>
          <x14:cfRule type="containsText" priority="707" operator="containsText" id="{DAF24B1A-9A34-43ED-8F45-A6B3D7816477}">
            <xm:f>NOT(ISERROR(SEARCH($H$165,N133)))</xm:f>
            <xm:f>$H$165</xm:f>
            <x14:dxf>
              <fill>
                <patternFill>
                  <bgColor rgb="FFFFC000"/>
                </patternFill>
              </fill>
            </x14:dxf>
          </x14:cfRule>
          <x14:cfRule type="containsText" priority="708" operator="containsText" id="{D44AD7ED-5AA7-4D5D-89CA-D85B16DC413A}">
            <xm:f>NOT(ISERROR(SEARCH($H$166,N133)))</xm:f>
            <xm:f>$H$166</xm:f>
            <x14:dxf>
              <fill>
                <patternFill>
                  <bgColor rgb="FFFF0000"/>
                </patternFill>
              </fill>
            </x14:dxf>
          </x14:cfRule>
          <xm:sqref>N133</xm:sqref>
        </x14:conditionalFormatting>
        <x14:conditionalFormatting xmlns:xm="http://schemas.microsoft.com/office/excel/2006/main">
          <x14:cfRule type="containsText" priority="710" operator="containsText" id="{EB4B1280-4A00-4E8B-96CC-CD8BFA5152CE}">
            <xm:f>NOT(ISERROR(SEARCH($I$163,O133)))</xm:f>
            <xm:f>$I$163</xm:f>
            <x14:dxf>
              <fill>
                <patternFill>
                  <bgColor theme="9" tint="-0.24994659260841701"/>
                </patternFill>
              </fill>
            </x14:dxf>
          </x14:cfRule>
          <x14:cfRule type="containsText" priority="711" operator="containsText" id="{8435F1A2-4947-4097-9F9E-FC4F5EE8AA60}">
            <xm:f>NOT(ISERROR(SEARCH($I$164,O133)))</xm:f>
            <xm:f>$I$164</xm:f>
            <x14:dxf>
              <fill>
                <patternFill>
                  <bgColor rgb="FFFFC000"/>
                </patternFill>
              </fill>
            </x14:dxf>
          </x14:cfRule>
          <xm:sqref>O133</xm:sqref>
        </x14:conditionalFormatting>
        <x14:conditionalFormatting xmlns:xm="http://schemas.microsoft.com/office/excel/2006/main">
          <x14:cfRule type="containsText" priority="699" operator="containsText" id="{41EC9A34-0C95-4B32-ADDB-F94D8AF0A8DA}">
            <xm:f>NOT(ISERROR(SEARCH($G$162,M133)))</xm:f>
            <xm:f>$G$162</xm:f>
            <x14:dxf>
              <fill>
                <patternFill>
                  <bgColor rgb="FF00B050"/>
                </patternFill>
              </fill>
            </x14:dxf>
          </x14:cfRule>
          <x14:cfRule type="containsText" priority="700" operator="containsText" id="{B9F5A36C-D035-4BC8-831B-382C224B06B6}">
            <xm:f>NOT(ISERROR(SEARCH($G$163,M133)))</xm:f>
            <xm:f>$G$163</xm:f>
            <x14:dxf>
              <fill>
                <patternFill>
                  <bgColor rgb="FF92D050"/>
                </patternFill>
              </fill>
            </x14:dxf>
          </x14:cfRule>
          <x14:cfRule type="containsText" priority="701" operator="containsText" id="{C630AE1F-3D56-4979-B0ED-F95EE0FD022F}">
            <xm:f>NOT(ISERROR(SEARCH($G$164,M133)))</xm:f>
            <xm:f>$G$164</xm:f>
            <x14:dxf>
              <fill>
                <patternFill>
                  <bgColor rgb="FFFFFF00"/>
                </patternFill>
              </fill>
            </x14:dxf>
          </x14:cfRule>
          <x14:cfRule type="containsText" priority="702" operator="containsText" id="{63E99DCB-78F2-41A9-9867-B338867B8D74}">
            <xm:f>NOT(ISERROR(SEARCH($G$165,M133)))</xm:f>
            <xm:f>$G$165</xm:f>
            <x14:dxf>
              <fill>
                <patternFill>
                  <bgColor rgb="FFFFC000"/>
                </patternFill>
              </fill>
            </x14:dxf>
          </x14:cfRule>
          <x14:cfRule type="containsText" priority="703" operator="containsText" id="{FC1B2384-032E-4160-965E-CE8381F34B6F}">
            <xm:f>NOT(ISERROR(SEARCH($G$166,M133)))</xm:f>
            <xm:f>$G$166</xm:f>
            <x14:dxf>
              <fill>
                <patternFill>
                  <bgColor rgb="FFFF0000"/>
                </patternFill>
              </fill>
            </x14:dxf>
          </x14:cfRule>
          <xm:sqref>M133</xm:sqref>
        </x14:conditionalFormatting>
        <x14:conditionalFormatting xmlns:xm="http://schemas.microsoft.com/office/excel/2006/main">
          <x14:cfRule type="containsText" priority="677" operator="containsText" id="{0E11AE53-0BA3-4B2C-B5EC-5B4752A0A0E1}">
            <xm:f>NOT(ISERROR(SEARCH($H$163,N135)))</xm:f>
            <xm:f>$H$163</xm:f>
            <x14:dxf>
              <fill>
                <patternFill>
                  <bgColor rgb="FF92D050"/>
                </patternFill>
              </fill>
            </x14:dxf>
          </x14:cfRule>
          <x14:cfRule type="containsText" priority="678" operator="containsText" id="{09C9E2BF-45AF-41E5-9F47-E27053B32349}">
            <xm:f>NOT(ISERROR(SEARCH($H$164,N135)))</xm:f>
            <xm:f>$H$164</xm:f>
            <x14:dxf>
              <fill>
                <patternFill>
                  <bgColor rgb="FFFFFF00"/>
                </patternFill>
              </fill>
            </x14:dxf>
          </x14:cfRule>
          <x14:cfRule type="containsText" priority="679" operator="containsText" id="{436DDD5E-EB59-41FE-B8F1-EBE190C3DB38}">
            <xm:f>NOT(ISERROR(SEARCH($H$165,N135)))</xm:f>
            <xm:f>$H$165</xm:f>
            <x14:dxf>
              <fill>
                <patternFill>
                  <bgColor rgb="FFFFC000"/>
                </patternFill>
              </fill>
            </x14:dxf>
          </x14:cfRule>
          <x14:cfRule type="containsText" priority="680" operator="containsText" id="{BFBCA389-1079-4943-ADB8-AA32384012E9}">
            <xm:f>NOT(ISERROR(SEARCH($H$166,N135)))</xm:f>
            <xm:f>$H$166</xm:f>
            <x14:dxf>
              <fill>
                <patternFill>
                  <bgColor rgb="FFFF0000"/>
                </patternFill>
              </fill>
            </x14:dxf>
          </x14:cfRule>
          <xm:sqref>N135</xm:sqref>
        </x14:conditionalFormatting>
        <x14:conditionalFormatting xmlns:xm="http://schemas.microsoft.com/office/excel/2006/main">
          <x14:cfRule type="containsText" priority="682" operator="containsText" id="{E95047B1-A454-439F-A5A5-8BBD03A53D5E}">
            <xm:f>NOT(ISERROR(SEARCH($I$163,O135)))</xm:f>
            <xm:f>$I$163</xm:f>
            <x14:dxf>
              <fill>
                <patternFill>
                  <bgColor theme="9" tint="-0.24994659260841701"/>
                </patternFill>
              </fill>
            </x14:dxf>
          </x14:cfRule>
          <x14:cfRule type="containsText" priority="683" operator="containsText" id="{F33EB75B-6197-4A3E-81C3-EFF12D80A145}">
            <xm:f>NOT(ISERROR(SEARCH($I$164,O135)))</xm:f>
            <xm:f>$I$164</xm:f>
            <x14:dxf>
              <fill>
                <patternFill>
                  <bgColor rgb="FFFFC000"/>
                </patternFill>
              </fill>
            </x14:dxf>
          </x14:cfRule>
          <xm:sqref>O135</xm:sqref>
        </x14:conditionalFormatting>
        <x14:conditionalFormatting xmlns:xm="http://schemas.microsoft.com/office/excel/2006/main">
          <x14:cfRule type="containsText" priority="671" operator="containsText" id="{3C027D9A-834F-4A1B-99A7-14DBEB4A9475}">
            <xm:f>NOT(ISERROR(SEARCH($G$162,M135)))</xm:f>
            <xm:f>$G$162</xm:f>
            <x14:dxf>
              <fill>
                <patternFill>
                  <bgColor rgb="FF00B050"/>
                </patternFill>
              </fill>
            </x14:dxf>
          </x14:cfRule>
          <x14:cfRule type="containsText" priority="672" operator="containsText" id="{A473000B-7679-4C16-A9D1-AD73FA263194}">
            <xm:f>NOT(ISERROR(SEARCH($G$163,M135)))</xm:f>
            <xm:f>$G$163</xm:f>
            <x14:dxf>
              <fill>
                <patternFill>
                  <bgColor rgb="FF92D050"/>
                </patternFill>
              </fill>
            </x14:dxf>
          </x14:cfRule>
          <x14:cfRule type="containsText" priority="673" operator="containsText" id="{9E5E4F40-9485-4D8E-99E2-C1612D29DA46}">
            <xm:f>NOT(ISERROR(SEARCH($G$164,M135)))</xm:f>
            <xm:f>$G$164</xm:f>
            <x14:dxf>
              <fill>
                <patternFill>
                  <bgColor rgb="FFFFFF00"/>
                </patternFill>
              </fill>
            </x14:dxf>
          </x14:cfRule>
          <x14:cfRule type="containsText" priority="674" operator="containsText" id="{9C2ED0DF-9A9E-4D47-9FE1-4ED0DDBDAE66}">
            <xm:f>NOT(ISERROR(SEARCH($G$165,M135)))</xm:f>
            <xm:f>$G$165</xm:f>
            <x14:dxf>
              <fill>
                <patternFill>
                  <bgColor rgb="FFFFC000"/>
                </patternFill>
              </fill>
            </x14:dxf>
          </x14:cfRule>
          <x14:cfRule type="containsText" priority="675" operator="containsText" id="{69BB323F-D6CC-4919-A6EA-C3DA461EA9B9}">
            <xm:f>NOT(ISERROR(SEARCH($G$166,M135)))</xm:f>
            <xm:f>$G$166</xm:f>
            <x14:dxf>
              <fill>
                <patternFill>
                  <bgColor rgb="FFFF0000"/>
                </patternFill>
              </fill>
            </x14:dxf>
          </x14:cfRule>
          <xm:sqref>M135:M137</xm:sqref>
        </x14:conditionalFormatting>
        <x14:conditionalFormatting xmlns:xm="http://schemas.microsoft.com/office/excel/2006/main">
          <x14:cfRule type="containsText" priority="516" operator="containsText" id="{AC1DEE69-EF31-4F87-8F89-83E932A0E95C}">
            <xm:f>NOT(ISERROR(SEARCH($G$166,G141)))</xm:f>
            <xm:f>$G$166</xm:f>
            <x14:dxf>
              <fill>
                <patternFill>
                  <bgColor rgb="FFFF0000"/>
                </patternFill>
              </fill>
            </x14:dxf>
          </x14:cfRule>
          <x14:cfRule type="containsText" priority="517" operator="containsText" id="{B03986E6-8C96-4DB0-8DDC-01A92758DA2B}">
            <xm:f>NOT(ISERROR(SEARCH($G$165,G141)))</xm:f>
            <xm:f>$G$165</xm:f>
            <x14:dxf>
              <fill>
                <patternFill>
                  <bgColor rgb="FFFFC000"/>
                </patternFill>
              </fill>
            </x14:dxf>
          </x14:cfRule>
          <x14:cfRule type="containsText" priority="518" operator="containsText" id="{22143FE2-D8E0-4C9A-8E9B-F215356B65AB}">
            <xm:f>NOT(ISERROR(SEARCH($G$164,G141)))</xm:f>
            <xm:f>$G$164</xm:f>
            <x14:dxf>
              <fill>
                <patternFill>
                  <bgColor rgb="FFFFFF00"/>
                </patternFill>
              </fill>
            </x14:dxf>
          </x14:cfRule>
          <x14:cfRule type="containsText" priority="519" operator="containsText" id="{DA7C451D-2DB8-4A4C-B893-8B04EF58B1CD}">
            <xm:f>NOT(ISERROR(SEARCH($G$163,G141)))</xm:f>
            <xm:f>$G$163</xm:f>
            <x14:dxf>
              <fill>
                <patternFill>
                  <bgColor rgb="FF92D050"/>
                </patternFill>
              </fill>
            </x14:dxf>
          </x14:cfRule>
          <x14:cfRule type="containsText" priority="520" operator="containsText" id="{1539E5CB-AC66-4FEC-A42A-3745912D132D}">
            <xm:f>NOT(ISERROR(SEARCH($G$162,G141)))</xm:f>
            <xm:f>$G$162</xm:f>
            <x14:dxf>
              <fill>
                <patternFill>
                  <bgColor rgb="FF00B050"/>
                </patternFill>
              </fill>
            </x14:dxf>
          </x14:cfRule>
          <xm:sqref>G141</xm:sqref>
        </x14:conditionalFormatting>
        <x14:conditionalFormatting xmlns:xm="http://schemas.microsoft.com/office/excel/2006/main">
          <x14:cfRule type="containsText" priority="511" operator="containsText" id="{7482BA7A-9D0C-456D-B820-043B723F26EB}">
            <xm:f>NOT(ISERROR(SEARCH($H$166,H141)))</xm:f>
            <xm:f>$H$166</xm:f>
            <x14:dxf>
              <fill>
                <patternFill>
                  <bgColor rgb="FFFF0000"/>
                </patternFill>
              </fill>
            </x14:dxf>
          </x14:cfRule>
          <x14:cfRule type="containsText" priority="512" operator="containsText" id="{183F9312-5483-44F0-AAD7-28C61E2FCA8C}">
            <xm:f>NOT(ISERROR(SEARCH($H$165,H141)))</xm:f>
            <xm:f>$H$165</xm:f>
            <x14:dxf>
              <fill>
                <patternFill>
                  <bgColor rgb="FFFFC000"/>
                </patternFill>
              </fill>
            </x14:dxf>
          </x14:cfRule>
          <x14:cfRule type="containsText" priority="513" operator="containsText" id="{5D789181-F38B-4167-A9A0-BB1C28BCF741}">
            <xm:f>NOT(ISERROR(SEARCH($H$164,H141)))</xm:f>
            <xm:f>$H$164</xm:f>
            <x14:dxf>
              <fill>
                <patternFill>
                  <bgColor rgb="FFFFFF00"/>
                </patternFill>
              </fill>
            </x14:dxf>
          </x14:cfRule>
          <x14:cfRule type="containsText" priority="514" operator="containsText" id="{2CBD3A40-120F-4C03-A012-633CB6C6A8CC}">
            <xm:f>NOT(ISERROR(SEARCH($H$163,H141)))</xm:f>
            <xm:f>$H$163</xm:f>
            <x14:dxf>
              <fill>
                <patternFill>
                  <bgColor rgb="FF92D050"/>
                </patternFill>
              </fill>
            </x14:dxf>
          </x14:cfRule>
          <x14:cfRule type="containsText" priority="515" operator="containsText" id="{E1D806CD-8456-4404-A662-2C03B350F7A2}">
            <xm:f>NOT(ISERROR(SEARCH($H$162,H141)))</xm:f>
            <xm:f>$H$162</xm:f>
            <x14:dxf>
              <fill>
                <patternFill>
                  <bgColor rgb="FF00B050"/>
                </patternFill>
              </fill>
            </x14:dxf>
          </x14:cfRule>
          <xm:sqref>H141</xm:sqref>
        </x14:conditionalFormatting>
        <x14:conditionalFormatting xmlns:xm="http://schemas.microsoft.com/office/excel/2006/main">
          <x14:cfRule type="containsText" priority="507" operator="containsText" id="{198FF94A-7C96-4E00-8BBF-5A06B077EC7C}">
            <xm:f>NOT(ISERROR(SEARCH($I$165,I141)))</xm:f>
            <xm:f>$I$165</xm:f>
            <x14:dxf>
              <fill>
                <patternFill>
                  <bgColor rgb="FFFF0000"/>
                </patternFill>
              </fill>
            </x14:dxf>
          </x14:cfRule>
          <x14:cfRule type="containsText" priority="508" operator="containsText" id="{8C302283-D520-49E0-B003-EF09F50227B8}">
            <xm:f>NOT(ISERROR(SEARCH($I$164,I141)))</xm:f>
            <xm:f>$I$164</xm:f>
            <x14:dxf>
              <fill>
                <patternFill>
                  <bgColor theme="9" tint="-0.24994659260841701"/>
                </patternFill>
              </fill>
            </x14:dxf>
          </x14:cfRule>
          <x14:cfRule type="containsText" priority="509" operator="containsText" id="{11E94ABB-9198-400F-89FF-C0B0BADE3DDF}">
            <xm:f>NOT(ISERROR(SEARCH($I$163,I141)))</xm:f>
            <xm:f>$I$163</xm:f>
            <x14:dxf>
              <fill>
                <patternFill>
                  <bgColor rgb="FFFFC000"/>
                </patternFill>
              </fill>
            </x14:dxf>
          </x14:cfRule>
          <x14:cfRule type="containsText" priority="510" operator="containsText" id="{A8707AB4-416F-4F1C-88E2-91983B6B4361}">
            <xm:f>NOT(ISERROR(SEARCH($I$162,I141)))</xm:f>
            <xm:f>$I$162</xm:f>
            <x14:dxf>
              <fill>
                <patternFill>
                  <bgColor rgb="FF00B050"/>
                </patternFill>
              </fill>
            </x14:dxf>
          </x14:cfRule>
          <xm:sqref>I141</xm:sqref>
        </x14:conditionalFormatting>
        <x14:conditionalFormatting xmlns:xm="http://schemas.microsoft.com/office/excel/2006/main">
          <x14:cfRule type="containsText" priority="502" operator="containsText" id="{F0E613B3-EE1D-48E5-9807-87CD377066A4}">
            <xm:f>NOT(ISERROR(SEARCH($G$166,M141)))</xm:f>
            <xm:f>$G$166</xm:f>
            <x14:dxf>
              <fill>
                <patternFill>
                  <bgColor rgb="FFFF0000"/>
                </patternFill>
              </fill>
            </x14:dxf>
          </x14:cfRule>
          <x14:cfRule type="containsText" priority="503" operator="containsText" id="{C526B94F-92CC-4D60-B9F5-DC2ABBF40394}">
            <xm:f>NOT(ISERROR(SEARCH($G$165,M141)))</xm:f>
            <xm:f>$G$165</xm:f>
            <x14:dxf>
              <fill>
                <patternFill>
                  <bgColor rgb="FFFFC000"/>
                </patternFill>
              </fill>
            </x14:dxf>
          </x14:cfRule>
          <x14:cfRule type="containsText" priority="504" operator="containsText" id="{BE454836-3528-44FE-BAB7-DDFFC81A4C1C}">
            <xm:f>NOT(ISERROR(SEARCH($G$164,M141)))</xm:f>
            <xm:f>$G$164</xm:f>
            <x14:dxf>
              <fill>
                <patternFill>
                  <bgColor rgb="FFFFFF00"/>
                </patternFill>
              </fill>
            </x14:dxf>
          </x14:cfRule>
          <x14:cfRule type="containsText" priority="505" operator="containsText" id="{672B7F11-A62E-44B4-8156-8E55065A3886}">
            <xm:f>NOT(ISERROR(SEARCH($G$163,M141)))</xm:f>
            <xm:f>$G$163</xm:f>
            <x14:dxf>
              <fill>
                <patternFill>
                  <bgColor rgb="FF92D050"/>
                </patternFill>
              </fill>
            </x14:dxf>
          </x14:cfRule>
          <x14:cfRule type="containsText" priority="506" operator="containsText" id="{B0F6B111-A027-49DB-860C-7CC8B1EE4F3A}">
            <xm:f>NOT(ISERROR(SEARCH($G$162,M141)))</xm:f>
            <xm:f>$G$162</xm:f>
            <x14:dxf>
              <fill>
                <patternFill>
                  <bgColor rgb="FF00B050"/>
                </patternFill>
              </fill>
            </x14:dxf>
          </x14:cfRule>
          <xm:sqref>M141:M142</xm:sqref>
        </x14:conditionalFormatting>
        <x14:conditionalFormatting xmlns:xm="http://schemas.microsoft.com/office/excel/2006/main">
          <x14:cfRule type="containsText" priority="497" operator="containsText" id="{EA7EC123-DA52-48F5-9FA4-3626CD653DC0}">
            <xm:f>NOT(ISERROR(SEARCH($H$166,N141)))</xm:f>
            <xm:f>$H$166</xm:f>
            <x14:dxf>
              <fill>
                <patternFill>
                  <bgColor rgb="FFFF0000"/>
                </patternFill>
              </fill>
            </x14:dxf>
          </x14:cfRule>
          <x14:cfRule type="containsText" priority="498" operator="containsText" id="{14FEFCFB-FFB0-4BC5-8A55-D23289CB4F81}">
            <xm:f>NOT(ISERROR(SEARCH($H$165,N141)))</xm:f>
            <xm:f>$H$165</xm:f>
            <x14:dxf>
              <fill>
                <patternFill>
                  <bgColor rgb="FFFFC000"/>
                </patternFill>
              </fill>
            </x14:dxf>
          </x14:cfRule>
          <x14:cfRule type="containsText" priority="499" operator="containsText" id="{F9732ADB-387C-4D50-A014-6E190B71C6BD}">
            <xm:f>NOT(ISERROR(SEARCH($H$164,N141)))</xm:f>
            <xm:f>$H$164</xm:f>
            <x14:dxf>
              <fill>
                <patternFill>
                  <bgColor rgb="FFFFFF00"/>
                </patternFill>
              </fill>
            </x14:dxf>
          </x14:cfRule>
          <x14:cfRule type="containsText" priority="500" operator="containsText" id="{10303156-40AD-4803-9926-393CCB69C8B1}">
            <xm:f>NOT(ISERROR(SEARCH($H$163,N141)))</xm:f>
            <xm:f>$H$163</xm:f>
            <x14:dxf>
              <fill>
                <patternFill>
                  <bgColor rgb="FF92D050"/>
                </patternFill>
              </fill>
            </x14:dxf>
          </x14:cfRule>
          <x14:cfRule type="containsText" priority="501" operator="containsText" id="{088D9DB4-6765-4982-A7E2-B54481180E37}">
            <xm:f>NOT(ISERROR(SEARCH($H$162,N141)))</xm:f>
            <xm:f>$H$162</xm:f>
            <x14:dxf>
              <fill>
                <patternFill>
                  <bgColor rgb="FF00B050"/>
                </patternFill>
              </fill>
            </x14:dxf>
          </x14:cfRule>
          <xm:sqref>N141:N142</xm:sqref>
        </x14:conditionalFormatting>
        <x14:conditionalFormatting xmlns:xm="http://schemas.microsoft.com/office/excel/2006/main">
          <x14:cfRule type="containsText" priority="493" operator="containsText" id="{B087E43B-6BB3-4A52-9637-EA06373EC910}">
            <xm:f>NOT(ISERROR(SEARCH($I$165,O141)))</xm:f>
            <xm:f>$I$165</xm:f>
            <x14:dxf>
              <fill>
                <patternFill>
                  <bgColor rgb="FFFF0000"/>
                </patternFill>
              </fill>
            </x14:dxf>
          </x14:cfRule>
          <x14:cfRule type="containsText" priority="494" operator="containsText" id="{36715BA8-61EB-401C-AB28-946E074AE79C}">
            <xm:f>NOT(ISERROR(SEARCH($I$164,O141)))</xm:f>
            <xm:f>$I$164</xm:f>
            <x14:dxf>
              <fill>
                <patternFill>
                  <bgColor theme="9" tint="-0.24994659260841701"/>
                </patternFill>
              </fill>
            </x14:dxf>
          </x14:cfRule>
          <x14:cfRule type="containsText" priority="495" operator="containsText" id="{F5704E77-D437-4D8D-843D-CE973F2E6C7B}">
            <xm:f>NOT(ISERROR(SEARCH($I$163,O141)))</xm:f>
            <xm:f>$I$163</xm:f>
            <x14:dxf>
              <fill>
                <patternFill>
                  <bgColor rgb="FFFFC000"/>
                </patternFill>
              </fill>
            </x14:dxf>
          </x14:cfRule>
          <x14:cfRule type="containsText" priority="496" operator="containsText" id="{FD446657-539C-4AF7-88CC-E2A040B9517A}">
            <xm:f>NOT(ISERROR(SEARCH($I$162,O141)))</xm:f>
            <xm:f>$I$162</xm:f>
            <x14:dxf>
              <fill>
                <patternFill>
                  <bgColor rgb="FF00B050"/>
                </patternFill>
              </fill>
            </x14:dxf>
          </x14:cfRule>
          <xm:sqref>O141:O142</xm:sqref>
        </x14:conditionalFormatting>
        <x14:conditionalFormatting xmlns:xm="http://schemas.microsoft.com/office/excel/2006/main">
          <x14:cfRule type="containsText" priority="461" operator="containsText" id="{73FBF3DD-9706-4BAF-8F42-2D3618DFA6A2}">
            <xm:f>NOT(ISERROR(SEARCH($I$165,I148)))</xm:f>
            <xm:f>$I$165</xm:f>
            <x14:dxf>
              <fill>
                <patternFill>
                  <bgColor rgb="FFFF0000"/>
                </patternFill>
              </fill>
            </x14:dxf>
          </x14:cfRule>
          <x14:cfRule type="containsText" priority="462" operator="containsText" id="{73279FAA-7492-419F-BB3B-4F241D967FAF}">
            <xm:f>NOT(ISERROR(SEARCH($I$164,I148)))</xm:f>
            <xm:f>$I$164</xm:f>
            <x14:dxf>
              <fill>
                <patternFill>
                  <bgColor theme="9" tint="-0.24994659260841701"/>
                </patternFill>
              </fill>
            </x14:dxf>
          </x14:cfRule>
          <x14:cfRule type="containsText" priority="463" operator="containsText" id="{66D68447-5CD7-463D-ADE7-6B01A46E0C20}">
            <xm:f>NOT(ISERROR(SEARCH($I$163,I148)))</xm:f>
            <xm:f>$I$163</xm:f>
            <x14:dxf>
              <fill>
                <patternFill>
                  <bgColor rgb="FFFFC000"/>
                </patternFill>
              </fill>
            </x14:dxf>
          </x14:cfRule>
          <x14:cfRule type="containsText" priority="464" operator="containsText" id="{20C8E4EB-ADB8-46E2-ABD7-4FCF668CF2FB}">
            <xm:f>NOT(ISERROR(SEARCH($I$162,I148)))</xm:f>
            <xm:f>$I$162</xm:f>
            <x14:dxf>
              <fill>
                <patternFill>
                  <bgColor rgb="FF00B050"/>
                </patternFill>
              </fill>
            </x14:dxf>
          </x14:cfRule>
          <xm:sqref>I148</xm:sqref>
        </x14:conditionalFormatting>
        <x14:conditionalFormatting xmlns:xm="http://schemas.microsoft.com/office/excel/2006/main">
          <x14:cfRule type="containsText" priority="451" operator="containsText" id="{31033425-30B8-4FBA-AA7C-73525D7E5145}">
            <xm:f>NOT(ISERROR(SEARCH($G$166,G148)))</xm:f>
            <xm:f>$G$166</xm:f>
            <x14:dxf>
              <fill>
                <patternFill>
                  <bgColor rgb="FFFF0000"/>
                </patternFill>
              </fill>
            </x14:dxf>
          </x14:cfRule>
          <x14:cfRule type="containsText" priority="452" operator="containsText" id="{60B81DA7-1C10-4DC6-AA20-43EE43386B43}">
            <xm:f>NOT(ISERROR(SEARCH($G$165,G148)))</xm:f>
            <xm:f>$G$165</xm:f>
            <x14:dxf>
              <fill>
                <patternFill>
                  <bgColor rgb="FFFFC000"/>
                </patternFill>
              </fill>
            </x14:dxf>
          </x14:cfRule>
          <x14:cfRule type="containsText" priority="453" operator="containsText" id="{B7A53608-00A2-4E82-A800-361FB0A475F4}">
            <xm:f>NOT(ISERROR(SEARCH($G$164,G148)))</xm:f>
            <xm:f>$G$164</xm:f>
            <x14:dxf>
              <fill>
                <patternFill>
                  <bgColor rgb="FFFFFF00"/>
                </patternFill>
              </fill>
            </x14:dxf>
          </x14:cfRule>
          <x14:cfRule type="containsText" priority="454" operator="containsText" id="{2EF3BDA0-04B8-4AF4-B9EE-ECD5A90A22FA}">
            <xm:f>NOT(ISERROR(SEARCH($G$163,G148)))</xm:f>
            <xm:f>$G$163</xm:f>
            <x14:dxf>
              <fill>
                <patternFill>
                  <bgColor rgb="FF92D050"/>
                </patternFill>
              </fill>
            </x14:dxf>
          </x14:cfRule>
          <x14:cfRule type="containsText" priority="455" operator="containsText" id="{C0B8F358-6BDC-434D-A6DB-AEB295ACA43C}">
            <xm:f>NOT(ISERROR(SEARCH($G$162,G148)))</xm:f>
            <xm:f>$G$162</xm:f>
            <x14:dxf>
              <fill>
                <patternFill>
                  <bgColor rgb="FF00B050"/>
                </patternFill>
              </fill>
            </x14:dxf>
          </x14:cfRule>
          <xm:sqref>G148</xm:sqref>
        </x14:conditionalFormatting>
        <x14:conditionalFormatting xmlns:xm="http://schemas.microsoft.com/office/excel/2006/main">
          <x14:cfRule type="containsText" priority="456" operator="containsText" id="{FC1B03A2-9AF3-4ECD-8703-5F96F2116B94}">
            <xm:f>NOT(ISERROR(SEARCH($H$166,H148)))</xm:f>
            <xm:f>$H$166</xm:f>
            <x14:dxf>
              <fill>
                <patternFill>
                  <bgColor rgb="FFFF0000"/>
                </patternFill>
              </fill>
            </x14:dxf>
          </x14:cfRule>
          <x14:cfRule type="containsText" priority="457" operator="containsText" id="{F2D3F380-1AFE-4A15-ABBB-CBEB3B84D4D4}">
            <xm:f>NOT(ISERROR(SEARCH($H$165,H148)))</xm:f>
            <xm:f>$H$165</xm:f>
            <x14:dxf>
              <fill>
                <patternFill>
                  <bgColor rgb="FFFFC000"/>
                </patternFill>
              </fill>
            </x14:dxf>
          </x14:cfRule>
          <x14:cfRule type="containsText" priority="458" operator="containsText" id="{8D1EC168-0924-4741-8842-AFF92F6EE2C0}">
            <xm:f>NOT(ISERROR(SEARCH($H$164,H148)))</xm:f>
            <xm:f>$H$164</xm:f>
            <x14:dxf>
              <fill>
                <patternFill>
                  <bgColor rgb="FFFFFF00"/>
                </patternFill>
              </fill>
            </x14:dxf>
          </x14:cfRule>
          <x14:cfRule type="containsText" priority="459" operator="containsText" id="{3D3BA8F0-2147-4942-A86E-5976DD751215}">
            <xm:f>NOT(ISERROR(SEARCH($H$163,H148)))</xm:f>
            <xm:f>$H$163</xm:f>
            <x14:dxf>
              <fill>
                <patternFill>
                  <bgColor rgb="FF92D050"/>
                </patternFill>
              </fill>
            </x14:dxf>
          </x14:cfRule>
          <x14:cfRule type="containsText" priority="460" operator="containsText" id="{68B92ACD-EEE0-4590-8BA8-5F4C376A9917}">
            <xm:f>NOT(ISERROR(SEARCH($H$162,H148)))</xm:f>
            <xm:f>$H$162</xm:f>
            <x14:dxf>
              <fill>
                <patternFill>
                  <bgColor rgb="FF00B050"/>
                </patternFill>
              </fill>
            </x14:dxf>
          </x14:cfRule>
          <xm:sqref>H148</xm:sqref>
        </x14:conditionalFormatting>
        <x14:conditionalFormatting xmlns:xm="http://schemas.microsoft.com/office/excel/2006/main">
          <x14:cfRule type="containsText" priority="447" operator="containsText" id="{D83A2B44-DD68-4D54-A4DF-6B59B2441BBF}">
            <xm:f>NOT(ISERROR(SEARCH($I$165,O148)))</xm:f>
            <xm:f>$I$165</xm:f>
            <x14:dxf>
              <fill>
                <patternFill>
                  <bgColor rgb="FFFF0000"/>
                </patternFill>
              </fill>
            </x14:dxf>
          </x14:cfRule>
          <x14:cfRule type="containsText" priority="448" operator="containsText" id="{9F61FE75-2114-485B-8DD5-53B95F1D3770}">
            <xm:f>NOT(ISERROR(SEARCH($I$164,O148)))</xm:f>
            <xm:f>$I$164</xm:f>
            <x14:dxf>
              <fill>
                <patternFill>
                  <bgColor theme="9" tint="-0.24994659260841701"/>
                </patternFill>
              </fill>
            </x14:dxf>
          </x14:cfRule>
          <x14:cfRule type="containsText" priority="449" operator="containsText" id="{0E76EDD3-F6C5-4AEA-A185-75F1A15D3EBE}">
            <xm:f>NOT(ISERROR(SEARCH($I$163,O148)))</xm:f>
            <xm:f>$I$163</xm:f>
            <x14:dxf>
              <fill>
                <patternFill>
                  <bgColor rgb="FFFFC000"/>
                </patternFill>
              </fill>
            </x14:dxf>
          </x14:cfRule>
          <x14:cfRule type="containsText" priority="450" operator="containsText" id="{9619FA4B-5A8E-4481-B7F3-8AA04B74EDD6}">
            <xm:f>NOT(ISERROR(SEARCH($I$162,O148)))</xm:f>
            <xm:f>$I$162</xm:f>
            <x14:dxf>
              <fill>
                <patternFill>
                  <bgColor rgb="FF00B050"/>
                </patternFill>
              </fill>
            </x14:dxf>
          </x14:cfRule>
          <xm:sqref>O148</xm:sqref>
        </x14:conditionalFormatting>
        <x14:conditionalFormatting xmlns:xm="http://schemas.microsoft.com/office/excel/2006/main">
          <x14:cfRule type="containsText" priority="437" operator="containsText" id="{227DF537-E842-4BAA-A4D8-133528536F73}">
            <xm:f>NOT(ISERROR(SEARCH($G$166,M148)))</xm:f>
            <xm:f>$G$166</xm:f>
            <x14:dxf>
              <fill>
                <patternFill>
                  <bgColor rgb="FFFF0000"/>
                </patternFill>
              </fill>
            </x14:dxf>
          </x14:cfRule>
          <x14:cfRule type="containsText" priority="438" operator="containsText" id="{B91103C4-0439-4A81-AEA8-969DFF833F7E}">
            <xm:f>NOT(ISERROR(SEARCH($G$165,M148)))</xm:f>
            <xm:f>$G$165</xm:f>
            <x14:dxf>
              <fill>
                <patternFill>
                  <bgColor rgb="FFFFC000"/>
                </patternFill>
              </fill>
            </x14:dxf>
          </x14:cfRule>
          <x14:cfRule type="containsText" priority="439" operator="containsText" id="{F4CBCD83-E8FF-4BAB-AC88-58082BA14093}">
            <xm:f>NOT(ISERROR(SEARCH($G$164,M148)))</xm:f>
            <xm:f>$G$164</xm:f>
            <x14:dxf>
              <fill>
                <patternFill>
                  <bgColor rgb="FFFFFF00"/>
                </patternFill>
              </fill>
            </x14:dxf>
          </x14:cfRule>
          <x14:cfRule type="containsText" priority="440" operator="containsText" id="{309BC062-ECD6-413C-9CA4-450436A791D5}">
            <xm:f>NOT(ISERROR(SEARCH($G$163,M148)))</xm:f>
            <xm:f>$G$163</xm:f>
            <x14:dxf>
              <fill>
                <patternFill>
                  <bgColor rgb="FF92D050"/>
                </patternFill>
              </fill>
            </x14:dxf>
          </x14:cfRule>
          <x14:cfRule type="containsText" priority="441" operator="containsText" id="{F147685D-01DC-4F42-8974-BD6526F8C363}">
            <xm:f>NOT(ISERROR(SEARCH($G$162,M148)))</xm:f>
            <xm:f>$G$162</xm:f>
            <x14:dxf>
              <fill>
                <patternFill>
                  <bgColor rgb="FF00B050"/>
                </patternFill>
              </fill>
            </x14:dxf>
          </x14:cfRule>
          <xm:sqref>M148</xm:sqref>
        </x14:conditionalFormatting>
        <x14:conditionalFormatting xmlns:xm="http://schemas.microsoft.com/office/excel/2006/main">
          <x14:cfRule type="containsText" priority="442" operator="containsText" id="{BA6BF790-C139-4294-BAF1-FAE85C050721}">
            <xm:f>NOT(ISERROR(SEARCH($H$166,N148)))</xm:f>
            <xm:f>$H$166</xm:f>
            <x14:dxf>
              <fill>
                <patternFill>
                  <bgColor rgb="FFFF0000"/>
                </patternFill>
              </fill>
            </x14:dxf>
          </x14:cfRule>
          <x14:cfRule type="containsText" priority="443" operator="containsText" id="{287EA041-17DF-4855-89E3-AE55B1151DF6}">
            <xm:f>NOT(ISERROR(SEARCH($H$165,N148)))</xm:f>
            <xm:f>$H$165</xm:f>
            <x14:dxf>
              <fill>
                <patternFill>
                  <bgColor rgb="FFFFC000"/>
                </patternFill>
              </fill>
            </x14:dxf>
          </x14:cfRule>
          <x14:cfRule type="containsText" priority="444" operator="containsText" id="{F05C46E5-354E-4890-82FF-922F3F228AFE}">
            <xm:f>NOT(ISERROR(SEARCH($H$164,N148)))</xm:f>
            <xm:f>$H$164</xm:f>
            <x14:dxf>
              <fill>
                <patternFill>
                  <bgColor rgb="FFFFFF00"/>
                </patternFill>
              </fill>
            </x14:dxf>
          </x14:cfRule>
          <x14:cfRule type="containsText" priority="445" operator="containsText" id="{BB6A772E-0466-4B09-92EF-9A3D1386F64E}">
            <xm:f>NOT(ISERROR(SEARCH($H$163,N148)))</xm:f>
            <xm:f>$H$163</xm:f>
            <x14:dxf>
              <fill>
                <patternFill>
                  <bgColor rgb="FF92D050"/>
                </patternFill>
              </fill>
            </x14:dxf>
          </x14:cfRule>
          <x14:cfRule type="containsText" priority="446" operator="containsText" id="{85E4E24D-C3BB-4206-B967-8017F1A38C85}">
            <xm:f>NOT(ISERROR(SEARCH($H$162,N148)))</xm:f>
            <xm:f>$H$162</xm:f>
            <x14:dxf>
              <fill>
                <patternFill>
                  <bgColor rgb="FF00B050"/>
                </patternFill>
              </fill>
            </x14:dxf>
          </x14:cfRule>
          <xm:sqref>N148</xm:sqref>
        </x14:conditionalFormatting>
        <x14:conditionalFormatting xmlns:xm="http://schemas.microsoft.com/office/excel/2006/main">
          <x14:cfRule type="containsText" priority="320" operator="containsText" id="{457B7E26-B6AB-4912-8669-E820D4AD09D3}">
            <xm:f>NOT(ISERROR(SEARCH($H$163,H150)))</xm:f>
            <xm:f>$H$163</xm:f>
            <x14:dxf>
              <fill>
                <patternFill>
                  <bgColor rgb="FF92D050"/>
                </patternFill>
              </fill>
            </x14:dxf>
          </x14:cfRule>
          <x14:cfRule type="containsText" priority="321" operator="containsText" id="{4B203C89-BA1B-4C74-B60F-BA0443809514}">
            <xm:f>NOT(ISERROR(SEARCH($H$164,H150)))</xm:f>
            <xm:f>$H$164</xm:f>
            <x14:dxf>
              <fill>
                <patternFill>
                  <bgColor rgb="FFFFFF00"/>
                </patternFill>
              </fill>
            </x14:dxf>
          </x14:cfRule>
          <x14:cfRule type="containsText" priority="322" operator="containsText" id="{C84AA5CB-257E-4C61-A73E-62B8C5AD806D}">
            <xm:f>NOT(ISERROR(SEARCH($H$165,H150)))</xm:f>
            <xm:f>$H$165</xm:f>
            <x14:dxf>
              <fill>
                <patternFill>
                  <bgColor rgb="FFFFC000"/>
                </patternFill>
              </fill>
            </x14:dxf>
          </x14:cfRule>
          <x14:cfRule type="containsText" priority="323" operator="containsText" id="{1EFC33C8-520A-4F1D-804E-07D2FAD6FC78}">
            <xm:f>NOT(ISERROR(SEARCH($H$166,H150)))</xm:f>
            <xm:f>$H$166</xm:f>
            <x14:dxf>
              <fill>
                <patternFill>
                  <bgColor rgb="FFFF0000"/>
                </patternFill>
              </fill>
            </x14:dxf>
          </x14:cfRule>
          <xm:sqref>H150</xm:sqref>
        </x14:conditionalFormatting>
        <x14:conditionalFormatting xmlns:xm="http://schemas.microsoft.com/office/excel/2006/main">
          <x14:cfRule type="containsText" priority="325" operator="containsText" id="{C3275E88-7387-494B-8B92-F4FF786AF6AC}">
            <xm:f>NOT(ISERROR(SEARCH($I$163,I150)))</xm:f>
            <xm:f>$I$163</xm:f>
            <x14:dxf>
              <fill>
                <patternFill>
                  <bgColor theme="9" tint="-0.24994659260841701"/>
                </patternFill>
              </fill>
            </x14:dxf>
          </x14:cfRule>
          <x14:cfRule type="containsText" priority="326" operator="containsText" id="{E744A337-55D3-414D-8488-D9B22ADD343D}">
            <xm:f>NOT(ISERROR(SEARCH($I$164,I150)))</xm:f>
            <xm:f>$I$164</xm:f>
            <x14:dxf>
              <fill>
                <patternFill>
                  <bgColor rgb="FFFFC000"/>
                </patternFill>
              </fill>
            </x14:dxf>
          </x14:cfRule>
          <xm:sqref>I150</xm:sqref>
        </x14:conditionalFormatting>
        <x14:conditionalFormatting xmlns:xm="http://schemas.microsoft.com/office/excel/2006/main">
          <x14:cfRule type="containsText" priority="314" operator="containsText" id="{52DF263C-2C5B-4365-BF7F-73D1EBCB6C9E}">
            <xm:f>NOT(ISERROR(SEARCH($G$162,G150)))</xm:f>
            <xm:f>$G$162</xm:f>
            <x14:dxf>
              <fill>
                <patternFill>
                  <bgColor rgb="FF00B050"/>
                </patternFill>
              </fill>
            </x14:dxf>
          </x14:cfRule>
          <x14:cfRule type="containsText" priority="315" operator="containsText" id="{F63A43FC-F2A2-4556-94EA-E93B61F07420}">
            <xm:f>NOT(ISERROR(SEARCH($G$163,G150)))</xm:f>
            <xm:f>$G$163</xm:f>
            <x14:dxf>
              <fill>
                <patternFill>
                  <bgColor rgb="FF92D050"/>
                </patternFill>
              </fill>
            </x14:dxf>
          </x14:cfRule>
          <x14:cfRule type="containsText" priority="316" operator="containsText" id="{3A14D9E8-619C-4A46-994A-871A4A43C01F}">
            <xm:f>NOT(ISERROR(SEARCH($G$164,G150)))</xm:f>
            <xm:f>$G$164</xm:f>
            <x14:dxf>
              <fill>
                <patternFill>
                  <bgColor rgb="FFFFFF00"/>
                </patternFill>
              </fill>
            </x14:dxf>
          </x14:cfRule>
          <x14:cfRule type="containsText" priority="317" operator="containsText" id="{5C96EA7A-5ED9-496F-86E8-0BE9E898097A}">
            <xm:f>NOT(ISERROR(SEARCH($G$165,G150)))</xm:f>
            <xm:f>$G$165</xm:f>
            <x14:dxf>
              <fill>
                <patternFill>
                  <bgColor rgb="FFFFC000"/>
                </patternFill>
              </fill>
            </x14:dxf>
          </x14:cfRule>
          <x14:cfRule type="containsText" priority="318" operator="containsText" id="{E5A34CF5-9FE2-4E38-A58A-D2950F2F9D60}">
            <xm:f>NOT(ISERROR(SEARCH($G$166,G150)))</xm:f>
            <xm:f>$G$166</xm:f>
            <x14:dxf>
              <fill>
                <patternFill>
                  <bgColor rgb="FFFF0000"/>
                </patternFill>
              </fill>
            </x14:dxf>
          </x14:cfRule>
          <xm:sqref>G150:G151</xm:sqref>
        </x14:conditionalFormatting>
        <x14:conditionalFormatting xmlns:xm="http://schemas.microsoft.com/office/excel/2006/main">
          <x14:cfRule type="containsText" priority="306" operator="containsText" id="{00A125A6-6811-4790-A613-A9617C5745BD}">
            <xm:f>NOT(ISERROR(SEARCH($H$163,N150)))</xm:f>
            <xm:f>$H$163</xm:f>
            <x14:dxf>
              <fill>
                <patternFill>
                  <bgColor rgb="FF92D050"/>
                </patternFill>
              </fill>
            </x14:dxf>
          </x14:cfRule>
          <x14:cfRule type="containsText" priority="307" operator="containsText" id="{C3F388B3-F77D-445B-A234-9151BFAF34F8}">
            <xm:f>NOT(ISERROR(SEARCH($H$164,N150)))</xm:f>
            <xm:f>$H$164</xm:f>
            <x14:dxf>
              <fill>
                <patternFill>
                  <bgColor rgb="FFFFFF00"/>
                </patternFill>
              </fill>
            </x14:dxf>
          </x14:cfRule>
          <x14:cfRule type="containsText" priority="308" operator="containsText" id="{D1BB9AAD-A8A5-45D6-A110-4D0AA2D2B921}">
            <xm:f>NOT(ISERROR(SEARCH($H$165,N150)))</xm:f>
            <xm:f>$H$165</xm:f>
            <x14:dxf>
              <fill>
                <patternFill>
                  <bgColor rgb="FFFFC000"/>
                </patternFill>
              </fill>
            </x14:dxf>
          </x14:cfRule>
          <x14:cfRule type="containsText" priority="309" operator="containsText" id="{364C9C76-3577-4049-935B-5D6E05F37A11}">
            <xm:f>NOT(ISERROR(SEARCH($H$166,N150)))</xm:f>
            <xm:f>$H$166</xm:f>
            <x14:dxf>
              <fill>
                <patternFill>
                  <bgColor rgb="FFFF0000"/>
                </patternFill>
              </fill>
            </x14:dxf>
          </x14:cfRule>
          <xm:sqref>N150</xm:sqref>
        </x14:conditionalFormatting>
        <x14:conditionalFormatting xmlns:xm="http://schemas.microsoft.com/office/excel/2006/main">
          <x14:cfRule type="containsText" priority="311" stopIfTrue="1" operator="containsText" id="{A1BE2F30-09E5-4941-B397-A5B2B43809F9}">
            <xm:f>NOT(ISERROR(SEARCH($I$163,O150)))</xm:f>
            <xm:f>$I$163</xm:f>
            <x14:dxf>
              <fill>
                <patternFill>
                  <bgColor rgb="FFFFC000"/>
                </patternFill>
              </fill>
            </x14:dxf>
          </x14:cfRule>
          <x14:cfRule type="containsText" priority="312" stopIfTrue="1" operator="containsText" id="{B88814D0-D071-425B-92BF-9ED8093EE8EC}">
            <xm:f>NOT(ISERROR(SEARCH($I$164,O150)))</xm:f>
            <xm:f>$I$164</xm:f>
            <x14:dxf>
              <fill>
                <patternFill>
                  <bgColor theme="9" tint="-0.24994659260841701"/>
                </patternFill>
              </fill>
            </x14:dxf>
          </x14:cfRule>
          <xm:sqref>O150</xm:sqref>
        </x14:conditionalFormatting>
        <x14:conditionalFormatting xmlns:xm="http://schemas.microsoft.com/office/excel/2006/main">
          <x14:cfRule type="containsText" priority="300" operator="containsText" id="{145A75C5-2275-4CD7-8D01-53AEA273B8ED}">
            <xm:f>NOT(ISERROR(SEARCH($G$162,M150)))</xm:f>
            <xm:f>$G$162</xm:f>
            <x14:dxf>
              <fill>
                <patternFill>
                  <bgColor rgb="FF00B050"/>
                </patternFill>
              </fill>
            </x14:dxf>
          </x14:cfRule>
          <x14:cfRule type="containsText" priority="301" operator="containsText" id="{A0E200BF-A4EA-4CF4-ACA1-DD7CDBC04DB1}">
            <xm:f>NOT(ISERROR(SEARCH($G$163,M150)))</xm:f>
            <xm:f>$G$163</xm:f>
            <x14:dxf>
              <fill>
                <patternFill>
                  <bgColor rgb="FF92D050"/>
                </patternFill>
              </fill>
            </x14:dxf>
          </x14:cfRule>
          <x14:cfRule type="containsText" priority="302" operator="containsText" id="{42429E96-E216-4FF7-B4F3-95857CF94C76}">
            <xm:f>NOT(ISERROR(SEARCH($G$164,M150)))</xm:f>
            <xm:f>$G$164</xm:f>
            <x14:dxf>
              <fill>
                <patternFill>
                  <bgColor rgb="FFFFFF00"/>
                </patternFill>
              </fill>
            </x14:dxf>
          </x14:cfRule>
          <x14:cfRule type="containsText" priority="303" operator="containsText" id="{B7A34080-3442-4BD7-A239-1EF8AEB1C8F6}">
            <xm:f>NOT(ISERROR(SEARCH($G$165,M150)))</xm:f>
            <xm:f>$G$165</xm:f>
            <x14:dxf>
              <fill>
                <patternFill>
                  <bgColor rgb="FFFFC000"/>
                </patternFill>
              </fill>
            </x14:dxf>
          </x14:cfRule>
          <x14:cfRule type="containsText" priority="304" operator="containsText" id="{C033BB02-4B4C-4FB9-8B55-F5096444D802}">
            <xm:f>NOT(ISERROR(SEARCH($G$166,M150)))</xm:f>
            <xm:f>$G$166</xm:f>
            <x14:dxf>
              <fill>
                <patternFill>
                  <bgColor rgb="FFFF0000"/>
                </patternFill>
              </fill>
            </x14:dxf>
          </x14:cfRule>
          <xm:sqref>M150:M151</xm:sqref>
        </x14:conditionalFormatting>
        <x14:conditionalFormatting xmlns:xm="http://schemas.microsoft.com/office/excel/2006/main">
          <x14:cfRule type="containsText" priority="295" operator="containsText" id="{E4BE01F0-9CCC-40C6-9BA6-84189890C2A0}">
            <xm:f>NOT(ISERROR(SEARCH($G$166,G152)))</xm:f>
            <xm:f>$G$166</xm:f>
            <x14:dxf>
              <fill>
                <patternFill>
                  <bgColor rgb="FFFF0000"/>
                </patternFill>
              </fill>
            </x14:dxf>
          </x14:cfRule>
          <x14:cfRule type="containsText" priority="296" operator="containsText" id="{3E2429DB-BD82-4BA2-90CA-49B0492B8A64}">
            <xm:f>NOT(ISERROR(SEARCH($G$165,G152)))</xm:f>
            <xm:f>$G$165</xm:f>
            <x14:dxf>
              <fill>
                <patternFill>
                  <bgColor rgb="FFFFC000"/>
                </patternFill>
              </fill>
            </x14:dxf>
          </x14:cfRule>
          <x14:cfRule type="containsText" priority="297" operator="containsText" id="{4F34C5F0-29FB-48C4-9F94-09382F992213}">
            <xm:f>NOT(ISERROR(SEARCH($G$164,G152)))</xm:f>
            <xm:f>$G$164</xm:f>
            <x14:dxf>
              <fill>
                <patternFill>
                  <bgColor rgb="FFFFFF00"/>
                </patternFill>
              </fill>
            </x14:dxf>
          </x14:cfRule>
          <x14:cfRule type="containsText" priority="298" operator="containsText" id="{346326F7-6C05-4A26-80D2-64CDC0FBF760}">
            <xm:f>NOT(ISERROR(SEARCH($G$163,G152)))</xm:f>
            <xm:f>$G$163</xm:f>
            <x14:dxf>
              <fill>
                <patternFill>
                  <bgColor rgb="FF92D050"/>
                </patternFill>
              </fill>
            </x14:dxf>
          </x14:cfRule>
          <x14:cfRule type="containsText" priority="299" operator="containsText" id="{36B50006-9097-4D4D-9465-68A8EB449738}">
            <xm:f>NOT(ISERROR(SEARCH($G$162,G152)))</xm:f>
            <xm:f>$G$162</xm:f>
            <x14:dxf>
              <fill>
                <patternFill>
                  <bgColor rgb="FF00B050"/>
                </patternFill>
              </fill>
            </x14:dxf>
          </x14:cfRule>
          <xm:sqref>G152</xm:sqref>
        </x14:conditionalFormatting>
        <x14:conditionalFormatting xmlns:xm="http://schemas.microsoft.com/office/excel/2006/main">
          <x14:cfRule type="containsText" priority="290" operator="containsText" id="{9360C967-A7A9-4E87-826C-E3FF7F3A13A5}">
            <xm:f>NOT(ISERROR(SEARCH($H$166,H152)))</xm:f>
            <xm:f>$H$166</xm:f>
            <x14:dxf>
              <fill>
                <patternFill>
                  <bgColor rgb="FFFF0000"/>
                </patternFill>
              </fill>
            </x14:dxf>
          </x14:cfRule>
          <x14:cfRule type="containsText" priority="291" operator="containsText" id="{E82E54FD-032B-48CC-B9EA-5487EBD546EB}">
            <xm:f>NOT(ISERROR(SEARCH($H$165,H152)))</xm:f>
            <xm:f>$H$165</xm:f>
            <x14:dxf>
              <fill>
                <patternFill>
                  <bgColor rgb="FFFFC000"/>
                </patternFill>
              </fill>
            </x14:dxf>
          </x14:cfRule>
          <x14:cfRule type="containsText" priority="292" operator="containsText" id="{8E4D4CCC-9CB0-4FBD-BF03-AD5914A4540D}">
            <xm:f>NOT(ISERROR(SEARCH($H$164,H152)))</xm:f>
            <xm:f>$H$164</xm:f>
            <x14:dxf>
              <fill>
                <patternFill>
                  <bgColor rgb="FFFFFF00"/>
                </patternFill>
              </fill>
            </x14:dxf>
          </x14:cfRule>
          <x14:cfRule type="containsText" priority="293" operator="containsText" id="{F012A53A-548B-4642-AA4C-A16EFCB57F6C}">
            <xm:f>NOT(ISERROR(SEARCH($H$163,H152)))</xm:f>
            <xm:f>$H$163</xm:f>
            <x14:dxf>
              <fill>
                <patternFill>
                  <bgColor rgb="FF92D050"/>
                </patternFill>
              </fill>
            </x14:dxf>
          </x14:cfRule>
          <x14:cfRule type="containsText" priority="294" operator="containsText" id="{84862C84-137A-4861-9412-C90143356F74}">
            <xm:f>NOT(ISERROR(SEARCH($H$162,H152)))</xm:f>
            <xm:f>$H$162</xm:f>
            <x14:dxf>
              <fill>
                <patternFill>
                  <bgColor rgb="FF00B050"/>
                </patternFill>
              </fill>
            </x14:dxf>
          </x14:cfRule>
          <xm:sqref>H152</xm:sqref>
        </x14:conditionalFormatting>
        <x14:conditionalFormatting xmlns:xm="http://schemas.microsoft.com/office/excel/2006/main">
          <x14:cfRule type="containsText" priority="286" operator="containsText" id="{5E3DC0BE-0EAF-40C5-B76F-42B9BEC61B79}">
            <xm:f>NOT(ISERROR(SEARCH($I$165,I152)))</xm:f>
            <xm:f>$I$165</xm:f>
            <x14:dxf>
              <fill>
                <patternFill>
                  <bgColor rgb="FFFF0000"/>
                </patternFill>
              </fill>
            </x14:dxf>
          </x14:cfRule>
          <x14:cfRule type="containsText" priority="287" operator="containsText" id="{77018CC2-9C78-453E-B08D-801F10740678}">
            <xm:f>NOT(ISERROR(SEARCH($I$164,I152)))</xm:f>
            <xm:f>$I$164</xm:f>
            <x14:dxf>
              <fill>
                <patternFill>
                  <bgColor theme="9" tint="-0.24994659260841701"/>
                </patternFill>
              </fill>
            </x14:dxf>
          </x14:cfRule>
          <x14:cfRule type="containsText" priority="288" operator="containsText" id="{6F42F444-D28A-434F-8810-D5D5F02DBB95}">
            <xm:f>NOT(ISERROR(SEARCH($I$163,I152)))</xm:f>
            <xm:f>$I$163</xm:f>
            <x14:dxf>
              <fill>
                <patternFill>
                  <bgColor rgb="FFFFC000"/>
                </patternFill>
              </fill>
            </x14:dxf>
          </x14:cfRule>
          <x14:cfRule type="containsText" priority="289" operator="containsText" id="{362CD828-7BDA-4518-A46B-DE717970BD96}">
            <xm:f>NOT(ISERROR(SEARCH($I$162,I152)))</xm:f>
            <xm:f>$I$162</xm:f>
            <x14:dxf>
              <fill>
                <patternFill>
                  <bgColor rgb="FF00B050"/>
                </patternFill>
              </fill>
            </x14:dxf>
          </x14:cfRule>
          <xm:sqref>I152</xm:sqref>
        </x14:conditionalFormatting>
        <x14:conditionalFormatting xmlns:xm="http://schemas.microsoft.com/office/excel/2006/main">
          <x14:cfRule type="containsText" priority="281" operator="containsText" id="{ED96B82B-0464-4BA0-8BC0-9BEF8406568A}">
            <xm:f>NOT(ISERROR(SEARCH($G$166,M152)))</xm:f>
            <xm:f>$G$166</xm:f>
            <x14:dxf>
              <fill>
                <patternFill>
                  <bgColor rgb="FFFF0000"/>
                </patternFill>
              </fill>
            </x14:dxf>
          </x14:cfRule>
          <x14:cfRule type="containsText" priority="282" operator="containsText" id="{AF968D95-D2F7-4048-812E-31FF114E3D36}">
            <xm:f>NOT(ISERROR(SEARCH($G$165,M152)))</xm:f>
            <xm:f>$G$165</xm:f>
            <x14:dxf>
              <fill>
                <patternFill>
                  <bgColor rgb="FFFFC000"/>
                </patternFill>
              </fill>
            </x14:dxf>
          </x14:cfRule>
          <x14:cfRule type="containsText" priority="283" operator="containsText" id="{765D2CE5-69B8-42B7-993B-5737BA744D74}">
            <xm:f>NOT(ISERROR(SEARCH($G$164,M152)))</xm:f>
            <xm:f>$G$164</xm:f>
            <x14:dxf>
              <fill>
                <patternFill>
                  <bgColor rgb="FFFFFF00"/>
                </patternFill>
              </fill>
            </x14:dxf>
          </x14:cfRule>
          <x14:cfRule type="containsText" priority="284" operator="containsText" id="{DE43FF13-46EC-4E4F-A93F-471EB29E7452}">
            <xm:f>NOT(ISERROR(SEARCH($G$163,M152)))</xm:f>
            <xm:f>$G$163</xm:f>
            <x14:dxf>
              <fill>
                <patternFill>
                  <bgColor rgb="FF92D050"/>
                </patternFill>
              </fill>
            </x14:dxf>
          </x14:cfRule>
          <x14:cfRule type="containsText" priority="285" operator="containsText" id="{923720E5-1554-4991-A1E9-883EABD2339D}">
            <xm:f>NOT(ISERROR(SEARCH($G$162,M152)))</xm:f>
            <xm:f>$G$162</xm:f>
            <x14:dxf>
              <fill>
                <patternFill>
                  <bgColor rgb="FF00B050"/>
                </patternFill>
              </fill>
            </x14:dxf>
          </x14:cfRule>
          <xm:sqref>M152</xm:sqref>
        </x14:conditionalFormatting>
        <x14:conditionalFormatting xmlns:xm="http://schemas.microsoft.com/office/excel/2006/main">
          <x14:cfRule type="containsText" priority="276" operator="containsText" id="{8A256645-1F3F-471F-9F8D-8A4927A5D722}">
            <xm:f>NOT(ISERROR(SEARCH($H$166,N152)))</xm:f>
            <xm:f>$H$166</xm:f>
            <x14:dxf>
              <fill>
                <patternFill>
                  <bgColor rgb="FFFF0000"/>
                </patternFill>
              </fill>
            </x14:dxf>
          </x14:cfRule>
          <x14:cfRule type="containsText" priority="277" operator="containsText" id="{0B98D7B5-38BB-49B7-BC2C-8E37A039C37C}">
            <xm:f>NOT(ISERROR(SEARCH($H$165,N152)))</xm:f>
            <xm:f>$H$165</xm:f>
            <x14:dxf>
              <fill>
                <patternFill>
                  <bgColor rgb="FFFFC000"/>
                </patternFill>
              </fill>
            </x14:dxf>
          </x14:cfRule>
          <x14:cfRule type="containsText" priority="278" operator="containsText" id="{28051165-A302-45FD-B054-15621683ACAC}">
            <xm:f>NOT(ISERROR(SEARCH($H$164,N152)))</xm:f>
            <xm:f>$H$164</xm:f>
            <x14:dxf>
              <fill>
                <patternFill>
                  <bgColor rgb="FFFFFF00"/>
                </patternFill>
              </fill>
            </x14:dxf>
          </x14:cfRule>
          <x14:cfRule type="containsText" priority="279" operator="containsText" id="{29B61B9A-3128-4AB1-A515-DD6B406BF220}">
            <xm:f>NOT(ISERROR(SEARCH($H$163,N152)))</xm:f>
            <xm:f>$H$163</xm:f>
            <x14:dxf>
              <fill>
                <patternFill>
                  <bgColor rgb="FF92D050"/>
                </patternFill>
              </fill>
            </x14:dxf>
          </x14:cfRule>
          <x14:cfRule type="containsText" priority="280" operator="containsText" id="{86C2FCAD-6E80-484B-B42C-ABF3B6DF40C7}">
            <xm:f>NOT(ISERROR(SEARCH($H$162,N152)))</xm:f>
            <xm:f>$H$162</xm:f>
            <x14:dxf>
              <fill>
                <patternFill>
                  <bgColor rgb="FF00B050"/>
                </patternFill>
              </fill>
            </x14:dxf>
          </x14:cfRule>
          <xm:sqref>N152</xm:sqref>
        </x14:conditionalFormatting>
        <x14:conditionalFormatting xmlns:xm="http://schemas.microsoft.com/office/excel/2006/main">
          <x14:cfRule type="containsText" priority="272" operator="containsText" id="{D7FCFE66-52E1-4C47-A441-066DF2A12639}">
            <xm:f>NOT(ISERROR(SEARCH($I$165,O152)))</xm:f>
            <xm:f>$I$165</xm:f>
            <x14:dxf>
              <fill>
                <patternFill>
                  <bgColor rgb="FFFF0000"/>
                </patternFill>
              </fill>
            </x14:dxf>
          </x14:cfRule>
          <x14:cfRule type="containsText" priority="273" operator="containsText" id="{3F66C2C6-6E5C-4161-9411-47CC2ADCB29B}">
            <xm:f>NOT(ISERROR(SEARCH($I$164,O152)))</xm:f>
            <xm:f>$I$164</xm:f>
            <x14:dxf>
              <fill>
                <patternFill>
                  <bgColor theme="9" tint="-0.24994659260841701"/>
                </patternFill>
              </fill>
            </x14:dxf>
          </x14:cfRule>
          <x14:cfRule type="containsText" priority="274" operator="containsText" id="{6BA5E49B-1CF6-48F2-9B79-642ACD40276D}">
            <xm:f>NOT(ISERROR(SEARCH($I$163,O152)))</xm:f>
            <xm:f>$I$163</xm:f>
            <x14:dxf>
              <fill>
                <patternFill>
                  <bgColor rgb="FFFFC000"/>
                </patternFill>
              </fill>
            </x14:dxf>
          </x14:cfRule>
          <x14:cfRule type="containsText" priority="275" operator="containsText" id="{9DA3C152-2F3A-45C1-BF7E-A52BB6B7BD9F}">
            <xm:f>NOT(ISERROR(SEARCH($I$162,O152)))</xm:f>
            <xm:f>$I$162</xm:f>
            <x14:dxf>
              <fill>
                <patternFill>
                  <bgColor rgb="FF00B050"/>
                </patternFill>
              </fill>
            </x14:dxf>
          </x14:cfRule>
          <xm:sqref>O152</xm:sqref>
        </x14:conditionalFormatting>
        <x14:conditionalFormatting xmlns:xm="http://schemas.microsoft.com/office/excel/2006/main">
          <x14:cfRule type="containsText" priority="267" operator="containsText" id="{FEA525DC-288E-4E70-B672-C15F72EFDBD3}">
            <xm:f>NOT(ISERROR(SEARCH($G$166,G154)))</xm:f>
            <xm:f>$G$166</xm:f>
            <x14:dxf>
              <fill>
                <patternFill>
                  <bgColor rgb="FFFF0000"/>
                </patternFill>
              </fill>
            </x14:dxf>
          </x14:cfRule>
          <x14:cfRule type="containsText" priority="268" operator="containsText" id="{63597C8A-90EF-4EEB-AF15-CADB7C40F3B4}">
            <xm:f>NOT(ISERROR(SEARCH($G$165,G154)))</xm:f>
            <xm:f>$G$165</xm:f>
            <x14:dxf>
              <fill>
                <patternFill>
                  <bgColor rgb="FFFFC000"/>
                </patternFill>
              </fill>
            </x14:dxf>
          </x14:cfRule>
          <x14:cfRule type="containsText" priority="269" operator="containsText" id="{E27D25E2-6BAF-4C33-B3EB-92AF558FEA5E}">
            <xm:f>NOT(ISERROR(SEARCH($G$164,G154)))</xm:f>
            <xm:f>$G$164</xm:f>
            <x14:dxf>
              <fill>
                <patternFill>
                  <bgColor rgb="FFFFFF00"/>
                </patternFill>
              </fill>
            </x14:dxf>
          </x14:cfRule>
          <x14:cfRule type="containsText" priority="270" operator="containsText" id="{AC66965A-BDD0-462E-84C6-30A1A798C512}">
            <xm:f>NOT(ISERROR(SEARCH($G$163,G154)))</xm:f>
            <xm:f>$G$163</xm:f>
            <x14:dxf>
              <fill>
                <patternFill>
                  <bgColor rgb="FF92D050"/>
                </patternFill>
              </fill>
            </x14:dxf>
          </x14:cfRule>
          <x14:cfRule type="containsText" priority="271" operator="containsText" id="{D25486CD-2C65-41E5-96D7-602B01739B23}">
            <xm:f>NOT(ISERROR(SEARCH($G$162,G154)))</xm:f>
            <xm:f>$G$162</xm:f>
            <x14:dxf>
              <fill>
                <patternFill>
                  <bgColor rgb="FF00B050"/>
                </patternFill>
              </fill>
            </x14:dxf>
          </x14:cfRule>
          <xm:sqref>G154</xm:sqref>
        </x14:conditionalFormatting>
        <x14:conditionalFormatting xmlns:xm="http://schemas.microsoft.com/office/excel/2006/main">
          <x14:cfRule type="containsText" priority="258" operator="containsText" id="{535312E9-1D31-4271-B735-CE043862E635}">
            <xm:f>NOT(ISERROR(SEARCH($H$166,H154)))</xm:f>
            <xm:f>$H$166</xm:f>
            <x14:dxf>
              <fill>
                <patternFill>
                  <bgColor rgb="FFFF0000"/>
                </patternFill>
              </fill>
            </x14:dxf>
          </x14:cfRule>
          <x14:cfRule type="containsText" priority="259" operator="containsText" id="{3E2EEDA9-44C4-4A52-8EF7-A3D3B880C412}">
            <xm:f>NOT(ISERROR(SEARCH($H$165,H154)))</xm:f>
            <xm:f>$H$165</xm:f>
            <x14:dxf>
              <fill>
                <patternFill>
                  <bgColor rgb="FFFFC000"/>
                </patternFill>
              </fill>
            </x14:dxf>
          </x14:cfRule>
          <x14:cfRule type="containsText" priority="260" operator="containsText" id="{01447608-AD13-4A9D-B898-54F84133A96E}">
            <xm:f>NOT(ISERROR(SEARCH($H$164,H154)))</xm:f>
            <xm:f>$H$164</xm:f>
            <x14:dxf>
              <fill>
                <patternFill>
                  <bgColor rgb="FFFFFF00"/>
                </patternFill>
              </fill>
            </x14:dxf>
          </x14:cfRule>
          <x14:cfRule type="containsText" priority="261" operator="containsText" id="{A276C662-A743-4AFF-B988-2C524AFD0FB6}">
            <xm:f>NOT(ISERROR(SEARCH($H$163,H154)))</xm:f>
            <xm:f>$H$163</xm:f>
            <x14:dxf>
              <fill>
                <patternFill>
                  <bgColor rgb="FF92D050"/>
                </patternFill>
              </fill>
            </x14:dxf>
          </x14:cfRule>
          <x14:cfRule type="containsText" priority="262" operator="containsText" id="{3F2E17FA-1564-4815-854F-C3F31D36C6B0}">
            <xm:f>NOT(ISERROR(SEARCH($H$162,H154)))</xm:f>
            <xm:f>$H$162</xm:f>
            <x14:dxf>
              <fill>
                <patternFill>
                  <bgColor rgb="FF00B050"/>
                </patternFill>
              </fill>
            </x14:dxf>
          </x14:cfRule>
          <xm:sqref>H154</xm:sqref>
        </x14:conditionalFormatting>
        <x14:conditionalFormatting xmlns:xm="http://schemas.microsoft.com/office/excel/2006/main">
          <x14:cfRule type="containsText" priority="263" operator="containsText" id="{2801803B-FC24-4D3C-8619-597B4836A2CB}">
            <xm:f>NOT(ISERROR(SEARCH($I$165,I154)))</xm:f>
            <xm:f>$I$165</xm:f>
            <x14:dxf>
              <fill>
                <patternFill>
                  <bgColor rgb="FFFF0000"/>
                </patternFill>
              </fill>
            </x14:dxf>
          </x14:cfRule>
          <x14:cfRule type="containsText" priority="264" operator="containsText" id="{87C4F10F-E536-4F63-BD3F-13498EE2F7D7}">
            <xm:f>NOT(ISERROR(SEARCH($I$164,I154)))</xm:f>
            <xm:f>$I$164</xm:f>
            <x14:dxf>
              <fill>
                <patternFill>
                  <bgColor theme="9" tint="-0.24994659260841701"/>
                </patternFill>
              </fill>
            </x14:dxf>
          </x14:cfRule>
          <x14:cfRule type="containsText" priority="265" operator="containsText" id="{4142F371-78E7-4C94-8D8F-A542E1D1C099}">
            <xm:f>NOT(ISERROR(SEARCH($I$163,I154)))</xm:f>
            <xm:f>$I$163</xm:f>
            <x14:dxf>
              <fill>
                <patternFill>
                  <bgColor rgb="FFFFC000"/>
                </patternFill>
              </fill>
            </x14:dxf>
          </x14:cfRule>
          <x14:cfRule type="containsText" priority="266" operator="containsText" id="{8EDBE5A1-1338-467C-937A-3C1CA0B8AD79}">
            <xm:f>NOT(ISERROR(SEARCH($I$162,I154)))</xm:f>
            <xm:f>$I$162</xm:f>
            <x14:dxf>
              <fill>
                <patternFill>
                  <bgColor rgb="FF00B050"/>
                </patternFill>
              </fill>
            </x14:dxf>
          </x14:cfRule>
          <xm:sqref>I154</xm:sqref>
        </x14:conditionalFormatting>
        <x14:conditionalFormatting xmlns:xm="http://schemas.microsoft.com/office/excel/2006/main">
          <x14:cfRule type="containsText" priority="253" operator="containsText" id="{F308F486-F4E7-4F92-85D8-DCE47D595246}">
            <xm:f>NOT(ISERROR(SEARCH($G$166,M154)))</xm:f>
            <xm:f>$G$166</xm:f>
            <x14:dxf>
              <fill>
                <patternFill>
                  <bgColor rgb="FFFF0000"/>
                </patternFill>
              </fill>
            </x14:dxf>
          </x14:cfRule>
          <x14:cfRule type="containsText" priority="254" operator="containsText" id="{C1BC96FE-13D6-4AE6-8916-242975AFF36F}">
            <xm:f>NOT(ISERROR(SEARCH($G$165,M154)))</xm:f>
            <xm:f>$G$165</xm:f>
            <x14:dxf>
              <fill>
                <patternFill>
                  <bgColor rgb="FFFFC000"/>
                </patternFill>
              </fill>
            </x14:dxf>
          </x14:cfRule>
          <x14:cfRule type="containsText" priority="255" operator="containsText" id="{ABF23DE3-F7A4-41D8-BEA0-00C42D6896A0}">
            <xm:f>NOT(ISERROR(SEARCH($G$164,M154)))</xm:f>
            <xm:f>$G$164</xm:f>
            <x14:dxf>
              <fill>
                <patternFill>
                  <bgColor rgb="FFFFFF00"/>
                </patternFill>
              </fill>
            </x14:dxf>
          </x14:cfRule>
          <x14:cfRule type="containsText" priority="256" operator="containsText" id="{3B28EF38-7FDF-4AD6-80A6-0398A0CA81AE}">
            <xm:f>NOT(ISERROR(SEARCH($G$163,M154)))</xm:f>
            <xm:f>$G$163</xm:f>
            <x14:dxf>
              <fill>
                <patternFill>
                  <bgColor rgb="FF92D050"/>
                </patternFill>
              </fill>
            </x14:dxf>
          </x14:cfRule>
          <x14:cfRule type="containsText" priority="257" operator="containsText" id="{3278D6EF-BAA7-4FF7-9AA6-5CF09E1D61C9}">
            <xm:f>NOT(ISERROR(SEARCH($G$162,M154)))</xm:f>
            <xm:f>$G$162</xm:f>
            <x14:dxf>
              <fill>
                <patternFill>
                  <bgColor rgb="FF00B050"/>
                </patternFill>
              </fill>
            </x14:dxf>
          </x14:cfRule>
          <xm:sqref>M154</xm:sqref>
        </x14:conditionalFormatting>
        <x14:conditionalFormatting xmlns:xm="http://schemas.microsoft.com/office/excel/2006/main">
          <x14:cfRule type="containsText" priority="244" operator="containsText" id="{5CBBD915-8F32-463C-87DA-2177ECC7CC8E}">
            <xm:f>NOT(ISERROR(SEARCH($H$166,N154)))</xm:f>
            <xm:f>$H$166</xm:f>
            <x14:dxf>
              <fill>
                <patternFill>
                  <bgColor rgb="FFFF0000"/>
                </patternFill>
              </fill>
            </x14:dxf>
          </x14:cfRule>
          <x14:cfRule type="containsText" priority="245" operator="containsText" id="{2E251CB2-45AA-43B9-9F24-EF3C11907752}">
            <xm:f>NOT(ISERROR(SEARCH($H$165,N154)))</xm:f>
            <xm:f>$H$165</xm:f>
            <x14:dxf>
              <fill>
                <patternFill>
                  <bgColor rgb="FFFFC000"/>
                </patternFill>
              </fill>
            </x14:dxf>
          </x14:cfRule>
          <x14:cfRule type="containsText" priority="246" operator="containsText" id="{2A4C6C81-F8ED-43AF-B4F5-8F232E108BCC}">
            <xm:f>NOT(ISERROR(SEARCH($H$164,N154)))</xm:f>
            <xm:f>$H$164</xm:f>
            <x14:dxf>
              <fill>
                <patternFill>
                  <bgColor rgb="FFFFFF00"/>
                </patternFill>
              </fill>
            </x14:dxf>
          </x14:cfRule>
          <x14:cfRule type="containsText" priority="247" operator="containsText" id="{48C24856-3A4F-4085-94FE-DB152E159455}">
            <xm:f>NOT(ISERROR(SEARCH($H$163,N154)))</xm:f>
            <xm:f>$H$163</xm:f>
            <x14:dxf>
              <fill>
                <patternFill>
                  <bgColor rgb="FF92D050"/>
                </patternFill>
              </fill>
            </x14:dxf>
          </x14:cfRule>
          <x14:cfRule type="containsText" priority="248" operator="containsText" id="{CBDC4745-7B9B-4862-9799-C48D6790E4F7}">
            <xm:f>NOT(ISERROR(SEARCH($H$162,N154)))</xm:f>
            <xm:f>$H$162</xm:f>
            <x14:dxf>
              <fill>
                <patternFill>
                  <bgColor rgb="FF00B050"/>
                </patternFill>
              </fill>
            </x14:dxf>
          </x14:cfRule>
          <xm:sqref>N154</xm:sqref>
        </x14:conditionalFormatting>
        <x14:conditionalFormatting xmlns:xm="http://schemas.microsoft.com/office/excel/2006/main">
          <x14:cfRule type="containsText" priority="249" operator="containsText" id="{551AEA86-69F4-407C-B44D-402EDF987646}">
            <xm:f>NOT(ISERROR(SEARCH($I$165,O154)))</xm:f>
            <xm:f>$I$165</xm:f>
            <x14:dxf>
              <fill>
                <patternFill>
                  <bgColor rgb="FFFF0000"/>
                </patternFill>
              </fill>
            </x14:dxf>
          </x14:cfRule>
          <x14:cfRule type="containsText" priority="250" operator="containsText" id="{1F228C7D-E5D5-4ACD-937E-63D415EE1548}">
            <xm:f>NOT(ISERROR(SEARCH($I$164,O154)))</xm:f>
            <xm:f>$I$164</xm:f>
            <x14:dxf>
              <fill>
                <patternFill>
                  <bgColor theme="9" tint="-0.24994659260841701"/>
                </patternFill>
              </fill>
            </x14:dxf>
          </x14:cfRule>
          <x14:cfRule type="containsText" priority="251" operator="containsText" id="{85B6C220-3795-4EAF-AE8B-1DDEF2FF7324}">
            <xm:f>NOT(ISERROR(SEARCH($I$163,O154)))</xm:f>
            <xm:f>$I$163</xm:f>
            <x14:dxf>
              <fill>
                <patternFill>
                  <bgColor rgb="FFFFC000"/>
                </patternFill>
              </fill>
            </x14:dxf>
          </x14:cfRule>
          <x14:cfRule type="containsText" priority="252" operator="containsText" id="{55759F50-50F9-4971-B9A5-F3791E9F70AB}">
            <xm:f>NOT(ISERROR(SEARCH($I$162,O154)))</xm:f>
            <xm:f>$I$162</xm:f>
            <x14:dxf>
              <fill>
                <patternFill>
                  <bgColor rgb="FF00B050"/>
                </patternFill>
              </fill>
            </x14:dxf>
          </x14:cfRule>
          <xm:sqref>O154</xm:sqref>
        </x14:conditionalFormatting>
        <x14:conditionalFormatting xmlns:xm="http://schemas.microsoft.com/office/excel/2006/main">
          <x14:cfRule type="containsText" priority="233" operator="containsText" id="{04B95229-F2EB-490C-8964-68BDAC831055}">
            <xm:f>NOT(ISERROR(SEARCH($H$163,H25)))</xm:f>
            <xm:f>$H$163</xm:f>
            <x14:dxf>
              <fill>
                <patternFill>
                  <bgColor rgb="FF92D050"/>
                </patternFill>
              </fill>
            </x14:dxf>
          </x14:cfRule>
          <x14:cfRule type="containsText" priority="234" operator="containsText" id="{966DE7BE-BC0E-40CA-B450-1CC69D224F17}">
            <xm:f>NOT(ISERROR(SEARCH($H$164,H25)))</xm:f>
            <xm:f>$H$164</xm:f>
            <x14:dxf>
              <fill>
                <patternFill>
                  <bgColor rgb="FFFFFF00"/>
                </patternFill>
              </fill>
            </x14:dxf>
          </x14:cfRule>
          <x14:cfRule type="containsText" priority="235" operator="containsText" id="{8AE7924D-ABA7-4618-B131-C8780A34AE04}">
            <xm:f>NOT(ISERROR(SEARCH($H$165,H25)))</xm:f>
            <xm:f>$H$165</xm:f>
            <x14:dxf>
              <fill>
                <patternFill>
                  <bgColor rgb="FFFFC000"/>
                </patternFill>
              </fill>
            </x14:dxf>
          </x14:cfRule>
          <x14:cfRule type="containsText" priority="236" operator="containsText" id="{81D49157-6BFD-4D15-8863-25B9666E0CEB}">
            <xm:f>NOT(ISERROR(SEARCH($H$166,H25)))</xm:f>
            <xm:f>$H$166</xm:f>
            <x14:dxf>
              <fill>
                <patternFill>
                  <bgColor rgb="FFFF0000"/>
                </patternFill>
              </fill>
            </x14:dxf>
          </x14:cfRule>
          <xm:sqref>H25</xm:sqref>
        </x14:conditionalFormatting>
        <x14:conditionalFormatting xmlns:xm="http://schemas.microsoft.com/office/excel/2006/main">
          <x14:cfRule type="containsText" priority="207" operator="containsText" id="{9CFC2E70-D532-45A5-B8A0-3DCA9C7EB185}">
            <xm:f>NOT(ISERROR(SEARCH($I$165,O96)))</xm:f>
            <xm:f>$I$165</xm:f>
            <x14:dxf>
              <fill>
                <patternFill>
                  <bgColor rgb="FFFF0000"/>
                </patternFill>
              </fill>
            </x14:dxf>
          </x14:cfRule>
          <x14:cfRule type="containsText" priority="208" operator="containsText" id="{6EC12771-1A0D-4960-9E50-A4F19C0FCB5D}">
            <xm:f>NOT(ISERROR(SEARCH($I$164,O96)))</xm:f>
            <xm:f>$I$164</xm:f>
            <x14:dxf>
              <fill>
                <patternFill>
                  <bgColor theme="9" tint="-0.24994659260841701"/>
                </patternFill>
              </fill>
            </x14:dxf>
          </x14:cfRule>
          <x14:cfRule type="containsText" priority="209" operator="containsText" id="{DA511C99-EAC3-4202-BAA0-480B41B5E4BE}">
            <xm:f>NOT(ISERROR(SEARCH($I$163,O96)))</xm:f>
            <xm:f>$I$163</xm:f>
            <x14:dxf>
              <fill>
                <patternFill>
                  <bgColor rgb="FFFFC000"/>
                </patternFill>
              </fill>
            </x14:dxf>
          </x14:cfRule>
          <x14:cfRule type="containsText" priority="210" operator="containsText" id="{B2ACF25B-8896-482B-823B-D83C0DB71CD6}">
            <xm:f>NOT(ISERROR(SEARCH($I$162,O96)))</xm:f>
            <xm:f>$I$162</xm:f>
            <x14:dxf>
              <fill>
                <patternFill>
                  <bgColor rgb="FF00B050"/>
                </patternFill>
              </fill>
            </x14:dxf>
          </x14:cfRule>
          <xm:sqref>O96</xm:sqref>
        </x14:conditionalFormatting>
        <x14:conditionalFormatting xmlns:xm="http://schemas.microsoft.com/office/excel/2006/main">
          <x14:cfRule type="containsText" priority="190" operator="containsText" id="{DD9872E7-81DC-49AC-95EE-569CC56D2355}">
            <xm:f>NOT(ISERROR(SEARCH($I$165,I128)))</xm:f>
            <xm:f>$I$165</xm:f>
            <x14:dxf>
              <fill>
                <patternFill>
                  <bgColor rgb="FFFF0000"/>
                </patternFill>
              </fill>
            </x14:dxf>
          </x14:cfRule>
          <x14:cfRule type="containsText" priority="191" operator="containsText" id="{78F5C7E6-D2C4-4DF4-AA0B-A39A24150B6D}">
            <xm:f>NOT(ISERROR(SEARCH($I$164,I128)))</xm:f>
            <xm:f>$I$164</xm:f>
            <x14:dxf>
              <fill>
                <patternFill>
                  <bgColor theme="9" tint="-0.24994659260841701"/>
                </patternFill>
              </fill>
            </x14:dxf>
          </x14:cfRule>
          <x14:cfRule type="containsText" priority="192" operator="containsText" id="{51A46AE1-B3AF-45FF-99C6-9426E1A84273}">
            <xm:f>NOT(ISERROR(SEARCH($I$163,I128)))</xm:f>
            <xm:f>$I$163</xm:f>
            <x14:dxf>
              <fill>
                <patternFill>
                  <bgColor rgb="FFFFC000"/>
                </patternFill>
              </fill>
            </x14:dxf>
          </x14:cfRule>
          <x14:cfRule type="containsText" priority="193" operator="containsText" id="{8B3BFAC7-2EED-4CA5-A498-D3D55444E4FA}">
            <xm:f>NOT(ISERROR(SEARCH($I$162,I128)))</xm:f>
            <xm:f>$I$162</xm:f>
            <x14:dxf>
              <fill>
                <patternFill>
                  <bgColor rgb="FF00B050"/>
                </patternFill>
              </fill>
            </x14:dxf>
          </x14:cfRule>
          <xm:sqref>I128</xm:sqref>
        </x14:conditionalFormatting>
        <x14:conditionalFormatting xmlns:xm="http://schemas.microsoft.com/office/excel/2006/main">
          <x14:cfRule type="containsText" priority="186" operator="containsText" id="{CFA67509-6CDA-4A6E-BED2-A07C9EA7DC92}">
            <xm:f>NOT(ISERROR(SEARCH($I$165,I131)))</xm:f>
            <xm:f>$I$165</xm:f>
            <x14:dxf>
              <fill>
                <patternFill>
                  <bgColor rgb="FFFF0000"/>
                </patternFill>
              </fill>
            </x14:dxf>
          </x14:cfRule>
          <x14:cfRule type="containsText" priority="187" operator="containsText" id="{062B2778-7B35-41CD-8740-B94084E85B9A}">
            <xm:f>NOT(ISERROR(SEARCH($I$164,I131)))</xm:f>
            <xm:f>$I$164</xm:f>
            <x14:dxf>
              <fill>
                <patternFill>
                  <bgColor theme="9" tint="-0.24994659260841701"/>
                </patternFill>
              </fill>
            </x14:dxf>
          </x14:cfRule>
          <x14:cfRule type="containsText" priority="188" operator="containsText" id="{5E514AF6-769A-42AF-9DDE-39D9AD58B1D3}">
            <xm:f>NOT(ISERROR(SEARCH($I$163,I131)))</xm:f>
            <xm:f>$I$163</xm:f>
            <x14:dxf>
              <fill>
                <patternFill>
                  <bgColor rgb="FFFFC000"/>
                </patternFill>
              </fill>
            </x14:dxf>
          </x14:cfRule>
          <x14:cfRule type="containsText" priority="189" operator="containsText" id="{29377B6A-B987-4CF7-A096-6C07D868B0EC}">
            <xm:f>NOT(ISERROR(SEARCH($I$162,I131)))</xm:f>
            <xm:f>$I$162</xm:f>
            <x14:dxf>
              <fill>
                <patternFill>
                  <bgColor rgb="FF00B050"/>
                </patternFill>
              </fill>
            </x14:dxf>
          </x14:cfRule>
          <xm:sqref>I131</xm:sqref>
        </x14:conditionalFormatting>
        <x14:conditionalFormatting xmlns:xm="http://schemas.microsoft.com/office/excel/2006/main">
          <x14:cfRule type="containsText" priority="182" operator="containsText" id="{0DAD99BD-242D-4BB2-85D0-906308BF8F35}">
            <xm:f>NOT(ISERROR(SEARCH($I$165,I133)))</xm:f>
            <xm:f>$I$165</xm:f>
            <x14:dxf>
              <fill>
                <patternFill>
                  <bgColor rgb="FFFF0000"/>
                </patternFill>
              </fill>
            </x14:dxf>
          </x14:cfRule>
          <x14:cfRule type="containsText" priority="183" operator="containsText" id="{C107505A-76F2-4C8E-9E28-7ED2EA337684}">
            <xm:f>NOT(ISERROR(SEARCH($I$164,I133)))</xm:f>
            <xm:f>$I$164</xm:f>
            <x14:dxf>
              <fill>
                <patternFill>
                  <bgColor theme="9" tint="-0.24994659260841701"/>
                </patternFill>
              </fill>
            </x14:dxf>
          </x14:cfRule>
          <x14:cfRule type="containsText" priority="184" operator="containsText" id="{C4C1E6C5-9FAA-4806-A790-B4A9F3EB1B3D}">
            <xm:f>NOT(ISERROR(SEARCH($I$163,I133)))</xm:f>
            <xm:f>$I$163</xm:f>
            <x14:dxf>
              <fill>
                <patternFill>
                  <bgColor rgb="FFFFC000"/>
                </patternFill>
              </fill>
            </x14:dxf>
          </x14:cfRule>
          <x14:cfRule type="containsText" priority="185" operator="containsText" id="{2C48DA89-0623-44A2-8FBB-5F9F95DC59E7}">
            <xm:f>NOT(ISERROR(SEARCH($I$162,I133)))</xm:f>
            <xm:f>$I$162</xm:f>
            <x14:dxf>
              <fill>
                <patternFill>
                  <bgColor rgb="FF00B050"/>
                </patternFill>
              </fill>
            </x14:dxf>
          </x14:cfRule>
          <xm:sqref>I133</xm:sqref>
        </x14:conditionalFormatting>
        <x14:conditionalFormatting xmlns:xm="http://schemas.microsoft.com/office/excel/2006/main">
          <x14:cfRule type="containsText" priority="180" operator="containsText" id="{C7CC3B8C-2561-4371-ABE9-3AEB8077E9E4}">
            <xm:f>NOT(ISERROR(SEARCH($K$162,K5)))</xm:f>
            <xm:f>$K$162</xm:f>
            <x14:dxf>
              <fill>
                <patternFill>
                  <bgColor rgb="FF00B0F0"/>
                </patternFill>
              </fill>
            </x14:dxf>
          </x14:cfRule>
          <x14:cfRule type="containsText" priority="181" operator="containsText" id="{31DFD3FD-D991-404F-80AF-31CF96CD9755}">
            <xm:f>NOT(ISERROR(SEARCH($K$165,K5)))</xm:f>
            <xm:f>$K$165</xm:f>
            <x14:dxf>
              <fill>
                <patternFill>
                  <bgColor rgb="FFFFC000"/>
                </patternFill>
              </fill>
            </x14:dxf>
          </x14:cfRule>
          <xm:sqref>K5:K9</xm:sqref>
        </x14:conditionalFormatting>
        <x14:conditionalFormatting xmlns:xm="http://schemas.microsoft.com/office/excel/2006/main">
          <x14:cfRule type="containsText" priority="172" operator="containsText" id="{1B8F3321-3366-437B-A1BC-D7BF87E82079}">
            <xm:f>NOT(ISERROR(SEARCH($I$165,I135)))</xm:f>
            <xm:f>$I$165</xm:f>
            <x14:dxf>
              <fill>
                <patternFill>
                  <bgColor rgb="FFFF0000"/>
                </patternFill>
              </fill>
            </x14:dxf>
          </x14:cfRule>
          <x14:cfRule type="containsText" priority="173" operator="containsText" id="{0FB6065E-9806-44EE-9AA4-4F8E470704C6}">
            <xm:f>NOT(ISERROR(SEARCH($I$164,I135)))</xm:f>
            <xm:f>$I$164</xm:f>
            <x14:dxf>
              <fill>
                <patternFill>
                  <bgColor theme="9" tint="-0.24994659260841701"/>
                </patternFill>
              </fill>
            </x14:dxf>
          </x14:cfRule>
          <x14:cfRule type="containsText" priority="174" operator="containsText" id="{811D3580-1BE5-44F8-A9F3-6CB3DCB0B1F2}">
            <xm:f>NOT(ISERROR(SEARCH($I$163,I135)))</xm:f>
            <xm:f>$I$163</xm:f>
            <x14:dxf>
              <fill>
                <patternFill>
                  <bgColor rgb="FFFFC000"/>
                </patternFill>
              </fill>
            </x14:dxf>
          </x14:cfRule>
          <x14:cfRule type="containsText" priority="175" operator="containsText" id="{DA39E594-2466-4B91-9627-C2B5C079EA2B}">
            <xm:f>NOT(ISERROR(SEARCH($I$162,I135)))</xm:f>
            <xm:f>$I$162</xm:f>
            <x14:dxf>
              <fill>
                <patternFill>
                  <bgColor rgb="FF00B050"/>
                </patternFill>
              </fill>
            </x14:dxf>
          </x14:cfRule>
          <xm:sqref>I135</xm:sqref>
        </x14:conditionalFormatting>
        <x14:conditionalFormatting xmlns:xm="http://schemas.microsoft.com/office/excel/2006/main">
          <x14:cfRule type="containsText" priority="168" operator="containsText" id="{F3F9C676-9C3A-4DB8-9720-DB1548C0A49B}">
            <xm:f>NOT(ISERROR(SEARCH($H$163,H138)))</xm:f>
            <xm:f>$H$163</xm:f>
            <x14:dxf>
              <fill>
                <patternFill>
                  <bgColor rgb="FF92D050"/>
                </patternFill>
              </fill>
            </x14:dxf>
          </x14:cfRule>
          <x14:cfRule type="containsText" priority="169" operator="containsText" id="{7368286F-4A80-46F7-96CE-E3EEB3D5C08C}">
            <xm:f>NOT(ISERROR(SEARCH($H$164,H138)))</xm:f>
            <xm:f>$H$164</xm:f>
            <x14:dxf>
              <fill>
                <patternFill>
                  <bgColor rgb="FFFFFF00"/>
                </patternFill>
              </fill>
            </x14:dxf>
          </x14:cfRule>
          <x14:cfRule type="containsText" priority="170" operator="containsText" id="{7D254556-55F5-419A-BC39-F7B0209BA033}">
            <xm:f>NOT(ISERROR(SEARCH($H$165,H138)))</xm:f>
            <xm:f>$H$165</xm:f>
            <x14:dxf>
              <fill>
                <patternFill>
                  <bgColor rgb="FFFFC000"/>
                </patternFill>
              </fill>
            </x14:dxf>
          </x14:cfRule>
          <x14:cfRule type="containsText" priority="171" operator="containsText" id="{442BD5FE-1EA7-44EE-BED8-DB5A1457AF51}">
            <xm:f>NOT(ISERROR(SEARCH($H$166,H138)))</xm:f>
            <xm:f>$H$166</xm:f>
            <x14:dxf>
              <fill>
                <patternFill>
                  <bgColor rgb="FFFF0000"/>
                </patternFill>
              </fill>
            </x14:dxf>
          </x14:cfRule>
          <xm:sqref>H138</xm:sqref>
        </x14:conditionalFormatting>
        <x14:conditionalFormatting xmlns:xm="http://schemas.microsoft.com/office/excel/2006/main">
          <x14:cfRule type="containsText" priority="162" operator="containsText" id="{9A5876C2-A9EB-40B5-AAC0-FD3281ADCD24}">
            <xm:f>NOT(ISERROR(SEARCH($G$162,G138)))</xm:f>
            <xm:f>$G$162</xm:f>
            <x14:dxf>
              <fill>
                <patternFill>
                  <bgColor rgb="FF00B050"/>
                </patternFill>
              </fill>
            </x14:dxf>
          </x14:cfRule>
          <x14:cfRule type="containsText" priority="163" operator="containsText" id="{37203FB5-55DC-4529-8676-6D96FA88AA18}">
            <xm:f>NOT(ISERROR(SEARCH($G$163,G138)))</xm:f>
            <xm:f>$G$163</xm:f>
            <x14:dxf>
              <fill>
                <patternFill>
                  <bgColor rgb="FF92D050"/>
                </patternFill>
              </fill>
            </x14:dxf>
          </x14:cfRule>
          <x14:cfRule type="containsText" priority="164" operator="containsText" id="{9B0407A1-1A51-40C9-97FE-78CC465AA08E}">
            <xm:f>NOT(ISERROR(SEARCH($G$164,G138)))</xm:f>
            <xm:f>$G$164</xm:f>
            <x14:dxf>
              <fill>
                <patternFill>
                  <bgColor rgb="FFFFFF00"/>
                </patternFill>
              </fill>
            </x14:dxf>
          </x14:cfRule>
          <x14:cfRule type="containsText" priority="165" operator="containsText" id="{657B982D-0074-4423-BCE3-6DBB4E9FF9AA}">
            <xm:f>NOT(ISERROR(SEARCH($G$165,G138)))</xm:f>
            <xm:f>$G$165</xm:f>
            <x14:dxf>
              <fill>
                <patternFill>
                  <bgColor rgb="FFFFC000"/>
                </patternFill>
              </fill>
            </x14:dxf>
          </x14:cfRule>
          <x14:cfRule type="containsText" priority="166" operator="containsText" id="{853BB9E5-2B24-425F-8C4F-A29F92EA1E41}">
            <xm:f>NOT(ISERROR(SEARCH($G$166,G138)))</xm:f>
            <xm:f>$G$166</xm:f>
            <x14:dxf>
              <fill>
                <patternFill>
                  <bgColor rgb="FFFF0000"/>
                </patternFill>
              </fill>
            </x14:dxf>
          </x14:cfRule>
          <xm:sqref>G138:G140</xm:sqref>
        </x14:conditionalFormatting>
        <x14:conditionalFormatting xmlns:xm="http://schemas.microsoft.com/office/excel/2006/main">
          <x14:cfRule type="containsText" priority="150" operator="containsText" id="{D55CD487-1951-4644-94C4-1090190509B8}">
            <xm:f>NOT(ISERROR(SEARCH($I$165,I138)))</xm:f>
            <xm:f>$I$165</xm:f>
            <x14:dxf>
              <fill>
                <patternFill>
                  <bgColor rgb="FFFF0000"/>
                </patternFill>
              </fill>
            </x14:dxf>
          </x14:cfRule>
          <x14:cfRule type="containsText" priority="151" operator="containsText" id="{9902DF67-5EC2-46EF-B55B-EEEE887B4E42}">
            <xm:f>NOT(ISERROR(SEARCH($I$164,I138)))</xm:f>
            <xm:f>$I$164</xm:f>
            <x14:dxf>
              <fill>
                <patternFill>
                  <bgColor theme="9" tint="-0.24994659260841701"/>
                </patternFill>
              </fill>
            </x14:dxf>
          </x14:cfRule>
          <x14:cfRule type="containsText" priority="152" operator="containsText" id="{B2ADD618-817F-4CD0-B90A-1092F1CAA6A4}">
            <xm:f>NOT(ISERROR(SEARCH($I$163,I138)))</xm:f>
            <xm:f>$I$163</xm:f>
            <x14:dxf>
              <fill>
                <patternFill>
                  <bgColor rgb="FFFFC000"/>
                </patternFill>
              </fill>
            </x14:dxf>
          </x14:cfRule>
          <x14:cfRule type="containsText" priority="153" operator="containsText" id="{DFE063D9-84F4-4315-B2C6-A7CCA617E637}">
            <xm:f>NOT(ISERROR(SEARCH($I$162,I138)))</xm:f>
            <xm:f>$I$162</xm:f>
            <x14:dxf>
              <fill>
                <patternFill>
                  <bgColor rgb="FF00B050"/>
                </patternFill>
              </fill>
            </x14:dxf>
          </x14:cfRule>
          <xm:sqref>I138</xm:sqref>
        </x14:conditionalFormatting>
        <x14:conditionalFormatting xmlns:xm="http://schemas.microsoft.com/office/excel/2006/main">
          <x14:cfRule type="containsText" priority="142" operator="containsText" id="{B1D41853-03D8-47E1-8AFB-C83F97E0F3CC}">
            <xm:f>NOT(ISERROR(SEARCH($H$163,N138)))</xm:f>
            <xm:f>$H$163</xm:f>
            <x14:dxf>
              <fill>
                <patternFill>
                  <bgColor rgb="FF92D050"/>
                </patternFill>
              </fill>
            </x14:dxf>
          </x14:cfRule>
          <x14:cfRule type="containsText" priority="143" operator="containsText" id="{F10A5EDF-7900-4A32-97B7-BB3FE7C32146}">
            <xm:f>NOT(ISERROR(SEARCH($H$164,N138)))</xm:f>
            <xm:f>$H$164</xm:f>
            <x14:dxf>
              <fill>
                <patternFill>
                  <bgColor rgb="FFFFFF00"/>
                </patternFill>
              </fill>
            </x14:dxf>
          </x14:cfRule>
          <x14:cfRule type="containsText" priority="144" operator="containsText" id="{6043E5D8-072C-461E-9935-201A39E977AD}">
            <xm:f>NOT(ISERROR(SEARCH($H$165,N138)))</xm:f>
            <xm:f>$H$165</xm:f>
            <x14:dxf>
              <fill>
                <patternFill>
                  <bgColor rgb="FFFFC000"/>
                </patternFill>
              </fill>
            </x14:dxf>
          </x14:cfRule>
          <x14:cfRule type="containsText" priority="145" operator="containsText" id="{F373F342-03C1-45DA-A66B-73513D26BC13}">
            <xm:f>NOT(ISERROR(SEARCH($H$166,N138)))</xm:f>
            <xm:f>$H$166</xm:f>
            <x14:dxf>
              <fill>
                <patternFill>
                  <bgColor rgb="FFFF0000"/>
                </patternFill>
              </fill>
            </x14:dxf>
          </x14:cfRule>
          <xm:sqref>N138</xm:sqref>
        </x14:conditionalFormatting>
        <x14:conditionalFormatting xmlns:xm="http://schemas.microsoft.com/office/excel/2006/main">
          <x14:cfRule type="containsText" priority="147" operator="containsText" id="{32BEB209-3F32-401C-8BA4-7A19BFF5B033}">
            <xm:f>NOT(ISERROR(SEARCH($I$163,O138)))</xm:f>
            <xm:f>$I$163</xm:f>
            <x14:dxf>
              <fill>
                <patternFill>
                  <bgColor theme="9" tint="-0.24994659260841701"/>
                </patternFill>
              </fill>
            </x14:dxf>
          </x14:cfRule>
          <x14:cfRule type="containsText" priority="148" operator="containsText" id="{E78AB01E-5E1A-485F-93F6-A38648FA7D5A}">
            <xm:f>NOT(ISERROR(SEARCH($I$164,O138)))</xm:f>
            <xm:f>$I$164</xm:f>
            <x14:dxf>
              <fill>
                <patternFill>
                  <bgColor rgb="FFFFC000"/>
                </patternFill>
              </fill>
            </x14:dxf>
          </x14:cfRule>
          <xm:sqref>O138</xm:sqref>
        </x14:conditionalFormatting>
        <x14:conditionalFormatting xmlns:xm="http://schemas.microsoft.com/office/excel/2006/main">
          <x14:cfRule type="containsText" priority="136" operator="containsText" id="{B0833A7C-EF2E-4BD9-B2F4-5129BCBA71C3}">
            <xm:f>NOT(ISERROR(SEARCH($G$162,M138)))</xm:f>
            <xm:f>$G$162</xm:f>
            <x14:dxf>
              <fill>
                <patternFill>
                  <bgColor rgb="FF00B050"/>
                </patternFill>
              </fill>
            </x14:dxf>
          </x14:cfRule>
          <x14:cfRule type="containsText" priority="137" operator="containsText" id="{717D9920-4348-4E96-821C-185DC1F3110A}">
            <xm:f>NOT(ISERROR(SEARCH($G$163,M138)))</xm:f>
            <xm:f>$G$163</xm:f>
            <x14:dxf>
              <fill>
                <patternFill>
                  <bgColor rgb="FF92D050"/>
                </patternFill>
              </fill>
            </x14:dxf>
          </x14:cfRule>
          <x14:cfRule type="containsText" priority="138" operator="containsText" id="{C0189C44-258F-4D4D-8237-215DD88E45DD}">
            <xm:f>NOT(ISERROR(SEARCH($G$164,M138)))</xm:f>
            <xm:f>$G$164</xm:f>
            <x14:dxf>
              <fill>
                <patternFill>
                  <bgColor rgb="FFFFFF00"/>
                </patternFill>
              </fill>
            </x14:dxf>
          </x14:cfRule>
          <x14:cfRule type="containsText" priority="139" operator="containsText" id="{ACECEE86-78B2-42D4-A3C8-0BDD3045D730}">
            <xm:f>NOT(ISERROR(SEARCH($G$165,M138)))</xm:f>
            <xm:f>$G$165</xm:f>
            <x14:dxf>
              <fill>
                <patternFill>
                  <bgColor rgb="FFFFC000"/>
                </patternFill>
              </fill>
            </x14:dxf>
          </x14:cfRule>
          <x14:cfRule type="containsText" priority="140" operator="containsText" id="{6AE2DC92-46A6-4BC1-A56B-9B7193B0EAD9}">
            <xm:f>NOT(ISERROR(SEARCH($G$166,M138)))</xm:f>
            <xm:f>$G$166</xm:f>
            <x14:dxf>
              <fill>
                <patternFill>
                  <bgColor rgb="FFFF0000"/>
                </patternFill>
              </fill>
            </x14:dxf>
          </x14:cfRule>
          <xm:sqref>M138:M140</xm:sqref>
        </x14:conditionalFormatting>
        <x14:conditionalFormatting xmlns:xm="http://schemas.microsoft.com/office/excel/2006/main">
          <x14:cfRule type="containsText" priority="120" operator="containsText" id="{33158B28-8CF4-4D16-807B-A71ECCD4F67B}">
            <xm:f>NOT(ISERROR(SEARCH($K$166,K5)))</xm:f>
            <xm:f>$K$166</xm:f>
            <x14:dxf>
              <fill>
                <patternFill>
                  <bgColor rgb="FF92D050"/>
                </patternFill>
              </fill>
            </x14:dxf>
          </x14:cfRule>
          <x14:cfRule type="containsText" priority="119" operator="containsText" id="{7D8561A1-0F9F-4A0A-B61F-61B48ECBA25F}">
            <xm:f>NOT(ISERROR(SEARCH($K$167,K5)))</xm:f>
            <xm:f>$K$167</xm:f>
            <x14:dxf>
              <fill>
                <patternFill>
                  <bgColor theme="9" tint="0.39994506668294322"/>
                </patternFill>
              </fill>
            </x14:dxf>
          </x14:cfRule>
          <xm:sqref>K5</xm:sqref>
        </x14:conditionalFormatting>
        <x14:conditionalFormatting xmlns:xm="http://schemas.microsoft.com/office/excel/2006/main">
          <x14:cfRule type="containsText" priority="117" operator="containsText" id="{6652036C-5BFE-4FC0-A622-E5B17989CA79}">
            <xm:f>NOT(ISERROR(SEARCH($K$162,K13)))</xm:f>
            <xm:f>$K$162</xm:f>
            <x14:dxf>
              <fill>
                <patternFill>
                  <bgColor rgb="FF00B0F0"/>
                </patternFill>
              </fill>
            </x14:dxf>
          </x14:cfRule>
          <x14:cfRule type="containsText" priority="118" operator="containsText" id="{7AF2A616-1F1B-4C1A-99D1-3006FE4E26B9}">
            <xm:f>NOT(ISERROR(SEARCH($K$165,K13)))</xm:f>
            <xm:f>$K$165</xm:f>
            <x14:dxf>
              <fill>
                <patternFill>
                  <bgColor rgb="FFFFC000"/>
                </patternFill>
              </fill>
            </x14:dxf>
          </x14:cfRule>
          <xm:sqref>K13:K15</xm:sqref>
        </x14:conditionalFormatting>
        <x14:conditionalFormatting xmlns:xm="http://schemas.microsoft.com/office/excel/2006/main">
          <x14:cfRule type="containsText" priority="93" operator="containsText" id="{F7267903-4592-4F3D-B9EF-623B2D82339C}">
            <xm:f>NOT(ISERROR(SEARCH($K$162,K32)))</xm:f>
            <xm:f>$K$162</xm:f>
            <x14:dxf>
              <fill>
                <patternFill>
                  <bgColor rgb="FF00B0F0"/>
                </patternFill>
              </fill>
            </x14:dxf>
          </x14:cfRule>
          <x14:cfRule type="containsText" priority="94" operator="containsText" id="{54D9DF04-1EA6-4195-B7F2-BC52A742D777}">
            <xm:f>NOT(ISERROR(SEARCH($K$165,K32)))</xm:f>
            <xm:f>$K$165</xm:f>
            <x14:dxf>
              <fill>
                <patternFill>
                  <bgColor rgb="FFFFC000"/>
                </patternFill>
              </fill>
            </x14:dxf>
          </x14:cfRule>
          <xm:sqref>K32</xm:sqref>
        </x14:conditionalFormatting>
        <x14:conditionalFormatting xmlns:xm="http://schemas.microsoft.com/office/excel/2006/main">
          <x14:cfRule type="containsText" priority="91" operator="containsText" id="{2593470E-71D6-4BD9-A46E-D1CE8C7D4D64}">
            <xm:f>NOT(ISERROR(SEARCH($K$162,K33)))</xm:f>
            <xm:f>$K$162</xm:f>
            <x14:dxf>
              <fill>
                <patternFill>
                  <bgColor rgb="FF00B0F0"/>
                </patternFill>
              </fill>
            </x14:dxf>
          </x14:cfRule>
          <x14:cfRule type="containsText" priority="92" operator="containsText" id="{5F72DE28-1EC2-420E-852D-401DD81C7C5C}">
            <xm:f>NOT(ISERROR(SEARCH($K$165,K33)))</xm:f>
            <xm:f>$K$165</xm:f>
            <x14:dxf>
              <fill>
                <patternFill>
                  <bgColor rgb="FFFFC000"/>
                </patternFill>
              </fill>
            </x14:dxf>
          </x14:cfRule>
          <xm:sqref>K33</xm:sqref>
        </x14:conditionalFormatting>
        <x14:conditionalFormatting xmlns:xm="http://schemas.microsoft.com/office/excel/2006/main">
          <x14:cfRule type="containsText" priority="89" operator="containsText" id="{13C3F98C-F376-443B-92C9-862D9CC8557B}">
            <xm:f>NOT(ISERROR(SEARCH($K$162,K35)))</xm:f>
            <xm:f>$K$162</xm:f>
            <x14:dxf>
              <fill>
                <patternFill>
                  <bgColor rgb="FF00B0F0"/>
                </patternFill>
              </fill>
            </x14:dxf>
          </x14:cfRule>
          <x14:cfRule type="containsText" priority="90" operator="containsText" id="{1A02452B-62AE-4353-BA95-FB86A1F8FEC3}">
            <xm:f>NOT(ISERROR(SEARCH($K$165,K35)))</xm:f>
            <xm:f>$K$165</xm:f>
            <x14:dxf>
              <fill>
                <patternFill>
                  <bgColor rgb="FFFFC000"/>
                </patternFill>
              </fill>
            </x14:dxf>
          </x14:cfRule>
          <xm:sqref>K35</xm:sqref>
        </x14:conditionalFormatting>
        <x14:conditionalFormatting xmlns:xm="http://schemas.microsoft.com/office/excel/2006/main">
          <x14:cfRule type="containsText" priority="87" operator="containsText" id="{09F686CE-8F1A-4D50-9D12-643676557DE8}">
            <xm:f>NOT(ISERROR(SEARCH($K$162,K38)))</xm:f>
            <xm:f>$K$162</xm:f>
            <x14:dxf>
              <fill>
                <patternFill>
                  <bgColor rgb="FF00B0F0"/>
                </patternFill>
              </fill>
            </x14:dxf>
          </x14:cfRule>
          <x14:cfRule type="containsText" priority="88" operator="containsText" id="{1C55AFE0-C30E-4C44-B8B1-7E8A8F22DB6D}">
            <xm:f>NOT(ISERROR(SEARCH($K$165,K38)))</xm:f>
            <xm:f>$K$165</xm:f>
            <x14:dxf>
              <fill>
                <patternFill>
                  <bgColor rgb="FFFFC000"/>
                </patternFill>
              </fill>
            </x14:dxf>
          </x14:cfRule>
          <xm:sqref>K38</xm:sqref>
        </x14:conditionalFormatting>
        <x14:conditionalFormatting xmlns:xm="http://schemas.microsoft.com/office/excel/2006/main">
          <x14:cfRule type="containsText" priority="85" operator="containsText" id="{7CD87F63-AC1C-4957-82EA-3781C7CA2026}">
            <xm:f>NOT(ISERROR(SEARCH($K$162,K80)))</xm:f>
            <xm:f>$K$162</xm:f>
            <x14:dxf>
              <fill>
                <patternFill>
                  <bgColor rgb="FF00B0F0"/>
                </patternFill>
              </fill>
            </x14:dxf>
          </x14:cfRule>
          <x14:cfRule type="containsText" priority="86" operator="containsText" id="{9FF4495C-F663-4025-BEE4-2C2793F1DCCF}">
            <xm:f>NOT(ISERROR(SEARCH($K$165,K80)))</xm:f>
            <xm:f>$K$165</xm:f>
            <x14:dxf>
              <fill>
                <patternFill>
                  <bgColor rgb="FFFFC000"/>
                </patternFill>
              </fill>
            </x14:dxf>
          </x14:cfRule>
          <xm:sqref>K80</xm:sqref>
        </x14:conditionalFormatting>
        <x14:conditionalFormatting xmlns:xm="http://schemas.microsoft.com/office/excel/2006/main">
          <x14:cfRule type="containsText" priority="83" operator="containsText" id="{3A26A001-910F-46AE-9F1A-535A354D050E}">
            <xm:f>NOT(ISERROR(SEARCH($K$162,K21)))</xm:f>
            <xm:f>$K$162</xm:f>
            <x14:dxf>
              <fill>
                <patternFill>
                  <bgColor rgb="FF00B0F0"/>
                </patternFill>
              </fill>
            </x14:dxf>
          </x14:cfRule>
          <x14:cfRule type="containsText" priority="84" operator="containsText" id="{1A7DBC9A-004F-460F-8C90-BAAF420346B4}">
            <xm:f>NOT(ISERROR(SEARCH($K$165,K21)))</xm:f>
            <xm:f>$K$165</xm:f>
            <x14:dxf>
              <fill>
                <patternFill>
                  <bgColor rgb="FFFFC000"/>
                </patternFill>
              </fill>
            </x14:dxf>
          </x14:cfRule>
          <xm:sqref>K21</xm:sqref>
        </x14:conditionalFormatting>
        <x14:conditionalFormatting xmlns:xm="http://schemas.microsoft.com/office/excel/2006/main">
          <x14:cfRule type="containsText" priority="81" operator="containsText" id="{B84B5B0F-A216-479B-9CAC-97CBF25F882B}">
            <xm:f>NOT(ISERROR(SEARCH($K$167,K21)))</xm:f>
            <xm:f>$K$167</xm:f>
            <x14:dxf>
              <fill>
                <patternFill>
                  <bgColor theme="9" tint="0.39994506668294322"/>
                </patternFill>
              </fill>
            </x14:dxf>
          </x14:cfRule>
          <x14:cfRule type="containsText" priority="82" operator="containsText" id="{C8D4A398-BB80-4D78-98B4-73DF15FB1FB0}">
            <xm:f>NOT(ISERROR(SEARCH($K$166,K21)))</xm:f>
            <xm:f>$K$166</xm:f>
            <x14:dxf>
              <fill>
                <patternFill>
                  <bgColor rgb="FF92D050"/>
                </patternFill>
              </fill>
            </x14:dxf>
          </x14:cfRule>
          <xm:sqref>K21</xm:sqref>
        </x14:conditionalFormatting>
        <x14:conditionalFormatting xmlns:xm="http://schemas.microsoft.com/office/excel/2006/main">
          <x14:cfRule type="containsText" priority="79" operator="containsText" id="{D716383A-DED5-4B98-A741-A6FCC76AC3B0}">
            <xm:f>NOT(ISERROR(SEARCH($K$162,K24)))</xm:f>
            <xm:f>$K$162</xm:f>
            <x14:dxf>
              <fill>
                <patternFill>
                  <bgColor rgb="FF00B0F0"/>
                </patternFill>
              </fill>
            </x14:dxf>
          </x14:cfRule>
          <x14:cfRule type="containsText" priority="80" operator="containsText" id="{2F9D411C-4C1E-4DBC-A1B9-C24370E9A770}">
            <xm:f>NOT(ISERROR(SEARCH($K$165,K24)))</xm:f>
            <xm:f>$K$165</xm:f>
            <x14:dxf>
              <fill>
                <patternFill>
                  <bgColor rgb="FFFFC000"/>
                </patternFill>
              </fill>
            </x14:dxf>
          </x14:cfRule>
          <xm:sqref>K24</xm:sqref>
        </x14:conditionalFormatting>
        <x14:conditionalFormatting xmlns:xm="http://schemas.microsoft.com/office/excel/2006/main">
          <x14:cfRule type="containsText" priority="77" operator="containsText" id="{1320BC38-6783-4A42-8340-8FF23E884020}">
            <xm:f>NOT(ISERROR(SEARCH($K$167,K24)))</xm:f>
            <xm:f>$K$167</xm:f>
            <x14:dxf>
              <fill>
                <patternFill>
                  <bgColor theme="9" tint="0.39994506668294322"/>
                </patternFill>
              </fill>
            </x14:dxf>
          </x14:cfRule>
          <x14:cfRule type="containsText" priority="78" operator="containsText" id="{E0E0F06F-9060-4F8B-9D9B-EE9C1C687C52}">
            <xm:f>NOT(ISERROR(SEARCH($K$166,K24)))</xm:f>
            <xm:f>$K$166</xm:f>
            <x14:dxf>
              <fill>
                <patternFill>
                  <bgColor rgb="FF92D050"/>
                </patternFill>
              </fill>
            </x14:dxf>
          </x14:cfRule>
          <xm:sqref>K24</xm:sqref>
        </x14:conditionalFormatting>
        <x14:conditionalFormatting xmlns:xm="http://schemas.microsoft.com/office/excel/2006/main">
          <x14:cfRule type="containsText" priority="75" operator="containsText" id="{38E751AA-D0A8-4976-809C-08CCA136189A}">
            <xm:f>NOT(ISERROR(SEARCH($K$162,K10)))</xm:f>
            <xm:f>$K$162</xm:f>
            <x14:dxf>
              <fill>
                <patternFill>
                  <bgColor rgb="FF00B0F0"/>
                </patternFill>
              </fill>
            </x14:dxf>
          </x14:cfRule>
          <x14:cfRule type="containsText" priority="76" operator="containsText" id="{730F6B0C-69ED-42C7-9D9E-8E9E485E2843}">
            <xm:f>NOT(ISERROR(SEARCH($K$165,K10)))</xm:f>
            <xm:f>$K$165</xm:f>
            <x14:dxf>
              <fill>
                <patternFill>
                  <bgColor rgb="FFFFC000"/>
                </patternFill>
              </fill>
            </x14:dxf>
          </x14:cfRule>
          <xm:sqref>K10</xm:sqref>
        </x14:conditionalFormatting>
        <x14:conditionalFormatting xmlns:xm="http://schemas.microsoft.com/office/excel/2006/main">
          <x14:cfRule type="containsText" priority="73" operator="containsText" id="{0B9848C4-8697-440C-BBCB-6A10892AFA7A}">
            <xm:f>NOT(ISERROR(SEARCH($K$167,K10)))</xm:f>
            <xm:f>$K$167</xm:f>
            <x14:dxf>
              <fill>
                <patternFill>
                  <bgColor theme="9" tint="0.39994506668294322"/>
                </patternFill>
              </fill>
            </x14:dxf>
          </x14:cfRule>
          <x14:cfRule type="containsText" priority="74" operator="containsText" id="{C918311F-A6D9-4177-8F08-461E89D46861}">
            <xm:f>NOT(ISERROR(SEARCH($K$166,K10)))</xm:f>
            <xm:f>$K$166</xm:f>
            <x14:dxf>
              <fill>
                <patternFill>
                  <bgColor rgb="FF92D050"/>
                </patternFill>
              </fill>
            </x14:dxf>
          </x14:cfRule>
          <xm:sqref>K10</xm:sqref>
        </x14:conditionalFormatting>
        <x14:conditionalFormatting xmlns:xm="http://schemas.microsoft.com/office/excel/2006/main">
          <x14:cfRule type="containsText" priority="71" operator="containsText" id="{79B2D1A7-DDDD-4CFD-A64C-EDF8B72AE67B}">
            <xm:f>NOT(ISERROR(SEARCH($K$162,K11)))</xm:f>
            <xm:f>$K$162</xm:f>
            <x14:dxf>
              <fill>
                <patternFill>
                  <bgColor rgb="FF00B0F0"/>
                </patternFill>
              </fill>
            </x14:dxf>
          </x14:cfRule>
          <x14:cfRule type="containsText" priority="72" operator="containsText" id="{57BFF332-4B64-4599-A9DE-6A21944358D9}">
            <xm:f>NOT(ISERROR(SEARCH($K$165,K11)))</xm:f>
            <xm:f>$K$165</xm:f>
            <x14:dxf>
              <fill>
                <patternFill>
                  <bgColor rgb="FFFFC000"/>
                </patternFill>
              </fill>
            </x14:dxf>
          </x14:cfRule>
          <xm:sqref>K11:K12</xm:sqref>
        </x14:conditionalFormatting>
        <x14:conditionalFormatting xmlns:xm="http://schemas.microsoft.com/office/excel/2006/main">
          <x14:cfRule type="containsText" priority="69" operator="containsText" id="{6406E6F8-080D-4EC2-93C6-5F703D728C9C}">
            <xm:f>NOT(ISERROR(SEARCH($K$167,K11)))</xm:f>
            <xm:f>$K$167</xm:f>
            <x14:dxf>
              <fill>
                <patternFill>
                  <bgColor theme="9" tint="0.39994506668294322"/>
                </patternFill>
              </fill>
            </x14:dxf>
          </x14:cfRule>
          <x14:cfRule type="containsText" priority="70" operator="containsText" id="{4BE02B91-5B80-4EE3-95B6-0498E0776EBD}">
            <xm:f>NOT(ISERROR(SEARCH($K$166,K11)))</xm:f>
            <xm:f>$K$166</xm:f>
            <x14:dxf>
              <fill>
                <patternFill>
                  <bgColor rgb="FF92D050"/>
                </patternFill>
              </fill>
            </x14:dxf>
          </x14:cfRule>
          <xm:sqref>K11:K12</xm:sqref>
        </x14:conditionalFormatting>
        <x14:conditionalFormatting xmlns:xm="http://schemas.microsoft.com/office/excel/2006/main">
          <x14:cfRule type="containsText" priority="67" operator="containsText" id="{EB504E9C-2DC6-4AC2-89FF-3FB2ED4E340C}">
            <xm:f>NOT(ISERROR(SEARCH($K$162,K16)))</xm:f>
            <xm:f>$K$162</xm:f>
            <x14:dxf>
              <fill>
                <patternFill>
                  <bgColor rgb="FF00B0F0"/>
                </patternFill>
              </fill>
            </x14:dxf>
          </x14:cfRule>
          <x14:cfRule type="containsText" priority="68" operator="containsText" id="{5A7CF45E-8EF0-413D-8F4C-875B7ACB8F3D}">
            <xm:f>NOT(ISERROR(SEARCH($K$165,K16)))</xm:f>
            <xm:f>$K$165</xm:f>
            <x14:dxf>
              <fill>
                <patternFill>
                  <bgColor rgb="FFFFC000"/>
                </patternFill>
              </fill>
            </x14:dxf>
          </x14:cfRule>
          <xm:sqref>K16</xm:sqref>
        </x14:conditionalFormatting>
        <x14:conditionalFormatting xmlns:xm="http://schemas.microsoft.com/office/excel/2006/main">
          <x14:cfRule type="containsText" priority="65" operator="containsText" id="{3497C705-6E36-46B6-8D85-2C5443BFBAEF}">
            <xm:f>NOT(ISERROR(SEARCH($K$167,K16)))</xm:f>
            <xm:f>$K$167</xm:f>
            <x14:dxf>
              <fill>
                <patternFill>
                  <bgColor theme="9" tint="0.39994506668294322"/>
                </patternFill>
              </fill>
            </x14:dxf>
          </x14:cfRule>
          <x14:cfRule type="containsText" priority="66" operator="containsText" id="{AF6765E1-CCF7-4CB4-9A34-FEAC1C22B962}">
            <xm:f>NOT(ISERROR(SEARCH($K$166,K16)))</xm:f>
            <xm:f>$K$166</xm:f>
            <x14:dxf>
              <fill>
                <patternFill>
                  <bgColor rgb="FF92D050"/>
                </patternFill>
              </fill>
            </x14:dxf>
          </x14:cfRule>
          <xm:sqref>K16</xm:sqref>
        </x14:conditionalFormatting>
        <x14:conditionalFormatting xmlns:xm="http://schemas.microsoft.com/office/excel/2006/main">
          <x14:cfRule type="containsText" priority="63" operator="containsText" id="{9D5D3016-4C3D-4E07-BFB9-7988ECEC4AD8}">
            <xm:f>NOT(ISERROR(SEARCH($K$162,K18)))</xm:f>
            <xm:f>$K$162</xm:f>
            <x14:dxf>
              <fill>
                <patternFill>
                  <bgColor rgb="FF00B0F0"/>
                </patternFill>
              </fill>
            </x14:dxf>
          </x14:cfRule>
          <x14:cfRule type="containsText" priority="64" operator="containsText" id="{D152B87F-EA26-44E3-BEFB-65C0DF43DB55}">
            <xm:f>NOT(ISERROR(SEARCH($K$165,K18)))</xm:f>
            <xm:f>$K$165</xm:f>
            <x14:dxf>
              <fill>
                <patternFill>
                  <bgColor rgb="FFFFC000"/>
                </patternFill>
              </fill>
            </x14:dxf>
          </x14:cfRule>
          <xm:sqref>K18</xm:sqref>
        </x14:conditionalFormatting>
        <x14:conditionalFormatting xmlns:xm="http://schemas.microsoft.com/office/excel/2006/main">
          <x14:cfRule type="containsText" priority="61" operator="containsText" id="{FD2EBE03-AADE-46D5-BEB1-75113523CD55}">
            <xm:f>NOT(ISERROR(SEARCH($K$167,K18)))</xm:f>
            <xm:f>$K$167</xm:f>
            <x14:dxf>
              <fill>
                <patternFill>
                  <bgColor theme="9" tint="0.39994506668294322"/>
                </patternFill>
              </fill>
            </x14:dxf>
          </x14:cfRule>
          <x14:cfRule type="containsText" priority="62" operator="containsText" id="{ED9AC058-5F29-479F-A936-335956B62898}">
            <xm:f>NOT(ISERROR(SEARCH($K$166,K18)))</xm:f>
            <xm:f>$K$166</xm:f>
            <x14:dxf>
              <fill>
                <patternFill>
                  <bgColor rgb="FF92D050"/>
                </patternFill>
              </fill>
            </x14:dxf>
          </x14:cfRule>
          <xm:sqref>K18</xm:sqref>
        </x14:conditionalFormatting>
        <x14:conditionalFormatting xmlns:xm="http://schemas.microsoft.com/office/excel/2006/main">
          <x14:cfRule type="containsText" priority="59" operator="containsText" id="{6EA9DE9D-588B-498C-8677-D8BE8FD54781}">
            <xm:f>NOT(ISERROR(SEARCH($K$162,K20)))</xm:f>
            <xm:f>$K$162</xm:f>
            <x14:dxf>
              <fill>
                <patternFill>
                  <bgColor rgb="FF00B0F0"/>
                </patternFill>
              </fill>
            </x14:dxf>
          </x14:cfRule>
          <x14:cfRule type="containsText" priority="60" operator="containsText" id="{D222A109-5F1F-4330-9005-7D41F4F18214}">
            <xm:f>NOT(ISERROR(SEARCH($K$165,K20)))</xm:f>
            <xm:f>$K$165</xm:f>
            <x14:dxf>
              <fill>
                <patternFill>
                  <bgColor rgb="FFFFC000"/>
                </patternFill>
              </fill>
            </x14:dxf>
          </x14:cfRule>
          <xm:sqref>K20</xm:sqref>
        </x14:conditionalFormatting>
        <x14:conditionalFormatting xmlns:xm="http://schemas.microsoft.com/office/excel/2006/main">
          <x14:cfRule type="containsText" priority="57" operator="containsText" id="{B39D12B2-7866-466C-B352-B58C1A291B7C}">
            <xm:f>NOT(ISERROR(SEARCH($K$167,K20)))</xm:f>
            <xm:f>$K$167</xm:f>
            <x14:dxf>
              <fill>
                <patternFill>
                  <bgColor theme="9" tint="0.39994506668294322"/>
                </patternFill>
              </fill>
            </x14:dxf>
          </x14:cfRule>
          <x14:cfRule type="containsText" priority="58" operator="containsText" id="{8694272E-A378-426D-8454-B04A2A18793C}">
            <xm:f>NOT(ISERROR(SEARCH($K$166,K20)))</xm:f>
            <xm:f>$K$166</xm:f>
            <x14:dxf>
              <fill>
                <patternFill>
                  <bgColor rgb="FF92D050"/>
                </patternFill>
              </fill>
            </x14:dxf>
          </x14:cfRule>
          <xm:sqref>K20</xm:sqref>
        </x14:conditionalFormatting>
        <x14:conditionalFormatting xmlns:xm="http://schemas.microsoft.com/office/excel/2006/main">
          <x14:cfRule type="containsText" priority="55" operator="containsText" id="{22FB76A0-B997-435C-8008-CD2F4CA344A3}">
            <xm:f>NOT(ISERROR(SEARCH($K$162,K17)))</xm:f>
            <xm:f>$K$162</xm:f>
            <x14:dxf>
              <fill>
                <patternFill>
                  <bgColor rgb="FF00B0F0"/>
                </patternFill>
              </fill>
            </x14:dxf>
          </x14:cfRule>
          <x14:cfRule type="containsText" priority="56" operator="containsText" id="{4D05D1FA-324A-46A8-BA13-68FF2D6C2EEA}">
            <xm:f>NOT(ISERROR(SEARCH($K$165,K17)))</xm:f>
            <xm:f>$K$165</xm:f>
            <x14:dxf>
              <fill>
                <patternFill>
                  <bgColor rgb="FFFFC000"/>
                </patternFill>
              </fill>
            </x14:dxf>
          </x14:cfRule>
          <xm:sqref>K17</xm:sqref>
        </x14:conditionalFormatting>
        <x14:conditionalFormatting xmlns:xm="http://schemas.microsoft.com/office/excel/2006/main">
          <x14:cfRule type="containsText" priority="53" operator="containsText" id="{37DB23EE-70BD-4BAE-871C-C2CB074B2A08}">
            <xm:f>NOT(ISERROR(SEARCH($K$167,K17)))</xm:f>
            <xm:f>$K$167</xm:f>
            <x14:dxf>
              <fill>
                <patternFill>
                  <bgColor theme="9" tint="0.39994506668294322"/>
                </patternFill>
              </fill>
            </x14:dxf>
          </x14:cfRule>
          <x14:cfRule type="containsText" priority="54" operator="containsText" id="{8738C95B-BF7A-4617-B123-FA21FDD7E50D}">
            <xm:f>NOT(ISERROR(SEARCH($K$166,K17)))</xm:f>
            <xm:f>$K$166</xm:f>
            <x14:dxf>
              <fill>
                <patternFill>
                  <bgColor rgb="FF92D050"/>
                </patternFill>
              </fill>
            </x14:dxf>
          </x14:cfRule>
          <xm:sqref>K17</xm:sqref>
        </x14:conditionalFormatting>
        <x14:conditionalFormatting xmlns:xm="http://schemas.microsoft.com/office/excel/2006/main">
          <x14:cfRule type="containsText" priority="51" operator="containsText" id="{643B4070-A40C-4CB2-9E4F-050005CEB463}">
            <xm:f>NOT(ISERROR(SEARCH($K$162,K19)))</xm:f>
            <xm:f>$K$162</xm:f>
            <x14:dxf>
              <fill>
                <patternFill>
                  <bgColor rgb="FF00B0F0"/>
                </patternFill>
              </fill>
            </x14:dxf>
          </x14:cfRule>
          <x14:cfRule type="containsText" priority="52" operator="containsText" id="{BE3A6A1E-46F5-40A7-939E-9FD5882A934D}">
            <xm:f>NOT(ISERROR(SEARCH($K$165,K19)))</xm:f>
            <xm:f>$K$165</xm:f>
            <x14:dxf>
              <fill>
                <patternFill>
                  <bgColor rgb="FFFFC000"/>
                </patternFill>
              </fill>
            </x14:dxf>
          </x14:cfRule>
          <xm:sqref>K19</xm:sqref>
        </x14:conditionalFormatting>
        <x14:conditionalFormatting xmlns:xm="http://schemas.microsoft.com/office/excel/2006/main">
          <x14:cfRule type="containsText" priority="49" operator="containsText" id="{0457AC75-C293-4E72-B93E-FE9E5B5FF0C8}">
            <xm:f>NOT(ISERROR(SEARCH($K$167,K19)))</xm:f>
            <xm:f>$K$167</xm:f>
            <x14:dxf>
              <fill>
                <patternFill>
                  <bgColor theme="9" tint="0.39994506668294322"/>
                </patternFill>
              </fill>
            </x14:dxf>
          </x14:cfRule>
          <x14:cfRule type="containsText" priority="50" operator="containsText" id="{69E7E6AC-20E9-4C10-A6A5-4FBCD76D090B}">
            <xm:f>NOT(ISERROR(SEARCH($K$166,K19)))</xm:f>
            <xm:f>$K$166</xm:f>
            <x14:dxf>
              <fill>
                <patternFill>
                  <bgColor rgb="FF92D050"/>
                </patternFill>
              </fill>
            </x14:dxf>
          </x14:cfRule>
          <xm:sqref>K19</xm:sqref>
        </x14:conditionalFormatting>
        <x14:conditionalFormatting xmlns:xm="http://schemas.microsoft.com/office/excel/2006/main">
          <x14:cfRule type="containsText" priority="47" operator="containsText" id="{6D24C8F1-4490-44ED-8604-6CB09A3AC69B}">
            <xm:f>NOT(ISERROR(SEARCH($K$162,K22)))</xm:f>
            <xm:f>$K$162</xm:f>
            <x14:dxf>
              <fill>
                <patternFill>
                  <bgColor rgb="FF00B0F0"/>
                </patternFill>
              </fill>
            </x14:dxf>
          </x14:cfRule>
          <x14:cfRule type="containsText" priority="48" operator="containsText" id="{AC489128-FC81-498C-95B6-ABFE30851707}">
            <xm:f>NOT(ISERROR(SEARCH($K$165,K22)))</xm:f>
            <xm:f>$K$165</xm:f>
            <x14:dxf>
              <fill>
                <patternFill>
                  <bgColor rgb="FFFFC000"/>
                </patternFill>
              </fill>
            </x14:dxf>
          </x14:cfRule>
          <xm:sqref>K22:K23</xm:sqref>
        </x14:conditionalFormatting>
        <x14:conditionalFormatting xmlns:xm="http://schemas.microsoft.com/office/excel/2006/main">
          <x14:cfRule type="containsText" priority="45" operator="containsText" id="{11A0F0D8-0289-44B0-998F-1D7DC03CAD3D}">
            <xm:f>NOT(ISERROR(SEARCH($K$167,K22)))</xm:f>
            <xm:f>$K$167</xm:f>
            <x14:dxf>
              <fill>
                <patternFill>
                  <bgColor theme="9" tint="0.39994506668294322"/>
                </patternFill>
              </fill>
            </x14:dxf>
          </x14:cfRule>
          <x14:cfRule type="containsText" priority="46" operator="containsText" id="{5DDAEF2E-6F76-4971-9E50-5C96D7ADE76C}">
            <xm:f>NOT(ISERROR(SEARCH($K$166,K22)))</xm:f>
            <xm:f>$K$166</xm:f>
            <x14:dxf>
              <fill>
                <patternFill>
                  <bgColor rgb="FF92D050"/>
                </patternFill>
              </fill>
            </x14:dxf>
          </x14:cfRule>
          <xm:sqref>K22:K23</xm:sqref>
        </x14:conditionalFormatting>
        <x14:conditionalFormatting xmlns:xm="http://schemas.microsoft.com/office/excel/2006/main">
          <x14:cfRule type="containsText" priority="43" operator="containsText" id="{C5A2F10A-BC15-4DAD-9D08-039CC6DF4E5E}">
            <xm:f>NOT(ISERROR(SEARCH($K$162,K25)))</xm:f>
            <xm:f>$K$162</xm:f>
            <x14:dxf>
              <fill>
                <patternFill>
                  <bgColor rgb="FF00B0F0"/>
                </patternFill>
              </fill>
            </x14:dxf>
          </x14:cfRule>
          <x14:cfRule type="containsText" priority="44" operator="containsText" id="{86F5FA74-40AA-4F72-AB0B-E0D86ABDF0A8}">
            <xm:f>NOT(ISERROR(SEARCH($K$165,K25)))</xm:f>
            <xm:f>$K$165</xm:f>
            <x14:dxf>
              <fill>
                <patternFill>
                  <bgColor rgb="FFFFC000"/>
                </patternFill>
              </fill>
            </x14:dxf>
          </x14:cfRule>
          <xm:sqref>K25</xm:sqref>
        </x14:conditionalFormatting>
        <x14:conditionalFormatting xmlns:xm="http://schemas.microsoft.com/office/excel/2006/main">
          <x14:cfRule type="containsText" priority="41" operator="containsText" id="{12DD8238-0F94-4515-8052-93FF78AB6C08}">
            <xm:f>NOT(ISERROR(SEARCH($K$167,K25)))</xm:f>
            <xm:f>$K$167</xm:f>
            <x14:dxf>
              <fill>
                <patternFill>
                  <bgColor theme="9" tint="0.39994506668294322"/>
                </patternFill>
              </fill>
            </x14:dxf>
          </x14:cfRule>
          <x14:cfRule type="containsText" priority="42" operator="containsText" id="{58B0E562-C608-4B10-8E45-7453E2EEAAB6}">
            <xm:f>NOT(ISERROR(SEARCH($K$166,K25)))</xm:f>
            <xm:f>$K$166</xm:f>
            <x14:dxf>
              <fill>
                <patternFill>
                  <bgColor rgb="FF92D050"/>
                </patternFill>
              </fill>
            </x14:dxf>
          </x14:cfRule>
          <xm:sqref>K25</xm:sqref>
        </x14:conditionalFormatting>
        <x14:conditionalFormatting xmlns:xm="http://schemas.microsoft.com/office/excel/2006/main">
          <x14:cfRule type="containsText" priority="39" operator="containsText" id="{B8BED4C2-08D0-47CE-ACCF-16D2BB52F6E8}">
            <xm:f>NOT(ISERROR(SEARCH($K$162,K26)))</xm:f>
            <xm:f>$K$162</xm:f>
            <x14:dxf>
              <fill>
                <patternFill>
                  <bgColor rgb="FF00B0F0"/>
                </patternFill>
              </fill>
            </x14:dxf>
          </x14:cfRule>
          <x14:cfRule type="containsText" priority="40" operator="containsText" id="{2D7F3521-FEFB-47D4-B01D-6780D4846B61}">
            <xm:f>NOT(ISERROR(SEARCH($K$165,K26)))</xm:f>
            <xm:f>$K$165</xm:f>
            <x14:dxf>
              <fill>
                <patternFill>
                  <bgColor rgb="FFFFC000"/>
                </patternFill>
              </fill>
            </x14:dxf>
          </x14:cfRule>
          <xm:sqref>K26:K31</xm:sqref>
        </x14:conditionalFormatting>
        <x14:conditionalFormatting xmlns:xm="http://schemas.microsoft.com/office/excel/2006/main">
          <x14:cfRule type="containsText" priority="37" operator="containsText" id="{1D2E473B-B3ED-486E-BD4D-367E8887E768}">
            <xm:f>NOT(ISERROR(SEARCH($K$167,K26)))</xm:f>
            <xm:f>$K$167</xm:f>
            <x14:dxf>
              <fill>
                <patternFill>
                  <bgColor theme="9" tint="0.39994506668294322"/>
                </patternFill>
              </fill>
            </x14:dxf>
          </x14:cfRule>
          <x14:cfRule type="containsText" priority="38" operator="containsText" id="{705E02A1-918F-469B-9C85-B14FFCE70BA0}">
            <xm:f>NOT(ISERROR(SEARCH($K$166,K26)))</xm:f>
            <xm:f>$K$166</xm:f>
            <x14:dxf>
              <fill>
                <patternFill>
                  <bgColor rgb="FF92D050"/>
                </patternFill>
              </fill>
            </x14:dxf>
          </x14:cfRule>
          <xm:sqref>K26:K31</xm:sqref>
        </x14:conditionalFormatting>
        <x14:conditionalFormatting xmlns:xm="http://schemas.microsoft.com/office/excel/2006/main">
          <x14:cfRule type="containsText" priority="35" operator="containsText" id="{B79B5B72-3C7D-42FE-B57E-4BAFD1190282}">
            <xm:f>NOT(ISERROR(SEARCH($K$162,K34)))</xm:f>
            <xm:f>$K$162</xm:f>
            <x14:dxf>
              <fill>
                <patternFill>
                  <bgColor rgb="FF00B0F0"/>
                </patternFill>
              </fill>
            </x14:dxf>
          </x14:cfRule>
          <x14:cfRule type="containsText" priority="36" operator="containsText" id="{D723829A-1F08-4D2B-B1F3-2614709AB250}">
            <xm:f>NOT(ISERROR(SEARCH($K$165,K34)))</xm:f>
            <xm:f>$K$165</xm:f>
            <x14:dxf>
              <fill>
                <patternFill>
                  <bgColor rgb="FFFFC000"/>
                </patternFill>
              </fill>
            </x14:dxf>
          </x14:cfRule>
          <xm:sqref>K34</xm:sqref>
        </x14:conditionalFormatting>
        <x14:conditionalFormatting xmlns:xm="http://schemas.microsoft.com/office/excel/2006/main">
          <x14:cfRule type="containsText" priority="33" operator="containsText" id="{A1961383-65B2-4AEE-A036-7CDCFFDA13EA}">
            <xm:f>NOT(ISERROR(SEARCH($K$167,K34)))</xm:f>
            <xm:f>$K$167</xm:f>
            <x14:dxf>
              <fill>
                <patternFill>
                  <bgColor theme="9" tint="0.39994506668294322"/>
                </patternFill>
              </fill>
            </x14:dxf>
          </x14:cfRule>
          <x14:cfRule type="containsText" priority="34" operator="containsText" id="{2CF6CD86-11AD-4853-88B1-84989B150D09}">
            <xm:f>NOT(ISERROR(SEARCH($K$166,K34)))</xm:f>
            <xm:f>$K$166</xm:f>
            <x14:dxf>
              <fill>
                <patternFill>
                  <bgColor rgb="FF92D050"/>
                </patternFill>
              </fill>
            </x14:dxf>
          </x14:cfRule>
          <xm:sqref>K34</xm:sqref>
        </x14:conditionalFormatting>
        <x14:conditionalFormatting xmlns:xm="http://schemas.microsoft.com/office/excel/2006/main">
          <x14:cfRule type="containsText" priority="31" operator="containsText" id="{418C5D34-955D-4A85-8E6D-0231126429BA}">
            <xm:f>NOT(ISERROR(SEARCH($K$162,K36)))</xm:f>
            <xm:f>$K$162</xm:f>
            <x14:dxf>
              <fill>
                <patternFill>
                  <bgColor rgb="FF00B0F0"/>
                </patternFill>
              </fill>
            </x14:dxf>
          </x14:cfRule>
          <x14:cfRule type="containsText" priority="32" operator="containsText" id="{5A3BE71C-B7AA-47C2-9347-23DDD67765DD}">
            <xm:f>NOT(ISERROR(SEARCH($K$165,K36)))</xm:f>
            <xm:f>$K$165</xm:f>
            <x14:dxf>
              <fill>
                <patternFill>
                  <bgColor rgb="FFFFC000"/>
                </patternFill>
              </fill>
            </x14:dxf>
          </x14:cfRule>
          <xm:sqref>K36:K37</xm:sqref>
        </x14:conditionalFormatting>
        <x14:conditionalFormatting xmlns:xm="http://schemas.microsoft.com/office/excel/2006/main">
          <x14:cfRule type="containsText" priority="29" operator="containsText" id="{F92337F6-262D-46F8-92F5-4BA96BC90428}">
            <xm:f>NOT(ISERROR(SEARCH($K$167,K36)))</xm:f>
            <xm:f>$K$167</xm:f>
            <x14:dxf>
              <fill>
                <patternFill>
                  <bgColor theme="9" tint="0.39994506668294322"/>
                </patternFill>
              </fill>
            </x14:dxf>
          </x14:cfRule>
          <x14:cfRule type="containsText" priority="30" operator="containsText" id="{5E2230DB-06C8-43C5-A06B-C416F412AADB}">
            <xm:f>NOT(ISERROR(SEARCH($K$166,K36)))</xm:f>
            <xm:f>$K$166</xm:f>
            <x14:dxf>
              <fill>
                <patternFill>
                  <bgColor rgb="FF92D050"/>
                </patternFill>
              </fill>
            </x14:dxf>
          </x14:cfRule>
          <xm:sqref>K36:K37</xm:sqref>
        </x14:conditionalFormatting>
        <x14:conditionalFormatting xmlns:xm="http://schemas.microsoft.com/office/excel/2006/main">
          <x14:cfRule type="containsText" priority="27" operator="containsText" id="{24BC80C9-B99B-42B2-8A88-1497638C2C98}">
            <xm:f>NOT(ISERROR(SEARCH($K$162,K39)))</xm:f>
            <xm:f>$K$162</xm:f>
            <x14:dxf>
              <fill>
                <patternFill>
                  <bgColor rgb="FF00B0F0"/>
                </patternFill>
              </fill>
            </x14:dxf>
          </x14:cfRule>
          <x14:cfRule type="containsText" priority="28" operator="containsText" id="{BFEF2E80-2A27-49FF-B5AB-53D2B2E81A43}">
            <xm:f>NOT(ISERROR(SEARCH($K$165,K39)))</xm:f>
            <xm:f>$K$165</xm:f>
            <x14:dxf>
              <fill>
                <patternFill>
                  <bgColor rgb="FFFFC000"/>
                </patternFill>
              </fill>
            </x14:dxf>
          </x14:cfRule>
          <xm:sqref>K39:K71</xm:sqref>
        </x14:conditionalFormatting>
        <x14:conditionalFormatting xmlns:xm="http://schemas.microsoft.com/office/excel/2006/main">
          <x14:cfRule type="containsText" priority="25" operator="containsText" id="{B343419C-AEC8-4CC1-B385-3965E8B7EFBE}">
            <xm:f>NOT(ISERROR(SEARCH($K$167,K39)))</xm:f>
            <xm:f>$K$167</xm:f>
            <x14:dxf>
              <fill>
                <patternFill>
                  <bgColor theme="9" tint="0.39994506668294322"/>
                </patternFill>
              </fill>
            </x14:dxf>
          </x14:cfRule>
          <x14:cfRule type="containsText" priority="26" operator="containsText" id="{65F3C37C-7450-4C9A-9CD3-2D3C6CACC16D}">
            <xm:f>NOT(ISERROR(SEARCH($K$166,K39)))</xm:f>
            <xm:f>$K$166</xm:f>
            <x14:dxf>
              <fill>
                <patternFill>
                  <bgColor rgb="FF92D050"/>
                </patternFill>
              </fill>
            </x14:dxf>
          </x14:cfRule>
          <xm:sqref>K39:K71</xm:sqref>
        </x14:conditionalFormatting>
        <x14:conditionalFormatting xmlns:xm="http://schemas.microsoft.com/office/excel/2006/main">
          <x14:cfRule type="containsText" priority="23" operator="containsText" id="{BB8282C0-6560-437E-BB3B-66BCD88053A7}">
            <xm:f>NOT(ISERROR(SEARCH($K$162,K74)))</xm:f>
            <xm:f>$K$162</xm:f>
            <x14:dxf>
              <fill>
                <patternFill>
                  <bgColor rgb="FF00B0F0"/>
                </patternFill>
              </fill>
            </x14:dxf>
          </x14:cfRule>
          <x14:cfRule type="containsText" priority="24" operator="containsText" id="{76E86CC5-E098-4008-8016-6ADB09093144}">
            <xm:f>NOT(ISERROR(SEARCH($K$165,K74)))</xm:f>
            <xm:f>$K$165</xm:f>
            <x14:dxf>
              <fill>
                <patternFill>
                  <bgColor rgb="FFFFC000"/>
                </patternFill>
              </fill>
            </x14:dxf>
          </x14:cfRule>
          <xm:sqref>K74</xm:sqref>
        </x14:conditionalFormatting>
        <x14:conditionalFormatting xmlns:xm="http://schemas.microsoft.com/office/excel/2006/main">
          <x14:cfRule type="containsText" priority="21" operator="containsText" id="{F4057FEE-A144-4AE1-A95A-AF65CBB64F63}">
            <xm:f>NOT(ISERROR(SEARCH($K$167,K74)))</xm:f>
            <xm:f>$K$167</xm:f>
            <x14:dxf>
              <fill>
                <patternFill>
                  <bgColor theme="9" tint="0.39994506668294322"/>
                </patternFill>
              </fill>
            </x14:dxf>
          </x14:cfRule>
          <x14:cfRule type="containsText" priority="22" operator="containsText" id="{6D85E175-ECE0-42F5-8214-4CD2AC46D190}">
            <xm:f>NOT(ISERROR(SEARCH($K$166,K74)))</xm:f>
            <xm:f>$K$166</xm:f>
            <x14:dxf>
              <fill>
                <patternFill>
                  <bgColor rgb="FF92D050"/>
                </patternFill>
              </fill>
            </x14:dxf>
          </x14:cfRule>
          <xm:sqref>K74</xm:sqref>
        </x14:conditionalFormatting>
        <x14:conditionalFormatting xmlns:xm="http://schemas.microsoft.com/office/excel/2006/main">
          <x14:cfRule type="containsText" priority="19" operator="containsText" id="{16D09722-97E1-4122-AA7D-DED48609EAD3}">
            <xm:f>NOT(ISERROR(SEARCH($K$162,K75)))</xm:f>
            <xm:f>$K$162</xm:f>
            <x14:dxf>
              <fill>
                <patternFill>
                  <bgColor rgb="FF00B0F0"/>
                </patternFill>
              </fill>
            </x14:dxf>
          </x14:cfRule>
          <x14:cfRule type="containsText" priority="20" operator="containsText" id="{BD2F1A4C-AF6E-4071-8BDB-6B37AAF62116}">
            <xm:f>NOT(ISERROR(SEARCH($K$165,K75)))</xm:f>
            <xm:f>$K$165</xm:f>
            <x14:dxf>
              <fill>
                <patternFill>
                  <bgColor rgb="FFFFC000"/>
                </patternFill>
              </fill>
            </x14:dxf>
          </x14:cfRule>
          <xm:sqref>K75</xm:sqref>
        </x14:conditionalFormatting>
        <x14:conditionalFormatting xmlns:xm="http://schemas.microsoft.com/office/excel/2006/main">
          <x14:cfRule type="containsText" priority="17" operator="containsText" id="{5A9492CB-53AB-4890-BCD2-3B9E9BD09A83}">
            <xm:f>NOT(ISERROR(SEARCH($K$167,K75)))</xm:f>
            <xm:f>$K$167</xm:f>
            <x14:dxf>
              <fill>
                <patternFill>
                  <bgColor theme="9" tint="0.39994506668294322"/>
                </patternFill>
              </fill>
            </x14:dxf>
          </x14:cfRule>
          <x14:cfRule type="containsText" priority="18" operator="containsText" id="{F3849744-F37F-4403-B398-2C31775C0367}">
            <xm:f>NOT(ISERROR(SEARCH($K$166,K75)))</xm:f>
            <xm:f>$K$166</xm:f>
            <x14:dxf>
              <fill>
                <patternFill>
                  <bgColor rgb="FF92D050"/>
                </patternFill>
              </fill>
            </x14:dxf>
          </x14:cfRule>
          <xm:sqref>K75</xm:sqref>
        </x14:conditionalFormatting>
        <x14:conditionalFormatting xmlns:xm="http://schemas.microsoft.com/office/excel/2006/main">
          <x14:cfRule type="containsText" priority="15" operator="containsText" id="{7B261107-62B5-4E7C-B6AC-C9F441416C50}">
            <xm:f>NOT(ISERROR(SEARCH($K$162,K72)))</xm:f>
            <xm:f>$K$162</xm:f>
            <x14:dxf>
              <fill>
                <patternFill>
                  <bgColor rgb="FF00B0F0"/>
                </patternFill>
              </fill>
            </x14:dxf>
          </x14:cfRule>
          <x14:cfRule type="containsText" priority="16" operator="containsText" id="{38D2788C-2834-48BF-B706-6B8DF45D4800}">
            <xm:f>NOT(ISERROR(SEARCH($K$165,K72)))</xm:f>
            <xm:f>$K$165</xm:f>
            <x14:dxf>
              <fill>
                <patternFill>
                  <bgColor rgb="FFFFC000"/>
                </patternFill>
              </fill>
            </x14:dxf>
          </x14:cfRule>
          <xm:sqref>K72</xm:sqref>
        </x14:conditionalFormatting>
        <x14:conditionalFormatting xmlns:xm="http://schemas.microsoft.com/office/excel/2006/main">
          <x14:cfRule type="containsText" priority="13" operator="containsText" id="{9C6C4D00-B4A4-4868-9132-6D69D623CC10}">
            <xm:f>NOT(ISERROR(SEARCH($K$167,K72)))</xm:f>
            <xm:f>$K$167</xm:f>
            <x14:dxf>
              <fill>
                <patternFill>
                  <bgColor theme="9" tint="0.39994506668294322"/>
                </patternFill>
              </fill>
            </x14:dxf>
          </x14:cfRule>
          <x14:cfRule type="containsText" priority="14" operator="containsText" id="{0ED114A1-DD19-42AD-B7EB-A5A0ACBFCBA0}">
            <xm:f>NOT(ISERROR(SEARCH($K$166,K72)))</xm:f>
            <xm:f>$K$166</xm:f>
            <x14:dxf>
              <fill>
                <patternFill>
                  <bgColor rgb="FF92D050"/>
                </patternFill>
              </fill>
            </x14:dxf>
          </x14:cfRule>
          <xm:sqref>K72</xm:sqref>
        </x14:conditionalFormatting>
        <x14:conditionalFormatting xmlns:xm="http://schemas.microsoft.com/office/excel/2006/main">
          <x14:cfRule type="containsText" priority="11" operator="containsText" id="{8D8444DD-297F-4819-BDB0-9F691FA8A153}">
            <xm:f>NOT(ISERROR(SEARCH($K$162,K76)))</xm:f>
            <xm:f>$K$162</xm:f>
            <x14:dxf>
              <fill>
                <patternFill>
                  <bgColor rgb="FF00B0F0"/>
                </patternFill>
              </fill>
            </x14:dxf>
          </x14:cfRule>
          <x14:cfRule type="containsText" priority="12" operator="containsText" id="{1E341990-D842-4C11-9533-89FEB4437E59}">
            <xm:f>NOT(ISERROR(SEARCH($K$165,K76)))</xm:f>
            <xm:f>$K$165</xm:f>
            <x14:dxf>
              <fill>
                <patternFill>
                  <bgColor rgb="FFFFC000"/>
                </patternFill>
              </fill>
            </x14:dxf>
          </x14:cfRule>
          <xm:sqref>K76:K79</xm:sqref>
        </x14:conditionalFormatting>
        <x14:conditionalFormatting xmlns:xm="http://schemas.microsoft.com/office/excel/2006/main">
          <x14:cfRule type="containsText" priority="9" operator="containsText" id="{A0AAA443-83AB-41BA-BCF5-D2042CEC0A89}">
            <xm:f>NOT(ISERROR(SEARCH($K$167,K76)))</xm:f>
            <xm:f>$K$167</xm:f>
            <x14:dxf>
              <fill>
                <patternFill>
                  <bgColor theme="9" tint="0.39994506668294322"/>
                </patternFill>
              </fill>
            </x14:dxf>
          </x14:cfRule>
          <x14:cfRule type="containsText" priority="10" operator="containsText" id="{DE8F7858-0E4E-479B-A133-8BDB5C7B019B}">
            <xm:f>NOT(ISERROR(SEARCH($K$166,K76)))</xm:f>
            <xm:f>$K$166</xm:f>
            <x14:dxf>
              <fill>
                <patternFill>
                  <bgColor rgb="FF92D050"/>
                </patternFill>
              </fill>
            </x14:dxf>
          </x14:cfRule>
          <xm:sqref>K76:K79</xm:sqref>
        </x14:conditionalFormatting>
        <x14:conditionalFormatting xmlns:xm="http://schemas.microsoft.com/office/excel/2006/main">
          <x14:cfRule type="containsText" priority="3" operator="containsText" id="{938FE625-D95B-4478-BAC3-F6C1713584DB}">
            <xm:f>NOT(ISERROR(SEARCH($K$162,K81)))</xm:f>
            <xm:f>$K$162</xm:f>
            <x14:dxf>
              <fill>
                <patternFill>
                  <bgColor rgb="FF00B0F0"/>
                </patternFill>
              </fill>
            </x14:dxf>
          </x14:cfRule>
          <x14:cfRule type="containsText" priority="4" operator="containsText" id="{61C8A872-1612-4EDC-B0D6-74D362E762EF}">
            <xm:f>NOT(ISERROR(SEARCH($K$165,K81)))</xm:f>
            <xm:f>$K$165</xm:f>
            <x14:dxf>
              <fill>
                <patternFill>
                  <bgColor rgb="FFFFC000"/>
                </patternFill>
              </fill>
            </x14:dxf>
          </x14:cfRule>
          <xm:sqref>K81:K155</xm:sqref>
        </x14:conditionalFormatting>
        <x14:conditionalFormatting xmlns:xm="http://schemas.microsoft.com/office/excel/2006/main">
          <x14:cfRule type="containsText" priority="1" operator="containsText" id="{FB00135A-D436-4B68-B8C9-F4FA5873881F}">
            <xm:f>NOT(ISERROR(SEARCH($K$167,K81)))</xm:f>
            <xm:f>$K$167</xm:f>
            <x14:dxf>
              <fill>
                <patternFill>
                  <bgColor theme="9" tint="0.39994506668294322"/>
                </patternFill>
              </fill>
            </x14:dxf>
          </x14:cfRule>
          <x14:cfRule type="containsText" priority="2" operator="containsText" id="{A4443EC0-BBB8-4907-B5D4-369609770C3D}">
            <xm:f>NOT(ISERROR(SEARCH($K$166,K81)))</xm:f>
            <xm:f>$K$166</xm:f>
            <x14:dxf>
              <fill>
                <patternFill>
                  <bgColor rgb="FF92D050"/>
                </patternFill>
              </fill>
            </x14:dxf>
          </x14:cfRule>
          <xm:sqref>K81:K155</xm:sqref>
        </x14:conditionalFormatting>
      </x14:conditionalFormatting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E71D9E-C197-4CD6-A47A-EBE0AB688824}">
  <dimension ref="A1:O1261"/>
  <sheetViews>
    <sheetView workbookViewId="0">
      <selection sqref="A1:D1"/>
    </sheetView>
  </sheetViews>
  <sheetFormatPr baseColWidth="10" defaultRowHeight="15" x14ac:dyDescent="0.25"/>
  <cols>
    <col min="1" max="1" width="39.5703125" customWidth="1"/>
    <col min="2" max="2" width="37.7109375" customWidth="1"/>
    <col min="3" max="3" width="18" customWidth="1"/>
    <col min="4" max="4" width="22.7109375" customWidth="1"/>
    <col min="5" max="5" width="29.140625" customWidth="1"/>
    <col min="6" max="6" width="23.7109375" customWidth="1"/>
    <col min="7" max="7" width="29.28515625" customWidth="1"/>
    <col min="8" max="8" width="45" customWidth="1"/>
  </cols>
  <sheetData>
    <row r="1" spans="1:6" ht="44.25" customHeight="1" thickBot="1" x14ac:dyDescent="0.3">
      <c r="A1" s="689" t="s">
        <v>943</v>
      </c>
      <c r="B1" s="690"/>
      <c r="C1" s="690"/>
      <c r="D1" s="691"/>
    </row>
    <row r="2" spans="1:6" x14ac:dyDescent="0.25">
      <c r="A2" s="692" t="s">
        <v>342</v>
      </c>
      <c r="B2" s="693"/>
      <c r="C2" s="693"/>
      <c r="D2" s="694"/>
    </row>
    <row r="3" spans="1:6" ht="15.75" thickBot="1" x14ac:dyDescent="0.3">
      <c r="A3" s="695"/>
      <c r="B3" s="696"/>
      <c r="C3" s="696"/>
      <c r="D3" s="697"/>
    </row>
    <row r="4" spans="1:6" ht="57" customHeight="1" thickBot="1" x14ac:dyDescent="0.3">
      <c r="A4" s="698" t="str">
        <f>'[2]MAPA DE RIESGOS'!J5</f>
        <v>Verificar los saldos registrados en SIIF de la vigencia anterior con corte a 31 de diciembre.</v>
      </c>
      <c r="B4" s="699"/>
      <c r="C4" s="699"/>
      <c r="D4" s="700"/>
    </row>
    <row r="5" spans="1:6" ht="48" thickBot="1" x14ac:dyDescent="0.3">
      <c r="A5" s="379" t="s">
        <v>326</v>
      </c>
      <c r="B5" s="380" t="s">
        <v>327</v>
      </c>
      <c r="C5" s="380" t="s">
        <v>328</v>
      </c>
      <c r="D5" s="381" t="s">
        <v>366</v>
      </c>
    </row>
    <row r="6" spans="1:6" ht="44.25" customHeight="1" x14ac:dyDescent="0.25">
      <c r="A6" s="701" t="s">
        <v>312</v>
      </c>
      <c r="B6" s="382" t="s">
        <v>317</v>
      </c>
      <c r="C6" s="383"/>
      <c r="D6" s="384" t="b">
        <f>IF(C6="Asignado",15,IF(C6="No ASignado",0))</f>
        <v>0</v>
      </c>
    </row>
    <row r="7" spans="1:6" ht="60.75" customHeight="1" x14ac:dyDescent="0.25">
      <c r="A7" s="702"/>
      <c r="B7" s="367" t="s">
        <v>318</v>
      </c>
      <c r="C7" s="369"/>
      <c r="D7" s="27" t="b">
        <f>IF(C7="Adecuado",15,IF(C7="Inadecuado",0))</f>
        <v>0</v>
      </c>
    </row>
    <row r="8" spans="1:6" ht="72" customHeight="1" x14ac:dyDescent="0.25">
      <c r="A8" s="144" t="s">
        <v>313</v>
      </c>
      <c r="B8" s="367" t="s">
        <v>323</v>
      </c>
      <c r="C8" s="369"/>
      <c r="D8" s="27" t="b">
        <f>IF(C8="OPORTUNA",15,IF(C8="INOPORTUNA",0))</f>
        <v>0</v>
      </c>
    </row>
    <row r="9" spans="1:6" ht="103.5" customHeight="1" x14ac:dyDescent="0.25">
      <c r="A9" s="144" t="s">
        <v>314</v>
      </c>
      <c r="B9" s="367" t="s">
        <v>329</v>
      </c>
      <c r="C9" s="128"/>
      <c r="D9" s="27" t="b">
        <f>IF(C9="PREVENIR",15,IF(C9="DETECTAR",10,IF(C9="NO ES UN CONTROL",0)))</f>
        <v>0</v>
      </c>
    </row>
    <row r="10" spans="1:6" ht="78.75" customHeight="1" thickBot="1" x14ac:dyDescent="0.3">
      <c r="A10" s="144" t="s">
        <v>331</v>
      </c>
      <c r="B10" s="367" t="s">
        <v>332</v>
      </c>
      <c r="C10" s="129"/>
      <c r="D10" s="27" t="b">
        <f>IF(C10="CONFIABLE",15,IF(C10="NO CONFIABLE",0))</f>
        <v>0</v>
      </c>
    </row>
    <row r="11" spans="1:6" ht="84.75" customHeight="1" x14ac:dyDescent="0.25">
      <c r="A11" s="164" t="s">
        <v>335</v>
      </c>
      <c r="B11" s="367" t="s">
        <v>336</v>
      </c>
      <c r="C11" s="368"/>
      <c r="D11" s="27" t="b">
        <f>IF(C11="SE INVESTIGAN Y RESUELVEN OPORTUNAMENTE",15,IF(C11="NO SE INVESTIGAN Y RESUELVEN OPORTUNAMENTE",0))</f>
        <v>0</v>
      </c>
      <c r="E11" s="703" t="s">
        <v>369</v>
      </c>
      <c r="F11" s="704"/>
    </row>
    <row r="12" spans="1:6" ht="70.5" customHeight="1" x14ac:dyDescent="0.25">
      <c r="A12" s="144" t="s">
        <v>339</v>
      </c>
      <c r="B12" s="367" t="s">
        <v>340</v>
      </c>
      <c r="C12" s="369"/>
      <c r="D12" s="27" t="b">
        <f>IF(C12="COMPLETA",10,IF(C12="INCOMPLETA",5,IF(C12="NO EXISTE",0)))</f>
        <v>0</v>
      </c>
      <c r="E12" s="705" t="s">
        <v>376</v>
      </c>
      <c r="F12" s="707" t="str">
        <f>IF(D13&gt;=96,"FUERTE",IF(D13&gt;=86,"MODERADO",IF(D13&lt;=85,"DEBIL")))</f>
        <v>DEBIL</v>
      </c>
    </row>
    <row r="13" spans="1:6" ht="21" thickBot="1" x14ac:dyDescent="0.3">
      <c r="A13" s="709" t="s">
        <v>375</v>
      </c>
      <c r="B13" s="710"/>
      <c r="C13" s="710"/>
      <c r="D13" s="385">
        <f>SUM(D6:D12)</f>
        <v>0</v>
      </c>
      <c r="E13" s="706"/>
      <c r="F13" s="708"/>
    </row>
    <row r="14" spans="1:6" x14ac:dyDescent="0.25">
      <c r="E14" s="131"/>
    </row>
    <row r="15" spans="1:6" ht="15.75" thickBot="1" x14ac:dyDescent="0.3">
      <c r="E15" s="131"/>
    </row>
    <row r="16" spans="1:6" ht="45.75" customHeight="1" thickBot="1" x14ac:dyDescent="0.3">
      <c r="A16" s="678" t="s">
        <v>949</v>
      </c>
      <c r="B16" s="679"/>
      <c r="C16" s="679"/>
      <c r="D16" s="679"/>
      <c r="E16" s="680"/>
    </row>
    <row r="17" spans="1:7" ht="45" customHeight="1" thickBot="1" x14ac:dyDescent="0.3">
      <c r="A17" s="386" t="s">
        <v>950</v>
      </c>
      <c r="B17" s="681" t="s">
        <v>951</v>
      </c>
      <c r="C17" s="681"/>
      <c r="D17" s="681"/>
      <c r="E17" s="682"/>
    </row>
    <row r="18" spans="1:7" ht="57" customHeight="1" x14ac:dyDescent="0.25">
      <c r="A18" s="387"/>
      <c r="B18" s="683" t="b">
        <f>IF(A18="FUERTE","EL CONTROL SE EJECUTA DE MANERA CONSISTENTE POR PARTE DEL RESPONSABLE",IF(A18="MODERADO","EL CONTROL SE EJECUTA ALGUNAS VECES POR PARTE DEL RESPONSABLE",IF(A18="DEBIL","EL CONTROL NO SE EJECUTA POR PARTE DEL RESPONSABLE")))</f>
        <v>0</v>
      </c>
      <c r="C18" s="683"/>
      <c r="D18" s="683"/>
      <c r="E18" s="683"/>
      <c r="F18" s="388"/>
      <c r="G18" s="388"/>
    </row>
    <row r="20" spans="1:7" ht="15.75" thickBot="1" x14ac:dyDescent="0.3"/>
    <row r="21" spans="1:7" ht="44.25" customHeight="1" thickBot="1" x14ac:dyDescent="0.3">
      <c r="A21" s="678" t="s">
        <v>952</v>
      </c>
      <c r="B21" s="679"/>
      <c r="C21" s="679"/>
      <c r="D21" s="679"/>
      <c r="E21" s="680"/>
    </row>
    <row r="22" spans="1:7" x14ac:dyDescent="0.25">
      <c r="A22" s="684" t="s">
        <v>953</v>
      </c>
      <c r="B22" s="686" t="s">
        <v>40</v>
      </c>
      <c r="C22" s="686"/>
      <c r="D22" s="687" t="s">
        <v>41</v>
      </c>
      <c r="E22" s="688"/>
    </row>
    <row r="23" spans="1:7" s="32" customFormat="1" ht="47.25" customHeight="1" x14ac:dyDescent="0.25">
      <c r="A23" s="685"/>
      <c r="B23" s="389" t="s">
        <v>954</v>
      </c>
      <c r="C23" s="389" t="s">
        <v>955</v>
      </c>
      <c r="D23" s="390" t="s">
        <v>954</v>
      </c>
      <c r="E23" s="391" t="s">
        <v>955</v>
      </c>
    </row>
    <row r="24" spans="1:7" s="32" customFormat="1" ht="50.25" customHeight="1" thickBot="1" x14ac:dyDescent="0.3">
      <c r="A24" s="392" t="str">
        <f>F12</f>
        <v>DEBIL</v>
      </c>
      <c r="B24" s="393"/>
      <c r="C24" s="394" t="b">
        <f>IF(B24="Directamente",2,IF(B24="Indirectamente",1,IF(B24="No disminuye",0)))</f>
        <v>0</v>
      </c>
      <c r="D24" s="395"/>
      <c r="E24" s="396" t="b">
        <f>IF(D24="Directamente",2,IF(D24="Indirectamente",1,IF(D24="No disminuye",0)))</f>
        <v>0</v>
      </c>
    </row>
    <row r="29" spans="1:7" ht="15.75" thickBot="1" x14ac:dyDescent="0.3"/>
    <row r="30" spans="1:7" ht="44.25" customHeight="1" thickBot="1" x14ac:dyDescent="0.3">
      <c r="A30" s="689" t="s">
        <v>943</v>
      </c>
      <c r="B30" s="690"/>
      <c r="C30" s="690"/>
      <c r="D30" s="691"/>
    </row>
    <row r="31" spans="1:7" x14ac:dyDescent="0.25">
      <c r="A31" s="692" t="s">
        <v>342</v>
      </c>
      <c r="B31" s="693"/>
      <c r="C31" s="693"/>
      <c r="D31" s="694"/>
    </row>
    <row r="32" spans="1:7" ht="15.75" thickBot="1" x14ac:dyDescent="0.3">
      <c r="A32" s="695"/>
      <c r="B32" s="696"/>
      <c r="C32" s="696"/>
      <c r="D32" s="697"/>
    </row>
    <row r="33" spans="1:7" ht="57" customHeight="1" thickBot="1" x14ac:dyDescent="0.3">
      <c r="A33" s="698" t="str">
        <f>'[2]MAPA DE RIESGOS'!J6</f>
        <v>Información reportada en el SIIF Nación.</v>
      </c>
      <c r="B33" s="699"/>
      <c r="C33" s="699"/>
      <c r="D33" s="700"/>
    </row>
    <row r="34" spans="1:7" ht="48" thickBot="1" x14ac:dyDescent="0.3">
      <c r="A34" s="379" t="s">
        <v>326</v>
      </c>
      <c r="B34" s="380" t="s">
        <v>327</v>
      </c>
      <c r="C34" s="380" t="s">
        <v>328</v>
      </c>
      <c r="D34" s="381" t="s">
        <v>366</v>
      </c>
    </row>
    <row r="35" spans="1:7" ht="44.25" customHeight="1" x14ac:dyDescent="0.25">
      <c r="A35" s="701" t="s">
        <v>312</v>
      </c>
      <c r="B35" s="382" t="s">
        <v>317</v>
      </c>
      <c r="C35" s="383"/>
      <c r="D35" s="384" t="b">
        <f>IF(C35="Asignado",15,IF(C35="No ASignado",0))</f>
        <v>0</v>
      </c>
    </row>
    <row r="36" spans="1:7" ht="60.75" customHeight="1" x14ac:dyDescent="0.25">
      <c r="A36" s="702"/>
      <c r="B36" s="367" t="s">
        <v>318</v>
      </c>
      <c r="C36" s="369"/>
      <c r="D36" s="27" t="b">
        <f>IF(C36="Adecuado",15,IF(C36="Inadecuado",0))</f>
        <v>0</v>
      </c>
    </row>
    <row r="37" spans="1:7" ht="72" customHeight="1" x14ac:dyDescent="0.25">
      <c r="A37" s="144" t="s">
        <v>313</v>
      </c>
      <c r="B37" s="367" t="s">
        <v>323</v>
      </c>
      <c r="C37" s="369"/>
      <c r="D37" s="27" t="b">
        <f>IF(C37="OPORTUNA",15,IF(C37="INOPORTUNA",0))</f>
        <v>0</v>
      </c>
    </row>
    <row r="38" spans="1:7" ht="103.5" customHeight="1" x14ac:dyDescent="0.25">
      <c r="A38" s="144" t="s">
        <v>314</v>
      </c>
      <c r="B38" s="367" t="s">
        <v>329</v>
      </c>
      <c r="C38" s="128"/>
      <c r="D38" s="27" t="b">
        <f>IF(C38="PREVENIR",15,IF(C38="DETECTAR",10,IF(C38="NO ES UN CONTROL",0)))</f>
        <v>0</v>
      </c>
    </row>
    <row r="39" spans="1:7" ht="78.75" customHeight="1" thickBot="1" x14ac:dyDescent="0.3">
      <c r="A39" s="144" t="s">
        <v>331</v>
      </c>
      <c r="B39" s="367" t="s">
        <v>332</v>
      </c>
      <c r="C39" s="129"/>
      <c r="D39" s="27" t="b">
        <f>IF(C39="CONFIABLE",15,IF(C39="NO CONFIABLE",0))</f>
        <v>0</v>
      </c>
    </row>
    <row r="40" spans="1:7" ht="84.75" customHeight="1" x14ac:dyDescent="0.25">
      <c r="A40" s="164" t="s">
        <v>335</v>
      </c>
      <c r="B40" s="367" t="s">
        <v>336</v>
      </c>
      <c r="C40" s="368"/>
      <c r="D40" s="27" t="b">
        <f>IF(C40="SE INVESTIGAN Y RESUELVEN OPORTUNAMENTE",15,IF(C40="NO SE INVESTIGAN Y RESUELVEN OPORTUNAMENTE",0))</f>
        <v>0</v>
      </c>
      <c r="E40" s="703" t="s">
        <v>369</v>
      </c>
      <c r="F40" s="704"/>
    </row>
    <row r="41" spans="1:7" ht="70.5" customHeight="1" x14ac:dyDescent="0.25">
      <c r="A41" s="144" t="s">
        <v>339</v>
      </c>
      <c r="B41" s="367" t="s">
        <v>340</v>
      </c>
      <c r="C41" s="369"/>
      <c r="D41" s="27" t="b">
        <f>IF(C41="COMPLETA",10,IF(C41="INCOMPLETA",5,IF(C41="NO EXISTE",0)))</f>
        <v>0</v>
      </c>
      <c r="E41" s="705" t="s">
        <v>376</v>
      </c>
      <c r="F41" s="707" t="str">
        <f>IF(D42&gt;=96,"FUERTE",IF(D42&gt;=86,"MODERADO",IF(D42&lt;=85,"DEBIL")))</f>
        <v>DEBIL</v>
      </c>
    </row>
    <row r="42" spans="1:7" ht="21" thickBot="1" x14ac:dyDescent="0.3">
      <c r="A42" s="709" t="s">
        <v>375</v>
      </c>
      <c r="B42" s="710"/>
      <c r="C42" s="710"/>
      <c r="D42" s="385">
        <f>SUM(D35:D41)</f>
        <v>0</v>
      </c>
      <c r="E42" s="706"/>
      <c r="F42" s="708"/>
    </row>
    <row r="43" spans="1:7" x14ac:dyDescent="0.25">
      <c r="E43" s="131"/>
    </row>
    <row r="44" spans="1:7" ht="15.75" thickBot="1" x14ac:dyDescent="0.3">
      <c r="E44" s="131"/>
    </row>
    <row r="45" spans="1:7" ht="45.75" customHeight="1" thickBot="1" x14ac:dyDescent="0.3">
      <c r="A45" s="678" t="s">
        <v>949</v>
      </c>
      <c r="B45" s="679"/>
      <c r="C45" s="679"/>
      <c r="D45" s="679"/>
      <c r="E45" s="680"/>
    </row>
    <row r="46" spans="1:7" ht="45" customHeight="1" thickBot="1" x14ac:dyDescent="0.3">
      <c r="A46" s="386" t="s">
        <v>950</v>
      </c>
      <c r="B46" s="681" t="s">
        <v>951</v>
      </c>
      <c r="C46" s="681"/>
      <c r="D46" s="681"/>
      <c r="E46" s="682"/>
    </row>
    <row r="47" spans="1:7" ht="57" customHeight="1" x14ac:dyDescent="0.25">
      <c r="A47" s="387"/>
      <c r="B47" s="683" t="b">
        <f>IF(A47="FUERTE","EL CONTROL SE EJECUTA DE MANERA CONSISTENTE POR PARTE DEL RESPONSABLE",IF(A47="MODERADO","EL CONTROL SE EJECUTA ALGUNAS VECES POR PARTE DEL RESPONSABLE",IF(A47="DEBIL","EL CONTROL NO SE EJECUTA POR PARTE DEL RESPONSABLE")))</f>
        <v>0</v>
      </c>
      <c r="C47" s="683"/>
      <c r="D47" s="683"/>
      <c r="E47" s="683"/>
      <c r="F47" s="388"/>
      <c r="G47" s="388"/>
    </row>
    <row r="49" spans="1:5" ht="15.75" thickBot="1" x14ac:dyDescent="0.3"/>
    <row r="50" spans="1:5" ht="44.25" customHeight="1" thickBot="1" x14ac:dyDescent="0.3">
      <c r="A50" s="678" t="s">
        <v>952</v>
      </c>
      <c r="B50" s="679"/>
      <c r="C50" s="679"/>
      <c r="D50" s="679"/>
      <c r="E50" s="680"/>
    </row>
    <row r="51" spans="1:5" x14ac:dyDescent="0.25">
      <c r="A51" s="684" t="s">
        <v>953</v>
      </c>
      <c r="B51" s="686" t="s">
        <v>40</v>
      </c>
      <c r="C51" s="686"/>
      <c r="D51" s="687" t="s">
        <v>41</v>
      </c>
      <c r="E51" s="688"/>
    </row>
    <row r="52" spans="1:5" s="32" customFormat="1" ht="47.25" customHeight="1" x14ac:dyDescent="0.25">
      <c r="A52" s="685"/>
      <c r="B52" s="389" t="s">
        <v>954</v>
      </c>
      <c r="C52" s="389" t="s">
        <v>955</v>
      </c>
      <c r="D52" s="390" t="s">
        <v>954</v>
      </c>
      <c r="E52" s="391" t="s">
        <v>955</v>
      </c>
    </row>
    <row r="53" spans="1:5" s="32" customFormat="1" ht="50.25" customHeight="1" thickBot="1" x14ac:dyDescent="0.3">
      <c r="A53" s="392" t="str">
        <f>F41</f>
        <v>DEBIL</v>
      </c>
      <c r="B53" s="393"/>
      <c r="C53" s="394" t="b">
        <f>IF(B53="Directamente",2,IF(B53="Indirectamente",1,IF(B53="No disminuye",0)))</f>
        <v>0</v>
      </c>
      <c r="D53" s="395"/>
      <c r="E53" s="396" t="b">
        <f>IF(D53="Directamente",2,IF(D53="Indirectamente",1,IF(D53="No disminuye",0)))</f>
        <v>0</v>
      </c>
    </row>
    <row r="57" spans="1:5" ht="15.75" thickBot="1" x14ac:dyDescent="0.3"/>
    <row r="58" spans="1:5" ht="44.25" customHeight="1" thickBot="1" x14ac:dyDescent="0.3">
      <c r="A58" s="689" t="s">
        <v>943</v>
      </c>
      <c r="B58" s="690"/>
      <c r="C58" s="690"/>
      <c r="D58" s="691"/>
    </row>
    <row r="59" spans="1:5" x14ac:dyDescent="0.25">
      <c r="A59" s="692" t="s">
        <v>342</v>
      </c>
      <c r="B59" s="693"/>
      <c r="C59" s="693"/>
      <c r="D59" s="694"/>
    </row>
    <row r="60" spans="1:5" ht="15.75" thickBot="1" x14ac:dyDescent="0.3">
      <c r="A60" s="695"/>
      <c r="B60" s="696"/>
      <c r="C60" s="696"/>
      <c r="D60" s="697"/>
    </row>
    <row r="61" spans="1:5" ht="57" customHeight="1" thickBot="1" x14ac:dyDescent="0.3">
      <c r="A61" s="698" t="str">
        <f>'[2]MAPA DE RIESGOS'!J7</f>
        <v>Control de la ejecución presupuestal de la vigencia.</v>
      </c>
      <c r="B61" s="699"/>
      <c r="C61" s="699"/>
      <c r="D61" s="700"/>
    </row>
    <row r="62" spans="1:5" ht="48" thickBot="1" x14ac:dyDescent="0.3">
      <c r="A62" s="379" t="s">
        <v>326</v>
      </c>
      <c r="B62" s="380" t="s">
        <v>327</v>
      </c>
      <c r="C62" s="380" t="s">
        <v>328</v>
      </c>
      <c r="D62" s="381" t="s">
        <v>366</v>
      </c>
    </row>
    <row r="63" spans="1:5" ht="44.25" customHeight="1" x14ac:dyDescent="0.25">
      <c r="A63" s="701" t="s">
        <v>312</v>
      </c>
      <c r="B63" s="382" t="s">
        <v>317</v>
      </c>
      <c r="C63" s="383"/>
      <c r="D63" s="384" t="b">
        <f>IF(C63="Asignado",15,IF(C63="No ASignado",0))</f>
        <v>0</v>
      </c>
    </row>
    <row r="64" spans="1:5" ht="60.75" customHeight="1" x14ac:dyDescent="0.25">
      <c r="A64" s="702"/>
      <c r="B64" s="367" t="s">
        <v>318</v>
      </c>
      <c r="C64" s="369"/>
      <c r="D64" s="397" t="b">
        <f>IF(C64="Adecuado",15,IF(C64="Inadecuado",0))</f>
        <v>0</v>
      </c>
    </row>
    <row r="65" spans="1:7" ht="72" customHeight="1" x14ac:dyDescent="0.25">
      <c r="A65" s="144" t="s">
        <v>313</v>
      </c>
      <c r="B65" s="367" t="s">
        <v>323</v>
      </c>
      <c r="C65" s="369"/>
      <c r="D65" s="397" t="b">
        <f>IF(C65="OPORTUNA",15,IF(C65="INOPORTUNA",0))</f>
        <v>0</v>
      </c>
    </row>
    <row r="66" spans="1:7" ht="103.5" customHeight="1" x14ac:dyDescent="0.25">
      <c r="A66" s="144" t="s">
        <v>314</v>
      </c>
      <c r="B66" s="367" t="s">
        <v>329</v>
      </c>
      <c r="C66" s="128"/>
      <c r="D66" s="397" t="b">
        <f>IF(C66="PREVENIR",15,IF(C66="DETECTAR",10,IF(C66="NO ES UN CONTROL",0)))</f>
        <v>0</v>
      </c>
    </row>
    <row r="67" spans="1:7" ht="78.75" customHeight="1" thickBot="1" x14ac:dyDescent="0.3">
      <c r="A67" s="144" t="s">
        <v>331</v>
      </c>
      <c r="B67" s="367" t="s">
        <v>332</v>
      </c>
      <c r="C67" s="129"/>
      <c r="D67" s="397" t="b">
        <f>IF(C67="CONFIABLE",15,IF(C67="NO CONFIABLE",0))</f>
        <v>0</v>
      </c>
    </row>
    <row r="68" spans="1:7" ht="84.75" customHeight="1" x14ac:dyDescent="0.25">
      <c r="A68" s="164" t="s">
        <v>335</v>
      </c>
      <c r="B68" s="367" t="s">
        <v>336</v>
      </c>
      <c r="C68" s="368"/>
      <c r="D68" s="397" t="b">
        <f>IF(C68="SE INVESTIGAN Y RESUELVEN OPORTUNAMENTE",15,IF(C68="NO SE INVESTIGAN Y RESUELVEN OPORTUNAMENTE",0))</f>
        <v>0</v>
      </c>
      <c r="E68" s="703" t="s">
        <v>369</v>
      </c>
      <c r="F68" s="704"/>
    </row>
    <row r="69" spans="1:7" ht="70.5" customHeight="1" x14ac:dyDescent="0.25">
      <c r="A69" s="144" t="s">
        <v>339</v>
      </c>
      <c r="B69" s="367" t="s">
        <v>340</v>
      </c>
      <c r="C69" s="369"/>
      <c r="D69" s="397" t="b">
        <f>IF(C69="COMPLETA",10,IF(C69="INCOMPLETA",5,IF(C69="NO EXISTE",0)))</f>
        <v>0</v>
      </c>
      <c r="E69" s="705" t="s">
        <v>376</v>
      </c>
      <c r="F69" s="707" t="str">
        <f>IF(D70&gt;=96,"FUERTE",IF(D70&gt;=86,"MODERADO",IF(D70&lt;=85,"DEBIL")))</f>
        <v>DEBIL</v>
      </c>
    </row>
    <row r="70" spans="1:7" ht="21" thickBot="1" x14ac:dyDescent="0.3">
      <c r="A70" s="709" t="s">
        <v>375</v>
      </c>
      <c r="B70" s="710"/>
      <c r="C70" s="710"/>
      <c r="D70" s="385">
        <f>SUM(D63:D69)</f>
        <v>0</v>
      </c>
      <c r="E70" s="706"/>
      <c r="F70" s="708"/>
    </row>
    <row r="71" spans="1:7" x14ac:dyDescent="0.25">
      <c r="E71" s="131"/>
    </row>
    <row r="72" spans="1:7" ht="15.75" thickBot="1" x14ac:dyDescent="0.3">
      <c r="E72" s="131"/>
    </row>
    <row r="73" spans="1:7" ht="45.75" customHeight="1" thickBot="1" x14ac:dyDescent="0.3">
      <c r="A73" s="678" t="s">
        <v>949</v>
      </c>
      <c r="B73" s="679"/>
      <c r="C73" s="679"/>
      <c r="D73" s="679"/>
      <c r="E73" s="680"/>
    </row>
    <row r="74" spans="1:7" ht="45" customHeight="1" thickBot="1" x14ac:dyDescent="0.3">
      <c r="A74" s="386" t="s">
        <v>950</v>
      </c>
      <c r="B74" s="681" t="s">
        <v>951</v>
      </c>
      <c r="C74" s="681"/>
      <c r="D74" s="681"/>
      <c r="E74" s="682"/>
    </row>
    <row r="75" spans="1:7" ht="57" customHeight="1" x14ac:dyDescent="0.25">
      <c r="A75" s="387"/>
      <c r="B75" s="683" t="b">
        <f>IF(A75="FUERTE","EL CONTROL SE EJECUTA DE MANERA CONSISTENTE POR PARTE DEL RESPONSABLE",IF(A75="MODERADO","EL CONTROL SE EJECUTA ALGUNAS VECES POR PARTE DEL RESPONSABLE",IF(A75="DEBIL","EL CONTROL NO SE EJECUTA POR PARTE DEL RESPONSABLE")))</f>
        <v>0</v>
      </c>
      <c r="C75" s="683"/>
      <c r="D75" s="683"/>
      <c r="E75" s="683"/>
      <c r="F75" s="388"/>
      <c r="G75" s="388"/>
    </row>
    <row r="77" spans="1:7" ht="15.75" thickBot="1" x14ac:dyDescent="0.3"/>
    <row r="78" spans="1:7" ht="44.25" customHeight="1" thickBot="1" x14ac:dyDescent="0.3">
      <c r="A78" s="678" t="s">
        <v>952</v>
      </c>
      <c r="B78" s="679"/>
      <c r="C78" s="679"/>
      <c r="D78" s="679"/>
      <c r="E78" s="680"/>
    </row>
    <row r="79" spans="1:7" x14ac:dyDescent="0.25">
      <c r="A79" s="684" t="s">
        <v>953</v>
      </c>
      <c r="B79" s="686" t="s">
        <v>40</v>
      </c>
      <c r="C79" s="686"/>
      <c r="D79" s="687" t="s">
        <v>41</v>
      </c>
      <c r="E79" s="688"/>
    </row>
    <row r="80" spans="1:7" s="32" customFormat="1" ht="47.25" customHeight="1" x14ac:dyDescent="0.25">
      <c r="A80" s="685"/>
      <c r="B80" s="389" t="s">
        <v>954</v>
      </c>
      <c r="C80" s="389" t="s">
        <v>955</v>
      </c>
      <c r="D80" s="390" t="s">
        <v>954</v>
      </c>
      <c r="E80" s="391" t="s">
        <v>955</v>
      </c>
    </row>
    <row r="81" spans="1:6" s="32" customFormat="1" ht="50.25" customHeight="1" thickBot="1" x14ac:dyDescent="0.3">
      <c r="A81" s="392" t="str">
        <f>F69</f>
        <v>DEBIL</v>
      </c>
      <c r="B81" s="393"/>
      <c r="C81" s="394" t="b">
        <f>IF(B81="Directamente",2,IF(B81="Indirectamente",1,IF(B81="No disminuye",0)))</f>
        <v>0</v>
      </c>
      <c r="D81" s="395"/>
      <c r="E81" s="396" t="b">
        <f>IF(D81="Directamente",2,IF(D81="Indirectamente",1,IF(D81="No disminuye",0)))</f>
        <v>0</v>
      </c>
    </row>
    <row r="85" spans="1:6" ht="15.75" thickBot="1" x14ac:dyDescent="0.3"/>
    <row r="86" spans="1:6" ht="44.25" customHeight="1" thickBot="1" x14ac:dyDescent="0.3">
      <c r="A86" s="689" t="s">
        <v>943</v>
      </c>
      <c r="B86" s="690"/>
      <c r="C86" s="690"/>
      <c r="D86" s="691"/>
    </row>
    <row r="87" spans="1:6" x14ac:dyDescent="0.25">
      <c r="A87" s="692" t="s">
        <v>342</v>
      </c>
      <c r="B87" s="693"/>
      <c r="C87" s="693"/>
      <c r="D87" s="694"/>
    </row>
    <row r="88" spans="1:6" ht="15.75" thickBot="1" x14ac:dyDescent="0.3">
      <c r="A88" s="695"/>
      <c r="B88" s="696"/>
      <c r="C88" s="696"/>
      <c r="D88" s="697"/>
    </row>
    <row r="89" spans="1:6" ht="77.25" customHeight="1" thickBot="1" x14ac:dyDescent="0.3">
      <c r="A89" s="711" t="str">
        <f>'[2]MAPA DE RIESGOS'!J8</f>
        <v>Mensualmente se remite a la Dirección y Subdirección informe sobre el estado de cada saldos constituidos como rezago, identificando datos como: proyección de pago, gestión, fecha de liquidación, entre otros. De igual forma se hacen las recomendaciones pertinentes en los Comites Directivos y se remiten correos informativos a los respectivos supervisores.</v>
      </c>
      <c r="B89" s="712"/>
      <c r="C89" s="712"/>
      <c r="D89" s="713"/>
    </row>
    <row r="90" spans="1:6" ht="48" thickBot="1" x14ac:dyDescent="0.3">
      <c r="A90" s="379" t="s">
        <v>326</v>
      </c>
      <c r="B90" s="380" t="s">
        <v>327</v>
      </c>
      <c r="C90" s="380" t="s">
        <v>328</v>
      </c>
      <c r="D90" s="381" t="s">
        <v>366</v>
      </c>
    </row>
    <row r="91" spans="1:6" ht="44.25" customHeight="1" x14ac:dyDescent="0.25">
      <c r="A91" s="701" t="s">
        <v>312</v>
      </c>
      <c r="B91" s="382" t="s">
        <v>317</v>
      </c>
      <c r="C91" s="383"/>
      <c r="D91" s="384" t="b">
        <f>IF(C91="Asignado",15,IF(C91="No ASignado",0))</f>
        <v>0</v>
      </c>
    </row>
    <row r="92" spans="1:6" ht="60.75" customHeight="1" x14ac:dyDescent="0.25">
      <c r="A92" s="702"/>
      <c r="B92" s="367" t="s">
        <v>318</v>
      </c>
      <c r="C92" s="369"/>
      <c r="D92" s="27" t="b">
        <f>IF(C92="Adecuado",15,IF(C92="Inadecuado",0))</f>
        <v>0</v>
      </c>
    </row>
    <row r="93" spans="1:6" ht="72" customHeight="1" x14ac:dyDescent="0.25">
      <c r="A93" s="144" t="s">
        <v>313</v>
      </c>
      <c r="B93" s="367" t="s">
        <v>323</v>
      </c>
      <c r="C93" s="369"/>
      <c r="D93" s="27" t="b">
        <f>IF(C93="OPORTUNA",15,IF(C93="INOPORTUNA",0))</f>
        <v>0</v>
      </c>
    </row>
    <row r="94" spans="1:6" ht="103.5" customHeight="1" x14ac:dyDescent="0.25">
      <c r="A94" s="144" t="s">
        <v>314</v>
      </c>
      <c r="B94" s="367" t="s">
        <v>329</v>
      </c>
      <c r="C94" s="128"/>
      <c r="D94" s="27" t="b">
        <f>IF(C94="PREVENIR",15,IF(C94="DETECTAR",10,IF(C94="NO ES UN CONTROL",0)))</f>
        <v>0</v>
      </c>
    </row>
    <row r="95" spans="1:6" ht="78.75" customHeight="1" thickBot="1" x14ac:dyDescent="0.3">
      <c r="A95" s="144" t="s">
        <v>331</v>
      </c>
      <c r="B95" s="367" t="s">
        <v>332</v>
      </c>
      <c r="C95" s="129"/>
      <c r="D95" s="27" t="b">
        <f>IF(C95="CONFIABLE",15,IF(C95="NO CONFIABLE",0))</f>
        <v>0</v>
      </c>
    </row>
    <row r="96" spans="1:6" ht="84.75" customHeight="1" x14ac:dyDescent="0.25">
      <c r="A96" s="164" t="s">
        <v>335</v>
      </c>
      <c r="B96" s="367" t="s">
        <v>336</v>
      </c>
      <c r="C96" s="368"/>
      <c r="D96" s="27" t="b">
        <f>IF(C96="SE INVESTIGAN Y RESUELVEN OPORTUNAMENTE",15,IF(C96="NO SE INVESTIGAN Y RESUELVEN OPORTUNAMENTE",0))</f>
        <v>0</v>
      </c>
      <c r="E96" s="703" t="s">
        <v>369</v>
      </c>
      <c r="F96" s="704"/>
    </row>
    <row r="97" spans="1:7" ht="70.5" customHeight="1" x14ac:dyDescent="0.25">
      <c r="A97" s="144" t="s">
        <v>339</v>
      </c>
      <c r="B97" s="367" t="s">
        <v>340</v>
      </c>
      <c r="C97" s="369"/>
      <c r="D97" s="27" t="b">
        <f>IF(C97="COMPLETA",10,IF(C97="INCOMPLETA",5,IF(C97="NO EXISTE",0)))</f>
        <v>0</v>
      </c>
      <c r="E97" s="705" t="s">
        <v>376</v>
      </c>
      <c r="F97" s="707" t="str">
        <f>IF(D98&gt;=96,"FUERTE",IF(D98&gt;=86,"MODERADO",IF(D98&lt;=85,"DEBIL")))</f>
        <v>DEBIL</v>
      </c>
    </row>
    <row r="98" spans="1:7" ht="21" thickBot="1" x14ac:dyDescent="0.3">
      <c r="A98" s="709" t="s">
        <v>375</v>
      </c>
      <c r="B98" s="710"/>
      <c r="C98" s="710"/>
      <c r="D98" s="385">
        <f>SUM(D91:D97)</f>
        <v>0</v>
      </c>
      <c r="E98" s="706"/>
      <c r="F98" s="708"/>
    </row>
    <row r="99" spans="1:7" x14ac:dyDescent="0.25">
      <c r="E99" s="131"/>
    </row>
    <row r="100" spans="1:7" ht="15.75" thickBot="1" x14ac:dyDescent="0.3">
      <c r="E100" s="131"/>
    </row>
    <row r="101" spans="1:7" ht="45.75" customHeight="1" thickBot="1" x14ac:dyDescent="0.3">
      <c r="A101" s="678" t="s">
        <v>949</v>
      </c>
      <c r="B101" s="679"/>
      <c r="C101" s="679"/>
      <c r="D101" s="679"/>
      <c r="E101" s="680"/>
    </row>
    <row r="102" spans="1:7" ht="45" customHeight="1" thickBot="1" x14ac:dyDescent="0.3">
      <c r="A102" s="386" t="s">
        <v>950</v>
      </c>
      <c r="B102" s="681" t="s">
        <v>951</v>
      </c>
      <c r="C102" s="681"/>
      <c r="D102" s="681"/>
      <c r="E102" s="682"/>
    </row>
    <row r="103" spans="1:7" ht="57" customHeight="1" x14ac:dyDescent="0.25">
      <c r="A103" s="387"/>
      <c r="B103" s="683" t="b">
        <f>IF(A103="FUERTE","EL CONTROL SE EJECUTA DE MANERA CONSISTENTE POR PARTE DEL RESPONSABLE",IF(A103="MODERADO","EL CONTROL SE EJECUTA ALGUNAS VECES POR PARTE DEL RESPONSABLE",IF(A103="DEBIL","EL CONTROL NO SE EJECUTA POR PARTE DEL RESPONSABLE")))</f>
        <v>0</v>
      </c>
      <c r="C103" s="683"/>
      <c r="D103" s="683"/>
      <c r="E103" s="683"/>
      <c r="F103" s="388"/>
      <c r="G103" s="388"/>
    </row>
    <row r="105" spans="1:7" ht="15.75" thickBot="1" x14ac:dyDescent="0.3"/>
    <row r="106" spans="1:7" ht="44.25" customHeight="1" thickBot="1" x14ac:dyDescent="0.3">
      <c r="A106" s="678" t="s">
        <v>952</v>
      </c>
      <c r="B106" s="679"/>
      <c r="C106" s="679"/>
      <c r="D106" s="679"/>
      <c r="E106" s="680"/>
    </row>
    <row r="107" spans="1:7" x14ac:dyDescent="0.25">
      <c r="A107" s="684" t="s">
        <v>953</v>
      </c>
      <c r="B107" s="686" t="s">
        <v>40</v>
      </c>
      <c r="C107" s="686"/>
      <c r="D107" s="687" t="s">
        <v>41</v>
      </c>
      <c r="E107" s="688"/>
    </row>
    <row r="108" spans="1:7" s="32" customFormat="1" ht="47.25" customHeight="1" x14ac:dyDescent="0.25">
      <c r="A108" s="685"/>
      <c r="B108" s="389" t="s">
        <v>954</v>
      </c>
      <c r="C108" s="389" t="s">
        <v>955</v>
      </c>
      <c r="D108" s="390" t="s">
        <v>954</v>
      </c>
      <c r="E108" s="391" t="s">
        <v>955</v>
      </c>
    </row>
    <row r="109" spans="1:7" s="32" customFormat="1" ht="50.25" customHeight="1" thickBot="1" x14ac:dyDescent="0.3">
      <c r="A109" s="392" t="str">
        <f>F97</f>
        <v>DEBIL</v>
      </c>
      <c r="B109" s="393"/>
      <c r="C109" s="394" t="b">
        <f>IF(B109="Directamente",2,IF(B109="Indirectamente",1,IF(B109="No disminuye",0)))</f>
        <v>0</v>
      </c>
      <c r="D109" s="395"/>
      <c r="E109" s="396" t="b">
        <f>IF(D109="Directamente",2,IF(D109="Indirectamente",1,IF(D109="No disminuye",0)))</f>
        <v>0</v>
      </c>
    </row>
    <row r="113" spans="1:6" ht="15.75" thickBot="1" x14ac:dyDescent="0.3"/>
    <row r="114" spans="1:6" ht="44.25" customHeight="1" thickBot="1" x14ac:dyDescent="0.3">
      <c r="A114" s="689" t="s">
        <v>943</v>
      </c>
      <c r="B114" s="690"/>
      <c r="C114" s="690"/>
      <c r="D114" s="691"/>
    </row>
    <row r="115" spans="1:6" x14ac:dyDescent="0.25">
      <c r="A115" s="692" t="s">
        <v>342</v>
      </c>
      <c r="B115" s="693"/>
      <c r="C115" s="693"/>
      <c r="D115" s="694"/>
    </row>
    <row r="116" spans="1:6" ht="15.75" thickBot="1" x14ac:dyDescent="0.3">
      <c r="A116" s="695"/>
      <c r="B116" s="696"/>
      <c r="C116" s="696"/>
      <c r="D116" s="697"/>
    </row>
    <row r="117" spans="1:6" ht="57" customHeight="1" thickBot="1" x14ac:dyDescent="0.3">
      <c r="A117" s="698" t="str">
        <f>+'[2]MAPA DE RIESGOS'!J9</f>
        <v>Verificar que la solicitud se realice por el rubro correspondiente y que se soporte con los documentos que viabilicen el posible gasto.</v>
      </c>
      <c r="B117" s="699"/>
      <c r="C117" s="699"/>
      <c r="D117" s="700"/>
    </row>
    <row r="118" spans="1:6" ht="48" thickBot="1" x14ac:dyDescent="0.3">
      <c r="A118" s="379" t="s">
        <v>326</v>
      </c>
      <c r="B118" s="380" t="s">
        <v>327</v>
      </c>
      <c r="C118" s="380" t="s">
        <v>328</v>
      </c>
      <c r="D118" s="381" t="s">
        <v>366</v>
      </c>
    </row>
    <row r="119" spans="1:6" ht="44.25" customHeight="1" x14ac:dyDescent="0.25">
      <c r="A119" s="701" t="s">
        <v>312</v>
      </c>
      <c r="B119" s="382" t="s">
        <v>317</v>
      </c>
      <c r="C119" s="383"/>
      <c r="D119" s="384" t="b">
        <f>IF(C119="Asignado",15,IF(C119="No ASignado",0))</f>
        <v>0</v>
      </c>
    </row>
    <row r="120" spans="1:6" ht="60.75" customHeight="1" x14ac:dyDescent="0.25">
      <c r="A120" s="702"/>
      <c r="B120" s="367" t="s">
        <v>318</v>
      </c>
      <c r="C120" s="369"/>
      <c r="D120" s="27" t="b">
        <f>IF(C120="Adecuado",15,IF(C120="Inadecuado",0))</f>
        <v>0</v>
      </c>
    </row>
    <row r="121" spans="1:6" ht="72" customHeight="1" x14ac:dyDescent="0.25">
      <c r="A121" s="144" t="s">
        <v>313</v>
      </c>
      <c r="B121" s="367" t="s">
        <v>323</v>
      </c>
      <c r="C121" s="369"/>
      <c r="D121" s="27" t="b">
        <f>IF(C121="OPORTUNA",15,IF(C121="INOPORTUNA",0))</f>
        <v>0</v>
      </c>
    </row>
    <row r="122" spans="1:6" ht="103.5" customHeight="1" x14ac:dyDescent="0.25">
      <c r="A122" s="144" t="s">
        <v>314</v>
      </c>
      <c r="B122" s="367" t="s">
        <v>329</v>
      </c>
      <c r="C122" s="128"/>
      <c r="D122" s="27" t="b">
        <f>IF(C122="PREVENIR",15,IF(C122="DETECTAR",10,IF(C122="NO ES UN CONTROL",0)))</f>
        <v>0</v>
      </c>
    </row>
    <row r="123" spans="1:6" ht="78.75" customHeight="1" thickBot="1" x14ac:dyDescent="0.3">
      <c r="A123" s="144" t="s">
        <v>331</v>
      </c>
      <c r="B123" s="367" t="s">
        <v>332</v>
      </c>
      <c r="C123" s="129"/>
      <c r="D123" s="27" t="b">
        <f>IF(C123="CONFIABLE",15,IF(C123="NO CONFIABLE",0))</f>
        <v>0</v>
      </c>
    </row>
    <row r="124" spans="1:6" ht="84.75" customHeight="1" x14ac:dyDescent="0.25">
      <c r="A124" s="164" t="s">
        <v>335</v>
      </c>
      <c r="B124" s="367" t="s">
        <v>336</v>
      </c>
      <c r="C124" s="368"/>
      <c r="D124" s="27" t="b">
        <f>IF(C124="SE INVESTIGAN Y RESUELVEN OPORTUNAMENTE",15,IF(C124="NO SE INVESTIGAN Y RESUELVEN OPORTUNAMENTE",0))</f>
        <v>0</v>
      </c>
      <c r="E124" s="703" t="s">
        <v>369</v>
      </c>
      <c r="F124" s="704"/>
    </row>
    <row r="125" spans="1:6" ht="70.5" customHeight="1" x14ac:dyDescent="0.25">
      <c r="A125" s="144" t="s">
        <v>339</v>
      </c>
      <c r="B125" s="367" t="s">
        <v>340</v>
      </c>
      <c r="C125" s="369"/>
      <c r="D125" s="27" t="b">
        <f>IF(C125="COMPLETA",10,IF(C125="INCOMPLETA",5,IF(C125="NO EXISTE",0)))</f>
        <v>0</v>
      </c>
      <c r="E125" s="705" t="s">
        <v>376</v>
      </c>
      <c r="F125" s="707" t="str">
        <f>IF(D126&gt;=96,"FUERTE",IF(D126&gt;=86,"MODERADO",IF(D126&lt;=85,"DEBIL")))</f>
        <v>DEBIL</v>
      </c>
    </row>
    <row r="126" spans="1:6" ht="21" thickBot="1" x14ac:dyDescent="0.3">
      <c r="A126" s="709" t="s">
        <v>375</v>
      </c>
      <c r="B126" s="710"/>
      <c r="C126" s="710"/>
      <c r="D126" s="385">
        <f>SUM(D119:D125)</f>
        <v>0</v>
      </c>
      <c r="E126" s="706"/>
      <c r="F126" s="708"/>
    </row>
    <row r="127" spans="1:6" x14ac:dyDescent="0.25">
      <c r="E127" s="131"/>
    </row>
    <row r="128" spans="1:6" ht="15.75" thickBot="1" x14ac:dyDescent="0.3">
      <c r="E128" s="131"/>
    </row>
    <row r="129" spans="1:7" ht="45.75" customHeight="1" thickBot="1" x14ac:dyDescent="0.3">
      <c r="A129" s="678" t="s">
        <v>949</v>
      </c>
      <c r="B129" s="679"/>
      <c r="C129" s="679"/>
      <c r="D129" s="679"/>
      <c r="E129" s="680"/>
    </row>
    <row r="130" spans="1:7" ht="45" customHeight="1" thickBot="1" x14ac:dyDescent="0.3">
      <c r="A130" s="386" t="s">
        <v>950</v>
      </c>
      <c r="B130" s="681" t="s">
        <v>951</v>
      </c>
      <c r="C130" s="681"/>
      <c r="D130" s="681"/>
      <c r="E130" s="682"/>
    </row>
    <row r="131" spans="1:7" ht="57" customHeight="1" x14ac:dyDescent="0.25">
      <c r="A131" s="387"/>
      <c r="B131" s="683" t="b">
        <f>IF(A131="FUERTE","EL CONTROL SE EJECUTA DE MANERA CONSISTENTE POR PARTE DEL RESPONSABLE",IF(A131="MODERADO","EL CONTROL SE EJECUTA ALGUNAS VECES POR PARTE DEL RESPONSABLE",IF(A131="DEBIL","EL CONTROL NO SE EJECUTA POR PARTE DEL RESPONSABLE")))</f>
        <v>0</v>
      </c>
      <c r="C131" s="683"/>
      <c r="D131" s="683"/>
      <c r="E131" s="683"/>
      <c r="F131" s="388"/>
      <c r="G131" s="388"/>
    </row>
    <row r="133" spans="1:7" ht="15.75" thickBot="1" x14ac:dyDescent="0.3"/>
    <row r="134" spans="1:7" ht="44.25" customHeight="1" thickBot="1" x14ac:dyDescent="0.3">
      <c r="A134" s="678" t="s">
        <v>952</v>
      </c>
      <c r="B134" s="679"/>
      <c r="C134" s="679"/>
      <c r="D134" s="679"/>
      <c r="E134" s="680"/>
    </row>
    <row r="135" spans="1:7" x14ac:dyDescent="0.25">
      <c r="A135" s="684" t="s">
        <v>953</v>
      </c>
      <c r="B135" s="686" t="s">
        <v>40</v>
      </c>
      <c r="C135" s="686"/>
      <c r="D135" s="687" t="s">
        <v>41</v>
      </c>
      <c r="E135" s="688"/>
    </row>
    <row r="136" spans="1:7" s="32" customFormat="1" ht="47.25" customHeight="1" x14ac:dyDescent="0.25">
      <c r="A136" s="685"/>
      <c r="B136" s="389" t="s">
        <v>954</v>
      </c>
      <c r="C136" s="389" t="s">
        <v>955</v>
      </c>
      <c r="D136" s="390" t="s">
        <v>954</v>
      </c>
      <c r="E136" s="391" t="s">
        <v>955</v>
      </c>
    </row>
    <row r="137" spans="1:7" s="32" customFormat="1" ht="50.25" customHeight="1" thickBot="1" x14ac:dyDescent="0.3">
      <c r="A137" s="392" t="str">
        <f>F125</f>
        <v>DEBIL</v>
      </c>
      <c r="B137" s="393"/>
      <c r="C137" s="394" t="b">
        <f>IF(B137="Directamente",2,IF(B137="Indirectamente",1,IF(B137="No disminuye",0)))</f>
        <v>0</v>
      </c>
      <c r="D137" s="395"/>
      <c r="E137" s="396" t="b">
        <f>IF(D137="Directamente",2,IF(D137="Indirectamente",1,IF(D137="No disminuye",0)))</f>
        <v>0</v>
      </c>
    </row>
    <row r="141" spans="1:7" ht="15.75" thickBot="1" x14ac:dyDescent="0.3"/>
    <row r="142" spans="1:7" ht="44.25" customHeight="1" thickBot="1" x14ac:dyDescent="0.3">
      <c r="A142" s="689" t="s">
        <v>943</v>
      </c>
      <c r="B142" s="690"/>
      <c r="C142" s="690"/>
      <c r="D142" s="691"/>
    </row>
    <row r="143" spans="1:7" x14ac:dyDescent="0.25">
      <c r="A143" s="692" t="s">
        <v>342</v>
      </c>
      <c r="B143" s="693"/>
      <c r="C143" s="693"/>
      <c r="D143" s="694"/>
    </row>
    <row r="144" spans="1:7" ht="15.75" thickBot="1" x14ac:dyDescent="0.3">
      <c r="A144" s="695"/>
      <c r="B144" s="696"/>
      <c r="C144" s="696"/>
      <c r="D144" s="697"/>
    </row>
    <row r="145" spans="1:7" ht="57" customHeight="1" thickBot="1" x14ac:dyDescent="0.3">
      <c r="A145" s="698" t="str">
        <f>+'[2]MAPA DE RIESGOS'!J10</f>
        <v>Actualización de la circular interna de Trámites Internos Financiera, conforme a las necesidades, reglamentación vigente y posibles mejoras detectadas.</v>
      </c>
      <c r="B145" s="699"/>
      <c r="C145" s="699"/>
      <c r="D145" s="700"/>
    </row>
    <row r="146" spans="1:7" ht="48" thickBot="1" x14ac:dyDescent="0.3">
      <c r="A146" s="379" t="s">
        <v>326</v>
      </c>
      <c r="B146" s="380" t="s">
        <v>327</v>
      </c>
      <c r="C146" s="380" t="s">
        <v>328</v>
      </c>
      <c r="D146" s="381" t="s">
        <v>366</v>
      </c>
    </row>
    <row r="147" spans="1:7" ht="44.25" customHeight="1" x14ac:dyDescent="0.25">
      <c r="A147" s="701" t="s">
        <v>312</v>
      </c>
      <c r="B147" s="382" t="s">
        <v>317</v>
      </c>
      <c r="C147" s="383"/>
      <c r="D147" s="384" t="b">
        <f>IF(C147="Asignado",15,IF(C147="No ASignado",0))</f>
        <v>0</v>
      </c>
    </row>
    <row r="148" spans="1:7" ht="60.75" customHeight="1" x14ac:dyDescent="0.25">
      <c r="A148" s="702"/>
      <c r="B148" s="367" t="s">
        <v>318</v>
      </c>
      <c r="C148" s="369"/>
      <c r="D148" s="27" t="b">
        <f>IF(C148="Adecuado",15,IF(C148="Inadecuado",0))</f>
        <v>0</v>
      </c>
    </row>
    <row r="149" spans="1:7" ht="72" customHeight="1" x14ac:dyDescent="0.25">
      <c r="A149" s="144" t="s">
        <v>313</v>
      </c>
      <c r="B149" s="367" t="s">
        <v>323</v>
      </c>
      <c r="C149" s="369"/>
      <c r="D149" s="27" t="b">
        <f>IF(C149="OPORTUNA",15,IF(C149="INOPORTUNA",0))</f>
        <v>0</v>
      </c>
    </row>
    <row r="150" spans="1:7" ht="103.5" customHeight="1" x14ac:dyDescent="0.25">
      <c r="A150" s="144" t="s">
        <v>314</v>
      </c>
      <c r="B150" s="367" t="s">
        <v>329</v>
      </c>
      <c r="C150" s="128"/>
      <c r="D150" s="27" t="b">
        <f>IF(C150="PREVENIR",15,IF(C150="DETECTAR",10,IF(C150="NO ES UN CONTROL",0)))</f>
        <v>0</v>
      </c>
    </row>
    <row r="151" spans="1:7" ht="78.75" customHeight="1" thickBot="1" x14ac:dyDescent="0.3">
      <c r="A151" s="144" t="s">
        <v>331</v>
      </c>
      <c r="B151" s="367" t="s">
        <v>332</v>
      </c>
      <c r="C151" s="129"/>
      <c r="D151" s="27" t="b">
        <f>IF(C151="CONFIABLE",15,IF(C151="NO CONFIABLE",0))</f>
        <v>0</v>
      </c>
    </row>
    <row r="152" spans="1:7" ht="84.75" customHeight="1" x14ac:dyDescent="0.25">
      <c r="A152" s="164" t="s">
        <v>335</v>
      </c>
      <c r="B152" s="367" t="s">
        <v>336</v>
      </c>
      <c r="C152" s="368"/>
      <c r="D152" s="27" t="b">
        <f>IF(C152="SE INVESTIGAN Y RESUELVEN OPORTUNAMENTE",15,IF(C152="NO SE INVESTIGAN Y RESUELVEN OPORTUNAMENTE",0))</f>
        <v>0</v>
      </c>
      <c r="E152" s="703" t="s">
        <v>369</v>
      </c>
      <c r="F152" s="704"/>
    </row>
    <row r="153" spans="1:7" ht="70.5" customHeight="1" x14ac:dyDescent="0.25">
      <c r="A153" s="144" t="s">
        <v>339</v>
      </c>
      <c r="B153" s="367" t="s">
        <v>340</v>
      </c>
      <c r="C153" s="369"/>
      <c r="D153" s="27" t="b">
        <f>IF(C153="COMPLETA",10,IF(C153="INCOMPLETA",5,IF(C153="NO EXISTE",0)))</f>
        <v>0</v>
      </c>
      <c r="E153" s="705" t="s">
        <v>376</v>
      </c>
      <c r="F153" s="707" t="str">
        <f>IF(D154&gt;=96,"FUERTE",IF(D154&gt;=86,"MODERADO",IF(D154&lt;=85,"DEBIL")))</f>
        <v>DEBIL</v>
      </c>
    </row>
    <row r="154" spans="1:7" ht="21" thickBot="1" x14ac:dyDescent="0.3">
      <c r="A154" s="709" t="s">
        <v>375</v>
      </c>
      <c r="B154" s="710"/>
      <c r="C154" s="710"/>
      <c r="D154" s="385">
        <f>SUM(D147:D153)</f>
        <v>0</v>
      </c>
      <c r="E154" s="706"/>
      <c r="F154" s="708"/>
    </row>
    <row r="155" spans="1:7" x14ac:dyDescent="0.25">
      <c r="E155" s="131"/>
    </row>
    <row r="156" spans="1:7" ht="15.75" thickBot="1" x14ac:dyDescent="0.3">
      <c r="E156" s="131"/>
    </row>
    <row r="157" spans="1:7" ht="45.75" customHeight="1" thickBot="1" x14ac:dyDescent="0.3">
      <c r="A157" s="678" t="s">
        <v>949</v>
      </c>
      <c r="B157" s="679"/>
      <c r="C157" s="679"/>
      <c r="D157" s="679"/>
      <c r="E157" s="680"/>
    </row>
    <row r="158" spans="1:7" ht="45" customHeight="1" thickBot="1" x14ac:dyDescent="0.3">
      <c r="A158" s="386" t="s">
        <v>950</v>
      </c>
      <c r="B158" s="681" t="s">
        <v>951</v>
      </c>
      <c r="C158" s="681"/>
      <c r="D158" s="681"/>
      <c r="E158" s="682"/>
    </row>
    <row r="159" spans="1:7" ht="57" customHeight="1" x14ac:dyDescent="0.25">
      <c r="A159" s="387"/>
      <c r="B159" s="683" t="b">
        <f>IF(A159="FUERTE","EL CONTROL SE EJECUTA DE MANERA CONSISTENTE POR PARTE DEL RESPONSABLE",IF(A159="MODERADO","EL CONTROL SE EJECUTA ALGUNAS VECES POR PARTE DEL RESPONSABLE",IF(A159="DEBIL","EL CONTROL NO SE EJECUTA POR PARTE DEL RESPONSABLE")))</f>
        <v>0</v>
      </c>
      <c r="C159" s="683"/>
      <c r="D159" s="683"/>
      <c r="E159" s="683"/>
      <c r="F159" s="388"/>
      <c r="G159" s="388"/>
    </row>
    <row r="161" spans="1:5" ht="15.75" thickBot="1" x14ac:dyDescent="0.3"/>
    <row r="162" spans="1:5" ht="44.25" customHeight="1" thickBot="1" x14ac:dyDescent="0.3">
      <c r="A162" s="678" t="s">
        <v>952</v>
      </c>
      <c r="B162" s="679"/>
      <c r="C162" s="679"/>
      <c r="D162" s="679"/>
      <c r="E162" s="680"/>
    </row>
    <row r="163" spans="1:5" x14ac:dyDescent="0.25">
      <c r="A163" s="684" t="s">
        <v>953</v>
      </c>
      <c r="B163" s="686" t="s">
        <v>40</v>
      </c>
      <c r="C163" s="686"/>
      <c r="D163" s="687" t="s">
        <v>41</v>
      </c>
      <c r="E163" s="688"/>
    </row>
    <row r="164" spans="1:5" s="32" customFormat="1" ht="47.25" customHeight="1" x14ac:dyDescent="0.25">
      <c r="A164" s="685"/>
      <c r="B164" s="389" t="s">
        <v>954</v>
      </c>
      <c r="C164" s="389" t="s">
        <v>955</v>
      </c>
      <c r="D164" s="390" t="s">
        <v>954</v>
      </c>
      <c r="E164" s="391" t="s">
        <v>955</v>
      </c>
    </row>
    <row r="165" spans="1:5" s="32" customFormat="1" ht="50.25" customHeight="1" thickBot="1" x14ac:dyDescent="0.3">
      <c r="A165" s="392" t="str">
        <f>F153</f>
        <v>DEBIL</v>
      </c>
      <c r="B165" s="393"/>
      <c r="C165" s="394" t="b">
        <f>IF(B165="Directamente",2,IF(B165="Indirectamente",1,IF(B165="No disminuye",0)))</f>
        <v>0</v>
      </c>
      <c r="D165" s="395"/>
      <c r="E165" s="396" t="b">
        <f>IF(D165="Directamente",2,IF(D165="Indirectamente",1,IF(D165="No disminuye",0)))</f>
        <v>0</v>
      </c>
    </row>
    <row r="169" spans="1:5" ht="15.75" thickBot="1" x14ac:dyDescent="0.3"/>
    <row r="170" spans="1:5" ht="44.25" customHeight="1" thickBot="1" x14ac:dyDescent="0.3">
      <c r="A170" s="689" t="s">
        <v>943</v>
      </c>
      <c r="B170" s="690"/>
      <c r="C170" s="690"/>
      <c r="D170" s="691"/>
    </row>
    <row r="171" spans="1:5" x14ac:dyDescent="0.25">
      <c r="A171" s="692" t="s">
        <v>342</v>
      </c>
      <c r="B171" s="693"/>
      <c r="C171" s="693"/>
      <c r="D171" s="694"/>
    </row>
    <row r="172" spans="1:5" ht="15.75" thickBot="1" x14ac:dyDescent="0.3">
      <c r="A172" s="695"/>
      <c r="B172" s="696"/>
      <c r="C172" s="696"/>
      <c r="D172" s="697"/>
    </row>
    <row r="173" spans="1:5" ht="57" customHeight="1" thickBot="1" x14ac:dyDescent="0.3">
      <c r="A173" s="698" t="str">
        <f>+'[2]MAPA DE RIESGOS'!J11</f>
        <v>Revisión de los soportes necesarios para la expedición de un Certificado de Registro Presupuestal, conforme a la circular interna de trámites internos financiera vigente y a la lista de chequeo solicitud registro presupuestal - código UAEOS-FO-GFI-03.</v>
      </c>
      <c r="B173" s="699"/>
      <c r="C173" s="699"/>
      <c r="D173" s="700"/>
    </row>
    <row r="174" spans="1:5" ht="48" thickBot="1" x14ac:dyDescent="0.3">
      <c r="A174" s="379" t="s">
        <v>326</v>
      </c>
      <c r="B174" s="380" t="s">
        <v>327</v>
      </c>
      <c r="C174" s="380" t="s">
        <v>328</v>
      </c>
      <c r="D174" s="381" t="s">
        <v>366</v>
      </c>
    </row>
    <row r="175" spans="1:5" ht="44.25" customHeight="1" x14ac:dyDescent="0.25">
      <c r="A175" s="701" t="s">
        <v>312</v>
      </c>
      <c r="B175" s="382" t="s">
        <v>317</v>
      </c>
      <c r="C175" s="383"/>
      <c r="D175" s="384" t="b">
        <f>IF(C175="Asignado",15,IF(C175="No ASignado",0))</f>
        <v>0</v>
      </c>
    </row>
    <row r="176" spans="1:5" ht="60.75" customHeight="1" x14ac:dyDescent="0.25">
      <c r="A176" s="702"/>
      <c r="B176" s="367" t="s">
        <v>318</v>
      </c>
      <c r="C176" s="369"/>
      <c r="D176" s="27" t="b">
        <f>IF(C176="Adecuado",15,IF(C176="Inadecuado",0))</f>
        <v>0</v>
      </c>
    </row>
    <row r="177" spans="1:7" ht="72" customHeight="1" x14ac:dyDescent="0.25">
      <c r="A177" s="144" t="s">
        <v>313</v>
      </c>
      <c r="B177" s="367" t="s">
        <v>323</v>
      </c>
      <c r="C177" s="369"/>
      <c r="D177" s="27" t="b">
        <f>IF(C177="OPORTUNA",15,IF(C177="INOPORTUNA",0))</f>
        <v>0</v>
      </c>
    </row>
    <row r="178" spans="1:7" ht="103.5" customHeight="1" x14ac:dyDescent="0.25">
      <c r="A178" s="144" t="s">
        <v>314</v>
      </c>
      <c r="B178" s="367" t="s">
        <v>329</v>
      </c>
      <c r="C178" s="128"/>
      <c r="D178" s="27" t="b">
        <f>IF(C178="PREVENIR",15,IF(C178="DETECTAR",10,IF(C178="NO ES UN CONTROL",0)))</f>
        <v>0</v>
      </c>
    </row>
    <row r="179" spans="1:7" ht="78.75" customHeight="1" thickBot="1" x14ac:dyDescent="0.3">
      <c r="A179" s="144" t="s">
        <v>331</v>
      </c>
      <c r="B179" s="367" t="s">
        <v>332</v>
      </c>
      <c r="C179" s="129"/>
      <c r="D179" s="27" t="b">
        <f>IF(C179="CONFIABLE",15,IF(C179="NO CONFIABLE",0))</f>
        <v>0</v>
      </c>
    </row>
    <row r="180" spans="1:7" ht="84.75" customHeight="1" x14ac:dyDescent="0.25">
      <c r="A180" s="164" t="s">
        <v>335</v>
      </c>
      <c r="B180" s="367" t="s">
        <v>336</v>
      </c>
      <c r="C180" s="368"/>
      <c r="D180" s="27" t="b">
        <f>IF(C180="SE INVESTIGAN Y RESUELVEN OPORTUNAMENTE",15,IF(C180="NO SE INVESTIGAN Y RESUELVEN OPORTUNAMENTE",0))</f>
        <v>0</v>
      </c>
      <c r="E180" s="703" t="s">
        <v>369</v>
      </c>
      <c r="F180" s="704"/>
    </row>
    <row r="181" spans="1:7" ht="70.5" customHeight="1" x14ac:dyDescent="0.25">
      <c r="A181" s="144" t="s">
        <v>339</v>
      </c>
      <c r="B181" s="367" t="s">
        <v>340</v>
      </c>
      <c r="C181" s="369"/>
      <c r="D181" s="27" t="b">
        <f>IF(C181="COMPLETA",10,IF(C181="INCOMPLETA",5,IF(C181="NO EXISTE",0)))</f>
        <v>0</v>
      </c>
      <c r="E181" s="705" t="s">
        <v>376</v>
      </c>
      <c r="F181" s="707" t="str">
        <f>IF(D182&gt;=96,"FUERTE",IF(D182&gt;=86,"MODERADO",IF(D182&lt;=85,"DEBIL")))</f>
        <v>DEBIL</v>
      </c>
    </row>
    <row r="182" spans="1:7" ht="21" thickBot="1" x14ac:dyDescent="0.3">
      <c r="A182" s="709" t="s">
        <v>375</v>
      </c>
      <c r="B182" s="710"/>
      <c r="C182" s="710"/>
      <c r="D182" s="385">
        <f>SUM(D175:D181)</f>
        <v>0</v>
      </c>
      <c r="E182" s="706"/>
      <c r="F182" s="708"/>
    </row>
    <row r="183" spans="1:7" x14ac:dyDescent="0.25">
      <c r="E183" s="131"/>
    </row>
    <row r="184" spans="1:7" ht="15.75" thickBot="1" x14ac:dyDescent="0.3">
      <c r="E184" s="131"/>
    </row>
    <row r="185" spans="1:7" ht="45.75" customHeight="1" thickBot="1" x14ac:dyDescent="0.3">
      <c r="A185" s="678" t="s">
        <v>949</v>
      </c>
      <c r="B185" s="679"/>
      <c r="C185" s="679"/>
      <c r="D185" s="679"/>
      <c r="E185" s="680"/>
    </row>
    <row r="186" spans="1:7" ht="45" customHeight="1" thickBot="1" x14ac:dyDescent="0.3">
      <c r="A186" s="386" t="s">
        <v>950</v>
      </c>
      <c r="B186" s="681" t="s">
        <v>951</v>
      </c>
      <c r="C186" s="681"/>
      <c r="D186" s="681"/>
      <c r="E186" s="682"/>
    </row>
    <row r="187" spans="1:7" ht="57" customHeight="1" x14ac:dyDescent="0.25">
      <c r="A187" s="387"/>
      <c r="B187" s="683" t="b">
        <f>IF(A187="FUERTE","EL CONTROL SE EJECUTA DE MANERA CONSISTENTE POR PARTE DEL RESPONSABLE",IF(A187="MODERADO","EL CONTROL SE EJECUTA ALGUNAS VECES POR PARTE DEL RESPONSABLE",IF(A187="DEBIL","EL CONTROL NO SE EJECUTA POR PARTE DEL RESPONSABLE")))</f>
        <v>0</v>
      </c>
      <c r="C187" s="683"/>
      <c r="D187" s="683"/>
      <c r="E187" s="683"/>
      <c r="F187" s="388"/>
      <c r="G187" s="388"/>
    </row>
    <row r="189" spans="1:7" ht="15.75" thickBot="1" x14ac:dyDescent="0.3"/>
    <row r="190" spans="1:7" ht="44.25" customHeight="1" thickBot="1" x14ac:dyDescent="0.3">
      <c r="A190" s="678" t="s">
        <v>952</v>
      </c>
      <c r="B190" s="679"/>
      <c r="C190" s="679"/>
      <c r="D190" s="679"/>
      <c r="E190" s="680"/>
    </row>
    <row r="191" spans="1:7" x14ac:dyDescent="0.25">
      <c r="A191" s="684" t="s">
        <v>953</v>
      </c>
      <c r="B191" s="686" t="s">
        <v>40</v>
      </c>
      <c r="C191" s="686"/>
      <c r="D191" s="687" t="s">
        <v>41</v>
      </c>
      <c r="E191" s="688"/>
    </row>
    <row r="192" spans="1:7" s="32" customFormat="1" ht="47.25" customHeight="1" x14ac:dyDescent="0.25">
      <c r="A192" s="685"/>
      <c r="B192" s="389" t="s">
        <v>954</v>
      </c>
      <c r="C192" s="389" t="s">
        <v>955</v>
      </c>
      <c r="D192" s="390" t="s">
        <v>954</v>
      </c>
      <c r="E192" s="391" t="s">
        <v>955</v>
      </c>
    </row>
    <row r="193" spans="1:6" s="32" customFormat="1" ht="50.25" customHeight="1" thickBot="1" x14ac:dyDescent="0.3">
      <c r="A193" s="392" t="str">
        <f>F181</f>
        <v>DEBIL</v>
      </c>
      <c r="B193" s="393"/>
      <c r="C193" s="394" t="b">
        <f>IF(B193="Directamente",2,IF(B193="Indirectamente",1,IF(B193="No disminuye",0)))</f>
        <v>0</v>
      </c>
      <c r="D193" s="395"/>
      <c r="E193" s="396" t="b">
        <f>IF(D193="Directamente",2,IF(D193="Indirectamente",1,IF(D193="No disminuye",0)))</f>
        <v>0</v>
      </c>
    </row>
    <row r="197" spans="1:6" ht="15.75" thickBot="1" x14ac:dyDescent="0.3"/>
    <row r="198" spans="1:6" ht="44.25" customHeight="1" thickBot="1" x14ac:dyDescent="0.3">
      <c r="A198" s="689" t="s">
        <v>943</v>
      </c>
      <c r="B198" s="690"/>
      <c r="C198" s="690"/>
      <c r="D198" s="691"/>
    </row>
    <row r="199" spans="1:6" x14ac:dyDescent="0.25">
      <c r="A199" s="692" t="s">
        <v>342</v>
      </c>
      <c r="B199" s="693"/>
      <c r="C199" s="693"/>
      <c r="D199" s="694"/>
    </row>
    <row r="200" spans="1:6" ht="15.75" thickBot="1" x14ac:dyDescent="0.3">
      <c r="A200" s="695"/>
      <c r="B200" s="696"/>
      <c r="C200" s="696"/>
      <c r="D200" s="697"/>
    </row>
    <row r="201" spans="1:6" ht="57" customHeight="1" thickBot="1" x14ac:dyDescent="0.3">
      <c r="A201" s="698" t="str">
        <f>+'[2]MAPA DE RIESGOS'!J12</f>
        <v xml:space="preserve">Analizar la consistencia de los saldos del balance teniendo en cuenta la naturaleza de las cuentas y los soportes correspondientes. </v>
      </c>
      <c r="B201" s="699"/>
      <c r="C201" s="699"/>
      <c r="D201" s="700"/>
    </row>
    <row r="202" spans="1:6" ht="48" thickBot="1" x14ac:dyDescent="0.3">
      <c r="A202" s="379" t="s">
        <v>326</v>
      </c>
      <c r="B202" s="380" t="s">
        <v>327</v>
      </c>
      <c r="C202" s="380" t="s">
        <v>328</v>
      </c>
      <c r="D202" s="381" t="s">
        <v>366</v>
      </c>
    </row>
    <row r="203" spans="1:6" ht="44.25" customHeight="1" x14ac:dyDescent="0.25">
      <c r="A203" s="701" t="s">
        <v>312</v>
      </c>
      <c r="B203" s="382" t="s">
        <v>317</v>
      </c>
      <c r="C203" s="383" t="s">
        <v>944</v>
      </c>
      <c r="D203" s="384">
        <f>IF(C203="Asignado",15,IF(C203="No ASignado",0))</f>
        <v>15</v>
      </c>
    </row>
    <row r="204" spans="1:6" ht="60.75" customHeight="1" x14ac:dyDescent="0.25">
      <c r="A204" s="702"/>
      <c r="B204" s="367" t="s">
        <v>318</v>
      </c>
      <c r="C204" s="369" t="s">
        <v>945</v>
      </c>
      <c r="D204" s="27">
        <f>IF(C204="Adecuado",15,IF(C204="Inadecuado",0))</f>
        <v>15</v>
      </c>
    </row>
    <row r="205" spans="1:6" ht="72" customHeight="1" x14ac:dyDescent="0.25">
      <c r="A205" s="144" t="s">
        <v>313</v>
      </c>
      <c r="B205" s="367" t="s">
        <v>323</v>
      </c>
      <c r="C205" s="369" t="s">
        <v>946</v>
      </c>
      <c r="D205" s="27">
        <f>IF(C205="OPORTUNA",15,IF(C205="INOPORTUNA",0))</f>
        <v>15</v>
      </c>
    </row>
    <row r="206" spans="1:6" ht="103.5" customHeight="1" x14ac:dyDescent="0.25">
      <c r="A206" s="144" t="s">
        <v>314</v>
      </c>
      <c r="B206" s="367" t="s">
        <v>329</v>
      </c>
      <c r="C206" s="128" t="s">
        <v>667</v>
      </c>
      <c r="D206" s="27">
        <f>IF(C206="PREVENIR",15,IF(C206="DETECTAR",10,IF(C206="NO ES UN CONTROL",0)))</f>
        <v>15</v>
      </c>
    </row>
    <row r="207" spans="1:6" ht="78.75" customHeight="1" thickBot="1" x14ac:dyDescent="0.3">
      <c r="A207" s="144" t="s">
        <v>331</v>
      </c>
      <c r="B207" s="367" t="s">
        <v>332</v>
      </c>
      <c r="C207" s="129" t="s">
        <v>947</v>
      </c>
      <c r="D207" s="27">
        <f>IF(C207="CONFIABLE",15,IF(C207="NO CONFIABLE",0))</f>
        <v>15</v>
      </c>
    </row>
    <row r="208" spans="1:6" ht="84.75" customHeight="1" x14ac:dyDescent="0.25">
      <c r="A208" s="164" t="s">
        <v>335</v>
      </c>
      <c r="B208" s="367" t="s">
        <v>336</v>
      </c>
      <c r="C208" s="368" t="s">
        <v>948</v>
      </c>
      <c r="D208" s="27">
        <f>IF(C208="SE INVESTIGAN Y RESUELVEN OPORTUNAMENTE",15,IF(C208="NO SE INVESTIGAN Y RESUELVEN OPORTUNAMENTE",0))</f>
        <v>15</v>
      </c>
      <c r="E208" s="703" t="s">
        <v>369</v>
      </c>
      <c r="F208" s="704"/>
    </row>
    <row r="209" spans="1:7" ht="70.5" customHeight="1" x14ac:dyDescent="0.25">
      <c r="A209" s="144" t="s">
        <v>339</v>
      </c>
      <c r="B209" s="367" t="s">
        <v>340</v>
      </c>
      <c r="C209" s="369" t="s">
        <v>316</v>
      </c>
      <c r="D209" s="27">
        <f>IF(C209="COMPLETA",10,IF(C209="INCOMPLETA",5,IF(C209="NO EXISTE",0)))</f>
        <v>10</v>
      </c>
      <c r="E209" s="705" t="s">
        <v>376</v>
      </c>
      <c r="F209" s="707" t="str">
        <f>IF(D210&gt;=96,"FUERTE",IF(D210&gt;=86,"MODERADO",IF(D210&lt;=85,"DEBIL")))</f>
        <v>FUERTE</v>
      </c>
    </row>
    <row r="210" spans="1:7" ht="21" thickBot="1" x14ac:dyDescent="0.3">
      <c r="A210" s="709" t="s">
        <v>375</v>
      </c>
      <c r="B210" s="710"/>
      <c r="C210" s="710"/>
      <c r="D210" s="385">
        <f>SUM(D203:D209)</f>
        <v>100</v>
      </c>
      <c r="E210" s="706"/>
      <c r="F210" s="708"/>
    </row>
    <row r="211" spans="1:7" x14ac:dyDescent="0.25">
      <c r="E211" s="131"/>
    </row>
    <row r="212" spans="1:7" ht="15.75" thickBot="1" x14ac:dyDescent="0.3">
      <c r="E212" s="131"/>
    </row>
    <row r="213" spans="1:7" ht="45.75" customHeight="1" thickBot="1" x14ac:dyDescent="0.3">
      <c r="A213" s="678" t="s">
        <v>949</v>
      </c>
      <c r="B213" s="679"/>
      <c r="C213" s="679"/>
      <c r="D213" s="679"/>
      <c r="E213" s="680"/>
    </row>
    <row r="214" spans="1:7" ht="45" customHeight="1" thickBot="1" x14ac:dyDescent="0.3">
      <c r="A214" s="386" t="s">
        <v>950</v>
      </c>
      <c r="B214" s="681" t="s">
        <v>951</v>
      </c>
      <c r="C214" s="681"/>
      <c r="D214" s="681"/>
      <c r="E214" s="682"/>
    </row>
    <row r="215" spans="1:7" ht="57" customHeight="1" x14ac:dyDescent="0.25">
      <c r="A215" s="387"/>
      <c r="B215" s="683" t="b">
        <f>IF(A215="FUERTE","EL CONTROL SE EJECUTA DE MANERA CONSISTENTE POR PARTE DEL RESPONSABLE",IF(A215="MODERADO","EL CONTROL SE EJECUTA ALGUNAS VECES POR PARTE DEL RESPONSABLE",IF(A215="DEBIL","EL CONTROL NO SE EJECUTA POR PARTE DEL RESPONSABLE")))</f>
        <v>0</v>
      </c>
      <c r="C215" s="683"/>
      <c r="D215" s="683"/>
      <c r="E215" s="683"/>
      <c r="F215" s="388"/>
      <c r="G215" s="388"/>
    </row>
    <row r="217" spans="1:7" ht="15.75" thickBot="1" x14ac:dyDescent="0.3"/>
    <row r="218" spans="1:7" ht="44.25" customHeight="1" thickBot="1" x14ac:dyDescent="0.3">
      <c r="A218" s="678" t="s">
        <v>952</v>
      </c>
      <c r="B218" s="679"/>
      <c r="C218" s="679"/>
      <c r="D218" s="679"/>
      <c r="E218" s="680"/>
    </row>
    <row r="219" spans="1:7" x14ac:dyDescent="0.25">
      <c r="A219" s="684" t="s">
        <v>953</v>
      </c>
      <c r="B219" s="686" t="s">
        <v>40</v>
      </c>
      <c r="C219" s="686"/>
      <c r="D219" s="687" t="s">
        <v>41</v>
      </c>
      <c r="E219" s="688"/>
    </row>
    <row r="220" spans="1:7" s="32" customFormat="1" ht="47.25" customHeight="1" x14ac:dyDescent="0.25">
      <c r="A220" s="685"/>
      <c r="B220" s="389" t="s">
        <v>954</v>
      </c>
      <c r="C220" s="389" t="s">
        <v>955</v>
      </c>
      <c r="D220" s="390" t="s">
        <v>954</v>
      </c>
      <c r="E220" s="391" t="s">
        <v>955</v>
      </c>
    </row>
    <row r="221" spans="1:7" s="32" customFormat="1" ht="50.25" customHeight="1" thickBot="1" x14ac:dyDescent="0.3">
      <c r="A221" s="392" t="str">
        <f>F209</f>
        <v>FUERTE</v>
      </c>
      <c r="B221" s="393"/>
      <c r="C221" s="394" t="b">
        <f>IF(B221="Directamente",2,IF(B221="Indirectamente",1,IF(B221="No disminuye",0)))</f>
        <v>0</v>
      </c>
      <c r="D221" s="395"/>
      <c r="E221" s="396" t="b">
        <f>IF(D221="Directamente",2,IF(D221="Indirectamente",1,IF(D221="No disminuye",0)))</f>
        <v>0</v>
      </c>
    </row>
    <row r="225" spans="1:6" ht="15.75" thickBot="1" x14ac:dyDescent="0.3"/>
    <row r="226" spans="1:6" ht="44.25" customHeight="1" thickBot="1" x14ac:dyDescent="0.3">
      <c r="A226" s="689" t="s">
        <v>943</v>
      </c>
      <c r="B226" s="690"/>
      <c r="C226" s="690"/>
      <c r="D226" s="691"/>
    </row>
    <row r="227" spans="1:6" x14ac:dyDescent="0.25">
      <c r="A227" s="692" t="s">
        <v>342</v>
      </c>
      <c r="B227" s="693"/>
      <c r="C227" s="693"/>
      <c r="D227" s="694"/>
    </row>
    <row r="228" spans="1:6" ht="15.75" thickBot="1" x14ac:dyDescent="0.3">
      <c r="A228" s="695"/>
      <c r="B228" s="696"/>
      <c r="C228" s="696"/>
      <c r="D228" s="697"/>
    </row>
    <row r="229" spans="1:6" ht="57" customHeight="1" thickBot="1" x14ac:dyDescent="0.3">
      <c r="A229" s="698" t="str">
        <f>+'[2]MAPA DE RIESGOS'!J13</f>
        <v>Existe un contratista profesional especializado, quien es el encargo de verificar los auxiliares del balance para realizar los ajutes pertinentes dentro del mes que se esta cerrando.</v>
      </c>
      <c r="B229" s="699"/>
      <c r="C229" s="699"/>
      <c r="D229" s="700"/>
    </row>
    <row r="230" spans="1:6" ht="48" thickBot="1" x14ac:dyDescent="0.3">
      <c r="A230" s="379" t="s">
        <v>326</v>
      </c>
      <c r="B230" s="380" t="s">
        <v>327</v>
      </c>
      <c r="C230" s="380" t="s">
        <v>328</v>
      </c>
      <c r="D230" s="381" t="s">
        <v>366</v>
      </c>
    </row>
    <row r="231" spans="1:6" ht="44.25" customHeight="1" x14ac:dyDescent="0.25">
      <c r="A231" s="701" t="s">
        <v>312</v>
      </c>
      <c r="B231" s="382" t="s">
        <v>317</v>
      </c>
      <c r="C231" s="383" t="s">
        <v>944</v>
      </c>
      <c r="D231" s="384">
        <f>IF(C231="Asignado",15,IF(C231="No ASignado",0))</f>
        <v>15</v>
      </c>
    </row>
    <row r="232" spans="1:6" ht="60.75" customHeight="1" x14ac:dyDescent="0.25">
      <c r="A232" s="702"/>
      <c r="B232" s="367" t="s">
        <v>318</v>
      </c>
      <c r="C232" s="369" t="s">
        <v>945</v>
      </c>
      <c r="D232" s="27">
        <f>IF(C232="Adecuado",15,IF(C232="Inadecuado",0))</f>
        <v>15</v>
      </c>
    </row>
    <row r="233" spans="1:6" ht="72" customHeight="1" x14ac:dyDescent="0.25">
      <c r="A233" s="144" t="s">
        <v>313</v>
      </c>
      <c r="B233" s="367" t="s">
        <v>323</v>
      </c>
      <c r="C233" s="369" t="s">
        <v>946</v>
      </c>
      <c r="D233" s="27">
        <f>IF(C233="OPORTUNA",15,IF(C233="INOPORTUNA",0))</f>
        <v>15</v>
      </c>
    </row>
    <row r="234" spans="1:6" ht="103.5" customHeight="1" x14ac:dyDescent="0.25">
      <c r="A234" s="144" t="s">
        <v>314</v>
      </c>
      <c r="B234" s="367" t="s">
        <v>329</v>
      </c>
      <c r="C234" s="128" t="s">
        <v>667</v>
      </c>
      <c r="D234" s="27">
        <f>IF(C234="PREVENIR",15,IF(C234="DETECTAR",10,IF(C234="NO ES UN CONTROL",0)))</f>
        <v>15</v>
      </c>
    </row>
    <row r="235" spans="1:6" ht="78.75" customHeight="1" thickBot="1" x14ac:dyDescent="0.3">
      <c r="A235" s="144" t="s">
        <v>331</v>
      </c>
      <c r="B235" s="367" t="s">
        <v>332</v>
      </c>
      <c r="C235" s="129" t="s">
        <v>947</v>
      </c>
      <c r="D235" s="27">
        <f>IF(C235="CONFIABLE",15,IF(C235="NO CONFIABLE",0))</f>
        <v>15</v>
      </c>
    </row>
    <row r="236" spans="1:6" ht="84.75" customHeight="1" x14ac:dyDescent="0.25">
      <c r="A236" s="164" t="s">
        <v>335</v>
      </c>
      <c r="B236" s="367" t="s">
        <v>336</v>
      </c>
      <c r="C236" s="368" t="s">
        <v>948</v>
      </c>
      <c r="D236" s="27">
        <f>IF(C236="SE INVESTIGAN Y RESUELVEN OPORTUNAMENTE",15,IF(C236="NO SE INVESTIGAN Y RESUELVEN OPORTUNAMENTE",0))</f>
        <v>15</v>
      </c>
      <c r="E236" s="703" t="s">
        <v>369</v>
      </c>
      <c r="F236" s="704"/>
    </row>
    <row r="237" spans="1:6" ht="70.5" customHeight="1" x14ac:dyDescent="0.25">
      <c r="A237" s="144" t="s">
        <v>339</v>
      </c>
      <c r="B237" s="367" t="s">
        <v>340</v>
      </c>
      <c r="C237" s="369" t="s">
        <v>316</v>
      </c>
      <c r="D237" s="27">
        <f>IF(C237="COMPLETA",10,IF(C237="INCOMPLETA",5,IF(C237="NO EXISTE",0)))</f>
        <v>10</v>
      </c>
      <c r="E237" s="705" t="s">
        <v>376</v>
      </c>
      <c r="F237" s="707" t="str">
        <f>IF(D238&gt;=96,"FUERTE",IF(D238&gt;=86,"MODERADO",IF(D238&lt;=85,"DEBIL")))</f>
        <v>FUERTE</v>
      </c>
    </row>
    <row r="238" spans="1:6" ht="21" thickBot="1" x14ac:dyDescent="0.3">
      <c r="A238" s="709" t="s">
        <v>375</v>
      </c>
      <c r="B238" s="710"/>
      <c r="C238" s="710"/>
      <c r="D238" s="385">
        <f>SUM(D231:D237)</f>
        <v>100</v>
      </c>
      <c r="E238" s="706"/>
      <c r="F238" s="708"/>
    </row>
    <row r="239" spans="1:6" x14ac:dyDescent="0.25">
      <c r="E239" s="131"/>
    </row>
    <row r="240" spans="1:6" ht="15.75" thickBot="1" x14ac:dyDescent="0.3">
      <c r="E240" s="131"/>
    </row>
    <row r="241" spans="1:7" ht="45.75" customHeight="1" thickBot="1" x14ac:dyDescent="0.3">
      <c r="A241" s="678" t="s">
        <v>949</v>
      </c>
      <c r="B241" s="679"/>
      <c r="C241" s="679"/>
      <c r="D241" s="679"/>
      <c r="E241" s="680"/>
    </row>
    <row r="242" spans="1:7" ht="45" customHeight="1" thickBot="1" x14ac:dyDescent="0.3">
      <c r="A242" s="386" t="s">
        <v>950</v>
      </c>
      <c r="B242" s="681" t="s">
        <v>951</v>
      </c>
      <c r="C242" s="681"/>
      <c r="D242" s="681"/>
      <c r="E242" s="682"/>
    </row>
    <row r="243" spans="1:7" ht="57" customHeight="1" x14ac:dyDescent="0.25">
      <c r="A243" s="387"/>
      <c r="B243" s="683" t="b">
        <f>IF(A243="FUERTE","EL CONTROL SE EJECUTA DE MANERA CONSISTENTE POR PARTE DEL RESPONSABLE",IF(A243="MODERADO","EL CONTROL SE EJECUTA ALGUNAS VECES POR PARTE DEL RESPONSABLE",IF(A243="DEBIL","EL CONTROL NO SE EJECUTA POR PARTE DEL RESPONSABLE")))</f>
        <v>0</v>
      </c>
      <c r="C243" s="683"/>
      <c r="D243" s="683"/>
      <c r="E243" s="683"/>
      <c r="F243" s="388"/>
      <c r="G243" s="388"/>
    </row>
    <row r="245" spans="1:7" ht="15.75" thickBot="1" x14ac:dyDescent="0.3"/>
    <row r="246" spans="1:7" ht="44.25" customHeight="1" thickBot="1" x14ac:dyDescent="0.3">
      <c r="A246" s="678" t="s">
        <v>952</v>
      </c>
      <c r="B246" s="679"/>
      <c r="C246" s="679"/>
      <c r="D246" s="679"/>
      <c r="E246" s="680"/>
    </row>
    <row r="247" spans="1:7" x14ac:dyDescent="0.25">
      <c r="A247" s="684" t="s">
        <v>953</v>
      </c>
      <c r="B247" s="686" t="s">
        <v>40</v>
      </c>
      <c r="C247" s="686"/>
      <c r="D247" s="687" t="s">
        <v>41</v>
      </c>
      <c r="E247" s="688"/>
    </row>
    <row r="248" spans="1:7" s="32" customFormat="1" ht="47.25" customHeight="1" x14ac:dyDescent="0.25">
      <c r="A248" s="685"/>
      <c r="B248" s="389" t="s">
        <v>954</v>
      </c>
      <c r="C248" s="389" t="s">
        <v>955</v>
      </c>
      <c r="D248" s="390" t="s">
        <v>954</v>
      </c>
      <c r="E248" s="391" t="s">
        <v>955</v>
      </c>
    </row>
    <row r="249" spans="1:7" s="32" customFormat="1" ht="50.25" customHeight="1" thickBot="1" x14ac:dyDescent="0.3">
      <c r="A249" s="392" t="str">
        <f>F237</f>
        <v>FUERTE</v>
      </c>
      <c r="B249" s="393"/>
      <c r="C249" s="394" t="b">
        <f>IF(B249="Directamente",2,IF(B249="Indirectamente",1,IF(B249="No disminuye",0)))</f>
        <v>0</v>
      </c>
      <c r="D249" s="395"/>
      <c r="E249" s="396" t="b">
        <f>IF(D249="Directamente",2,IF(D249="Indirectamente",1,IF(D249="No disminuye",0)))</f>
        <v>0</v>
      </c>
    </row>
    <row r="253" spans="1:7" ht="15.75" thickBot="1" x14ac:dyDescent="0.3"/>
    <row r="254" spans="1:7" ht="44.25" customHeight="1" thickBot="1" x14ac:dyDescent="0.3">
      <c r="A254" s="689" t="s">
        <v>943</v>
      </c>
      <c r="B254" s="690"/>
      <c r="C254" s="690"/>
      <c r="D254" s="691"/>
    </row>
    <row r="255" spans="1:7" x14ac:dyDescent="0.25">
      <c r="A255" s="692" t="s">
        <v>342</v>
      </c>
      <c r="B255" s="693"/>
      <c r="C255" s="693"/>
      <c r="D255" s="694"/>
    </row>
    <row r="256" spans="1:7" ht="15.75" thickBot="1" x14ac:dyDescent="0.3">
      <c r="A256" s="695"/>
      <c r="B256" s="696"/>
      <c r="C256" s="696"/>
      <c r="D256" s="697"/>
    </row>
    <row r="257" spans="1:7" ht="57" customHeight="1" thickBot="1" x14ac:dyDescent="0.3">
      <c r="A257" s="698" t="str">
        <f>+'[2]MAPA DE RIESGOS'!J14</f>
        <v>Verificar y reclasificar saldos negativos y que no correspondan con la dinámica de las cuentas afectadas, por medio de reportes de SIIF Nación.</v>
      </c>
      <c r="B257" s="699"/>
      <c r="C257" s="699"/>
      <c r="D257" s="700"/>
    </row>
    <row r="258" spans="1:7" ht="48" thickBot="1" x14ac:dyDescent="0.3">
      <c r="A258" s="379" t="s">
        <v>326</v>
      </c>
      <c r="B258" s="380" t="s">
        <v>327</v>
      </c>
      <c r="C258" s="380" t="s">
        <v>328</v>
      </c>
      <c r="D258" s="381" t="s">
        <v>366</v>
      </c>
    </row>
    <row r="259" spans="1:7" ht="44.25" customHeight="1" x14ac:dyDescent="0.25">
      <c r="A259" s="701" t="s">
        <v>312</v>
      </c>
      <c r="B259" s="382" t="s">
        <v>317</v>
      </c>
      <c r="C259" s="383" t="s">
        <v>944</v>
      </c>
      <c r="D259" s="384">
        <f>IF(C259="Asignado",15,IF(C259="No ASignado",0))</f>
        <v>15</v>
      </c>
    </row>
    <row r="260" spans="1:7" ht="60.75" customHeight="1" x14ac:dyDescent="0.25">
      <c r="A260" s="702"/>
      <c r="B260" s="367" t="s">
        <v>318</v>
      </c>
      <c r="C260" s="369" t="s">
        <v>945</v>
      </c>
      <c r="D260" s="27">
        <f>IF(C260="Adecuado",15,IF(C260="Inadecuado",0))</f>
        <v>15</v>
      </c>
    </row>
    <row r="261" spans="1:7" ht="72" customHeight="1" x14ac:dyDescent="0.25">
      <c r="A261" s="144" t="s">
        <v>313</v>
      </c>
      <c r="B261" s="367" t="s">
        <v>323</v>
      </c>
      <c r="C261" s="369" t="s">
        <v>946</v>
      </c>
      <c r="D261" s="27">
        <f>IF(C261="OPORTUNA",15,IF(C261="INOPORTUNA",0))</f>
        <v>15</v>
      </c>
    </row>
    <row r="262" spans="1:7" ht="103.5" customHeight="1" x14ac:dyDescent="0.25">
      <c r="A262" s="144" t="s">
        <v>314</v>
      </c>
      <c r="B262" s="367" t="s">
        <v>329</v>
      </c>
      <c r="C262" s="128" t="s">
        <v>667</v>
      </c>
      <c r="D262" s="27">
        <f>IF(C262="PREVENIR",15,IF(C262="DETECTAR",10,IF(C262="NO ES UN CONTROL",0)))</f>
        <v>15</v>
      </c>
    </row>
    <row r="263" spans="1:7" ht="78.75" customHeight="1" thickBot="1" x14ac:dyDescent="0.3">
      <c r="A263" s="144" t="s">
        <v>331</v>
      </c>
      <c r="B263" s="367" t="s">
        <v>332</v>
      </c>
      <c r="C263" s="129" t="s">
        <v>947</v>
      </c>
      <c r="D263" s="27">
        <f>IF(C263="CONFIABLE",15,IF(C263="NO CONFIABLE",0))</f>
        <v>15</v>
      </c>
    </row>
    <row r="264" spans="1:7" ht="84.75" customHeight="1" x14ac:dyDescent="0.25">
      <c r="A264" s="164" t="s">
        <v>335</v>
      </c>
      <c r="B264" s="367" t="s">
        <v>336</v>
      </c>
      <c r="C264" s="368" t="s">
        <v>948</v>
      </c>
      <c r="D264" s="27">
        <f>IF(C264="SE INVESTIGAN Y RESUELVEN OPORTUNAMENTE",15,IF(C264="NO SE INVESTIGAN Y RESUELVEN OPORTUNAMENTE",0))</f>
        <v>15</v>
      </c>
      <c r="E264" s="703" t="s">
        <v>369</v>
      </c>
      <c r="F264" s="704"/>
    </row>
    <row r="265" spans="1:7" ht="70.5" customHeight="1" x14ac:dyDescent="0.25">
      <c r="A265" s="144" t="s">
        <v>339</v>
      </c>
      <c r="B265" s="367" t="s">
        <v>340</v>
      </c>
      <c r="C265" s="369" t="s">
        <v>316</v>
      </c>
      <c r="D265" s="27">
        <f>IF(C265="COMPLETA",10,IF(C265="INCOMPLETA",5,IF(C265="NO EXISTE",0)))</f>
        <v>10</v>
      </c>
      <c r="E265" s="705" t="s">
        <v>376</v>
      </c>
      <c r="F265" s="707" t="str">
        <f>IF(D266&gt;=96,"FUERTE",IF(D266&gt;=86,"MODERADO",IF(D266&lt;=85,"DEBIL")))</f>
        <v>FUERTE</v>
      </c>
    </row>
    <row r="266" spans="1:7" ht="21" thickBot="1" x14ac:dyDescent="0.3">
      <c r="A266" s="709" t="s">
        <v>375</v>
      </c>
      <c r="B266" s="710"/>
      <c r="C266" s="710"/>
      <c r="D266" s="385">
        <f>SUM(D259:D265)</f>
        <v>100</v>
      </c>
      <c r="E266" s="706"/>
      <c r="F266" s="708"/>
    </row>
    <row r="267" spans="1:7" x14ac:dyDescent="0.25">
      <c r="E267" s="131"/>
    </row>
    <row r="268" spans="1:7" ht="15.75" thickBot="1" x14ac:dyDescent="0.3">
      <c r="E268" s="131"/>
    </row>
    <row r="269" spans="1:7" ht="45.75" customHeight="1" thickBot="1" x14ac:dyDescent="0.3">
      <c r="A269" s="678" t="s">
        <v>949</v>
      </c>
      <c r="B269" s="679"/>
      <c r="C269" s="679"/>
      <c r="D269" s="679"/>
      <c r="E269" s="680"/>
    </row>
    <row r="270" spans="1:7" ht="45" customHeight="1" thickBot="1" x14ac:dyDescent="0.3">
      <c r="A270" s="386" t="s">
        <v>950</v>
      </c>
      <c r="B270" s="681" t="s">
        <v>951</v>
      </c>
      <c r="C270" s="681"/>
      <c r="D270" s="681"/>
      <c r="E270" s="682"/>
    </row>
    <row r="271" spans="1:7" ht="57" customHeight="1" x14ac:dyDescent="0.25">
      <c r="A271" s="387"/>
      <c r="B271" s="683" t="b">
        <f>IF(A271="FUERTE","EL CONTROL SE EJECUTA DE MANERA CONSISTENTE POR PARTE DEL RESPONSABLE",IF(A271="MODERADO","EL CONTROL SE EJECUTA ALGUNAS VECES POR PARTE DEL RESPONSABLE",IF(A271="DEBIL","EL CONTROL NO SE EJECUTA POR PARTE DEL RESPONSABLE")))</f>
        <v>0</v>
      </c>
      <c r="C271" s="683"/>
      <c r="D271" s="683"/>
      <c r="E271" s="683"/>
      <c r="F271" s="388"/>
      <c r="G271" s="388"/>
    </row>
    <row r="273" spans="1:5" ht="15.75" thickBot="1" x14ac:dyDescent="0.3"/>
    <row r="274" spans="1:5" ht="44.25" customHeight="1" thickBot="1" x14ac:dyDescent="0.3">
      <c r="A274" s="678" t="s">
        <v>952</v>
      </c>
      <c r="B274" s="679"/>
      <c r="C274" s="679"/>
      <c r="D274" s="679"/>
      <c r="E274" s="680"/>
    </row>
    <row r="275" spans="1:5" x14ac:dyDescent="0.25">
      <c r="A275" s="684" t="s">
        <v>953</v>
      </c>
      <c r="B275" s="686" t="s">
        <v>40</v>
      </c>
      <c r="C275" s="686"/>
      <c r="D275" s="687" t="s">
        <v>41</v>
      </c>
      <c r="E275" s="688"/>
    </row>
    <row r="276" spans="1:5" s="32" customFormat="1" ht="47.25" customHeight="1" x14ac:dyDescent="0.25">
      <c r="A276" s="685"/>
      <c r="B276" s="389" t="s">
        <v>954</v>
      </c>
      <c r="C276" s="389" t="s">
        <v>955</v>
      </c>
      <c r="D276" s="390" t="s">
        <v>954</v>
      </c>
      <c r="E276" s="391" t="s">
        <v>955</v>
      </c>
    </row>
    <row r="277" spans="1:5" s="32" customFormat="1" ht="50.25" customHeight="1" thickBot="1" x14ac:dyDescent="0.3">
      <c r="A277" s="392" t="str">
        <f>F265</f>
        <v>FUERTE</v>
      </c>
      <c r="B277" s="393"/>
      <c r="C277" s="394" t="b">
        <f>IF(B277="Directamente",2,IF(B277="Indirectamente",1,IF(B277="No disminuye",0)))</f>
        <v>0</v>
      </c>
      <c r="D277" s="395"/>
      <c r="E277" s="396" t="b">
        <f>IF(D277="Directamente",2,IF(D277="Indirectamente",1,IF(D277="No disminuye",0)))</f>
        <v>0</v>
      </c>
    </row>
    <row r="281" spans="1:5" ht="15.75" thickBot="1" x14ac:dyDescent="0.3"/>
    <row r="282" spans="1:5" ht="44.25" customHeight="1" thickBot="1" x14ac:dyDescent="0.3">
      <c r="A282" s="689" t="s">
        <v>943</v>
      </c>
      <c r="B282" s="690"/>
      <c r="C282" s="690"/>
      <c r="D282" s="691"/>
    </row>
    <row r="283" spans="1:5" x14ac:dyDescent="0.25">
      <c r="A283" s="692" t="s">
        <v>342</v>
      </c>
      <c r="B283" s="693"/>
      <c r="C283" s="693"/>
      <c r="D283" s="694"/>
    </row>
    <row r="284" spans="1:5" ht="15.75" thickBot="1" x14ac:dyDescent="0.3">
      <c r="A284" s="695"/>
      <c r="B284" s="696"/>
      <c r="C284" s="696"/>
      <c r="D284" s="697"/>
    </row>
    <row r="285" spans="1:5" ht="57" customHeight="1" thickBot="1" x14ac:dyDescent="0.3">
      <c r="A285" s="698" t="str">
        <f>+'[2]MAPA DE RIESGOS'!J15</f>
        <v>Elaboración de conciliaciones y matríz de cumplimiento de acuerdo a las fechas establecidas por la Contaduria General de la Nacion.</v>
      </c>
      <c r="B285" s="699"/>
      <c r="C285" s="699"/>
      <c r="D285" s="700"/>
    </row>
    <row r="286" spans="1:5" ht="48" thickBot="1" x14ac:dyDescent="0.3">
      <c r="A286" s="379" t="s">
        <v>326</v>
      </c>
      <c r="B286" s="380" t="s">
        <v>327</v>
      </c>
      <c r="C286" s="380" t="s">
        <v>328</v>
      </c>
      <c r="D286" s="381" t="s">
        <v>366</v>
      </c>
    </row>
    <row r="287" spans="1:5" ht="44.25" customHeight="1" x14ac:dyDescent="0.25">
      <c r="A287" s="701" t="s">
        <v>312</v>
      </c>
      <c r="B287" s="382" t="s">
        <v>317</v>
      </c>
      <c r="C287" s="383" t="s">
        <v>944</v>
      </c>
      <c r="D287" s="384">
        <f>IF(C287="Asignado",15,IF(C287="No ASignado",0))</f>
        <v>15</v>
      </c>
    </row>
    <row r="288" spans="1:5" ht="60.75" customHeight="1" x14ac:dyDescent="0.25">
      <c r="A288" s="702"/>
      <c r="B288" s="367" t="s">
        <v>318</v>
      </c>
      <c r="C288" s="369" t="s">
        <v>945</v>
      </c>
      <c r="D288" s="27">
        <f>IF(C288="Adecuado",15,IF(C288="Inadecuado",0))</f>
        <v>15</v>
      </c>
    </row>
    <row r="289" spans="1:7" ht="72" customHeight="1" x14ac:dyDescent="0.25">
      <c r="A289" s="144" t="s">
        <v>313</v>
      </c>
      <c r="B289" s="367" t="s">
        <v>323</v>
      </c>
      <c r="C289" s="369" t="s">
        <v>946</v>
      </c>
      <c r="D289" s="27">
        <f>IF(C289="OPORTUNA",15,IF(C289="INOPORTUNA",0))</f>
        <v>15</v>
      </c>
    </row>
    <row r="290" spans="1:7" ht="103.5" customHeight="1" x14ac:dyDescent="0.25">
      <c r="A290" s="144" t="s">
        <v>314</v>
      </c>
      <c r="B290" s="367" t="s">
        <v>329</v>
      </c>
      <c r="C290" s="128" t="s">
        <v>667</v>
      </c>
      <c r="D290" s="27">
        <f>IF(C290="PREVENIR",15,IF(C290="DETECTAR",10,IF(C290="NO ES UN CONTROL",0)))</f>
        <v>15</v>
      </c>
    </row>
    <row r="291" spans="1:7" ht="78.75" customHeight="1" thickBot="1" x14ac:dyDescent="0.3">
      <c r="A291" s="144" t="s">
        <v>331</v>
      </c>
      <c r="B291" s="367" t="s">
        <v>332</v>
      </c>
      <c r="C291" s="129" t="s">
        <v>947</v>
      </c>
      <c r="D291" s="27">
        <f>IF(C291="CONFIABLE",15,IF(C291="NO CONFIABLE",0))</f>
        <v>15</v>
      </c>
    </row>
    <row r="292" spans="1:7" ht="84.75" customHeight="1" x14ac:dyDescent="0.25">
      <c r="A292" s="164" t="s">
        <v>335</v>
      </c>
      <c r="B292" s="367" t="s">
        <v>336</v>
      </c>
      <c r="C292" s="368" t="s">
        <v>948</v>
      </c>
      <c r="D292" s="27">
        <f>IF(C292="SE INVESTIGAN Y RESUELVEN OPORTUNAMENTE",15,IF(C292="NO SE INVESTIGAN Y RESUELVEN OPORTUNAMENTE",0))</f>
        <v>15</v>
      </c>
      <c r="E292" s="703" t="s">
        <v>369</v>
      </c>
      <c r="F292" s="704"/>
    </row>
    <row r="293" spans="1:7" ht="70.5" customHeight="1" x14ac:dyDescent="0.25">
      <c r="A293" s="144" t="s">
        <v>339</v>
      </c>
      <c r="B293" s="367" t="s">
        <v>340</v>
      </c>
      <c r="C293" s="369" t="s">
        <v>316</v>
      </c>
      <c r="D293" s="27">
        <f>IF(C293="COMPLETA",10,IF(C293="INCOMPLETA",5,IF(C293="NO EXISTE",0)))</f>
        <v>10</v>
      </c>
      <c r="E293" s="705" t="s">
        <v>376</v>
      </c>
      <c r="F293" s="707" t="str">
        <f>IF(D294&gt;=96,"FUERTE",IF(D294&gt;=86,"MODERADO",IF(D294&lt;=85,"DEBIL")))</f>
        <v>FUERTE</v>
      </c>
    </row>
    <row r="294" spans="1:7" ht="21" thickBot="1" x14ac:dyDescent="0.3">
      <c r="A294" s="709" t="s">
        <v>375</v>
      </c>
      <c r="B294" s="710"/>
      <c r="C294" s="710"/>
      <c r="D294" s="385">
        <f>SUM(D287:D293)</f>
        <v>100</v>
      </c>
      <c r="E294" s="706"/>
      <c r="F294" s="708"/>
    </row>
    <row r="295" spans="1:7" x14ac:dyDescent="0.25">
      <c r="E295" s="131"/>
    </row>
    <row r="296" spans="1:7" ht="15.75" thickBot="1" x14ac:dyDescent="0.3">
      <c r="E296" s="131"/>
    </row>
    <row r="297" spans="1:7" ht="45.75" customHeight="1" thickBot="1" x14ac:dyDescent="0.3">
      <c r="A297" s="678" t="s">
        <v>949</v>
      </c>
      <c r="B297" s="679"/>
      <c r="C297" s="679"/>
      <c r="D297" s="679"/>
      <c r="E297" s="680"/>
    </row>
    <row r="298" spans="1:7" ht="45" customHeight="1" thickBot="1" x14ac:dyDescent="0.3">
      <c r="A298" s="386" t="s">
        <v>950</v>
      </c>
      <c r="B298" s="681" t="s">
        <v>951</v>
      </c>
      <c r="C298" s="681"/>
      <c r="D298" s="681"/>
      <c r="E298" s="682"/>
    </row>
    <row r="299" spans="1:7" ht="57" customHeight="1" x14ac:dyDescent="0.25">
      <c r="A299" s="387"/>
      <c r="B299" s="683" t="b">
        <f>IF(A299="FUERTE","EL CONTROL SE EJECUTA DE MANERA CONSISTENTE POR PARTE DEL RESPONSABLE",IF(A299="MODERADO","EL CONTROL SE EJECUTA ALGUNAS VECES POR PARTE DEL RESPONSABLE",IF(A299="DEBIL","EL CONTROL NO SE EJECUTA POR PARTE DEL RESPONSABLE")))</f>
        <v>0</v>
      </c>
      <c r="C299" s="683"/>
      <c r="D299" s="683"/>
      <c r="E299" s="683"/>
      <c r="F299" s="388"/>
      <c r="G299" s="388"/>
    </row>
    <row r="301" spans="1:7" ht="15.75" thickBot="1" x14ac:dyDescent="0.3"/>
    <row r="302" spans="1:7" ht="44.25" customHeight="1" thickBot="1" x14ac:dyDescent="0.3">
      <c r="A302" s="678" t="s">
        <v>952</v>
      </c>
      <c r="B302" s="679"/>
      <c r="C302" s="679"/>
      <c r="D302" s="679"/>
      <c r="E302" s="680"/>
    </row>
    <row r="303" spans="1:7" x14ac:dyDescent="0.25">
      <c r="A303" s="684" t="s">
        <v>953</v>
      </c>
      <c r="B303" s="686" t="s">
        <v>40</v>
      </c>
      <c r="C303" s="686"/>
      <c r="D303" s="687" t="s">
        <v>41</v>
      </c>
      <c r="E303" s="688"/>
    </row>
    <row r="304" spans="1:7" s="32" customFormat="1" ht="47.25" customHeight="1" x14ac:dyDescent="0.25">
      <c r="A304" s="685"/>
      <c r="B304" s="389" t="s">
        <v>954</v>
      </c>
      <c r="C304" s="389" t="s">
        <v>955</v>
      </c>
      <c r="D304" s="390" t="s">
        <v>954</v>
      </c>
      <c r="E304" s="391" t="s">
        <v>955</v>
      </c>
    </row>
    <row r="305" spans="1:6" s="32" customFormat="1" ht="50.25" customHeight="1" thickBot="1" x14ac:dyDescent="0.3">
      <c r="A305" s="392" t="str">
        <f>F293</f>
        <v>FUERTE</v>
      </c>
      <c r="B305" s="393"/>
      <c r="C305" s="394" t="b">
        <f>IF(B305="Directamente",2,IF(B305="Indirectamente",1,IF(B305="No disminuye",0)))</f>
        <v>0</v>
      </c>
      <c r="D305" s="395"/>
      <c r="E305" s="396" t="b">
        <f>IF(D305="Directamente",2,IF(D305="Indirectamente",1,IF(D305="No disminuye",0)))</f>
        <v>0</v>
      </c>
    </row>
    <row r="309" spans="1:6" ht="15.75" thickBot="1" x14ac:dyDescent="0.3"/>
    <row r="310" spans="1:6" ht="44.25" customHeight="1" thickBot="1" x14ac:dyDescent="0.3">
      <c r="A310" s="689" t="s">
        <v>943</v>
      </c>
      <c r="B310" s="690"/>
      <c r="C310" s="690"/>
      <c r="D310" s="691"/>
    </row>
    <row r="311" spans="1:6" x14ac:dyDescent="0.25">
      <c r="A311" s="692" t="s">
        <v>342</v>
      </c>
      <c r="B311" s="693"/>
      <c r="C311" s="693"/>
      <c r="D311" s="694"/>
    </row>
    <row r="312" spans="1:6" ht="15.75" thickBot="1" x14ac:dyDescent="0.3">
      <c r="A312" s="695"/>
      <c r="B312" s="696"/>
      <c r="C312" s="696"/>
      <c r="D312" s="697"/>
    </row>
    <row r="313" spans="1:6" ht="57" customHeight="1" thickBot="1" x14ac:dyDescent="0.3">
      <c r="A313" s="698" t="str">
        <f>+'[2]MAPA DE RIESGOS'!J16</f>
        <v>Para reservar PAC sobre compromisos de Rezago Presupuestal, es necesario remitir los documento requeridos según la lista  de chequeo de pagos - código UAEOS-FO-GFI-02.</v>
      </c>
      <c r="B313" s="699"/>
      <c r="C313" s="699"/>
      <c r="D313" s="700"/>
    </row>
    <row r="314" spans="1:6" ht="48" thickBot="1" x14ac:dyDescent="0.3">
      <c r="A314" s="379" t="s">
        <v>326</v>
      </c>
      <c r="B314" s="380" t="s">
        <v>327</v>
      </c>
      <c r="C314" s="380" t="s">
        <v>328</v>
      </c>
      <c r="D314" s="381" t="s">
        <v>366</v>
      </c>
    </row>
    <row r="315" spans="1:6" ht="44.25" customHeight="1" x14ac:dyDescent="0.25">
      <c r="A315" s="701" t="s">
        <v>312</v>
      </c>
      <c r="B315" s="382" t="s">
        <v>317</v>
      </c>
      <c r="C315" s="383" t="s">
        <v>944</v>
      </c>
      <c r="D315" s="384">
        <f>IF(C315="Asignado",15,IF(C315="No ASignado",0))</f>
        <v>15</v>
      </c>
    </row>
    <row r="316" spans="1:6" ht="60.75" customHeight="1" x14ac:dyDescent="0.25">
      <c r="A316" s="702"/>
      <c r="B316" s="367" t="s">
        <v>318</v>
      </c>
      <c r="C316" s="369" t="s">
        <v>945</v>
      </c>
      <c r="D316" s="27">
        <f>IF(C316="Adecuado",15,IF(C316="Inadecuado",0))</f>
        <v>15</v>
      </c>
    </row>
    <row r="317" spans="1:6" ht="72" customHeight="1" x14ac:dyDescent="0.25">
      <c r="A317" s="144" t="s">
        <v>313</v>
      </c>
      <c r="B317" s="367" t="s">
        <v>323</v>
      </c>
      <c r="C317" s="369" t="s">
        <v>946</v>
      </c>
      <c r="D317" s="27">
        <f>IF(C317="OPORTUNA",15,IF(C317="INOPORTUNA",0))</f>
        <v>15</v>
      </c>
    </row>
    <row r="318" spans="1:6" ht="103.5" customHeight="1" x14ac:dyDescent="0.25">
      <c r="A318" s="144" t="s">
        <v>314</v>
      </c>
      <c r="B318" s="367" t="s">
        <v>329</v>
      </c>
      <c r="C318" s="128" t="s">
        <v>667</v>
      </c>
      <c r="D318" s="27">
        <f>IF(C318="PREVENIR",15,IF(C318="DETECTAR",10,IF(C318="NO ES UN CONTROL",0)))</f>
        <v>15</v>
      </c>
    </row>
    <row r="319" spans="1:6" ht="78.75" customHeight="1" thickBot="1" x14ac:dyDescent="0.3">
      <c r="A319" s="144" t="s">
        <v>331</v>
      </c>
      <c r="B319" s="367" t="s">
        <v>332</v>
      </c>
      <c r="C319" s="129" t="s">
        <v>947</v>
      </c>
      <c r="D319" s="27">
        <f>IF(C319="CONFIABLE",15,IF(C319="NO CONFIABLE",0))</f>
        <v>15</v>
      </c>
    </row>
    <row r="320" spans="1:6" ht="84.75" customHeight="1" x14ac:dyDescent="0.25">
      <c r="A320" s="164" t="s">
        <v>335</v>
      </c>
      <c r="B320" s="367" t="s">
        <v>336</v>
      </c>
      <c r="C320" s="368" t="s">
        <v>956</v>
      </c>
      <c r="D320" s="27">
        <f>IF(C320="SE INVESTIGAN Y RESUELVEN OPORTUNAMENTE",15,IF(C320="NO SE INVESTIGAN Y RESUELVEN OPORTUNAMENTE",0))</f>
        <v>0</v>
      </c>
      <c r="E320" s="703" t="s">
        <v>369</v>
      </c>
      <c r="F320" s="704"/>
    </row>
    <row r="321" spans="1:7" ht="70.5" customHeight="1" x14ac:dyDescent="0.25">
      <c r="A321" s="144" t="s">
        <v>339</v>
      </c>
      <c r="B321" s="367" t="s">
        <v>340</v>
      </c>
      <c r="C321" s="369" t="s">
        <v>316</v>
      </c>
      <c r="D321" s="27">
        <f>IF(C321="COMPLETA",10,IF(C321="INCOMPLETA",5,IF(C321="NO EXISTE",0)))</f>
        <v>10</v>
      </c>
      <c r="E321" s="705" t="s">
        <v>376</v>
      </c>
      <c r="F321" s="707" t="str">
        <f>IF(D322&gt;=96,"FUERTE",IF(D322&gt;=86,"MODERADO",IF(D322&lt;=85,"DEBIL")))</f>
        <v>DEBIL</v>
      </c>
    </row>
    <row r="322" spans="1:7" ht="21" thickBot="1" x14ac:dyDescent="0.3">
      <c r="A322" s="709" t="s">
        <v>375</v>
      </c>
      <c r="B322" s="710"/>
      <c r="C322" s="710"/>
      <c r="D322" s="385">
        <f>SUM(D315:D321)</f>
        <v>85</v>
      </c>
      <c r="E322" s="706"/>
      <c r="F322" s="708"/>
    </row>
    <row r="323" spans="1:7" x14ac:dyDescent="0.25">
      <c r="E323" s="131"/>
    </row>
    <row r="324" spans="1:7" ht="15.75" thickBot="1" x14ac:dyDescent="0.3">
      <c r="E324" s="131"/>
    </row>
    <row r="325" spans="1:7" ht="45.75" customHeight="1" thickBot="1" x14ac:dyDescent="0.3">
      <c r="A325" s="678" t="s">
        <v>949</v>
      </c>
      <c r="B325" s="679"/>
      <c r="C325" s="679"/>
      <c r="D325" s="679"/>
      <c r="E325" s="680"/>
    </row>
    <row r="326" spans="1:7" ht="45" customHeight="1" thickBot="1" x14ac:dyDescent="0.3">
      <c r="A326" s="386" t="s">
        <v>950</v>
      </c>
      <c r="B326" s="681" t="s">
        <v>951</v>
      </c>
      <c r="C326" s="681"/>
      <c r="D326" s="681"/>
      <c r="E326" s="682"/>
    </row>
    <row r="327" spans="1:7" ht="57" customHeight="1" x14ac:dyDescent="0.25">
      <c r="A327" s="387"/>
      <c r="B327" s="683" t="b">
        <f>IF(A327="FUERTE","EL CONTROL SE EJECUTA DE MANERA CONSISTENTE POR PARTE DEL RESPONSABLE",IF(A327="MODERADO","EL CONTROL SE EJECUTA ALGUNAS VECES POR PARTE DEL RESPONSABLE",IF(A327="DEBIL","EL CONTROL NO SE EJECUTA POR PARTE DEL RESPONSABLE")))</f>
        <v>0</v>
      </c>
      <c r="C327" s="683"/>
      <c r="D327" s="683"/>
      <c r="E327" s="683"/>
      <c r="F327" s="388"/>
      <c r="G327" s="388"/>
    </row>
    <row r="329" spans="1:7" ht="15.75" thickBot="1" x14ac:dyDescent="0.3"/>
    <row r="330" spans="1:7" ht="44.25" customHeight="1" thickBot="1" x14ac:dyDescent="0.3">
      <c r="A330" s="678" t="s">
        <v>952</v>
      </c>
      <c r="B330" s="679"/>
      <c r="C330" s="679"/>
      <c r="D330" s="679"/>
      <c r="E330" s="680"/>
    </row>
    <row r="331" spans="1:7" x14ac:dyDescent="0.25">
      <c r="A331" s="684" t="s">
        <v>953</v>
      </c>
      <c r="B331" s="686" t="s">
        <v>40</v>
      </c>
      <c r="C331" s="686"/>
      <c r="D331" s="687" t="s">
        <v>41</v>
      </c>
      <c r="E331" s="688"/>
    </row>
    <row r="332" spans="1:7" s="32" customFormat="1" ht="47.25" customHeight="1" x14ac:dyDescent="0.25">
      <c r="A332" s="685"/>
      <c r="B332" s="389" t="s">
        <v>954</v>
      </c>
      <c r="C332" s="389" t="s">
        <v>955</v>
      </c>
      <c r="D332" s="390" t="s">
        <v>954</v>
      </c>
      <c r="E332" s="391" t="s">
        <v>955</v>
      </c>
    </row>
    <row r="333" spans="1:7" s="32" customFormat="1" ht="50.25" customHeight="1" thickBot="1" x14ac:dyDescent="0.3">
      <c r="A333" s="392" t="str">
        <f>F321</f>
        <v>DEBIL</v>
      </c>
      <c r="B333" s="393"/>
      <c r="C333" s="394" t="b">
        <f>IF(B333="Directamente",2,IF(B333="Indirectamente",1,IF(B333="No disminuye",0)))</f>
        <v>0</v>
      </c>
      <c r="D333" s="395"/>
      <c r="E333" s="396" t="b">
        <f>IF(D333="Directamente",2,IF(D333="Indirectamente",1,IF(D333="No disminuye",0)))</f>
        <v>0</v>
      </c>
    </row>
    <row r="337" spans="1:6" ht="15.75" thickBot="1" x14ac:dyDescent="0.3"/>
    <row r="338" spans="1:6" ht="44.25" customHeight="1" thickBot="1" x14ac:dyDescent="0.3">
      <c r="A338" s="689" t="s">
        <v>943</v>
      </c>
      <c r="B338" s="690"/>
      <c r="C338" s="690"/>
      <c r="D338" s="691"/>
    </row>
    <row r="339" spans="1:6" x14ac:dyDescent="0.25">
      <c r="A339" s="692" t="s">
        <v>342</v>
      </c>
      <c r="B339" s="693"/>
      <c r="C339" s="693"/>
      <c r="D339" s="694"/>
    </row>
    <row r="340" spans="1:6" ht="15.75" thickBot="1" x14ac:dyDescent="0.3">
      <c r="A340" s="695"/>
      <c r="B340" s="696"/>
      <c r="C340" s="696"/>
      <c r="D340" s="697"/>
    </row>
    <row r="341" spans="1:6" ht="57" customHeight="1" thickBot="1" x14ac:dyDescent="0.3">
      <c r="A341" s="698" t="str">
        <f>+'[2]MAPA DE RIESGOS'!J17</f>
        <v>Para reservar PAC sobre compromisos de vigencia actual es necesario relacionar en el formato y la fecha  establecida, los datos requeridos, donde se menciona el RP y expedido.</v>
      </c>
      <c r="B341" s="699"/>
      <c r="C341" s="699"/>
      <c r="D341" s="700"/>
    </row>
    <row r="342" spans="1:6" ht="48" thickBot="1" x14ac:dyDescent="0.3">
      <c r="A342" s="379" t="s">
        <v>326</v>
      </c>
      <c r="B342" s="380" t="s">
        <v>327</v>
      </c>
      <c r="C342" s="380" t="s">
        <v>328</v>
      </c>
      <c r="D342" s="381" t="s">
        <v>366</v>
      </c>
    </row>
    <row r="343" spans="1:6" ht="44.25" customHeight="1" x14ac:dyDescent="0.25">
      <c r="A343" s="701" t="s">
        <v>312</v>
      </c>
      <c r="B343" s="382" t="s">
        <v>317</v>
      </c>
      <c r="C343" s="383" t="s">
        <v>944</v>
      </c>
      <c r="D343" s="384">
        <f>IF(C343="Asignado",15,IF(C343="No ASignado",0))</f>
        <v>15</v>
      </c>
    </row>
    <row r="344" spans="1:6" ht="60.75" customHeight="1" x14ac:dyDescent="0.25">
      <c r="A344" s="702"/>
      <c r="B344" s="367" t="s">
        <v>318</v>
      </c>
      <c r="C344" s="369" t="s">
        <v>945</v>
      </c>
      <c r="D344" s="27">
        <f>IF(C344="Adecuado",15,IF(C344="Inadecuado",0))</f>
        <v>15</v>
      </c>
    </row>
    <row r="345" spans="1:6" ht="72" customHeight="1" x14ac:dyDescent="0.25">
      <c r="A345" s="144" t="s">
        <v>313</v>
      </c>
      <c r="B345" s="367" t="s">
        <v>323</v>
      </c>
      <c r="C345" s="369" t="s">
        <v>946</v>
      </c>
      <c r="D345" s="27">
        <f>IF(C345="OPORTUNA",15,IF(C345="INOPORTUNA",0))</f>
        <v>15</v>
      </c>
    </row>
    <row r="346" spans="1:6" ht="103.5" customHeight="1" x14ac:dyDescent="0.25">
      <c r="A346" s="144" t="s">
        <v>314</v>
      </c>
      <c r="B346" s="367" t="s">
        <v>329</v>
      </c>
      <c r="C346" s="128" t="s">
        <v>667</v>
      </c>
      <c r="D346" s="27">
        <f>IF(C346="PREVENIR",15,IF(C346="DETECTAR",10,IF(C346="NO ES UN CONTROL",0)))</f>
        <v>15</v>
      </c>
    </row>
    <row r="347" spans="1:6" ht="78.75" customHeight="1" thickBot="1" x14ac:dyDescent="0.3">
      <c r="A347" s="144" t="s">
        <v>331</v>
      </c>
      <c r="B347" s="367" t="s">
        <v>332</v>
      </c>
      <c r="C347" s="129" t="s">
        <v>947</v>
      </c>
      <c r="D347" s="27">
        <f>IF(C347="CONFIABLE",15,IF(C347="NO CONFIABLE",0))</f>
        <v>15</v>
      </c>
    </row>
    <row r="348" spans="1:6" ht="84.75" customHeight="1" x14ac:dyDescent="0.25">
      <c r="A348" s="164" t="s">
        <v>335</v>
      </c>
      <c r="B348" s="367" t="s">
        <v>336</v>
      </c>
      <c r="C348" s="368" t="s">
        <v>956</v>
      </c>
      <c r="D348" s="27">
        <f>IF(C348="SE INVESTIGAN Y RESUELVEN OPORTUNAMENTE",15,IF(C348="NO SE INVESTIGAN Y RESUELVEN OPORTUNAMENTE",0))</f>
        <v>0</v>
      </c>
      <c r="E348" s="703" t="s">
        <v>369</v>
      </c>
      <c r="F348" s="704"/>
    </row>
    <row r="349" spans="1:6" ht="70.5" customHeight="1" x14ac:dyDescent="0.25">
      <c r="A349" s="144" t="s">
        <v>339</v>
      </c>
      <c r="B349" s="367" t="s">
        <v>340</v>
      </c>
      <c r="C349" s="369" t="s">
        <v>316</v>
      </c>
      <c r="D349" s="27">
        <f>IF(C349="COMPLETA",10,IF(C349="INCOMPLETA",5,IF(C349="NO EXISTE",0)))</f>
        <v>10</v>
      </c>
      <c r="E349" s="705" t="s">
        <v>376</v>
      </c>
      <c r="F349" s="707" t="str">
        <f>IF(D350&gt;=96,"FUERTE",IF(D350&gt;=86,"MODERADO",IF(D350&lt;=85,"DEBIL")))</f>
        <v>DEBIL</v>
      </c>
    </row>
    <row r="350" spans="1:6" ht="21" thickBot="1" x14ac:dyDescent="0.3">
      <c r="A350" s="709" t="s">
        <v>375</v>
      </c>
      <c r="B350" s="710"/>
      <c r="C350" s="710"/>
      <c r="D350" s="385">
        <f>SUM(D343:D349)</f>
        <v>85</v>
      </c>
      <c r="E350" s="706"/>
      <c r="F350" s="708"/>
    </row>
    <row r="351" spans="1:6" x14ac:dyDescent="0.25">
      <c r="E351" s="131"/>
    </row>
    <row r="352" spans="1:6" ht="15.75" thickBot="1" x14ac:dyDescent="0.3">
      <c r="E352" s="131"/>
    </row>
    <row r="353" spans="1:7" ht="45.75" customHeight="1" thickBot="1" x14ac:dyDescent="0.3">
      <c r="A353" s="678" t="s">
        <v>949</v>
      </c>
      <c r="B353" s="679"/>
      <c r="C353" s="679"/>
      <c r="D353" s="679"/>
      <c r="E353" s="680"/>
    </row>
    <row r="354" spans="1:7" ht="45" customHeight="1" thickBot="1" x14ac:dyDescent="0.3">
      <c r="A354" s="386" t="s">
        <v>950</v>
      </c>
      <c r="B354" s="681" t="s">
        <v>951</v>
      </c>
      <c r="C354" s="681"/>
      <c r="D354" s="681"/>
      <c r="E354" s="682"/>
    </row>
    <row r="355" spans="1:7" ht="57" customHeight="1" x14ac:dyDescent="0.25">
      <c r="A355" s="387"/>
      <c r="B355" s="683" t="b">
        <f>IF(A355="FUERTE","EL CONTROL SE EJECUTA DE MANERA CONSISTENTE POR PARTE DEL RESPONSABLE",IF(A355="MODERADO","EL CONTROL SE EJECUTA ALGUNAS VECES POR PARTE DEL RESPONSABLE",IF(A355="DEBIL","EL CONTROL NO SE EJECUTA POR PARTE DEL RESPONSABLE")))</f>
        <v>0</v>
      </c>
      <c r="C355" s="683"/>
      <c r="D355" s="683"/>
      <c r="E355" s="683"/>
      <c r="F355" s="388"/>
      <c r="G355" s="388"/>
    </row>
    <row r="357" spans="1:7" ht="15.75" thickBot="1" x14ac:dyDescent="0.3"/>
    <row r="358" spans="1:7" ht="44.25" customHeight="1" thickBot="1" x14ac:dyDescent="0.3">
      <c r="A358" s="678" t="s">
        <v>952</v>
      </c>
      <c r="B358" s="679"/>
      <c r="C358" s="679"/>
      <c r="D358" s="679"/>
      <c r="E358" s="680"/>
    </row>
    <row r="359" spans="1:7" x14ac:dyDescent="0.25">
      <c r="A359" s="684" t="s">
        <v>953</v>
      </c>
      <c r="B359" s="686" t="s">
        <v>40</v>
      </c>
      <c r="C359" s="686"/>
      <c r="D359" s="687" t="s">
        <v>41</v>
      </c>
      <c r="E359" s="688"/>
    </row>
    <row r="360" spans="1:7" s="32" customFormat="1" ht="47.25" customHeight="1" x14ac:dyDescent="0.25">
      <c r="A360" s="685"/>
      <c r="B360" s="389" t="s">
        <v>954</v>
      </c>
      <c r="C360" s="389" t="s">
        <v>955</v>
      </c>
      <c r="D360" s="390" t="s">
        <v>954</v>
      </c>
      <c r="E360" s="391" t="s">
        <v>955</v>
      </c>
    </row>
    <row r="361" spans="1:7" s="32" customFormat="1" ht="50.25" customHeight="1" thickBot="1" x14ac:dyDescent="0.3">
      <c r="A361" s="392" t="str">
        <f>F349</f>
        <v>DEBIL</v>
      </c>
      <c r="B361" s="393"/>
      <c r="C361" s="394" t="b">
        <f>IF(B361="Directamente",2,IF(B361="Indirectamente",1,IF(B361="No disminuye",0)))</f>
        <v>0</v>
      </c>
      <c r="D361" s="395"/>
      <c r="E361" s="396" t="b">
        <f>IF(D361="Directamente",2,IF(D361="Indirectamente",1,IF(D361="No disminuye",0)))</f>
        <v>0</v>
      </c>
    </row>
    <row r="365" spans="1:7" ht="15.75" thickBot="1" x14ac:dyDescent="0.3"/>
    <row r="366" spans="1:7" ht="44.25" customHeight="1" thickBot="1" x14ac:dyDescent="0.3">
      <c r="A366" s="689" t="s">
        <v>943</v>
      </c>
      <c r="B366" s="690"/>
      <c r="C366" s="690"/>
      <c r="D366" s="691"/>
    </row>
    <row r="367" spans="1:7" x14ac:dyDescent="0.25">
      <c r="A367" s="692" t="s">
        <v>342</v>
      </c>
      <c r="B367" s="693"/>
      <c r="C367" s="693"/>
      <c r="D367" s="694"/>
    </row>
    <row r="368" spans="1:7" ht="15.75" thickBot="1" x14ac:dyDescent="0.3">
      <c r="A368" s="695"/>
      <c r="B368" s="696"/>
      <c r="C368" s="696"/>
      <c r="D368" s="697"/>
    </row>
    <row r="369" spans="1:7" ht="57" customHeight="1" thickBot="1" x14ac:dyDescent="0.3">
      <c r="A369" s="698" t="str">
        <f>+'[2]MAPA DE RIESGOS'!J18</f>
        <v>Recordacion de PAC semanal por parte del funcionario encargado de la Tesoreria de la entidad, para que los supervisores tengan presente los pagos que corresponden al mes.</v>
      </c>
      <c r="B369" s="699"/>
      <c r="C369" s="699"/>
      <c r="D369" s="700"/>
    </row>
    <row r="370" spans="1:7" ht="48" thickBot="1" x14ac:dyDescent="0.3">
      <c r="A370" s="379" t="s">
        <v>326</v>
      </c>
      <c r="B370" s="380" t="s">
        <v>327</v>
      </c>
      <c r="C370" s="380" t="s">
        <v>328</v>
      </c>
      <c r="D370" s="381" t="s">
        <v>366</v>
      </c>
    </row>
    <row r="371" spans="1:7" ht="44.25" customHeight="1" x14ac:dyDescent="0.25">
      <c r="A371" s="701" t="s">
        <v>312</v>
      </c>
      <c r="B371" s="382" t="s">
        <v>317</v>
      </c>
      <c r="C371" s="383" t="s">
        <v>944</v>
      </c>
      <c r="D371" s="384">
        <f>IF(C371="Asignado",15,IF(C371="No ASignado",0))</f>
        <v>15</v>
      </c>
    </row>
    <row r="372" spans="1:7" ht="60.75" customHeight="1" x14ac:dyDescent="0.25">
      <c r="A372" s="702"/>
      <c r="B372" s="367" t="s">
        <v>318</v>
      </c>
      <c r="C372" s="369" t="s">
        <v>945</v>
      </c>
      <c r="D372" s="27">
        <f>IF(C372="Adecuado",15,IF(C372="Inadecuado",0))</f>
        <v>15</v>
      </c>
    </row>
    <row r="373" spans="1:7" ht="72" customHeight="1" x14ac:dyDescent="0.25">
      <c r="A373" s="144" t="s">
        <v>313</v>
      </c>
      <c r="B373" s="367" t="s">
        <v>323</v>
      </c>
      <c r="C373" s="369" t="s">
        <v>946</v>
      </c>
      <c r="D373" s="27">
        <f>IF(C373="OPORTUNA",15,IF(C373="INOPORTUNA",0))</f>
        <v>15</v>
      </c>
    </row>
    <row r="374" spans="1:7" ht="103.5" customHeight="1" x14ac:dyDescent="0.25">
      <c r="A374" s="144" t="s">
        <v>314</v>
      </c>
      <c r="B374" s="367" t="s">
        <v>329</v>
      </c>
      <c r="C374" s="128" t="s">
        <v>667</v>
      </c>
      <c r="D374" s="27">
        <f>IF(C374="PREVENIR",15,IF(C374="DETECTAR",10,IF(C374="NO ES UN CONTROL",0)))</f>
        <v>15</v>
      </c>
    </row>
    <row r="375" spans="1:7" ht="78.75" customHeight="1" thickBot="1" x14ac:dyDescent="0.3">
      <c r="A375" s="144" t="s">
        <v>331</v>
      </c>
      <c r="B375" s="367" t="s">
        <v>332</v>
      </c>
      <c r="C375" s="129" t="s">
        <v>947</v>
      </c>
      <c r="D375" s="27">
        <f>IF(C375="CONFIABLE",15,IF(C375="NO CONFIABLE",0))</f>
        <v>15</v>
      </c>
    </row>
    <row r="376" spans="1:7" ht="84.75" customHeight="1" x14ac:dyDescent="0.25">
      <c r="A376" s="164" t="s">
        <v>335</v>
      </c>
      <c r="B376" s="367" t="s">
        <v>336</v>
      </c>
      <c r="C376" s="368" t="s">
        <v>948</v>
      </c>
      <c r="D376" s="27">
        <f>IF(C376="SE INVESTIGAN Y RESUELVEN OPORTUNAMENTE",15,IF(C376="NO SE INVESTIGAN Y RESUELVEN OPORTUNAMENTE",0))</f>
        <v>15</v>
      </c>
      <c r="E376" s="703" t="s">
        <v>369</v>
      </c>
      <c r="F376" s="704"/>
    </row>
    <row r="377" spans="1:7" ht="70.5" customHeight="1" x14ac:dyDescent="0.25">
      <c r="A377" s="144" t="s">
        <v>339</v>
      </c>
      <c r="B377" s="367" t="s">
        <v>340</v>
      </c>
      <c r="C377" s="369" t="s">
        <v>316</v>
      </c>
      <c r="D377" s="27">
        <f>IF(C377="COMPLETA",10,IF(C377="INCOMPLETA",5,IF(C377="NO EXISTE",0)))</f>
        <v>10</v>
      </c>
      <c r="E377" s="705" t="s">
        <v>376</v>
      </c>
      <c r="F377" s="707" t="str">
        <f>IF(D378&gt;=96,"FUERTE",IF(D378&gt;=86,"MODERADO",IF(D378&lt;=85,"DEBIL")))</f>
        <v>FUERTE</v>
      </c>
    </row>
    <row r="378" spans="1:7" ht="21" thickBot="1" x14ac:dyDescent="0.3">
      <c r="A378" s="709" t="s">
        <v>375</v>
      </c>
      <c r="B378" s="710"/>
      <c r="C378" s="710"/>
      <c r="D378" s="385">
        <f>SUM(D371:D377)</f>
        <v>100</v>
      </c>
      <c r="E378" s="706"/>
      <c r="F378" s="708"/>
    </row>
    <row r="379" spans="1:7" x14ac:dyDescent="0.25">
      <c r="E379" s="131"/>
    </row>
    <row r="380" spans="1:7" ht="15.75" thickBot="1" x14ac:dyDescent="0.3">
      <c r="E380" s="131"/>
    </row>
    <row r="381" spans="1:7" ht="45.75" customHeight="1" thickBot="1" x14ac:dyDescent="0.3">
      <c r="A381" s="678" t="s">
        <v>949</v>
      </c>
      <c r="B381" s="679"/>
      <c r="C381" s="679"/>
      <c r="D381" s="679"/>
      <c r="E381" s="680"/>
    </row>
    <row r="382" spans="1:7" ht="45" customHeight="1" thickBot="1" x14ac:dyDescent="0.3">
      <c r="A382" s="386" t="s">
        <v>950</v>
      </c>
      <c r="B382" s="681" t="s">
        <v>951</v>
      </c>
      <c r="C382" s="681"/>
      <c r="D382" s="681"/>
      <c r="E382" s="682"/>
    </row>
    <row r="383" spans="1:7" ht="57" customHeight="1" x14ac:dyDescent="0.25">
      <c r="A383" s="387"/>
      <c r="B383" s="683" t="b">
        <f>IF(A383="FUERTE","EL CONTROL SE EJECUTA DE MANERA CONSISTENTE POR PARTE DEL RESPONSABLE",IF(A383="MODERADO","EL CONTROL SE EJECUTA ALGUNAS VECES POR PARTE DEL RESPONSABLE",IF(A383="DEBIL","EL CONTROL NO SE EJECUTA POR PARTE DEL RESPONSABLE")))</f>
        <v>0</v>
      </c>
      <c r="C383" s="683"/>
      <c r="D383" s="683"/>
      <c r="E383" s="683"/>
      <c r="F383" s="388"/>
      <c r="G383" s="388"/>
    </row>
    <row r="385" spans="1:5" ht="15.75" thickBot="1" x14ac:dyDescent="0.3"/>
    <row r="386" spans="1:5" ht="44.25" customHeight="1" thickBot="1" x14ac:dyDescent="0.3">
      <c r="A386" s="678" t="s">
        <v>952</v>
      </c>
      <c r="B386" s="679"/>
      <c r="C386" s="679"/>
      <c r="D386" s="679"/>
      <c r="E386" s="680"/>
    </row>
    <row r="387" spans="1:5" x14ac:dyDescent="0.25">
      <c r="A387" s="684" t="s">
        <v>953</v>
      </c>
      <c r="B387" s="686" t="s">
        <v>40</v>
      </c>
      <c r="C387" s="686"/>
      <c r="D387" s="687" t="s">
        <v>41</v>
      </c>
      <c r="E387" s="688"/>
    </row>
    <row r="388" spans="1:5" s="32" customFormat="1" ht="47.25" customHeight="1" x14ac:dyDescent="0.25">
      <c r="A388" s="685"/>
      <c r="B388" s="389" t="s">
        <v>954</v>
      </c>
      <c r="C388" s="389" t="s">
        <v>955</v>
      </c>
      <c r="D388" s="390" t="s">
        <v>954</v>
      </c>
      <c r="E388" s="391" t="s">
        <v>955</v>
      </c>
    </row>
    <row r="389" spans="1:5" s="32" customFormat="1" ht="50.25" customHeight="1" thickBot="1" x14ac:dyDescent="0.3">
      <c r="A389" s="392" t="str">
        <f>F377</f>
        <v>FUERTE</v>
      </c>
      <c r="B389" s="393"/>
      <c r="C389" s="394" t="b">
        <f>IF(B389="Directamente",2,IF(B389="Indirectamente",1,IF(B389="No disminuye",0)))</f>
        <v>0</v>
      </c>
      <c r="D389" s="395"/>
      <c r="E389" s="396" t="b">
        <f>IF(D389="Directamente",2,IF(D389="Indirectamente",1,IF(D389="No disminuye",0)))</f>
        <v>0</v>
      </c>
    </row>
    <row r="393" spans="1:5" ht="15.75" thickBot="1" x14ac:dyDescent="0.3"/>
    <row r="394" spans="1:5" ht="44.25" customHeight="1" thickBot="1" x14ac:dyDescent="0.3">
      <c r="A394" s="689" t="s">
        <v>943</v>
      </c>
      <c r="B394" s="690"/>
      <c r="C394" s="690"/>
      <c r="D394" s="691"/>
    </row>
    <row r="395" spans="1:5" x14ac:dyDescent="0.25">
      <c r="A395" s="692" t="s">
        <v>342</v>
      </c>
      <c r="B395" s="693"/>
      <c r="C395" s="693"/>
      <c r="D395" s="694"/>
    </row>
    <row r="396" spans="1:5" ht="15.75" thickBot="1" x14ac:dyDescent="0.3">
      <c r="A396" s="695"/>
      <c r="B396" s="696"/>
      <c r="C396" s="696"/>
      <c r="D396" s="697"/>
    </row>
    <row r="397" spans="1:5" ht="57" customHeight="1" thickBot="1" x14ac:dyDescent="0.3">
      <c r="A397" s="698" t="str">
        <f>+'[2]MAPA DE RIESGOS'!J19</f>
        <v>Identificar actividades puntos de control en las actividades de reporte de los procedimientos del proceso.</v>
      </c>
      <c r="B397" s="699"/>
      <c r="C397" s="699"/>
      <c r="D397" s="700"/>
    </row>
    <row r="398" spans="1:5" ht="48" thickBot="1" x14ac:dyDescent="0.3">
      <c r="A398" s="379" t="s">
        <v>326</v>
      </c>
      <c r="B398" s="380" t="s">
        <v>327</v>
      </c>
      <c r="C398" s="380" t="s">
        <v>328</v>
      </c>
      <c r="D398" s="381" t="s">
        <v>366</v>
      </c>
    </row>
    <row r="399" spans="1:5" ht="44.25" customHeight="1" x14ac:dyDescent="0.25">
      <c r="A399" s="701" t="s">
        <v>312</v>
      </c>
      <c r="B399" s="382" t="s">
        <v>317</v>
      </c>
      <c r="C399" s="383"/>
      <c r="D399" s="384" t="b">
        <f>IF(C399="Asignado",15,IF(C399="No ASignado",0))</f>
        <v>0</v>
      </c>
    </row>
    <row r="400" spans="1:5" ht="60.75" customHeight="1" x14ac:dyDescent="0.25">
      <c r="A400" s="702"/>
      <c r="B400" s="367" t="s">
        <v>318</v>
      </c>
      <c r="C400" s="369"/>
      <c r="D400" s="27" t="b">
        <f>IF(C400="Adecuado",15,IF(C400="Inadecuado",0))</f>
        <v>0</v>
      </c>
    </row>
    <row r="401" spans="1:7" ht="72" customHeight="1" x14ac:dyDescent="0.25">
      <c r="A401" s="144" t="s">
        <v>313</v>
      </c>
      <c r="B401" s="367" t="s">
        <v>323</v>
      </c>
      <c r="C401" s="369"/>
      <c r="D401" s="27" t="b">
        <f>IF(C401="OPORTUNA",15,IF(C401="INOPORTUNA",0))</f>
        <v>0</v>
      </c>
    </row>
    <row r="402" spans="1:7" ht="103.5" customHeight="1" x14ac:dyDescent="0.25">
      <c r="A402" s="144" t="s">
        <v>314</v>
      </c>
      <c r="B402" s="367" t="s">
        <v>329</v>
      </c>
      <c r="C402" s="128"/>
      <c r="D402" s="27" t="b">
        <f>IF(C402="PREVENIR",15,IF(C402="DETECTAR",10,IF(C402="NO ES UN CONTROL",0)))</f>
        <v>0</v>
      </c>
    </row>
    <row r="403" spans="1:7" ht="78.75" customHeight="1" thickBot="1" x14ac:dyDescent="0.3">
      <c r="A403" s="144" t="s">
        <v>331</v>
      </c>
      <c r="B403" s="367" t="s">
        <v>332</v>
      </c>
      <c r="C403" s="129"/>
      <c r="D403" s="27" t="b">
        <f>IF(C403="CONFIABLE",15,IF(C403="NO CONFIABLE",0))</f>
        <v>0</v>
      </c>
    </row>
    <row r="404" spans="1:7" ht="84.75" customHeight="1" x14ac:dyDescent="0.25">
      <c r="A404" s="164" t="s">
        <v>335</v>
      </c>
      <c r="B404" s="367" t="s">
        <v>336</v>
      </c>
      <c r="C404" s="368"/>
      <c r="D404" s="27" t="b">
        <f>IF(C404="SE INVESTIGAN Y RESUELVEN OPORTUNAMENTE",15,IF(C404="NO SE INVESTIGAN Y RESUELVEN OPORTUNAMENTE",0))</f>
        <v>0</v>
      </c>
      <c r="E404" s="703" t="s">
        <v>369</v>
      </c>
      <c r="F404" s="704"/>
    </row>
    <row r="405" spans="1:7" ht="70.5" customHeight="1" x14ac:dyDescent="0.25">
      <c r="A405" s="144" t="s">
        <v>339</v>
      </c>
      <c r="B405" s="367" t="s">
        <v>340</v>
      </c>
      <c r="C405" s="369"/>
      <c r="D405" s="27" t="b">
        <f>IF(C405="COMPLETA",10,IF(C405="INCOMPLETA",5,IF(C405="NO EXISTE",0)))</f>
        <v>0</v>
      </c>
      <c r="E405" s="705" t="s">
        <v>376</v>
      </c>
      <c r="F405" s="707" t="str">
        <f>IF(D406&gt;=96,"FUERTE",IF(D406&gt;=86,"MODERADO",IF(D406&lt;=85,"DEBIL")))</f>
        <v>DEBIL</v>
      </c>
    </row>
    <row r="406" spans="1:7" ht="21" thickBot="1" x14ac:dyDescent="0.3">
      <c r="A406" s="709" t="s">
        <v>375</v>
      </c>
      <c r="B406" s="710"/>
      <c r="C406" s="710"/>
      <c r="D406" s="385">
        <f>SUM(D399:D405)</f>
        <v>0</v>
      </c>
      <c r="E406" s="706"/>
      <c r="F406" s="708"/>
    </row>
    <row r="407" spans="1:7" x14ac:dyDescent="0.25">
      <c r="E407" s="131"/>
    </row>
    <row r="408" spans="1:7" ht="15.75" thickBot="1" x14ac:dyDescent="0.3">
      <c r="E408" s="131"/>
    </row>
    <row r="409" spans="1:7" ht="45.75" customHeight="1" thickBot="1" x14ac:dyDescent="0.3">
      <c r="A409" s="678" t="s">
        <v>949</v>
      </c>
      <c r="B409" s="679"/>
      <c r="C409" s="679"/>
      <c r="D409" s="679"/>
      <c r="E409" s="680"/>
    </row>
    <row r="410" spans="1:7" ht="45" customHeight="1" thickBot="1" x14ac:dyDescent="0.3">
      <c r="A410" s="386" t="s">
        <v>950</v>
      </c>
      <c r="B410" s="681" t="s">
        <v>951</v>
      </c>
      <c r="C410" s="681"/>
      <c r="D410" s="681"/>
      <c r="E410" s="682"/>
    </row>
    <row r="411" spans="1:7" ht="57" customHeight="1" x14ac:dyDescent="0.25">
      <c r="A411" s="387"/>
      <c r="B411" s="683" t="b">
        <f>IF(A411="FUERTE","EL CONTROL SE EJECUTA DE MANERA CONSISTENTE POR PARTE DEL RESPONSABLE",IF(A411="MODERADO","EL CONTROL SE EJECUTA ALGUNAS VECES POR PARTE DEL RESPONSABLE",IF(A411="DEBIL","EL CONTROL NO SE EJECUTA POR PARTE DEL RESPONSABLE")))</f>
        <v>0</v>
      </c>
      <c r="C411" s="683"/>
      <c r="D411" s="683"/>
      <c r="E411" s="683"/>
      <c r="F411" s="388"/>
      <c r="G411" s="388"/>
    </row>
    <row r="413" spans="1:7" ht="15.75" thickBot="1" x14ac:dyDescent="0.3"/>
    <row r="414" spans="1:7" ht="44.25" customHeight="1" thickBot="1" x14ac:dyDescent="0.3">
      <c r="A414" s="678" t="s">
        <v>952</v>
      </c>
      <c r="B414" s="679"/>
      <c r="C414" s="679"/>
      <c r="D414" s="679"/>
      <c r="E414" s="680"/>
    </row>
    <row r="415" spans="1:7" x14ac:dyDescent="0.25">
      <c r="A415" s="684" t="s">
        <v>953</v>
      </c>
      <c r="B415" s="686" t="s">
        <v>40</v>
      </c>
      <c r="C415" s="686"/>
      <c r="D415" s="687" t="s">
        <v>41</v>
      </c>
      <c r="E415" s="688"/>
    </row>
    <row r="416" spans="1:7" s="32" customFormat="1" ht="47.25" customHeight="1" x14ac:dyDescent="0.25">
      <c r="A416" s="685"/>
      <c r="B416" s="389" t="s">
        <v>954</v>
      </c>
      <c r="C416" s="389" t="s">
        <v>955</v>
      </c>
      <c r="D416" s="390" t="s">
        <v>954</v>
      </c>
      <c r="E416" s="391" t="s">
        <v>955</v>
      </c>
    </row>
    <row r="417" spans="1:6" s="32" customFormat="1" ht="50.25" customHeight="1" thickBot="1" x14ac:dyDescent="0.3">
      <c r="A417" s="392" t="str">
        <f>F405</f>
        <v>DEBIL</v>
      </c>
      <c r="B417" s="393"/>
      <c r="C417" s="394" t="b">
        <f>IF(B417="Directamente",2,IF(B417="Indirectamente",1,IF(B417="No disminuye",0)))</f>
        <v>0</v>
      </c>
      <c r="D417" s="395"/>
      <c r="E417" s="396" t="b">
        <f>IF(D417="Directamente",2,IF(D417="Indirectamente",1,IF(D417="No disminuye",0)))</f>
        <v>0</v>
      </c>
    </row>
    <row r="421" spans="1:6" ht="15.75" thickBot="1" x14ac:dyDescent="0.3"/>
    <row r="422" spans="1:6" ht="44.25" customHeight="1" thickBot="1" x14ac:dyDescent="0.3">
      <c r="A422" s="689" t="s">
        <v>943</v>
      </c>
      <c r="B422" s="690"/>
      <c r="C422" s="690"/>
      <c r="D422" s="691"/>
    </row>
    <row r="423" spans="1:6" x14ac:dyDescent="0.25">
      <c r="A423" s="692" t="s">
        <v>342</v>
      </c>
      <c r="B423" s="693"/>
      <c r="C423" s="693"/>
      <c r="D423" s="694"/>
    </row>
    <row r="424" spans="1:6" ht="15.75" thickBot="1" x14ac:dyDescent="0.3">
      <c r="A424" s="695"/>
      <c r="B424" s="696"/>
      <c r="C424" s="696"/>
      <c r="D424" s="697"/>
    </row>
    <row r="425" spans="1:6" ht="57" customHeight="1" thickBot="1" x14ac:dyDescent="0.3">
      <c r="A425" s="698" t="str">
        <f>+'[2]MAPA DE RIESGOS'!J20</f>
        <v>Capacitación constante en los lineamientos y cambios por parte de los organismos competentes, Ministerio de Hacienda, Contaduría General de la Nación, DIAN, Secretaria de Hacienda Distrital.</v>
      </c>
      <c r="B425" s="699"/>
      <c r="C425" s="699"/>
      <c r="D425" s="700"/>
    </row>
    <row r="426" spans="1:6" ht="48" thickBot="1" x14ac:dyDescent="0.3">
      <c r="A426" s="379" t="s">
        <v>326</v>
      </c>
      <c r="B426" s="380" t="s">
        <v>327</v>
      </c>
      <c r="C426" s="380" t="s">
        <v>328</v>
      </c>
      <c r="D426" s="381" t="s">
        <v>366</v>
      </c>
    </row>
    <row r="427" spans="1:6" ht="44.25" customHeight="1" x14ac:dyDescent="0.25">
      <c r="A427" s="701" t="s">
        <v>312</v>
      </c>
      <c r="B427" s="382" t="s">
        <v>317</v>
      </c>
      <c r="C427" s="383"/>
      <c r="D427" s="384" t="b">
        <f>IF(C427="Asignado",15,IF(C427="No ASignado",0))</f>
        <v>0</v>
      </c>
    </row>
    <row r="428" spans="1:6" ht="60.75" customHeight="1" x14ac:dyDescent="0.25">
      <c r="A428" s="702"/>
      <c r="B428" s="367" t="s">
        <v>318</v>
      </c>
      <c r="C428" s="369"/>
      <c r="D428" s="27" t="b">
        <f>IF(C428="Adecuado",15,IF(C428="Inadecuado",0))</f>
        <v>0</v>
      </c>
    </row>
    <row r="429" spans="1:6" ht="72" customHeight="1" x14ac:dyDescent="0.25">
      <c r="A429" s="144" t="s">
        <v>313</v>
      </c>
      <c r="B429" s="367" t="s">
        <v>323</v>
      </c>
      <c r="C429" s="369"/>
      <c r="D429" s="27" t="b">
        <f>IF(C429="OPORTUNA",15,IF(C429="INOPORTUNA",0))</f>
        <v>0</v>
      </c>
    </row>
    <row r="430" spans="1:6" ht="103.5" customHeight="1" x14ac:dyDescent="0.25">
      <c r="A430" s="144" t="s">
        <v>314</v>
      </c>
      <c r="B430" s="367" t="s">
        <v>329</v>
      </c>
      <c r="C430" s="128"/>
      <c r="D430" s="27" t="b">
        <f>IF(C430="PREVENIR",15,IF(C430="DETECTAR",10,IF(C430="NO ES UN CONTROL",0)))</f>
        <v>0</v>
      </c>
    </row>
    <row r="431" spans="1:6" ht="78.75" customHeight="1" thickBot="1" x14ac:dyDescent="0.3">
      <c r="A431" s="144" t="s">
        <v>331</v>
      </c>
      <c r="B431" s="367" t="s">
        <v>332</v>
      </c>
      <c r="C431" s="129"/>
      <c r="D431" s="27" t="b">
        <f>IF(C431="CONFIABLE",15,IF(C431="NO CONFIABLE",0))</f>
        <v>0</v>
      </c>
    </row>
    <row r="432" spans="1:6" ht="84.75" customHeight="1" x14ac:dyDescent="0.25">
      <c r="A432" s="164" t="s">
        <v>335</v>
      </c>
      <c r="B432" s="367" t="s">
        <v>336</v>
      </c>
      <c r="C432" s="368"/>
      <c r="D432" s="27" t="b">
        <f>IF(C432="SE INVESTIGAN Y RESUELVEN OPORTUNAMENTE",15,IF(C432="NO SE INVESTIGAN Y RESUELVEN OPORTUNAMENTE",0))</f>
        <v>0</v>
      </c>
      <c r="E432" s="703" t="s">
        <v>369</v>
      </c>
      <c r="F432" s="704"/>
    </row>
    <row r="433" spans="1:7" ht="70.5" customHeight="1" x14ac:dyDescent="0.25">
      <c r="A433" s="144" t="s">
        <v>339</v>
      </c>
      <c r="B433" s="367" t="s">
        <v>340</v>
      </c>
      <c r="C433" s="369"/>
      <c r="D433" s="27" t="b">
        <f>IF(C433="COMPLETA",10,IF(C433="INCOMPLETA",5,IF(C433="NO EXISTE",0)))</f>
        <v>0</v>
      </c>
      <c r="E433" s="705" t="s">
        <v>376</v>
      </c>
      <c r="F433" s="707" t="str">
        <f>IF(D434&gt;=96,"FUERTE",IF(D434&gt;=86,"MODERADO",IF(D434&lt;=85,"DEBIL")))</f>
        <v>DEBIL</v>
      </c>
    </row>
    <row r="434" spans="1:7" ht="21" thickBot="1" x14ac:dyDescent="0.3">
      <c r="A434" s="709" t="s">
        <v>375</v>
      </c>
      <c r="B434" s="710"/>
      <c r="C434" s="710"/>
      <c r="D434" s="385">
        <f>SUM(D427:D433)</f>
        <v>0</v>
      </c>
      <c r="E434" s="706"/>
      <c r="F434" s="708"/>
    </row>
    <row r="435" spans="1:7" x14ac:dyDescent="0.25">
      <c r="E435" s="131"/>
    </row>
    <row r="436" spans="1:7" ht="15.75" thickBot="1" x14ac:dyDescent="0.3">
      <c r="E436" s="131"/>
    </row>
    <row r="437" spans="1:7" ht="45.75" customHeight="1" thickBot="1" x14ac:dyDescent="0.3">
      <c r="A437" s="678" t="s">
        <v>949</v>
      </c>
      <c r="B437" s="679"/>
      <c r="C437" s="679"/>
      <c r="D437" s="679"/>
      <c r="E437" s="680"/>
    </row>
    <row r="438" spans="1:7" ht="45" customHeight="1" thickBot="1" x14ac:dyDescent="0.3">
      <c r="A438" s="386" t="s">
        <v>950</v>
      </c>
      <c r="B438" s="681" t="s">
        <v>951</v>
      </c>
      <c r="C438" s="681"/>
      <c r="D438" s="681"/>
      <c r="E438" s="682"/>
    </row>
    <row r="439" spans="1:7" ht="57" customHeight="1" x14ac:dyDescent="0.25">
      <c r="A439" s="387"/>
      <c r="B439" s="683" t="b">
        <f>IF(A439="FUERTE","EL CONTROL SE EJECUTA DE MANERA CONSISTENTE POR PARTE DEL RESPONSABLE",IF(A439="MODERADO","EL CONTROL SE EJECUTA ALGUNAS VECES POR PARTE DEL RESPONSABLE",IF(A439="DEBIL","EL CONTROL NO SE EJECUTA POR PARTE DEL RESPONSABLE")))</f>
        <v>0</v>
      </c>
      <c r="C439" s="683"/>
      <c r="D439" s="683"/>
      <c r="E439" s="683"/>
      <c r="F439" s="388"/>
      <c r="G439" s="388"/>
    </row>
    <row r="441" spans="1:7" ht="15.75" thickBot="1" x14ac:dyDescent="0.3"/>
    <row r="442" spans="1:7" ht="44.25" customHeight="1" thickBot="1" x14ac:dyDescent="0.3">
      <c r="A442" s="678" t="s">
        <v>952</v>
      </c>
      <c r="B442" s="679"/>
      <c r="C442" s="679"/>
      <c r="D442" s="679"/>
      <c r="E442" s="680"/>
    </row>
    <row r="443" spans="1:7" x14ac:dyDescent="0.25">
      <c r="A443" s="684" t="s">
        <v>953</v>
      </c>
      <c r="B443" s="686" t="s">
        <v>40</v>
      </c>
      <c r="C443" s="686"/>
      <c r="D443" s="687" t="s">
        <v>41</v>
      </c>
      <c r="E443" s="688"/>
    </row>
    <row r="444" spans="1:7" s="32" customFormat="1" ht="47.25" customHeight="1" x14ac:dyDescent="0.25">
      <c r="A444" s="685"/>
      <c r="B444" s="389" t="s">
        <v>954</v>
      </c>
      <c r="C444" s="389" t="s">
        <v>955</v>
      </c>
      <c r="D444" s="390" t="s">
        <v>954</v>
      </c>
      <c r="E444" s="391" t="s">
        <v>955</v>
      </c>
    </row>
    <row r="445" spans="1:7" s="32" customFormat="1" ht="50.25" customHeight="1" thickBot="1" x14ac:dyDescent="0.3">
      <c r="A445" s="392" t="str">
        <f>F433</f>
        <v>DEBIL</v>
      </c>
      <c r="B445" s="393"/>
      <c r="C445" s="394" t="b">
        <f>IF(B445="Directamente",2,IF(B445="Indirectamente",1,IF(B445="No disminuye",0)))</f>
        <v>0</v>
      </c>
      <c r="D445" s="395"/>
      <c r="E445" s="396" t="b">
        <f>IF(D445="Directamente",2,IF(D445="Indirectamente",1,IF(D445="No disminuye",0)))</f>
        <v>0</v>
      </c>
    </row>
    <row r="449" spans="1:6" ht="15.75" thickBot="1" x14ac:dyDescent="0.3"/>
    <row r="450" spans="1:6" ht="44.25" customHeight="1" thickBot="1" x14ac:dyDescent="0.3">
      <c r="A450" s="689" t="s">
        <v>943</v>
      </c>
      <c r="B450" s="690"/>
      <c r="C450" s="690"/>
      <c r="D450" s="691"/>
    </row>
    <row r="451" spans="1:6" x14ac:dyDescent="0.25">
      <c r="A451" s="692" t="s">
        <v>342</v>
      </c>
      <c r="B451" s="693"/>
      <c r="C451" s="693"/>
      <c r="D451" s="694"/>
    </row>
    <row r="452" spans="1:6" ht="15.75" thickBot="1" x14ac:dyDescent="0.3">
      <c r="A452" s="695"/>
      <c r="B452" s="696"/>
      <c r="C452" s="696"/>
      <c r="D452" s="697"/>
    </row>
    <row r="453" spans="1:6" ht="57" customHeight="1" thickBot="1" x14ac:dyDescent="0.3">
      <c r="A453" s="698"/>
      <c r="B453" s="699"/>
      <c r="C453" s="699"/>
      <c r="D453" s="700"/>
    </row>
    <row r="454" spans="1:6" ht="48" thickBot="1" x14ac:dyDescent="0.3">
      <c r="A454" s="379" t="s">
        <v>326</v>
      </c>
      <c r="B454" s="380" t="s">
        <v>327</v>
      </c>
      <c r="C454" s="380" t="s">
        <v>328</v>
      </c>
      <c r="D454" s="381" t="s">
        <v>366</v>
      </c>
    </row>
    <row r="455" spans="1:6" ht="44.25" customHeight="1" x14ac:dyDescent="0.25">
      <c r="A455" s="701" t="s">
        <v>312</v>
      </c>
      <c r="B455" s="382" t="s">
        <v>317</v>
      </c>
      <c r="C455" s="383"/>
      <c r="D455" s="384" t="b">
        <f>IF(C455="Asignado",15,IF(C455="No ASignado",0))</f>
        <v>0</v>
      </c>
    </row>
    <row r="456" spans="1:6" ht="60.75" customHeight="1" x14ac:dyDescent="0.25">
      <c r="A456" s="702"/>
      <c r="B456" s="367" t="s">
        <v>318</v>
      </c>
      <c r="C456" s="369"/>
      <c r="D456" s="27" t="b">
        <f>IF(C456="Adecuado",15,IF(C456="Inadecuado",0))</f>
        <v>0</v>
      </c>
    </row>
    <row r="457" spans="1:6" ht="72" customHeight="1" x14ac:dyDescent="0.25">
      <c r="A457" s="144" t="s">
        <v>313</v>
      </c>
      <c r="B457" s="367" t="s">
        <v>323</v>
      </c>
      <c r="C457" s="369"/>
      <c r="D457" s="27" t="b">
        <f>IF(C457="OPORTUNA",15,IF(C457="INOPORTUNA",0))</f>
        <v>0</v>
      </c>
    </row>
    <row r="458" spans="1:6" ht="103.5" customHeight="1" x14ac:dyDescent="0.25">
      <c r="A458" s="144" t="s">
        <v>314</v>
      </c>
      <c r="B458" s="367" t="s">
        <v>329</v>
      </c>
      <c r="C458" s="128"/>
      <c r="D458" s="27" t="b">
        <f>IF(C458="PREVENIR",15,IF(C458="DETECTAR",10,IF(C458="NO ES UN CONTROL",0)))</f>
        <v>0</v>
      </c>
    </row>
    <row r="459" spans="1:6" ht="78.75" customHeight="1" thickBot="1" x14ac:dyDescent="0.3">
      <c r="A459" s="144" t="s">
        <v>331</v>
      </c>
      <c r="B459" s="367" t="s">
        <v>332</v>
      </c>
      <c r="C459" s="129"/>
      <c r="D459" s="27" t="b">
        <f>IF(C459="CONFIABLE",15,IF(C459="NO CONFIABLE",0))</f>
        <v>0</v>
      </c>
    </row>
    <row r="460" spans="1:6" ht="84.75" customHeight="1" x14ac:dyDescent="0.25">
      <c r="A460" s="164" t="s">
        <v>335</v>
      </c>
      <c r="B460" s="367" t="s">
        <v>336</v>
      </c>
      <c r="C460" s="368"/>
      <c r="D460" s="27" t="b">
        <f>IF(C460="SE INVESTIGAN Y RESUELVEN OPORTUNAMENTE",15,IF(C460="NO SE INVESTIGAN Y RESUELVEN OPORTUNAMENTE",0))</f>
        <v>0</v>
      </c>
      <c r="E460" s="703" t="s">
        <v>369</v>
      </c>
      <c r="F460" s="704"/>
    </row>
    <row r="461" spans="1:6" ht="70.5" customHeight="1" x14ac:dyDescent="0.25">
      <c r="A461" s="144" t="s">
        <v>339</v>
      </c>
      <c r="B461" s="367" t="s">
        <v>340</v>
      </c>
      <c r="C461" s="369"/>
      <c r="D461" s="27" t="b">
        <f>IF(C461="COMPLETA",10,IF(C461="INCOMPLETA",5,IF(C461="NO EXISTE",0)))</f>
        <v>0</v>
      </c>
      <c r="E461" s="705" t="s">
        <v>376</v>
      </c>
      <c r="F461" s="707" t="str">
        <f>IF(D462&gt;=96,"FUERTE",IF(D462&gt;=86,"MODERADO",IF(D462&lt;=85,"DEBIL")))</f>
        <v>DEBIL</v>
      </c>
    </row>
    <row r="462" spans="1:6" ht="21" thickBot="1" x14ac:dyDescent="0.3">
      <c r="A462" s="709" t="s">
        <v>375</v>
      </c>
      <c r="B462" s="710"/>
      <c r="C462" s="710"/>
      <c r="D462" s="385">
        <f>SUM(D455:D461)</f>
        <v>0</v>
      </c>
      <c r="E462" s="706"/>
      <c r="F462" s="708"/>
    </row>
    <row r="463" spans="1:6" x14ac:dyDescent="0.25">
      <c r="E463" s="131"/>
    </row>
    <row r="464" spans="1:6" ht="15.75" thickBot="1" x14ac:dyDescent="0.3">
      <c r="E464" s="131"/>
    </row>
    <row r="465" spans="1:7" ht="45.75" customHeight="1" thickBot="1" x14ac:dyDescent="0.3">
      <c r="A465" s="678" t="s">
        <v>949</v>
      </c>
      <c r="B465" s="679"/>
      <c r="C465" s="679"/>
      <c r="D465" s="679"/>
      <c r="E465" s="680"/>
    </row>
    <row r="466" spans="1:7" ht="45" customHeight="1" thickBot="1" x14ac:dyDescent="0.3">
      <c r="A466" s="386" t="s">
        <v>950</v>
      </c>
      <c r="B466" s="681" t="s">
        <v>951</v>
      </c>
      <c r="C466" s="681"/>
      <c r="D466" s="681"/>
      <c r="E466" s="682"/>
    </row>
    <row r="467" spans="1:7" ht="57" customHeight="1" x14ac:dyDescent="0.25">
      <c r="A467" s="387"/>
      <c r="B467" s="683" t="b">
        <f>IF(A467="FUERTE","EL CONTROL SE EJECUTA DE MANERA CONSISTENTE POR PARTE DEL RESPONSABLE",IF(A467="MODERADO","EL CONTROL SE EJECUTA ALGUNAS VECES POR PARTE DEL RESPONSABLE",IF(A467="DEBIL","EL CONTROL NO SE EJECUTA POR PARTE DEL RESPONSABLE")))</f>
        <v>0</v>
      </c>
      <c r="C467" s="683"/>
      <c r="D467" s="683"/>
      <c r="E467" s="683"/>
      <c r="F467" s="388"/>
      <c r="G467" s="388"/>
    </row>
    <row r="469" spans="1:7" ht="15.75" thickBot="1" x14ac:dyDescent="0.3"/>
    <row r="470" spans="1:7" ht="44.25" customHeight="1" thickBot="1" x14ac:dyDescent="0.3">
      <c r="A470" s="678" t="s">
        <v>952</v>
      </c>
      <c r="B470" s="679"/>
      <c r="C470" s="679"/>
      <c r="D470" s="679"/>
      <c r="E470" s="680"/>
    </row>
    <row r="471" spans="1:7" x14ac:dyDescent="0.25">
      <c r="A471" s="684" t="s">
        <v>953</v>
      </c>
      <c r="B471" s="686" t="s">
        <v>40</v>
      </c>
      <c r="C471" s="686"/>
      <c r="D471" s="687" t="s">
        <v>41</v>
      </c>
      <c r="E471" s="688"/>
    </row>
    <row r="472" spans="1:7" s="32" customFormat="1" ht="47.25" customHeight="1" x14ac:dyDescent="0.25">
      <c r="A472" s="685"/>
      <c r="B472" s="389" t="s">
        <v>954</v>
      </c>
      <c r="C472" s="389" t="s">
        <v>955</v>
      </c>
      <c r="D472" s="390" t="s">
        <v>954</v>
      </c>
      <c r="E472" s="391" t="s">
        <v>955</v>
      </c>
    </row>
    <row r="473" spans="1:7" s="32" customFormat="1" ht="50.25" customHeight="1" thickBot="1" x14ac:dyDescent="0.3">
      <c r="A473" s="392" t="str">
        <f>F461</f>
        <v>DEBIL</v>
      </c>
      <c r="B473" s="393"/>
      <c r="C473" s="394" t="b">
        <f>IF(B473="Directamente",2,IF(B473="Indirectamente",1,IF(B473="No disminuye",0)))</f>
        <v>0</v>
      </c>
      <c r="D473" s="395"/>
      <c r="E473" s="396" t="b">
        <f>IF(D473="Directamente",2,IF(D473="Indirectamente",1,IF(D473="No disminuye",0)))</f>
        <v>0</v>
      </c>
    </row>
    <row r="1224" spans="1:15" ht="15.75" customHeight="1" x14ac:dyDescent="0.25">
      <c r="A1224" s="398"/>
      <c r="B1224" s="398"/>
      <c r="C1224" s="398"/>
      <c r="D1224" s="398"/>
      <c r="E1224" s="398"/>
      <c r="F1224" s="398"/>
      <c r="G1224" s="398"/>
      <c r="H1224" s="398"/>
      <c r="I1224" s="398"/>
      <c r="J1224" s="398"/>
      <c r="K1224" s="398"/>
      <c r="L1224" s="398"/>
      <c r="M1224" s="398"/>
      <c r="N1224" s="398"/>
      <c r="O1224" s="398"/>
    </row>
    <row r="1227" spans="1:15" hidden="1" x14ac:dyDescent="0.25">
      <c r="B1227" t="s">
        <v>465</v>
      </c>
      <c r="C1227" t="s">
        <v>944</v>
      </c>
      <c r="F1227" t="s">
        <v>371</v>
      </c>
      <c r="G1227" t="s">
        <v>957</v>
      </c>
    </row>
    <row r="1228" spans="1:15" hidden="1" x14ac:dyDescent="0.25">
      <c r="C1228" t="s">
        <v>958</v>
      </c>
      <c r="F1228" t="s">
        <v>223</v>
      </c>
      <c r="G1228" t="s">
        <v>959</v>
      </c>
    </row>
    <row r="1229" spans="1:15" hidden="1" x14ac:dyDescent="0.25">
      <c r="F1229" t="s">
        <v>370</v>
      </c>
      <c r="G1229" t="s">
        <v>960</v>
      </c>
    </row>
    <row r="1230" spans="1:15" hidden="1" x14ac:dyDescent="0.25">
      <c r="B1230" t="s">
        <v>466</v>
      </c>
      <c r="C1230" t="s">
        <v>945</v>
      </c>
    </row>
    <row r="1231" spans="1:15" hidden="1" x14ac:dyDescent="0.25">
      <c r="C1231" t="s">
        <v>322</v>
      </c>
    </row>
    <row r="1232" spans="1:15" hidden="1" x14ac:dyDescent="0.25"/>
    <row r="1233" spans="2:3" hidden="1" x14ac:dyDescent="0.25">
      <c r="B1233">
        <v>2</v>
      </c>
      <c r="C1233" t="s">
        <v>946</v>
      </c>
    </row>
    <row r="1234" spans="2:3" hidden="1" x14ac:dyDescent="0.25">
      <c r="C1234" t="s">
        <v>325</v>
      </c>
    </row>
    <row r="1235" spans="2:3" hidden="1" x14ac:dyDescent="0.25"/>
    <row r="1236" spans="2:3" hidden="1" x14ac:dyDescent="0.25">
      <c r="B1236">
        <v>3</v>
      </c>
      <c r="C1236" t="s">
        <v>667</v>
      </c>
    </row>
    <row r="1237" spans="2:3" hidden="1" x14ac:dyDescent="0.25">
      <c r="C1237" t="s">
        <v>961</v>
      </c>
    </row>
    <row r="1238" spans="2:3" hidden="1" x14ac:dyDescent="0.25">
      <c r="C1238" t="s">
        <v>315</v>
      </c>
    </row>
    <row r="1239" spans="2:3" hidden="1" x14ac:dyDescent="0.25"/>
    <row r="1240" spans="2:3" hidden="1" x14ac:dyDescent="0.25">
      <c r="B1240">
        <v>4</v>
      </c>
      <c r="C1240" t="s">
        <v>947</v>
      </c>
    </row>
    <row r="1241" spans="2:3" hidden="1" x14ac:dyDescent="0.25">
      <c r="C1241" t="s">
        <v>334</v>
      </c>
    </row>
    <row r="1242" spans="2:3" hidden="1" x14ac:dyDescent="0.25"/>
    <row r="1243" spans="2:3" hidden="1" x14ac:dyDescent="0.25">
      <c r="B1243">
        <v>5</v>
      </c>
      <c r="C1243" t="s">
        <v>948</v>
      </c>
    </row>
    <row r="1244" spans="2:3" hidden="1" x14ac:dyDescent="0.25">
      <c r="C1244" t="s">
        <v>956</v>
      </c>
    </row>
    <row r="1245" spans="2:3" hidden="1" x14ac:dyDescent="0.25"/>
    <row r="1246" spans="2:3" hidden="1" x14ac:dyDescent="0.25">
      <c r="B1246">
        <v>6</v>
      </c>
      <c r="C1246" t="s">
        <v>316</v>
      </c>
    </row>
    <row r="1247" spans="2:3" hidden="1" x14ac:dyDescent="0.25">
      <c r="C1247" t="s">
        <v>962</v>
      </c>
    </row>
    <row r="1248" spans="2:3" hidden="1" x14ac:dyDescent="0.25">
      <c r="C1248" t="s">
        <v>963</v>
      </c>
    </row>
    <row r="1249" spans="1:3" hidden="1" x14ac:dyDescent="0.25"/>
    <row r="1250" spans="1:3" hidden="1" x14ac:dyDescent="0.25"/>
    <row r="1251" spans="1:3" hidden="1" x14ac:dyDescent="0.25"/>
    <row r="1252" spans="1:3" hidden="1" x14ac:dyDescent="0.25">
      <c r="B1252" t="s">
        <v>40</v>
      </c>
      <c r="C1252" t="s">
        <v>964</v>
      </c>
    </row>
    <row r="1253" spans="1:3" hidden="1" x14ac:dyDescent="0.25">
      <c r="C1253" t="s">
        <v>965</v>
      </c>
    </row>
    <row r="1254" spans="1:3" hidden="1" x14ac:dyDescent="0.25"/>
    <row r="1255" spans="1:3" hidden="1" x14ac:dyDescent="0.25">
      <c r="B1255" t="s">
        <v>41</v>
      </c>
      <c r="C1255" t="s">
        <v>964</v>
      </c>
    </row>
    <row r="1256" spans="1:3" hidden="1" x14ac:dyDescent="0.25">
      <c r="C1256" t="s">
        <v>966</v>
      </c>
    </row>
    <row r="1257" spans="1:3" hidden="1" x14ac:dyDescent="0.25">
      <c r="C1257" t="s">
        <v>965</v>
      </c>
    </row>
    <row r="1258" spans="1:3" hidden="1" x14ac:dyDescent="0.25">
      <c r="A1258" t="s">
        <v>370</v>
      </c>
    </row>
    <row r="1259" spans="1:3" hidden="1" x14ac:dyDescent="0.25">
      <c r="A1259" t="s">
        <v>223</v>
      </c>
    </row>
    <row r="1260" spans="1:3" hidden="1" x14ac:dyDescent="0.25">
      <c r="A1260" t="s">
        <v>371</v>
      </c>
    </row>
    <row r="1261" spans="1:3" hidden="1" x14ac:dyDescent="0.25"/>
  </sheetData>
  <mergeCells count="255">
    <mergeCell ref="A465:E465"/>
    <mergeCell ref="B466:E466"/>
    <mergeCell ref="B467:E467"/>
    <mergeCell ref="A470:E470"/>
    <mergeCell ref="A471:A472"/>
    <mergeCell ref="B471:C471"/>
    <mergeCell ref="D471:E471"/>
    <mergeCell ref="A450:D450"/>
    <mergeCell ref="A451:D452"/>
    <mergeCell ref="A453:D453"/>
    <mergeCell ref="A455:A456"/>
    <mergeCell ref="E460:F460"/>
    <mergeCell ref="E461:E462"/>
    <mergeCell ref="F461:F462"/>
    <mergeCell ref="A462:C462"/>
    <mergeCell ref="A437:E437"/>
    <mergeCell ref="B438:E438"/>
    <mergeCell ref="B439:E439"/>
    <mergeCell ref="A442:E442"/>
    <mergeCell ref="A443:A444"/>
    <mergeCell ref="B443:C443"/>
    <mergeCell ref="D443:E443"/>
    <mergeCell ref="A422:D422"/>
    <mergeCell ref="A423:D424"/>
    <mergeCell ref="A425:D425"/>
    <mergeCell ref="A427:A428"/>
    <mergeCell ref="E432:F432"/>
    <mergeCell ref="E433:E434"/>
    <mergeCell ref="F433:F434"/>
    <mergeCell ref="A434:C434"/>
    <mergeCell ref="A409:E409"/>
    <mergeCell ref="B410:E410"/>
    <mergeCell ref="B411:E411"/>
    <mergeCell ref="A414:E414"/>
    <mergeCell ref="A415:A416"/>
    <mergeCell ref="B415:C415"/>
    <mergeCell ref="D415:E415"/>
    <mergeCell ref="A394:D394"/>
    <mergeCell ref="A395:D396"/>
    <mergeCell ref="A397:D397"/>
    <mergeCell ref="A399:A400"/>
    <mergeCell ref="E404:F404"/>
    <mergeCell ref="E405:E406"/>
    <mergeCell ref="F405:F406"/>
    <mergeCell ref="A406:C406"/>
    <mergeCell ref="A381:E381"/>
    <mergeCell ref="B382:E382"/>
    <mergeCell ref="B383:E383"/>
    <mergeCell ref="A386:E386"/>
    <mergeCell ref="A387:A388"/>
    <mergeCell ref="B387:C387"/>
    <mergeCell ref="D387:E387"/>
    <mergeCell ref="A366:D366"/>
    <mergeCell ref="A367:D368"/>
    <mergeCell ref="A369:D369"/>
    <mergeCell ref="A371:A372"/>
    <mergeCell ref="E376:F376"/>
    <mergeCell ref="E377:E378"/>
    <mergeCell ref="F377:F378"/>
    <mergeCell ref="A378:C378"/>
    <mergeCell ref="A353:E353"/>
    <mergeCell ref="B354:E354"/>
    <mergeCell ref="B355:E355"/>
    <mergeCell ref="A358:E358"/>
    <mergeCell ref="A359:A360"/>
    <mergeCell ref="B359:C359"/>
    <mergeCell ref="D359:E359"/>
    <mergeCell ref="A338:D338"/>
    <mergeCell ref="A339:D340"/>
    <mergeCell ref="A341:D341"/>
    <mergeCell ref="A343:A344"/>
    <mergeCell ref="E348:F348"/>
    <mergeCell ref="E349:E350"/>
    <mergeCell ref="F349:F350"/>
    <mergeCell ref="A350:C350"/>
    <mergeCell ref="A325:E325"/>
    <mergeCell ref="B326:E326"/>
    <mergeCell ref="B327:E327"/>
    <mergeCell ref="A330:E330"/>
    <mergeCell ref="A331:A332"/>
    <mergeCell ref="B331:C331"/>
    <mergeCell ref="D331:E331"/>
    <mergeCell ref="A310:D310"/>
    <mergeCell ref="A311:D312"/>
    <mergeCell ref="A313:D313"/>
    <mergeCell ref="A315:A316"/>
    <mergeCell ref="E320:F320"/>
    <mergeCell ref="E321:E322"/>
    <mergeCell ref="F321:F322"/>
    <mergeCell ref="A322:C322"/>
    <mergeCell ref="A297:E297"/>
    <mergeCell ref="B298:E298"/>
    <mergeCell ref="B299:E299"/>
    <mergeCell ref="A302:E302"/>
    <mergeCell ref="A303:A304"/>
    <mergeCell ref="B303:C303"/>
    <mergeCell ref="D303:E303"/>
    <mergeCell ref="A282:D282"/>
    <mergeCell ref="A283:D284"/>
    <mergeCell ref="A285:D285"/>
    <mergeCell ref="A287:A288"/>
    <mergeCell ref="E292:F292"/>
    <mergeCell ref="E293:E294"/>
    <mergeCell ref="F293:F294"/>
    <mergeCell ref="A294:C294"/>
    <mergeCell ref="A269:E269"/>
    <mergeCell ref="B270:E270"/>
    <mergeCell ref="B271:E271"/>
    <mergeCell ref="A274:E274"/>
    <mergeCell ref="A275:A276"/>
    <mergeCell ref="B275:C275"/>
    <mergeCell ref="D275:E275"/>
    <mergeCell ref="A254:D254"/>
    <mergeCell ref="A255:D256"/>
    <mergeCell ref="A257:D257"/>
    <mergeCell ref="A259:A260"/>
    <mergeCell ref="E264:F264"/>
    <mergeCell ref="E265:E266"/>
    <mergeCell ref="F265:F266"/>
    <mergeCell ref="A266:C266"/>
    <mergeCell ref="A241:E241"/>
    <mergeCell ref="B242:E242"/>
    <mergeCell ref="B243:E243"/>
    <mergeCell ref="A246:E246"/>
    <mergeCell ref="A247:A248"/>
    <mergeCell ref="B247:C247"/>
    <mergeCell ref="D247:E247"/>
    <mergeCell ref="A226:D226"/>
    <mergeCell ref="A227:D228"/>
    <mergeCell ref="A229:D229"/>
    <mergeCell ref="A231:A232"/>
    <mergeCell ref="E236:F236"/>
    <mergeCell ref="E237:E238"/>
    <mergeCell ref="F237:F238"/>
    <mergeCell ref="A238:C238"/>
    <mergeCell ref="A213:E213"/>
    <mergeCell ref="B214:E214"/>
    <mergeCell ref="B215:E215"/>
    <mergeCell ref="A218:E218"/>
    <mergeCell ref="A219:A220"/>
    <mergeCell ref="B219:C219"/>
    <mergeCell ref="D219:E219"/>
    <mergeCell ref="A198:D198"/>
    <mergeCell ref="A199:D200"/>
    <mergeCell ref="A201:D201"/>
    <mergeCell ref="A203:A204"/>
    <mergeCell ref="E208:F208"/>
    <mergeCell ref="E209:E210"/>
    <mergeCell ref="F209:F210"/>
    <mergeCell ref="A210:C210"/>
    <mergeCell ref="A185:E185"/>
    <mergeCell ref="B186:E186"/>
    <mergeCell ref="B187:E187"/>
    <mergeCell ref="A190:E190"/>
    <mergeCell ref="A191:A192"/>
    <mergeCell ref="B191:C191"/>
    <mergeCell ref="D191:E191"/>
    <mergeCell ref="A170:D170"/>
    <mergeCell ref="A171:D172"/>
    <mergeCell ref="A173:D173"/>
    <mergeCell ref="A175:A176"/>
    <mergeCell ref="E180:F180"/>
    <mergeCell ref="E181:E182"/>
    <mergeCell ref="F181:F182"/>
    <mergeCell ref="A182:C182"/>
    <mergeCell ref="A157:E157"/>
    <mergeCell ref="B158:E158"/>
    <mergeCell ref="B159:E159"/>
    <mergeCell ref="A162:E162"/>
    <mergeCell ref="A163:A164"/>
    <mergeCell ref="B163:C163"/>
    <mergeCell ref="D163:E163"/>
    <mergeCell ref="A142:D142"/>
    <mergeCell ref="A143:D144"/>
    <mergeCell ref="A145:D145"/>
    <mergeCell ref="A147:A148"/>
    <mergeCell ref="E152:F152"/>
    <mergeCell ref="E153:E154"/>
    <mergeCell ref="F153:F154"/>
    <mergeCell ref="A154:C154"/>
    <mergeCell ref="A129:E129"/>
    <mergeCell ref="B130:E130"/>
    <mergeCell ref="B131:E131"/>
    <mergeCell ref="A134:E134"/>
    <mergeCell ref="A135:A136"/>
    <mergeCell ref="B135:C135"/>
    <mergeCell ref="D135:E135"/>
    <mergeCell ref="A114:D114"/>
    <mergeCell ref="A115:D116"/>
    <mergeCell ref="A117:D117"/>
    <mergeCell ref="A119:A120"/>
    <mergeCell ref="E124:F124"/>
    <mergeCell ref="E125:E126"/>
    <mergeCell ref="F125:F126"/>
    <mergeCell ref="A126:C126"/>
    <mergeCell ref="A101:E101"/>
    <mergeCell ref="B102:E102"/>
    <mergeCell ref="B103:E103"/>
    <mergeCell ref="A106:E106"/>
    <mergeCell ref="A107:A108"/>
    <mergeCell ref="B107:C107"/>
    <mergeCell ref="D107:E107"/>
    <mergeCell ref="A86:D86"/>
    <mergeCell ref="A87:D88"/>
    <mergeCell ref="A89:D89"/>
    <mergeCell ref="A91:A92"/>
    <mergeCell ref="E96:F96"/>
    <mergeCell ref="E97:E98"/>
    <mergeCell ref="F97:F98"/>
    <mergeCell ref="A98:C98"/>
    <mergeCell ref="A73:E73"/>
    <mergeCell ref="B74:E74"/>
    <mergeCell ref="B75:E75"/>
    <mergeCell ref="A78:E78"/>
    <mergeCell ref="A79:A80"/>
    <mergeCell ref="B79:C79"/>
    <mergeCell ref="D79:E79"/>
    <mergeCell ref="A58:D58"/>
    <mergeCell ref="A59:D60"/>
    <mergeCell ref="A61:D61"/>
    <mergeCell ref="A63:A64"/>
    <mergeCell ref="E68:F68"/>
    <mergeCell ref="E69:E70"/>
    <mergeCell ref="F69:F70"/>
    <mergeCell ref="A70:C70"/>
    <mergeCell ref="A45:E45"/>
    <mergeCell ref="B46:E46"/>
    <mergeCell ref="B47:E47"/>
    <mergeCell ref="A50:E50"/>
    <mergeCell ref="A51:A52"/>
    <mergeCell ref="B51:C51"/>
    <mergeCell ref="D51:E51"/>
    <mergeCell ref="A30:D30"/>
    <mergeCell ref="A31:D32"/>
    <mergeCell ref="A33:D33"/>
    <mergeCell ref="A35:A36"/>
    <mergeCell ref="E40:F40"/>
    <mergeCell ref="E41:E42"/>
    <mergeCell ref="F41:F42"/>
    <mergeCell ref="A42:C42"/>
    <mergeCell ref="A16:E16"/>
    <mergeCell ref="B17:E17"/>
    <mergeCell ref="B18:E18"/>
    <mergeCell ref="A21:E21"/>
    <mergeCell ref="A22:A23"/>
    <mergeCell ref="B22:C22"/>
    <mergeCell ref="D22:E22"/>
    <mergeCell ref="A1:D1"/>
    <mergeCell ref="A2:D3"/>
    <mergeCell ref="A4:D4"/>
    <mergeCell ref="A6:A7"/>
    <mergeCell ref="E11:F11"/>
    <mergeCell ref="E12:E13"/>
    <mergeCell ref="F12:F13"/>
    <mergeCell ref="A13:C13"/>
  </mergeCells>
  <conditionalFormatting sqref="D13">
    <cfRule type="cellIs" dxfId="1468" priority="113" operator="between">
      <formula>96</formula>
      <formula>100</formula>
    </cfRule>
    <cfRule type="cellIs" dxfId="1467" priority="114" operator="between">
      <formula>86</formula>
      <formula>95</formula>
    </cfRule>
    <cfRule type="cellIs" dxfId="1466" priority="115" operator="between">
      <formula>0</formula>
      <formula>85</formula>
    </cfRule>
  </conditionalFormatting>
  <conditionalFormatting sqref="F12:F13">
    <cfRule type="colorScale" priority="116">
      <colorScale>
        <cfvo type="num" val="$F$1227"/>
        <cfvo type="num" val="$F$1228"/>
        <cfvo type="num" val="$F$1229"/>
        <color rgb="FFF8696B"/>
        <color rgb="FFFFEB84"/>
        <color rgb="FF63BE7B"/>
      </colorScale>
    </cfRule>
    <cfRule type="colorScale" priority="117">
      <colorScale>
        <cfvo type="formula" val="$F$1227"/>
        <cfvo type="formula" val="$F$1228"/>
        <cfvo type="formula" val="$F$1229"/>
        <color rgb="FFF8696B"/>
        <color rgb="FFFFEB84"/>
        <color rgb="FF63BE7B"/>
      </colorScale>
    </cfRule>
    <cfRule type="colorScale" priority="118">
      <colorScale>
        <cfvo type="min"/>
        <cfvo type="percentile" val="50"/>
        <cfvo type="max"/>
        <color rgb="FFF8696B"/>
        <color rgb="FFFFEB84"/>
        <color rgb="FF63BE7B"/>
      </colorScale>
    </cfRule>
    <cfRule type="colorScale" priority="119">
      <colorScale>
        <cfvo type="num" val="$F$1227"/>
        <cfvo type="percentile" val="50"/>
        <cfvo type="max"/>
        <color rgb="FFF8696B"/>
        <color rgb="FFFFEB84"/>
        <color rgb="FF63BE7B"/>
      </colorScale>
    </cfRule>
  </conditionalFormatting>
  <conditionalFormatting sqref="D42">
    <cfRule type="cellIs" dxfId="1465" priority="106" operator="between">
      <formula>96</formula>
      <formula>100</formula>
    </cfRule>
    <cfRule type="cellIs" dxfId="1464" priority="107" operator="between">
      <formula>86</formula>
      <formula>95</formula>
    </cfRule>
    <cfRule type="cellIs" dxfId="1463" priority="108" operator="between">
      <formula>0</formula>
      <formula>85</formula>
    </cfRule>
  </conditionalFormatting>
  <conditionalFormatting sqref="F41:F42">
    <cfRule type="colorScale" priority="109">
      <colorScale>
        <cfvo type="num" val="$F$1227"/>
        <cfvo type="num" val="$F$1228"/>
        <cfvo type="num" val="$F$1229"/>
        <color rgb="FFF8696B"/>
        <color rgb="FFFFEB84"/>
        <color rgb="FF63BE7B"/>
      </colorScale>
    </cfRule>
    <cfRule type="colorScale" priority="110">
      <colorScale>
        <cfvo type="formula" val="$F$1227"/>
        <cfvo type="formula" val="$F$1228"/>
        <cfvo type="formula" val="$F$1229"/>
        <color rgb="FFF8696B"/>
        <color rgb="FFFFEB84"/>
        <color rgb="FF63BE7B"/>
      </colorScale>
    </cfRule>
    <cfRule type="colorScale" priority="111">
      <colorScale>
        <cfvo type="min"/>
        <cfvo type="percentile" val="50"/>
        <cfvo type="max"/>
        <color rgb="FFF8696B"/>
        <color rgb="FFFFEB84"/>
        <color rgb="FF63BE7B"/>
      </colorScale>
    </cfRule>
    <cfRule type="colorScale" priority="112">
      <colorScale>
        <cfvo type="num" val="$F$1227"/>
        <cfvo type="percentile" val="50"/>
        <cfvo type="max"/>
        <color rgb="FFF8696B"/>
        <color rgb="FFFFEB84"/>
        <color rgb="FF63BE7B"/>
      </colorScale>
    </cfRule>
  </conditionalFormatting>
  <conditionalFormatting sqref="D70">
    <cfRule type="cellIs" dxfId="1462" priority="99" operator="between">
      <formula>96</formula>
      <formula>100</formula>
    </cfRule>
    <cfRule type="cellIs" dxfId="1461" priority="100" operator="between">
      <formula>86</formula>
      <formula>95</formula>
    </cfRule>
    <cfRule type="cellIs" dxfId="1460" priority="101" operator="between">
      <formula>0</formula>
      <formula>85</formula>
    </cfRule>
  </conditionalFormatting>
  <conditionalFormatting sqref="F69:F70">
    <cfRule type="colorScale" priority="102">
      <colorScale>
        <cfvo type="num" val="$F$1227"/>
        <cfvo type="num" val="$F$1228"/>
        <cfvo type="num" val="$F$1229"/>
        <color rgb="FFF8696B"/>
        <color rgb="FFFFEB84"/>
        <color rgb="FF63BE7B"/>
      </colorScale>
    </cfRule>
    <cfRule type="colorScale" priority="103">
      <colorScale>
        <cfvo type="formula" val="$F$1227"/>
        <cfvo type="formula" val="$F$1228"/>
        <cfvo type="formula" val="$F$1229"/>
        <color rgb="FFF8696B"/>
        <color rgb="FFFFEB84"/>
        <color rgb="FF63BE7B"/>
      </colorScale>
    </cfRule>
    <cfRule type="colorScale" priority="104">
      <colorScale>
        <cfvo type="min"/>
        <cfvo type="percentile" val="50"/>
        <cfvo type="max"/>
        <color rgb="FFF8696B"/>
        <color rgb="FFFFEB84"/>
        <color rgb="FF63BE7B"/>
      </colorScale>
    </cfRule>
    <cfRule type="colorScale" priority="105">
      <colorScale>
        <cfvo type="num" val="$F$1227"/>
        <cfvo type="percentile" val="50"/>
        <cfvo type="max"/>
        <color rgb="FFF8696B"/>
        <color rgb="FFFFEB84"/>
        <color rgb="FF63BE7B"/>
      </colorScale>
    </cfRule>
  </conditionalFormatting>
  <conditionalFormatting sqref="D98">
    <cfRule type="cellIs" dxfId="1459" priority="92" operator="between">
      <formula>96</formula>
      <formula>100</formula>
    </cfRule>
    <cfRule type="cellIs" dxfId="1458" priority="93" operator="between">
      <formula>86</formula>
      <formula>95</formula>
    </cfRule>
    <cfRule type="cellIs" dxfId="1457" priority="94" operator="between">
      <formula>0</formula>
      <formula>85</formula>
    </cfRule>
  </conditionalFormatting>
  <conditionalFormatting sqref="F97:F98">
    <cfRule type="colorScale" priority="95">
      <colorScale>
        <cfvo type="num" val="$F$1227"/>
        <cfvo type="num" val="$F$1228"/>
        <cfvo type="num" val="$F$1229"/>
        <color rgb="FFF8696B"/>
        <color rgb="FFFFEB84"/>
        <color rgb="FF63BE7B"/>
      </colorScale>
    </cfRule>
    <cfRule type="colorScale" priority="96">
      <colorScale>
        <cfvo type="formula" val="$F$1227"/>
        <cfvo type="formula" val="$F$1228"/>
        <cfvo type="formula" val="$F$1229"/>
        <color rgb="FFF8696B"/>
        <color rgb="FFFFEB84"/>
        <color rgb="FF63BE7B"/>
      </colorScale>
    </cfRule>
    <cfRule type="colorScale" priority="97">
      <colorScale>
        <cfvo type="min"/>
        <cfvo type="percentile" val="50"/>
        <cfvo type="max"/>
        <color rgb="FFF8696B"/>
        <color rgb="FFFFEB84"/>
        <color rgb="FF63BE7B"/>
      </colorScale>
    </cfRule>
    <cfRule type="colorScale" priority="98">
      <colorScale>
        <cfvo type="num" val="$F$1227"/>
        <cfvo type="percentile" val="50"/>
        <cfvo type="max"/>
        <color rgb="FFF8696B"/>
        <color rgb="FFFFEB84"/>
        <color rgb="FF63BE7B"/>
      </colorScale>
    </cfRule>
  </conditionalFormatting>
  <conditionalFormatting sqref="D126">
    <cfRule type="cellIs" dxfId="1456" priority="85" operator="between">
      <formula>96</formula>
      <formula>100</formula>
    </cfRule>
    <cfRule type="cellIs" dxfId="1455" priority="86" operator="between">
      <formula>86</formula>
      <formula>95</formula>
    </cfRule>
    <cfRule type="cellIs" dxfId="1454" priority="87" operator="between">
      <formula>0</formula>
      <formula>85</formula>
    </cfRule>
  </conditionalFormatting>
  <conditionalFormatting sqref="F125:F126">
    <cfRule type="colorScale" priority="88">
      <colorScale>
        <cfvo type="num" val="$F$1227"/>
        <cfvo type="num" val="$F$1228"/>
        <cfvo type="num" val="$F$1229"/>
        <color rgb="FFF8696B"/>
        <color rgb="FFFFEB84"/>
        <color rgb="FF63BE7B"/>
      </colorScale>
    </cfRule>
    <cfRule type="colorScale" priority="89">
      <colorScale>
        <cfvo type="formula" val="$F$1227"/>
        <cfvo type="formula" val="$F$1228"/>
        <cfvo type="formula" val="$F$1229"/>
        <color rgb="FFF8696B"/>
        <color rgb="FFFFEB84"/>
        <color rgb="FF63BE7B"/>
      </colorScale>
    </cfRule>
    <cfRule type="colorScale" priority="90">
      <colorScale>
        <cfvo type="min"/>
        <cfvo type="percentile" val="50"/>
        <cfvo type="max"/>
        <color rgb="FFF8696B"/>
        <color rgb="FFFFEB84"/>
        <color rgb="FF63BE7B"/>
      </colorScale>
    </cfRule>
    <cfRule type="colorScale" priority="91">
      <colorScale>
        <cfvo type="num" val="$F$1227"/>
        <cfvo type="percentile" val="50"/>
        <cfvo type="max"/>
        <color rgb="FFF8696B"/>
        <color rgb="FFFFEB84"/>
        <color rgb="FF63BE7B"/>
      </colorScale>
    </cfRule>
  </conditionalFormatting>
  <conditionalFormatting sqref="D154">
    <cfRule type="cellIs" dxfId="1453" priority="78" operator="between">
      <formula>96</formula>
      <formula>100</formula>
    </cfRule>
    <cfRule type="cellIs" dxfId="1452" priority="79" operator="between">
      <formula>86</formula>
      <formula>95</formula>
    </cfRule>
    <cfRule type="cellIs" dxfId="1451" priority="80" operator="between">
      <formula>0</formula>
      <formula>85</formula>
    </cfRule>
  </conditionalFormatting>
  <conditionalFormatting sqref="F153:F154">
    <cfRule type="colorScale" priority="81">
      <colorScale>
        <cfvo type="num" val="$F$1227"/>
        <cfvo type="num" val="$F$1228"/>
        <cfvo type="num" val="$F$1229"/>
        <color rgb="FFF8696B"/>
        <color rgb="FFFFEB84"/>
        <color rgb="FF63BE7B"/>
      </colorScale>
    </cfRule>
    <cfRule type="colorScale" priority="82">
      <colorScale>
        <cfvo type="formula" val="$F$1227"/>
        <cfvo type="formula" val="$F$1228"/>
        <cfvo type="formula" val="$F$1229"/>
        <color rgb="FFF8696B"/>
        <color rgb="FFFFEB84"/>
        <color rgb="FF63BE7B"/>
      </colorScale>
    </cfRule>
    <cfRule type="colorScale" priority="83">
      <colorScale>
        <cfvo type="min"/>
        <cfvo type="percentile" val="50"/>
        <cfvo type="max"/>
        <color rgb="FFF8696B"/>
        <color rgb="FFFFEB84"/>
        <color rgb="FF63BE7B"/>
      </colorScale>
    </cfRule>
    <cfRule type="colorScale" priority="84">
      <colorScale>
        <cfvo type="num" val="$F$1227"/>
        <cfvo type="percentile" val="50"/>
        <cfvo type="max"/>
        <color rgb="FFF8696B"/>
        <color rgb="FFFFEB84"/>
        <color rgb="FF63BE7B"/>
      </colorScale>
    </cfRule>
  </conditionalFormatting>
  <conditionalFormatting sqref="D182">
    <cfRule type="cellIs" dxfId="1450" priority="71" operator="between">
      <formula>96</formula>
      <formula>100</formula>
    </cfRule>
    <cfRule type="cellIs" dxfId="1449" priority="72" operator="between">
      <formula>86</formula>
      <formula>95</formula>
    </cfRule>
    <cfRule type="cellIs" dxfId="1448" priority="73" operator="between">
      <formula>0</formula>
      <formula>85</formula>
    </cfRule>
  </conditionalFormatting>
  <conditionalFormatting sqref="F181:F182">
    <cfRule type="colorScale" priority="74">
      <colorScale>
        <cfvo type="num" val="$F$1227"/>
        <cfvo type="num" val="$F$1228"/>
        <cfvo type="num" val="$F$1229"/>
        <color rgb="FFF8696B"/>
        <color rgb="FFFFEB84"/>
        <color rgb="FF63BE7B"/>
      </colorScale>
    </cfRule>
    <cfRule type="colorScale" priority="75">
      <colorScale>
        <cfvo type="formula" val="$F$1227"/>
        <cfvo type="formula" val="$F$1228"/>
        <cfvo type="formula" val="$F$1229"/>
        <color rgb="FFF8696B"/>
        <color rgb="FFFFEB84"/>
        <color rgb="FF63BE7B"/>
      </colorScale>
    </cfRule>
    <cfRule type="colorScale" priority="76">
      <colorScale>
        <cfvo type="min"/>
        <cfvo type="percentile" val="50"/>
        <cfvo type="max"/>
        <color rgb="FFF8696B"/>
        <color rgb="FFFFEB84"/>
        <color rgb="FF63BE7B"/>
      </colorScale>
    </cfRule>
    <cfRule type="colorScale" priority="77">
      <colorScale>
        <cfvo type="num" val="$F$1227"/>
        <cfvo type="percentile" val="50"/>
        <cfvo type="max"/>
        <color rgb="FFF8696B"/>
        <color rgb="FFFFEB84"/>
        <color rgb="FF63BE7B"/>
      </colorScale>
    </cfRule>
  </conditionalFormatting>
  <conditionalFormatting sqref="D210">
    <cfRule type="cellIs" dxfId="1447" priority="64" operator="between">
      <formula>96</formula>
      <formula>100</formula>
    </cfRule>
    <cfRule type="cellIs" dxfId="1446" priority="65" operator="between">
      <formula>86</formula>
      <formula>95</formula>
    </cfRule>
    <cfRule type="cellIs" dxfId="1445" priority="66" operator="between">
      <formula>0</formula>
      <formula>85</formula>
    </cfRule>
  </conditionalFormatting>
  <conditionalFormatting sqref="F209:F210">
    <cfRule type="colorScale" priority="67">
      <colorScale>
        <cfvo type="num" val="$F$1227"/>
        <cfvo type="num" val="$F$1228"/>
        <cfvo type="num" val="$F$1229"/>
        <color rgb="FFF8696B"/>
        <color rgb="FFFFEB84"/>
        <color rgb="FF63BE7B"/>
      </colorScale>
    </cfRule>
    <cfRule type="colorScale" priority="68">
      <colorScale>
        <cfvo type="formula" val="$F$1227"/>
        <cfvo type="formula" val="$F$1228"/>
        <cfvo type="formula" val="$F$1229"/>
        <color rgb="FFF8696B"/>
        <color rgb="FFFFEB84"/>
        <color rgb="FF63BE7B"/>
      </colorScale>
    </cfRule>
    <cfRule type="colorScale" priority="69">
      <colorScale>
        <cfvo type="min"/>
        <cfvo type="percentile" val="50"/>
        <cfvo type="max"/>
        <color rgb="FFF8696B"/>
        <color rgb="FFFFEB84"/>
        <color rgb="FF63BE7B"/>
      </colorScale>
    </cfRule>
    <cfRule type="colorScale" priority="70">
      <colorScale>
        <cfvo type="num" val="$F$1227"/>
        <cfvo type="percentile" val="50"/>
        <cfvo type="max"/>
        <color rgb="FFF8696B"/>
        <color rgb="FFFFEB84"/>
        <color rgb="FF63BE7B"/>
      </colorScale>
    </cfRule>
  </conditionalFormatting>
  <conditionalFormatting sqref="D238">
    <cfRule type="cellIs" dxfId="1444" priority="57" operator="between">
      <formula>96</formula>
      <formula>100</formula>
    </cfRule>
    <cfRule type="cellIs" dxfId="1443" priority="58" operator="between">
      <formula>86</formula>
      <formula>95</formula>
    </cfRule>
    <cfRule type="cellIs" dxfId="1442" priority="59" operator="between">
      <formula>0</formula>
      <formula>85</formula>
    </cfRule>
  </conditionalFormatting>
  <conditionalFormatting sqref="F237:F238">
    <cfRule type="colorScale" priority="60">
      <colorScale>
        <cfvo type="num" val="$F$1227"/>
        <cfvo type="num" val="$F$1228"/>
        <cfvo type="num" val="$F$1229"/>
        <color rgb="FFF8696B"/>
        <color rgb="FFFFEB84"/>
        <color rgb="FF63BE7B"/>
      </colorScale>
    </cfRule>
    <cfRule type="colorScale" priority="61">
      <colorScale>
        <cfvo type="formula" val="$F$1227"/>
        <cfvo type="formula" val="$F$1228"/>
        <cfvo type="formula" val="$F$1229"/>
        <color rgb="FFF8696B"/>
        <color rgb="FFFFEB84"/>
        <color rgb="FF63BE7B"/>
      </colorScale>
    </cfRule>
    <cfRule type="colorScale" priority="62">
      <colorScale>
        <cfvo type="min"/>
        <cfvo type="percentile" val="50"/>
        <cfvo type="max"/>
        <color rgb="FFF8696B"/>
        <color rgb="FFFFEB84"/>
        <color rgb="FF63BE7B"/>
      </colorScale>
    </cfRule>
    <cfRule type="colorScale" priority="63">
      <colorScale>
        <cfvo type="num" val="$F$1227"/>
        <cfvo type="percentile" val="50"/>
        <cfvo type="max"/>
        <color rgb="FFF8696B"/>
        <color rgb="FFFFEB84"/>
        <color rgb="FF63BE7B"/>
      </colorScale>
    </cfRule>
  </conditionalFormatting>
  <conditionalFormatting sqref="D266">
    <cfRule type="cellIs" dxfId="1441" priority="50" operator="between">
      <formula>96</formula>
      <formula>100</formula>
    </cfRule>
    <cfRule type="cellIs" dxfId="1440" priority="51" operator="between">
      <formula>86</formula>
      <formula>95</formula>
    </cfRule>
    <cfRule type="cellIs" dxfId="1439" priority="52" operator="between">
      <formula>0</formula>
      <formula>85</formula>
    </cfRule>
  </conditionalFormatting>
  <conditionalFormatting sqref="F265:F266">
    <cfRule type="colorScale" priority="53">
      <colorScale>
        <cfvo type="num" val="$F$1227"/>
        <cfvo type="num" val="$F$1228"/>
        <cfvo type="num" val="$F$1229"/>
        <color rgb="FFF8696B"/>
        <color rgb="FFFFEB84"/>
        <color rgb="FF63BE7B"/>
      </colorScale>
    </cfRule>
    <cfRule type="colorScale" priority="54">
      <colorScale>
        <cfvo type="formula" val="$F$1227"/>
        <cfvo type="formula" val="$F$1228"/>
        <cfvo type="formula" val="$F$1229"/>
        <color rgb="FFF8696B"/>
        <color rgb="FFFFEB84"/>
        <color rgb="FF63BE7B"/>
      </colorScale>
    </cfRule>
    <cfRule type="colorScale" priority="55">
      <colorScale>
        <cfvo type="min"/>
        <cfvo type="percentile" val="50"/>
        <cfvo type="max"/>
        <color rgb="FFF8696B"/>
        <color rgb="FFFFEB84"/>
        <color rgb="FF63BE7B"/>
      </colorScale>
    </cfRule>
    <cfRule type="colorScale" priority="56">
      <colorScale>
        <cfvo type="num" val="$F$1227"/>
        <cfvo type="percentile" val="50"/>
        <cfvo type="max"/>
        <color rgb="FFF8696B"/>
        <color rgb="FFFFEB84"/>
        <color rgb="FF63BE7B"/>
      </colorScale>
    </cfRule>
  </conditionalFormatting>
  <conditionalFormatting sqref="D294">
    <cfRule type="cellIs" dxfId="1438" priority="43" operator="between">
      <formula>96</formula>
      <formula>100</formula>
    </cfRule>
    <cfRule type="cellIs" dxfId="1437" priority="44" operator="between">
      <formula>86</formula>
      <formula>95</formula>
    </cfRule>
    <cfRule type="cellIs" dxfId="1436" priority="45" operator="between">
      <formula>0</formula>
      <formula>85</formula>
    </cfRule>
  </conditionalFormatting>
  <conditionalFormatting sqref="F293:F294">
    <cfRule type="colorScale" priority="46">
      <colorScale>
        <cfvo type="num" val="$F$1227"/>
        <cfvo type="num" val="$F$1228"/>
        <cfvo type="num" val="$F$1229"/>
        <color rgb="FFF8696B"/>
        <color rgb="FFFFEB84"/>
        <color rgb="FF63BE7B"/>
      </colorScale>
    </cfRule>
    <cfRule type="colorScale" priority="47">
      <colorScale>
        <cfvo type="formula" val="$F$1227"/>
        <cfvo type="formula" val="$F$1228"/>
        <cfvo type="formula" val="$F$1229"/>
        <color rgb="FFF8696B"/>
        <color rgb="FFFFEB84"/>
        <color rgb="FF63BE7B"/>
      </colorScale>
    </cfRule>
    <cfRule type="colorScale" priority="48">
      <colorScale>
        <cfvo type="min"/>
        <cfvo type="percentile" val="50"/>
        <cfvo type="max"/>
        <color rgb="FFF8696B"/>
        <color rgb="FFFFEB84"/>
        <color rgb="FF63BE7B"/>
      </colorScale>
    </cfRule>
    <cfRule type="colorScale" priority="49">
      <colorScale>
        <cfvo type="num" val="$F$1227"/>
        <cfvo type="percentile" val="50"/>
        <cfvo type="max"/>
        <color rgb="FFF8696B"/>
        <color rgb="FFFFEB84"/>
        <color rgb="FF63BE7B"/>
      </colorScale>
    </cfRule>
  </conditionalFormatting>
  <conditionalFormatting sqref="D322">
    <cfRule type="cellIs" dxfId="1435" priority="36" operator="between">
      <formula>96</formula>
      <formula>100</formula>
    </cfRule>
    <cfRule type="cellIs" dxfId="1434" priority="37" operator="between">
      <formula>86</formula>
      <formula>95</formula>
    </cfRule>
    <cfRule type="cellIs" dxfId="1433" priority="38" operator="between">
      <formula>0</formula>
      <formula>85</formula>
    </cfRule>
  </conditionalFormatting>
  <conditionalFormatting sqref="F321:F322">
    <cfRule type="colorScale" priority="39">
      <colorScale>
        <cfvo type="num" val="$F$1227"/>
        <cfvo type="num" val="$F$1228"/>
        <cfvo type="num" val="$F$1229"/>
        <color rgb="FFF8696B"/>
        <color rgb="FFFFEB84"/>
        <color rgb="FF63BE7B"/>
      </colorScale>
    </cfRule>
    <cfRule type="colorScale" priority="40">
      <colorScale>
        <cfvo type="formula" val="$F$1227"/>
        <cfvo type="formula" val="$F$1228"/>
        <cfvo type="formula" val="$F$1229"/>
        <color rgb="FFF8696B"/>
        <color rgb="FFFFEB84"/>
        <color rgb="FF63BE7B"/>
      </colorScale>
    </cfRule>
    <cfRule type="colorScale" priority="41">
      <colorScale>
        <cfvo type="min"/>
        <cfvo type="percentile" val="50"/>
        <cfvo type="max"/>
        <color rgb="FFF8696B"/>
        <color rgb="FFFFEB84"/>
        <color rgb="FF63BE7B"/>
      </colorScale>
    </cfRule>
    <cfRule type="colorScale" priority="42">
      <colorScale>
        <cfvo type="num" val="$F$1227"/>
        <cfvo type="percentile" val="50"/>
        <cfvo type="max"/>
        <color rgb="FFF8696B"/>
        <color rgb="FFFFEB84"/>
        <color rgb="FF63BE7B"/>
      </colorScale>
    </cfRule>
  </conditionalFormatting>
  <conditionalFormatting sqref="D350">
    <cfRule type="cellIs" dxfId="1432" priority="29" operator="between">
      <formula>96</formula>
      <formula>100</formula>
    </cfRule>
    <cfRule type="cellIs" dxfId="1431" priority="30" operator="between">
      <formula>86</formula>
      <formula>95</formula>
    </cfRule>
    <cfRule type="cellIs" dxfId="1430" priority="31" operator="between">
      <formula>0</formula>
      <formula>85</formula>
    </cfRule>
  </conditionalFormatting>
  <conditionalFormatting sqref="F349:F350">
    <cfRule type="colorScale" priority="32">
      <colorScale>
        <cfvo type="num" val="$F$1227"/>
        <cfvo type="num" val="$F$1228"/>
        <cfvo type="num" val="$F$1229"/>
        <color rgb="FFF8696B"/>
        <color rgb="FFFFEB84"/>
        <color rgb="FF63BE7B"/>
      </colorScale>
    </cfRule>
    <cfRule type="colorScale" priority="33">
      <colorScale>
        <cfvo type="formula" val="$F$1227"/>
        <cfvo type="formula" val="$F$1228"/>
        <cfvo type="formula" val="$F$1229"/>
        <color rgb="FFF8696B"/>
        <color rgb="FFFFEB84"/>
        <color rgb="FF63BE7B"/>
      </colorScale>
    </cfRule>
    <cfRule type="colorScale" priority="34">
      <colorScale>
        <cfvo type="min"/>
        <cfvo type="percentile" val="50"/>
        <cfvo type="max"/>
        <color rgb="FFF8696B"/>
        <color rgb="FFFFEB84"/>
        <color rgb="FF63BE7B"/>
      </colorScale>
    </cfRule>
    <cfRule type="colorScale" priority="35">
      <colorScale>
        <cfvo type="num" val="$F$1227"/>
        <cfvo type="percentile" val="50"/>
        <cfvo type="max"/>
        <color rgb="FFF8696B"/>
        <color rgb="FFFFEB84"/>
        <color rgb="FF63BE7B"/>
      </colorScale>
    </cfRule>
  </conditionalFormatting>
  <conditionalFormatting sqref="D378">
    <cfRule type="cellIs" dxfId="1429" priority="22" operator="between">
      <formula>96</formula>
      <formula>100</formula>
    </cfRule>
    <cfRule type="cellIs" dxfId="1428" priority="23" operator="between">
      <formula>86</formula>
      <formula>95</formula>
    </cfRule>
    <cfRule type="cellIs" dxfId="1427" priority="24" operator="between">
      <formula>0</formula>
      <formula>85</formula>
    </cfRule>
  </conditionalFormatting>
  <conditionalFormatting sqref="F377:F378">
    <cfRule type="colorScale" priority="25">
      <colorScale>
        <cfvo type="num" val="$F$1227"/>
        <cfvo type="num" val="$F$1228"/>
        <cfvo type="num" val="$F$1229"/>
        <color rgb="FFF8696B"/>
        <color rgb="FFFFEB84"/>
        <color rgb="FF63BE7B"/>
      </colorScale>
    </cfRule>
    <cfRule type="colorScale" priority="26">
      <colorScale>
        <cfvo type="formula" val="$F$1227"/>
        <cfvo type="formula" val="$F$1228"/>
        <cfvo type="formula" val="$F$1229"/>
        <color rgb="FFF8696B"/>
        <color rgb="FFFFEB84"/>
        <color rgb="FF63BE7B"/>
      </colorScale>
    </cfRule>
    <cfRule type="colorScale" priority="27">
      <colorScale>
        <cfvo type="min"/>
        <cfvo type="percentile" val="50"/>
        <cfvo type="max"/>
        <color rgb="FFF8696B"/>
        <color rgb="FFFFEB84"/>
        <color rgb="FF63BE7B"/>
      </colorScale>
    </cfRule>
    <cfRule type="colorScale" priority="28">
      <colorScale>
        <cfvo type="num" val="$F$1227"/>
        <cfvo type="percentile" val="50"/>
        <cfvo type="max"/>
        <color rgb="FFF8696B"/>
        <color rgb="FFFFEB84"/>
        <color rgb="FF63BE7B"/>
      </colorScale>
    </cfRule>
  </conditionalFormatting>
  <conditionalFormatting sqref="D406">
    <cfRule type="cellIs" dxfId="1426" priority="15" operator="between">
      <formula>96</formula>
      <formula>100</formula>
    </cfRule>
    <cfRule type="cellIs" dxfId="1425" priority="16" operator="between">
      <formula>86</formula>
      <formula>95</formula>
    </cfRule>
    <cfRule type="cellIs" dxfId="1424" priority="17" operator="between">
      <formula>0</formula>
      <formula>85</formula>
    </cfRule>
  </conditionalFormatting>
  <conditionalFormatting sqref="F405:F406">
    <cfRule type="colorScale" priority="18">
      <colorScale>
        <cfvo type="num" val="$F$1227"/>
        <cfvo type="num" val="$F$1228"/>
        <cfvo type="num" val="$F$1229"/>
        <color rgb="FFF8696B"/>
        <color rgb="FFFFEB84"/>
        <color rgb="FF63BE7B"/>
      </colorScale>
    </cfRule>
    <cfRule type="colorScale" priority="19">
      <colorScale>
        <cfvo type="formula" val="$F$1227"/>
        <cfvo type="formula" val="$F$1228"/>
        <cfvo type="formula" val="$F$1229"/>
        <color rgb="FFF8696B"/>
        <color rgb="FFFFEB84"/>
        <color rgb="FF63BE7B"/>
      </colorScale>
    </cfRule>
    <cfRule type="colorScale" priority="20">
      <colorScale>
        <cfvo type="min"/>
        <cfvo type="percentile" val="50"/>
        <cfvo type="max"/>
        <color rgb="FFF8696B"/>
        <color rgb="FFFFEB84"/>
        <color rgb="FF63BE7B"/>
      </colorScale>
    </cfRule>
    <cfRule type="colorScale" priority="21">
      <colorScale>
        <cfvo type="num" val="$F$1227"/>
        <cfvo type="percentile" val="50"/>
        <cfvo type="max"/>
        <color rgb="FFF8696B"/>
        <color rgb="FFFFEB84"/>
        <color rgb="FF63BE7B"/>
      </colorScale>
    </cfRule>
  </conditionalFormatting>
  <conditionalFormatting sqref="D434">
    <cfRule type="cellIs" dxfId="1423" priority="8" operator="between">
      <formula>96</formula>
      <formula>100</formula>
    </cfRule>
    <cfRule type="cellIs" dxfId="1422" priority="9" operator="between">
      <formula>86</formula>
      <formula>95</formula>
    </cfRule>
    <cfRule type="cellIs" dxfId="1421" priority="10" operator="between">
      <formula>0</formula>
      <formula>85</formula>
    </cfRule>
  </conditionalFormatting>
  <conditionalFormatting sqref="F433:F434">
    <cfRule type="colorScale" priority="11">
      <colorScale>
        <cfvo type="num" val="$F$1227"/>
        <cfvo type="num" val="$F$1228"/>
        <cfvo type="num" val="$F$1229"/>
        <color rgb="FFF8696B"/>
        <color rgb="FFFFEB84"/>
        <color rgb="FF63BE7B"/>
      </colorScale>
    </cfRule>
    <cfRule type="colorScale" priority="12">
      <colorScale>
        <cfvo type="formula" val="$F$1227"/>
        <cfvo type="formula" val="$F$1228"/>
        <cfvo type="formula" val="$F$1229"/>
        <color rgb="FFF8696B"/>
        <color rgb="FFFFEB84"/>
        <color rgb="FF63BE7B"/>
      </colorScale>
    </cfRule>
    <cfRule type="colorScale" priority="13">
      <colorScale>
        <cfvo type="min"/>
        <cfvo type="percentile" val="50"/>
        <cfvo type="max"/>
        <color rgb="FFF8696B"/>
        <color rgb="FFFFEB84"/>
        <color rgb="FF63BE7B"/>
      </colorScale>
    </cfRule>
    <cfRule type="colorScale" priority="14">
      <colorScale>
        <cfvo type="num" val="$F$1227"/>
        <cfvo type="percentile" val="50"/>
        <cfvo type="max"/>
        <color rgb="FFF8696B"/>
        <color rgb="FFFFEB84"/>
        <color rgb="FF63BE7B"/>
      </colorScale>
    </cfRule>
  </conditionalFormatting>
  <conditionalFormatting sqref="D462">
    <cfRule type="cellIs" dxfId="1420" priority="1" operator="between">
      <formula>96</formula>
      <formula>100</formula>
    </cfRule>
    <cfRule type="cellIs" dxfId="1419" priority="2" operator="between">
      <formula>86</formula>
      <formula>95</formula>
    </cfRule>
    <cfRule type="cellIs" dxfId="1418" priority="3" operator="between">
      <formula>0</formula>
      <formula>85</formula>
    </cfRule>
  </conditionalFormatting>
  <conditionalFormatting sqref="F461:F462">
    <cfRule type="colorScale" priority="4">
      <colorScale>
        <cfvo type="num" val="$F$1227"/>
        <cfvo type="num" val="$F$1228"/>
        <cfvo type="num" val="$F$1229"/>
        <color rgb="FFF8696B"/>
        <color rgb="FFFFEB84"/>
        <color rgb="FF63BE7B"/>
      </colorScale>
    </cfRule>
    <cfRule type="colorScale" priority="5">
      <colorScale>
        <cfvo type="formula" val="$F$1227"/>
        <cfvo type="formula" val="$F$1228"/>
        <cfvo type="formula" val="$F$1229"/>
        <color rgb="FFF8696B"/>
        <color rgb="FFFFEB84"/>
        <color rgb="FF63BE7B"/>
      </colorScale>
    </cfRule>
    <cfRule type="colorScale" priority="6">
      <colorScale>
        <cfvo type="min"/>
        <cfvo type="percentile" val="50"/>
        <cfvo type="max"/>
        <color rgb="FFF8696B"/>
        <color rgb="FFFFEB84"/>
        <color rgb="FF63BE7B"/>
      </colorScale>
    </cfRule>
    <cfRule type="colorScale" priority="7">
      <colorScale>
        <cfvo type="num" val="$F$1227"/>
        <cfvo type="percentile" val="50"/>
        <cfvo type="max"/>
        <color rgb="FFF8696B"/>
        <color rgb="FFFFEB84"/>
        <color rgb="FF63BE7B"/>
      </colorScale>
    </cfRule>
  </conditionalFormatting>
  <dataValidations count="10">
    <dataValidation type="list" allowBlank="1" showInputMessage="1" showErrorMessage="1" sqref="C6 C35 C63 C91 C119 C147 C175 C203 C231 C259 C287 C315 C343 C371 C399 C427 C455" xr:uid="{A453AEA9-342A-4E26-8868-815040E26418}">
      <formula1>$C$1227:$C$1228</formula1>
    </dataValidation>
    <dataValidation type="list" allowBlank="1" showInputMessage="1" showErrorMessage="1" sqref="C7 C36 C64 C92 C120 C148 C176 C204 C232 C260 C288 C316 C344 C372 C400 C428 C456" xr:uid="{8A23C8C4-45A3-4F8B-914E-5EAD667E9073}">
      <formula1>$C$1230:$C$1231</formula1>
    </dataValidation>
    <dataValidation type="list" allowBlank="1" showInputMessage="1" showErrorMessage="1" sqref="C8 C37 C65 C93 C121 C149 C177 C205 C233 C261 C289 C317 C345 C373 C401 C429 C457" xr:uid="{96B34FDC-EA60-48DF-9F37-6C4745E489C2}">
      <formula1>$C$1233:$C$1234</formula1>
    </dataValidation>
    <dataValidation type="list" allowBlank="1" showInputMessage="1" showErrorMessage="1" sqref="C9 C38 C66 C94 C122 C150 C178 C206 C234 C262 C290 C318 C346 C374 C402 C430 C458" xr:uid="{F4CA2B64-F43E-4D4B-A18E-1BA8F6335F86}">
      <formula1>$C$1236:$C$1238</formula1>
    </dataValidation>
    <dataValidation type="list" allowBlank="1" showInputMessage="1" showErrorMessage="1" sqref="C10 C39 C67 C95 C123 C151 C179 C207 C235 C263 C291 C319 C347 C375 C403 C431 C459" xr:uid="{CFE8BED1-59BE-44F8-A9A3-18AB9C63AD16}">
      <formula1>$C$1240:$C$1241</formula1>
    </dataValidation>
    <dataValidation type="list" allowBlank="1" showInputMessage="1" showErrorMessage="1" sqref="C11 C40 C68 C96 C124 C152 C180 C208 C236 C264 C292 C320 C348 C376 C404 C432 C460" xr:uid="{EADD5876-093A-4335-9A6A-89E5A5A70458}">
      <formula1>$C$1243:$C$1244</formula1>
    </dataValidation>
    <dataValidation type="list" allowBlank="1" showInputMessage="1" showErrorMessage="1" sqref="C12 C41 C69 C97 C125 C153 C181 C209 C237 C265 C293 C321 C349 C377 C405 C433 C461" xr:uid="{6B55E2FA-F00F-464D-BA68-7AC58FEEC942}">
      <formula1>$C$1246:$C$1248</formula1>
    </dataValidation>
    <dataValidation type="list" allowBlank="1" showInputMessage="1" showErrorMessage="1" sqref="B24 B53 B81 B109 B137 B165 B193 B221 B249 B277 B305 B333 B361 B389 B417 B445 B473" xr:uid="{A435AF84-82BE-4BDD-8274-D2644AB9554C}">
      <formula1>$C$1252:$C$1253</formula1>
    </dataValidation>
    <dataValidation type="list" allowBlank="1" showInputMessage="1" showErrorMessage="1" sqref="D24 D53 D81 D109 D137 D165 D193 D221 D249 D277 D305 D333 D361 D389 D417 D445 D473" xr:uid="{69096233-264A-4817-B8E2-D50FF9163082}">
      <formula1>$C$1255:$C$1257</formula1>
    </dataValidation>
    <dataValidation type="list" allowBlank="1" showInputMessage="1" showErrorMessage="1" sqref="A18 A47 A75 A103 A131 A159 A187 A215 A243 A271 A299 A327 A355 A383 A411 A439 A467" xr:uid="{06A226DB-3931-4F57-BF88-73DEF2597438}">
      <formula1>$A$1258:$A$1260</formula1>
    </dataValidation>
  </dataValidations>
  <pageMargins left="0.7" right="0.7" top="0.75" bottom="0.75" header="0.3" footer="0.3"/>
  <pageSetup paperSize="151"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G11"/>
  <sheetViews>
    <sheetView topLeftCell="A4" workbookViewId="0">
      <selection activeCell="N9" sqref="N9"/>
    </sheetView>
  </sheetViews>
  <sheetFormatPr baseColWidth="10" defaultRowHeight="15" x14ac:dyDescent="0.25"/>
  <cols>
    <col min="1" max="1" width="8" customWidth="1"/>
    <col min="2" max="2" width="11.140625" customWidth="1"/>
    <col min="3" max="3" width="14.28515625" customWidth="1"/>
    <col min="4" max="4" width="12.28515625" customWidth="1"/>
    <col min="5" max="5" width="31.7109375" customWidth="1"/>
    <col min="6" max="6" width="22.42578125" customWidth="1"/>
    <col min="7" max="7" width="15" customWidth="1"/>
  </cols>
  <sheetData>
    <row r="1" spans="1:7" ht="30.75" customHeight="1" thickBot="1" x14ac:dyDescent="0.3">
      <c r="A1" s="714" t="s">
        <v>191</v>
      </c>
      <c r="B1" s="715"/>
      <c r="C1" s="715"/>
      <c r="D1" s="715"/>
      <c r="E1" s="715"/>
      <c r="F1" s="715"/>
      <c r="G1" s="716"/>
    </row>
    <row r="2" spans="1:7" x14ac:dyDescent="0.25">
      <c r="A2" s="717" t="s">
        <v>40</v>
      </c>
      <c r="B2" s="718"/>
      <c r="C2" s="718" t="s">
        <v>41</v>
      </c>
      <c r="D2" s="718"/>
      <c r="E2" s="718"/>
      <c r="F2" s="718"/>
      <c r="G2" s="720"/>
    </row>
    <row r="3" spans="1:7" x14ac:dyDescent="0.25">
      <c r="A3" s="719"/>
      <c r="B3" s="548"/>
      <c r="C3" s="548"/>
      <c r="D3" s="548"/>
      <c r="E3" s="548"/>
      <c r="F3" s="548"/>
      <c r="G3" s="721"/>
    </row>
    <row r="4" spans="1:7" x14ac:dyDescent="0.25">
      <c r="A4" s="719"/>
      <c r="B4" s="548"/>
      <c r="C4" s="280">
        <v>1</v>
      </c>
      <c r="D4" s="3">
        <v>2</v>
      </c>
      <c r="E4" s="3">
        <v>3</v>
      </c>
      <c r="F4" s="3">
        <v>4</v>
      </c>
      <c r="G4" s="24">
        <v>5</v>
      </c>
    </row>
    <row r="5" spans="1:7" x14ac:dyDescent="0.25">
      <c r="A5" s="719"/>
      <c r="B5" s="548"/>
      <c r="C5" s="279" t="s">
        <v>30</v>
      </c>
      <c r="D5" s="278" t="s">
        <v>32</v>
      </c>
      <c r="E5" s="278" t="s">
        <v>34</v>
      </c>
      <c r="F5" s="278" t="s">
        <v>36</v>
      </c>
      <c r="G5" s="25" t="s">
        <v>38</v>
      </c>
    </row>
    <row r="6" spans="1:7" ht="96.75" customHeight="1" x14ac:dyDescent="0.25">
      <c r="A6" s="26">
        <v>1</v>
      </c>
      <c r="B6" s="278" t="s">
        <v>188</v>
      </c>
      <c r="C6" s="277" t="s">
        <v>42</v>
      </c>
      <c r="D6" s="277" t="s">
        <v>42</v>
      </c>
      <c r="E6" s="277" t="s">
        <v>43</v>
      </c>
      <c r="F6" s="277" t="s">
        <v>44</v>
      </c>
      <c r="G6" s="27" t="s">
        <v>44</v>
      </c>
    </row>
    <row r="7" spans="1:7" ht="84" customHeight="1" x14ac:dyDescent="0.25">
      <c r="A7" s="26">
        <v>2</v>
      </c>
      <c r="B7" s="278" t="s">
        <v>16</v>
      </c>
      <c r="C7" s="277" t="s">
        <v>42</v>
      </c>
      <c r="D7" s="277" t="s">
        <v>42</v>
      </c>
      <c r="E7" s="277" t="s">
        <v>43</v>
      </c>
      <c r="F7" s="277" t="s">
        <v>44</v>
      </c>
      <c r="G7" s="27" t="s">
        <v>45</v>
      </c>
    </row>
    <row r="8" spans="1:7" ht="84" customHeight="1" x14ac:dyDescent="0.25">
      <c r="A8" s="3">
        <v>3</v>
      </c>
      <c r="B8" s="278" t="s">
        <v>20</v>
      </c>
      <c r="C8" s="277" t="s">
        <v>42</v>
      </c>
      <c r="D8" s="277" t="s">
        <v>43</v>
      </c>
      <c r="E8" s="277" t="s">
        <v>44</v>
      </c>
      <c r="F8" s="277" t="s">
        <v>45</v>
      </c>
      <c r="G8" s="81" t="s">
        <v>45</v>
      </c>
    </row>
    <row r="9" spans="1:7" ht="84" customHeight="1" x14ac:dyDescent="0.25">
      <c r="A9" s="3">
        <v>4</v>
      </c>
      <c r="B9" s="278" t="s">
        <v>23</v>
      </c>
      <c r="C9" s="277" t="s">
        <v>43</v>
      </c>
      <c r="D9" s="277" t="s">
        <v>44</v>
      </c>
      <c r="E9" s="277" t="s">
        <v>44</v>
      </c>
      <c r="F9" s="277" t="s">
        <v>45</v>
      </c>
      <c r="G9" s="277" t="s">
        <v>45</v>
      </c>
    </row>
    <row r="10" spans="1:7" ht="84" customHeight="1" x14ac:dyDescent="0.25">
      <c r="A10" s="3">
        <v>5</v>
      </c>
      <c r="B10" s="278" t="s">
        <v>26</v>
      </c>
      <c r="C10" s="277" t="s">
        <v>44</v>
      </c>
      <c r="D10" s="277" t="s">
        <v>44</v>
      </c>
      <c r="E10" s="277" t="s">
        <v>45</v>
      </c>
      <c r="F10" s="277" t="s">
        <v>45</v>
      </c>
      <c r="G10" s="277" t="s">
        <v>45</v>
      </c>
    </row>
    <row r="11" spans="1:7" ht="100.5" customHeight="1" x14ac:dyDescent="0.25">
      <c r="A11" s="722" t="s">
        <v>127</v>
      </c>
      <c r="B11" s="722"/>
      <c r="C11" s="722"/>
      <c r="D11" s="722" t="s">
        <v>127</v>
      </c>
      <c r="E11" s="722"/>
      <c r="F11" s="80"/>
      <c r="G11" s="48"/>
    </row>
  </sheetData>
  <mergeCells count="5">
    <mergeCell ref="A1:G1"/>
    <mergeCell ref="A2:B5"/>
    <mergeCell ref="C2:G3"/>
    <mergeCell ref="A11:C11"/>
    <mergeCell ref="D11:E11"/>
  </mergeCells>
  <conditionalFormatting sqref="A6:A10 C4:G4">
    <cfRule type="colorScale" priority="13">
      <colorScale>
        <cfvo type="num" val="1"/>
        <cfvo type="num" val="3"/>
        <cfvo type="num" val="5"/>
        <color rgb="FF00B050"/>
        <color rgb="FFFFC000"/>
        <color rgb="FFFF0000"/>
      </colorScale>
    </cfRule>
  </conditionalFormatting>
  <conditionalFormatting sqref="C6:G10">
    <cfRule type="cellIs" dxfId="1417" priority="9" operator="equal">
      <formula>"E"</formula>
    </cfRule>
    <cfRule type="cellIs" dxfId="1416" priority="10" operator="equal">
      <formula>"A"</formula>
    </cfRule>
    <cfRule type="cellIs" dxfId="1415" priority="11" operator="equal">
      <formula>"M"</formula>
    </cfRule>
    <cfRule type="cellIs" dxfId="1414" priority="12" operator="equal">
      <formula>"B"</formula>
    </cfRule>
  </conditionalFormatting>
  <conditionalFormatting sqref="D11">
    <cfRule type="cellIs" dxfId="1413" priority="5" operator="equal">
      <formula>"E"</formula>
    </cfRule>
    <cfRule type="cellIs" dxfId="1412" priority="6" operator="equal">
      <formula>"A"</formula>
    </cfRule>
    <cfRule type="cellIs" dxfId="1411" priority="7" operator="equal">
      <formula>"M"</formula>
    </cfRule>
    <cfRule type="cellIs" dxfId="1410" priority="8" operator="equal">
      <formula>"B"</formula>
    </cfRule>
  </conditionalFormatting>
  <conditionalFormatting sqref="A11">
    <cfRule type="cellIs" dxfId="1409" priority="1" operator="equal">
      <formula>"E"</formula>
    </cfRule>
    <cfRule type="cellIs" dxfId="1408" priority="2" operator="equal">
      <formula>"A"</formula>
    </cfRule>
    <cfRule type="cellIs" dxfId="1407" priority="3" operator="equal">
      <formula>"M"</formula>
    </cfRule>
    <cfRule type="cellIs" dxfId="1406" priority="4" operator="equal">
      <formula>"B"</formula>
    </cfRule>
  </conditionalFormatting>
  <pageMargins left="0.9055118110236221" right="0.31496062992125984" top="0.74803149606299213" bottom="0.74803149606299213" header="0.31496062992125984" footer="0.31496062992125984"/>
  <pageSetup scale="75" orientation="landscape" r:id="rId1"/>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E1:N23"/>
  <sheetViews>
    <sheetView topLeftCell="C4" workbookViewId="0">
      <selection activeCell="G21" sqref="G21"/>
    </sheetView>
  </sheetViews>
  <sheetFormatPr baseColWidth="10" defaultRowHeight="15" x14ac:dyDescent="0.25"/>
  <cols>
    <col min="5" max="5" width="29.140625" customWidth="1"/>
    <col min="6" max="6" width="29.7109375" customWidth="1"/>
    <col min="7" max="7" width="22.7109375" customWidth="1"/>
    <col min="8" max="8" width="29.140625" customWidth="1"/>
    <col min="10" max="10" width="29.28515625" customWidth="1"/>
    <col min="11" max="11" width="45" customWidth="1"/>
  </cols>
  <sheetData>
    <row r="1" spans="5:14" ht="15.75" thickBot="1" x14ac:dyDescent="0.3"/>
    <row r="2" spans="5:14" ht="31.5" customHeight="1" x14ac:dyDescent="0.25">
      <c r="E2" s="723" t="s">
        <v>365</v>
      </c>
      <c r="F2" s="724"/>
      <c r="G2" s="725"/>
      <c r="J2" s="729" t="s">
        <v>369</v>
      </c>
      <c r="K2" s="730"/>
    </row>
    <row r="3" spans="5:14" ht="31.5" customHeight="1" thickBot="1" x14ac:dyDescent="0.3">
      <c r="E3" s="726"/>
      <c r="F3" s="727"/>
      <c r="G3" s="728"/>
      <c r="J3" s="731"/>
      <c r="K3" s="732"/>
    </row>
    <row r="4" spans="5:14" ht="72.75" customHeight="1" x14ac:dyDescent="0.25">
      <c r="E4" s="158" t="s">
        <v>326</v>
      </c>
      <c r="F4" s="159" t="s">
        <v>377</v>
      </c>
      <c r="G4" s="160" t="s">
        <v>366</v>
      </c>
      <c r="J4" s="161" t="s">
        <v>367</v>
      </c>
      <c r="K4" s="160" t="s">
        <v>368</v>
      </c>
    </row>
    <row r="5" spans="5:14" ht="35.25" customHeight="1" x14ac:dyDescent="0.25">
      <c r="E5" s="733" t="s">
        <v>347</v>
      </c>
      <c r="F5" s="154" t="s">
        <v>352</v>
      </c>
      <c r="G5" s="162">
        <v>15</v>
      </c>
      <c r="J5" s="152" t="s">
        <v>370</v>
      </c>
      <c r="K5" s="150" t="s">
        <v>372</v>
      </c>
    </row>
    <row r="6" spans="5:14" ht="35.25" customHeight="1" thickBot="1" x14ac:dyDescent="0.3">
      <c r="E6" s="733"/>
      <c r="F6" s="154" t="s">
        <v>353</v>
      </c>
      <c r="G6" s="162"/>
      <c r="J6" s="152" t="s">
        <v>223</v>
      </c>
      <c r="K6" s="150" t="s">
        <v>373</v>
      </c>
    </row>
    <row r="7" spans="5:14" ht="47.25" customHeight="1" thickBot="1" x14ac:dyDescent="0.3">
      <c r="E7" s="733" t="s">
        <v>345</v>
      </c>
      <c r="F7" s="155" t="s">
        <v>350</v>
      </c>
      <c r="G7" s="162">
        <v>15</v>
      </c>
      <c r="J7" s="153" t="s">
        <v>371</v>
      </c>
      <c r="K7" s="151" t="s">
        <v>374</v>
      </c>
      <c r="L7" s="741" t="s">
        <v>379</v>
      </c>
      <c r="M7" s="742"/>
      <c r="N7" s="743"/>
    </row>
    <row r="8" spans="5:14" ht="47.25" customHeight="1" x14ac:dyDescent="0.25">
      <c r="E8" s="733"/>
      <c r="F8" s="155" t="s">
        <v>351</v>
      </c>
      <c r="G8" s="162"/>
      <c r="J8" s="737" t="s">
        <v>376</v>
      </c>
      <c r="K8" s="739" t="str">
        <f>IF(G21&gt;=96,"FUERTE",IF(G21&gt;=86,"MODERADO",IF(G21&lt;=85,"DEBIL")))</f>
        <v>MODERADO</v>
      </c>
      <c r="L8" s="744" t="str">
        <f>IF(K8="FUERTE","EL CONTROL SE EJECUTA DE MANERA CONSISTENTE POR PARTE DEL RESPONSABLE",IF(K8="MODERADO","EL CONTROL SE EJECUTA ALGUNAS VECES POR PARTE DEL RESPONSABLE",IF(K8="DEBIL","EL CONTROL NO SE EJECUTA POR PARTE DEL RESPONSABLE")))</f>
        <v>EL CONTROL SE EJECUTA ALGUNAS VECES POR PARTE DEL RESPONSABLE</v>
      </c>
      <c r="M8" s="745"/>
      <c r="N8" s="746"/>
    </row>
    <row r="9" spans="5:14" ht="29.25" customHeight="1" thickBot="1" x14ac:dyDescent="0.3">
      <c r="E9" s="734" t="s">
        <v>343</v>
      </c>
      <c r="F9" s="155" t="s">
        <v>378</v>
      </c>
      <c r="G9" s="162">
        <v>15</v>
      </c>
      <c r="J9" s="738"/>
      <c r="K9" s="740"/>
      <c r="L9" s="747"/>
      <c r="M9" s="748"/>
      <c r="N9" s="749"/>
    </row>
    <row r="10" spans="5:14" ht="29.25" customHeight="1" x14ac:dyDescent="0.25">
      <c r="E10" s="734"/>
      <c r="F10" s="155" t="s">
        <v>354</v>
      </c>
      <c r="G10" s="162"/>
    </row>
    <row r="11" spans="5:14" ht="29.25" customHeight="1" x14ac:dyDescent="0.25">
      <c r="E11" s="734" t="s">
        <v>344</v>
      </c>
      <c r="F11" s="155" t="s">
        <v>355</v>
      </c>
      <c r="G11" s="162"/>
    </row>
    <row r="12" spans="5:14" ht="29.25" customHeight="1" x14ac:dyDescent="0.25">
      <c r="E12" s="734"/>
      <c r="F12" s="155" t="s">
        <v>356</v>
      </c>
      <c r="G12" s="162">
        <v>10</v>
      </c>
    </row>
    <row r="13" spans="5:14" ht="29.25" customHeight="1" x14ac:dyDescent="0.25">
      <c r="E13" s="734"/>
      <c r="F13" s="155" t="s">
        <v>357</v>
      </c>
      <c r="G13" s="162"/>
    </row>
    <row r="14" spans="5:14" ht="29.25" customHeight="1" x14ac:dyDescent="0.25">
      <c r="E14" s="733" t="s">
        <v>346</v>
      </c>
      <c r="F14" s="155" t="s">
        <v>358</v>
      </c>
      <c r="G14" s="162">
        <v>15</v>
      </c>
    </row>
    <row r="15" spans="5:14" ht="29.25" customHeight="1" x14ac:dyDescent="0.25">
      <c r="E15" s="750"/>
      <c r="F15" s="155" t="s">
        <v>359</v>
      </c>
      <c r="G15" s="162"/>
    </row>
    <row r="16" spans="5:14" ht="28.5" customHeight="1" x14ac:dyDescent="0.25">
      <c r="E16" s="733" t="s">
        <v>348</v>
      </c>
      <c r="F16" s="156" t="s">
        <v>361</v>
      </c>
      <c r="G16" s="162">
        <v>15</v>
      </c>
    </row>
    <row r="17" spans="5:8" ht="28.5" customHeight="1" x14ac:dyDescent="0.25">
      <c r="E17" s="733"/>
      <c r="F17" s="156" t="s">
        <v>360</v>
      </c>
      <c r="G17" s="162"/>
    </row>
    <row r="18" spans="5:8" ht="28.5" customHeight="1" x14ac:dyDescent="0.25">
      <c r="E18" s="733" t="s">
        <v>349</v>
      </c>
      <c r="F18" s="155" t="s">
        <v>362</v>
      </c>
      <c r="G18" s="162">
        <v>10</v>
      </c>
    </row>
    <row r="19" spans="5:8" ht="28.5" customHeight="1" x14ac:dyDescent="0.25">
      <c r="E19" s="733"/>
      <c r="F19" s="155" t="s">
        <v>363</v>
      </c>
      <c r="G19" s="162"/>
    </row>
    <row r="20" spans="5:8" ht="28.5" customHeight="1" thickBot="1" x14ac:dyDescent="0.3">
      <c r="E20" s="750"/>
      <c r="F20" s="157" t="s">
        <v>364</v>
      </c>
      <c r="G20" s="163"/>
    </row>
    <row r="21" spans="5:8" ht="57" customHeight="1" thickBot="1" x14ac:dyDescent="0.3">
      <c r="E21" s="735" t="s">
        <v>375</v>
      </c>
      <c r="F21" s="736"/>
      <c r="G21" s="167">
        <f>SUM(G5:G20)</f>
        <v>95</v>
      </c>
      <c r="H21" s="166" t="str">
        <f>IF(G21&gt;=96,"FUERTE",IF(G21&gt;=86,"MODERADO",IF(G21&lt;=85,"DEBIL")))</f>
        <v>MODERADO</v>
      </c>
    </row>
    <row r="22" spans="5:8" x14ac:dyDescent="0.25">
      <c r="H22" s="131"/>
    </row>
    <row r="23" spans="5:8" ht="34.5" customHeight="1" x14ac:dyDescent="0.25">
      <c r="H23" s="131"/>
    </row>
  </sheetData>
  <sheetProtection sheet="1" objects="1" scenarios="1"/>
  <mergeCells count="14">
    <mergeCell ref="E21:F21"/>
    <mergeCell ref="J8:J9"/>
    <mergeCell ref="K8:K9"/>
    <mergeCell ref="L7:N7"/>
    <mergeCell ref="L8:N9"/>
    <mergeCell ref="E14:E15"/>
    <mergeCell ref="E16:E17"/>
    <mergeCell ref="E18:E20"/>
    <mergeCell ref="E11:E13"/>
    <mergeCell ref="E2:G3"/>
    <mergeCell ref="J2:K3"/>
    <mergeCell ref="E5:E6"/>
    <mergeCell ref="E7:E8"/>
    <mergeCell ref="E9:E10"/>
  </mergeCells>
  <pageMargins left="0.7" right="0.7" top="0.75" bottom="0.75" header="0.3" footer="0.3"/>
  <legacy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C2:F11"/>
  <sheetViews>
    <sheetView workbookViewId="0">
      <selection activeCell="C8" sqref="C8"/>
    </sheetView>
  </sheetViews>
  <sheetFormatPr baseColWidth="10" defaultRowHeight="15" x14ac:dyDescent="0.25"/>
  <cols>
    <col min="3" max="3" width="39.5703125" customWidth="1"/>
    <col min="4" max="4" width="37.7109375" customWidth="1"/>
    <col min="5" max="5" width="18" customWidth="1"/>
    <col min="6" max="6" width="18.140625" customWidth="1"/>
  </cols>
  <sheetData>
    <row r="2" spans="3:6" ht="46.5" customHeight="1" x14ac:dyDescent="0.25">
      <c r="C2" s="753" t="s">
        <v>342</v>
      </c>
      <c r="D2" s="753"/>
      <c r="E2" s="753"/>
      <c r="F2" s="753"/>
    </row>
    <row r="3" spans="3:6" ht="46.5" customHeight="1" x14ac:dyDescent="0.25">
      <c r="C3" s="753"/>
      <c r="D3" s="753"/>
      <c r="E3" s="753"/>
      <c r="F3" s="753"/>
    </row>
    <row r="4" spans="3:6" ht="72.75" customHeight="1" x14ac:dyDescent="0.25">
      <c r="C4" s="132" t="s">
        <v>326</v>
      </c>
      <c r="D4" s="133" t="s">
        <v>327</v>
      </c>
      <c r="E4" s="752" t="s">
        <v>328</v>
      </c>
      <c r="F4" s="752"/>
    </row>
    <row r="5" spans="3:6" ht="48" customHeight="1" x14ac:dyDescent="0.25">
      <c r="C5" s="751" t="s">
        <v>312</v>
      </c>
      <c r="D5" s="125" t="s">
        <v>317</v>
      </c>
      <c r="E5" s="122" t="s">
        <v>319</v>
      </c>
      <c r="F5" s="122" t="s">
        <v>320</v>
      </c>
    </row>
    <row r="6" spans="3:6" ht="60" customHeight="1" x14ac:dyDescent="0.25">
      <c r="C6" s="751"/>
      <c r="D6" s="125" t="s">
        <v>318</v>
      </c>
      <c r="E6" s="122" t="s">
        <v>321</v>
      </c>
      <c r="F6" s="122" t="s">
        <v>322</v>
      </c>
    </row>
    <row r="7" spans="3:6" ht="120" customHeight="1" x14ac:dyDescent="0.25">
      <c r="C7" s="123" t="s">
        <v>313</v>
      </c>
      <c r="D7" s="125" t="s">
        <v>323</v>
      </c>
      <c r="E7" s="122" t="s">
        <v>324</v>
      </c>
      <c r="F7" s="122" t="s">
        <v>325</v>
      </c>
    </row>
    <row r="8" spans="3:6" ht="96" customHeight="1" x14ac:dyDescent="0.25">
      <c r="C8" s="122" t="s">
        <v>314</v>
      </c>
      <c r="D8" s="125" t="s">
        <v>329</v>
      </c>
      <c r="E8" s="128" t="s">
        <v>330</v>
      </c>
      <c r="F8" s="129" t="s">
        <v>315</v>
      </c>
    </row>
    <row r="9" spans="3:6" ht="60" x14ac:dyDescent="0.25">
      <c r="C9" s="122" t="s">
        <v>331</v>
      </c>
      <c r="D9" s="125" t="s">
        <v>332</v>
      </c>
      <c r="E9" s="129" t="s">
        <v>333</v>
      </c>
      <c r="F9" s="129" t="s">
        <v>334</v>
      </c>
    </row>
    <row r="10" spans="3:6" ht="75" x14ac:dyDescent="0.25">
      <c r="C10" s="124" t="s">
        <v>335</v>
      </c>
      <c r="D10" s="125" t="s">
        <v>336</v>
      </c>
      <c r="E10" s="124" t="s">
        <v>337</v>
      </c>
      <c r="F10" s="124" t="s">
        <v>338</v>
      </c>
    </row>
    <row r="11" spans="3:6" ht="60" x14ac:dyDescent="0.25">
      <c r="C11" s="127" t="s">
        <v>339</v>
      </c>
      <c r="D11" s="125" t="s">
        <v>340</v>
      </c>
      <c r="E11" s="122" t="s">
        <v>316</v>
      </c>
      <c r="F11" s="124" t="s">
        <v>341</v>
      </c>
    </row>
  </sheetData>
  <mergeCells count="3">
    <mergeCell ref="C5:C6"/>
    <mergeCell ref="E4:F4"/>
    <mergeCell ref="C2:F3"/>
  </mergeCells>
  <pageMargins left="0.7" right="0.7" top="0.75" bottom="0.75" header="0.3" footer="0.3"/>
  <pageSetup paperSize="167"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808000"/>
  </sheetPr>
  <dimension ref="G3:I23"/>
  <sheetViews>
    <sheetView workbookViewId="0">
      <selection activeCell="H17" sqref="H17"/>
    </sheetView>
  </sheetViews>
  <sheetFormatPr baseColWidth="10" defaultRowHeight="15" x14ac:dyDescent="0.25"/>
  <cols>
    <col min="7" max="7" width="41.42578125" customWidth="1"/>
    <col min="8" max="8" width="22.28515625" customWidth="1"/>
    <col min="9" max="9" width="22" customWidth="1"/>
  </cols>
  <sheetData>
    <row r="3" spans="7:9" ht="15.75" thickBot="1" x14ac:dyDescent="0.3"/>
    <row r="4" spans="7:9" ht="28.5" customHeight="1" thickBot="1" x14ac:dyDescent="0.3">
      <c r="G4" s="754" t="s">
        <v>176</v>
      </c>
      <c r="H4" s="756" t="s">
        <v>927</v>
      </c>
      <c r="I4" s="757"/>
    </row>
    <row r="5" spans="7:9" ht="32.25" thickBot="1" x14ac:dyDescent="0.3">
      <c r="G5" s="755"/>
      <c r="H5" s="318" t="s">
        <v>931</v>
      </c>
      <c r="I5" s="318" t="s">
        <v>930</v>
      </c>
    </row>
    <row r="6" spans="7:9" ht="31.5" x14ac:dyDescent="0.25">
      <c r="G6" s="319" t="s">
        <v>145</v>
      </c>
      <c r="H6" s="327" t="s">
        <v>929</v>
      </c>
      <c r="I6" s="324"/>
    </row>
    <row r="7" spans="7:9" ht="31.5" x14ac:dyDescent="0.25">
      <c r="G7" s="320" t="s">
        <v>524</v>
      </c>
      <c r="H7" s="328" t="s">
        <v>929</v>
      </c>
      <c r="I7" s="329"/>
    </row>
    <row r="8" spans="7:9" ht="21.75" customHeight="1" x14ac:dyDescent="0.25">
      <c r="G8" s="320" t="s">
        <v>141</v>
      </c>
      <c r="H8" s="328" t="s">
        <v>929</v>
      </c>
      <c r="I8" s="329"/>
    </row>
    <row r="9" spans="7:9" ht="31.5" x14ac:dyDescent="0.25">
      <c r="G9" s="320" t="s">
        <v>146</v>
      </c>
      <c r="H9" s="328" t="s">
        <v>933</v>
      </c>
      <c r="I9" s="329"/>
    </row>
    <row r="10" spans="7:9" ht="15.75" x14ac:dyDescent="0.25">
      <c r="G10" s="320" t="s">
        <v>134</v>
      </c>
      <c r="H10" s="328" t="s">
        <v>933</v>
      </c>
      <c r="I10" s="329"/>
    </row>
    <row r="11" spans="7:9" ht="15.75" x14ac:dyDescent="0.25">
      <c r="G11" s="320" t="s">
        <v>396</v>
      </c>
      <c r="H11" s="328" t="s">
        <v>929</v>
      </c>
      <c r="I11" s="329"/>
    </row>
    <row r="12" spans="7:9" ht="15.75" x14ac:dyDescent="0.25">
      <c r="G12" s="320" t="s">
        <v>137</v>
      </c>
      <c r="H12" s="328" t="s">
        <v>929</v>
      </c>
      <c r="I12" s="329"/>
    </row>
    <row r="13" spans="7:9" ht="15.75" x14ac:dyDescent="0.25">
      <c r="G13" s="320" t="s">
        <v>132</v>
      </c>
      <c r="H13" s="328" t="s">
        <v>929</v>
      </c>
      <c r="I13" s="329"/>
    </row>
    <row r="14" spans="7:9" ht="15.75" x14ac:dyDescent="0.25">
      <c r="G14" s="320" t="s">
        <v>139</v>
      </c>
      <c r="H14" s="328" t="s">
        <v>929</v>
      </c>
      <c r="I14" s="329"/>
    </row>
    <row r="15" spans="7:9" ht="15.75" x14ac:dyDescent="0.25">
      <c r="G15" s="320" t="s">
        <v>140</v>
      </c>
      <c r="H15" s="328" t="s">
        <v>929</v>
      </c>
      <c r="I15" s="329"/>
    </row>
    <row r="16" spans="7:9" ht="15.75" x14ac:dyDescent="0.25">
      <c r="G16" s="320" t="s">
        <v>138</v>
      </c>
      <c r="H16" s="328" t="s">
        <v>929</v>
      </c>
      <c r="I16" s="329"/>
    </row>
    <row r="17" spans="7:9" ht="15.75" x14ac:dyDescent="0.25">
      <c r="G17" s="320" t="s">
        <v>133</v>
      </c>
      <c r="H17" s="328"/>
      <c r="I17" s="329"/>
    </row>
    <row r="18" spans="7:9" ht="15.75" x14ac:dyDescent="0.25">
      <c r="G18" s="320" t="s">
        <v>135</v>
      </c>
      <c r="H18" s="328" t="s">
        <v>929</v>
      </c>
      <c r="I18" s="329"/>
    </row>
    <row r="19" spans="7:9" ht="15.75" x14ac:dyDescent="0.25">
      <c r="G19" s="320" t="s">
        <v>136</v>
      </c>
      <c r="H19" s="328" t="s">
        <v>929</v>
      </c>
      <c r="I19" s="329"/>
    </row>
    <row r="20" spans="7:9" ht="15.75" x14ac:dyDescent="0.25">
      <c r="G20" s="320" t="s">
        <v>142</v>
      </c>
      <c r="H20" s="328" t="s">
        <v>929</v>
      </c>
      <c r="I20" s="329"/>
    </row>
    <row r="21" spans="7:9" ht="16.5" thickBot="1" x14ac:dyDescent="0.3">
      <c r="G21" s="321" t="s">
        <v>180</v>
      </c>
      <c r="H21" s="330"/>
      <c r="I21" s="331"/>
    </row>
    <row r="22" spans="7:9" ht="15.75" x14ac:dyDescent="0.25">
      <c r="G22" s="322" t="s">
        <v>928</v>
      </c>
      <c r="H22" s="325">
        <f>COUNTIF(H6:H21,"X")</f>
        <v>14</v>
      </c>
      <c r="I22" s="325">
        <f>COUNTIF(I6:I21,"X")</f>
        <v>0</v>
      </c>
    </row>
    <row r="23" spans="7:9" ht="24.75" customHeight="1" thickBot="1" x14ac:dyDescent="0.3">
      <c r="G23" s="323" t="s">
        <v>187</v>
      </c>
      <c r="H23" s="326">
        <f>H22/16</f>
        <v>0.875</v>
      </c>
      <c r="I23" s="326">
        <f>I22/16</f>
        <v>0</v>
      </c>
    </row>
  </sheetData>
  <mergeCells count="2">
    <mergeCell ref="G4:G5"/>
    <mergeCell ref="H4:I4"/>
  </mergeCells>
  <pageMargins left="0.7" right="0.7" top="0.75" bottom="0.75" header="0.3" footer="0.3"/>
  <pageSetup orientation="portrait" horizontalDpi="4294967294" verticalDpi="4294967294"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00B050"/>
  </sheetPr>
  <dimension ref="B1:Y101"/>
  <sheetViews>
    <sheetView topLeftCell="F1" zoomScale="80" zoomScaleNormal="80" workbookViewId="0">
      <selection activeCell="N3" sqref="N3:R6"/>
    </sheetView>
  </sheetViews>
  <sheetFormatPr baseColWidth="10" defaultRowHeight="15" x14ac:dyDescent="0.25"/>
  <cols>
    <col min="2" max="2" width="23.5703125" customWidth="1"/>
    <col min="3" max="3" width="11.140625" style="32" customWidth="1"/>
    <col min="4" max="4" width="18.140625" customWidth="1"/>
    <col min="5" max="5" width="15" customWidth="1"/>
    <col min="6" max="6" width="21.85546875" customWidth="1"/>
    <col min="7" max="12" width="21.42578125" customWidth="1"/>
    <col min="13" max="13" width="22.85546875" customWidth="1"/>
    <col min="14" max="14" width="11.7109375" customWidth="1"/>
    <col min="15" max="15" width="14.140625" style="32" customWidth="1"/>
    <col min="16" max="16" width="9" style="32" customWidth="1"/>
    <col min="17" max="17" width="10" style="32" customWidth="1"/>
    <col min="18" max="18" width="10.85546875" style="32" customWidth="1"/>
  </cols>
  <sheetData>
    <row r="1" spans="2:25" ht="15.75" thickBot="1" x14ac:dyDescent="0.3"/>
    <row r="2" spans="2:25" ht="15.75" customHeight="1" thickBot="1" x14ac:dyDescent="0.3">
      <c r="B2" s="784" t="s">
        <v>176</v>
      </c>
      <c r="C2" s="781" t="s">
        <v>177</v>
      </c>
      <c r="D2" s="785" t="s">
        <v>182</v>
      </c>
      <c r="E2" s="786"/>
      <c r="F2" s="787"/>
    </row>
    <row r="3" spans="2:25" ht="15.75" customHeight="1" x14ac:dyDescent="0.25">
      <c r="B3" s="782"/>
      <c r="C3" s="782"/>
      <c r="D3" s="765" t="s">
        <v>178</v>
      </c>
      <c r="E3" s="765" t="s">
        <v>41</v>
      </c>
      <c r="F3" s="765" t="s">
        <v>179</v>
      </c>
      <c r="G3" s="32"/>
      <c r="H3" s="758" t="s">
        <v>41</v>
      </c>
      <c r="I3" s="759"/>
      <c r="J3" s="759"/>
      <c r="K3" s="759"/>
      <c r="L3" s="760"/>
      <c r="M3" s="32"/>
      <c r="N3" s="758" t="s">
        <v>179</v>
      </c>
      <c r="O3" s="759"/>
      <c r="P3" s="759"/>
      <c r="Q3" s="759"/>
      <c r="R3" s="760"/>
    </row>
    <row r="4" spans="2:25" ht="31.5" customHeight="1" thickBot="1" x14ac:dyDescent="0.3">
      <c r="B4" s="783"/>
      <c r="C4" s="783"/>
      <c r="D4" s="766"/>
      <c r="E4" s="766"/>
      <c r="F4" s="766"/>
      <c r="H4" s="306" t="s">
        <v>225</v>
      </c>
      <c r="I4" s="375" t="s">
        <v>224</v>
      </c>
      <c r="J4" s="307" t="s">
        <v>223</v>
      </c>
      <c r="K4" s="374" t="s">
        <v>222</v>
      </c>
      <c r="L4" s="308" t="s">
        <v>942</v>
      </c>
      <c r="N4" s="306" t="s">
        <v>921</v>
      </c>
      <c r="O4" s="307" t="s">
        <v>223</v>
      </c>
      <c r="P4" s="309" t="s">
        <v>920</v>
      </c>
      <c r="Q4" s="308" t="s">
        <v>922</v>
      </c>
      <c r="R4" s="305" t="s">
        <v>375</v>
      </c>
      <c r="U4" s="306" t="s">
        <v>921</v>
      </c>
      <c r="V4" s="307" t="s">
        <v>223</v>
      </c>
      <c r="W4" s="309" t="s">
        <v>920</v>
      </c>
      <c r="X4" s="308" t="s">
        <v>922</v>
      </c>
      <c r="Y4" s="305" t="s">
        <v>375</v>
      </c>
    </row>
    <row r="5" spans="2:25" ht="25.5" customHeight="1" x14ac:dyDescent="0.25">
      <c r="B5" s="767" t="s">
        <v>145</v>
      </c>
      <c r="C5" s="761">
        <v>2</v>
      </c>
      <c r="D5" s="53" t="s">
        <v>188</v>
      </c>
      <c r="E5" s="54" t="s">
        <v>32</v>
      </c>
      <c r="F5" s="55" t="s">
        <v>917</v>
      </c>
      <c r="H5" s="363">
        <f>COUNTIF(E5:E60,E15)</f>
        <v>32</v>
      </c>
      <c r="I5" s="363">
        <f>COUNTIF(E5:E60,E5)</f>
        <v>16</v>
      </c>
      <c r="J5" s="363">
        <f>COUNTIF(E5:E60,E8)</f>
        <v>8</v>
      </c>
      <c r="K5" s="363">
        <f>COUNTIF(E5:E60,"Mayor")</f>
        <v>0</v>
      </c>
      <c r="L5" s="363">
        <f>COUNTIF(E5:E60,"Catastrofico")</f>
        <v>0</v>
      </c>
      <c r="N5" s="305">
        <f>COUNTIF(F5:F60,F29)</f>
        <v>44</v>
      </c>
      <c r="O5" s="305">
        <f>COUNTIF(F5:F60,F12)</f>
        <v>9</v>
      </c>
      <c r="P5" s="305">
        <f>COUNTIF(F5:F60,F30)</f>
        <v>3</v>
      </c>
      <c r="Q5" s="305">
        <v>0</v>
      </c>
      <c r="R5" s="305">
        <f>SUM(N5:Q5)</f>
        <v>56</v>
      </c>
      <c r="U5" s="344">
        <f>N6</f>
        <v>0.7857142857142857</v>
      </c>
      <c r="V5" s="345">
        <f>O6</f>
        <v>0.16071428571428573</v>
      </c>
      <c r="W5" s="346">
        <f>P6</f>
        <v>5.3571428571428568E-2</v>
      </c>
      <c r="X5" s="347">
        <f>Q6</f>
        <v>0</v>
      </c>
      <c r="Y5" s="311">
        <f>SUM(U5:X5)</f>
        <v>1</v>
      </c>
    </row>
    <row r="6" spans="2:25" ht="27" customHeight="1" thickBot="1" x14ac:dyDescent="0.3">
      <c r="B6" s="768"/>
      <c r="C6" s="764"/>
      <c r="D6" s="59" t="s">
        <v>188</v>
      </c>
      <c r="E6" s="60" t="s">
        <v>32</v>
      </c>
      <c r="F6" s="61" t="s">
        <v>917</v>
      </c>
      <c r="H6" s="310">
        <f>H5/$R$5</f>
        <v>0.5714285714285714</v>
      </c>
      <c r="I6" s="310">
        <f t="shared" ref="I6:L6" si="0">I5/$R$5</f>
        <v>0.2857142857142857</v>
      </c>
      <c r="J6" s="310">
        <f t="shared" si="0"/>
        <v>0.14285714285714285</v>
      </c>
      <c r="K6" s="310">
        <f t="shared" si="0"/>
        <v>0</v>
      </c>
      <c r="L6" s="310">
        <f t="shared" si="0"/>
        <v>0</v>
      </c>
      <c r="N6" s="310">
        <f>N5/$R$5</f>
        <v>0.7857142857142857</v>
      </c>
      <c r="O6" s="310">
        <f t="shared" ref="O6:R6" si="1">O5/$R$5</f>
        <v>0.16071428571428573</v>
      </c>
      <c r="P6" s="310">
        <f t="shared" si="1"/>
        <v>5.3571428571428568E-2</v>
      </c>
      <c r="Q6" s="310">
        <f t="shared" si="1"/>
        <v>0</v>
      </c>
      <c r="R6" s="310">
        <f t="shared" si="1"/>
        <v>1</v>
      </c>
    </row>
    <row r="7" spans="2:25" ht="16.5" x14ac:dyDescent="0.25">
      <c r="B7" s="767" t="s">
        <v>524</v>
      </c>
      <c r="C7" s="761">
        <v>3</v>
      </c>
      <c r="D7" s="62" t="s">
        <v>188</v>
      </c>
      <c r="E7" s="63" t="s">
        <v>32</v>
      </c>
      <c r="F7" s="64" t="s">
        <v>917</v>
      </c>
      <c r="O7"/>
      <c r="P7"/>
      <c r="Q7"/>
      <c r="R7"/>
    </row>
    <row r="8" spans="2:25" ht="16.5" x14ac:dyDescent="0.25">
      <c r="B8" s="768"/>
      <c r="C8" s="762"/>
      <c r="D8" s="62" t="s">
        <v>16</v>
      </c>
      <c r="E8" s="57" t="s">
        <v>34</v>
      </c>
      <c r="F8" s="58" t="s">
        <v>34</v>
      </c>
      <c r="P8"/>
      <c r="Q8"/>
      <c r="R8"/>
    </row>
    <row r="9" spans="2:25" ht="23.25" customHeight="1" thickBot="1" x14ac:dyDescent="0.3">
      <c r="B9" s="768"/>
      <c r="C9" s="763"/>
      <c r="D9" s="60" t="s">
        <v>188</v>
      </c>
      <c r="E9" s="60" t="s">
        <v>32</v>
      </c>
      <c r="F9" s="61" t="s">
        <v>917</v>
      </c>
      <c r="P9"/>
      <c r="Q9"/>
      <c r="R9"/>
    </row>
    <row r="10" spans="2:25" ht="15.75" customHeight="1" x14ac:dyDescent="0.25">
      <c r="B10" s="771" t="s">
        <v>141</v>
      </c>
      <c r="C10" s="761">
        <v>2</v>
      </c>
      <c r="D10" s="62" t="s">
        <v>188</v>
      </c>
      <c r="E10" s="63" t="s">
        <v>32</v>
      </c>
      <c r="F10" s="64" t="s">
        <v>917</v>
      </c>
      <c r="P10"/>
      <c r="Q10" s="47"/>
      <c r="R10"/>
    </row>
    <row r="11" spans="2:25" ht="15.75" customHeight="1" thickBot="1" x14ac:dyDescent="0.3">
      <c r="B11" s="770"/>
      <c r="C11" s="788"/>
      <c r="D11" s="60" t="s">
        <v>188</v>
      </c>
      <c r="E11" s="60" t="s">
        <v>32</v>
      </c>
      <c r="F11" s="61" t="s">
        <v>917</v>
      </c>
      <c r="P11"/>
      <c r="Q11"/>
      <c r="R11"/>
    </row>
    <row r="12" spans="2:25" ht="28.5" customHeight="1" x14ac:dyDescent="0.25">
      <c r="B12" s="771" t="s">
        <v>146</v>
      </c>
      <c r="C12" s="761">
        <v>3</v>
      </c>
      <c r="D12" s="62" t="s">
        <v>188</v>
      </c>
      <c r="E12" s="63" t="s">
        <v>34</v>
      </c>
      <c r="F12" s="64" t="s">
        <v>34</v>
      </c>
      <c r="O12"/>
    </row>
    <row r="13" spans="2:25" ht="16.5" customHeight="1" x14ac:dyDescent="0.25">
      <c r="B13" s="770"/>
      <c r="C13" s="762"/>
      <c r="D13" s="56" t="s">
        <v>16</v>
      </c>
      <c r="E13" s="57" t="s">
        <v>32</v>
      </c>
      <c r="F13" s="58" t="s">
        <v>917</v>
      </c>
      <c r="P13"/>
      <c r="Q13"/>
      <c r="R13"/>
    </row>
    <row r="14" spans="2:25" ht="24" customHeight="1" thickBot="1" x14ac:dyDescent="0.3">
      <c r="B14" s="772"/>
      <c r="C14" s="764"/>
      <c r="D14" s="59" t="s">
        <v>188</v>
      </c>
      <c r="E14" s="60" t="s">
        <v>34</v>
      </c>
      <c r="F14" s="61" t="s">
        <v>34</v>
      </c>
      <c r="O14"/>
      <c r="P14"/>
      <c r="Q14"/>
      <c r="R14"/>
    </row>
    <row r="15" spans="2:25" ht="16.5" customHeight="1" x14ac:dyDescent="0.25">
      <c r="B15" s="767" t="s">
        <v>134</v>
      </c>
      <c r="C15" s="761">
        <v>5</v>
      </c>
      <c r="D15" s="62" t="s">
        <v>188</v>
      </c>
      <c r="E15" s="63" t="s">
        <v>30</v>
      </c>
      <c r="F15" s="64" t="s">
        <v>917</v>
      </c>
      <c r="P15"/>
      <c r="Q15"/>
      <c r="R15"/>
    </row>
    <row r="16" spans="2:25" ht="16.5" x14ac:dyDescent="0.25">
      <c r="B16" s="773"/>
      <c r="C16" s="762"/>
      <c r="D16" s="56" t="s">
        <v>188</v>
      </c>
      <c r="E16" s="57" t="s">
        <v>32</v>
      </c>
      <c r="F16" s="58" t="s">
        <v>917</v>
      </c>
      <c r="P16"/>
      <c r="Q16"/>
      <c r="R16"/>
    </row>
    <row r="17" spans="2:18" ht="16.5" x14ac:dyDescent="0.25">
      <c r="B17" s="773"/>
      <c r="C17" s="762"/>
      <c r="D17" s="56" t="s">
        <v>188</v>
      </c>
      <c r="E17" s="57" t="s">
        <v>32</v>
      </c>
      <c r="F17" s="58" t="s">
        <v>917</v>
      </c>
      <c r="P17"/>
      <c r="Q17"/>
      <c r="R17"/>
    </row>
    <row r="18" spans="2:18" ht="16.5" x14ac:dyDescent="0.25">
      <c r="B18" s="773"/>
      <c r="C18" s="762"/>
      <c r="D18" s="56" t="s">
        <v>188</v>
      </c>
      <c r="E18" s="57" t="s">
        <v>34</v>
      </c>
      <c r="F18" s="58" t="s">
        <v>34</v>
      </c>
      <c r="P18"/>
      <c r="Q18"/>
      <c r="R18"/>
    </row>
    <row r="19" spans="2:18" ht="17.25" thickBot="1" x14ac:dyDescent="0.3">
      <c r="B19" s="773"/>
      <c r="C19" s="762"/>
      <c r="D19" s="59" t="s">
        <v>188</v>
      </c>
      <c r="E19" s="60" t="s">
        <v>32</v>
      </c>
      <c r="F19" s="61" t="s">
        <v>917</v>
      </c>
      <c r="P19"/>
      <c r="Q19"/>
      <c r="R19"/>
    </row>
    <row r="20" spans="2:18" ht="15.75" customHeight="1" x14ac:dyDescent="0.25">
      <c r="B20" s="771" t="s">
        <v>396</v>
      </c>
      <c r="C20" s="761">
        <v>4</v>
      </c>
      <c r="D20" s="62" t="s">
        <v>188</v>
      </c>
      <c r="E20" s="63" t="s">
        <v>30</v>
      </c>
      <c r="F20" s="64" t="s">
        <v>917</v>
      </c>
      <c r="O20"/>
      <c r="P20"/>
      <c r="Q20"/>
      <c r="R20"/>
    </row>
    <row r="21" spans="2:18" ht="16.5" x14ac:dyDescent="0.25">
      <c r="B21" s="770"/>
      <c r="C21" s="762"/>
      <c r="D21" s="56" t="s">
        <v>188</v>
      </c>
      <c r="E21" s="57" t="s">
        <v>32</v>
      </c>
      <c r="F21" s="58" t="s">
        <v>917</v>
      </c>
      <c r="O21"/>
      <c r="P21"/>
      <c r="Q21"/>
      <c r="R21"/>
    </row>
    <row r="22" spans="2:18" ht="16.5" x14ac:dyDescent="0.25">
      <c r="B22" s="770"/>
      <c r="C22" s="762"/>
      <c r="D22" s="300" t="s">
        <v>188</v>
      </c>
      <c r="E22" s="301" t="s">
        <v>32</v>
      </c>
      <c r="F22" s="302" t="s">
        <v>917</v>
      </c>
      <c r="O22"/>
      <c r="P22"/>
      <c r="Q22"/>
      <c r="R22"/>
    </row>
    <row r="23" spans="2:18" ht="17.25" thickBot="1" x14ac:dyDescent="0.3">
      <c r="B23" s="772"/>
      <c r="C23" s="764"/>
      <c r="D23" s="303" t="s">
        <v>188</v>
      </c>
      <c r="E23" s="60" t="s">
        <v>32</v>
      </c>
      <c r="F23" s="304" t="s">
        <v>917</v>
      </c>
      <c r="G23" s="292"/>
      <c r="H23" s="48"/>
      <c r="I23" s="48"/>
      <c r="J23" s="48"/>
      <c r="K23" s="48"/>
      <c r="L23" s="48"/>
      <c r="M23" s="48"/>
      <c r="O23"/>
      <c r="P23"/>
      <c r="Q23"/>
      <c r="R23"/>
    </row>
    <row r="24" spans="2:18" ht="16.5" x14ac:dyDescent="0.25">
      <c r="B24" s="767" t="s">
        <v>137</v>
      </c>
      <c r="C24" s="761">
        <v>3</v>
      </c>
      <c r="D24" s="62" t="s">
        <v>188</v>
      </c>
      <c r="E24" s="63" t="s">
        <v>30</v>
      </c>
      <c r="F24" s="64" t="s">
        <v>917</v>
      </c>
      <c r="P24"/>
      <c r="Q24"/>
      <c r="R24"/>
    </row>
    <row r="25" spans="2:18" ht="16.5" x14ac:dyDescent="0.25">
      <c r="B25" s="770"/>
      <c r="C25" s="762"/>
      <c r="D25" s="289" t="s">
        <v>188</v>
      </c>
      <c r="E25" s="290" t="s">
        <v>30</v>
      </c>
      <c r="F25" s="291" t="s">
        <v>917</v>
      </c>
      <c r="P25"/>
      <c r="Q25"/>
      <c r="R25"/>
    </row>
    <row r="26" spans="2:18" ht="17.25" thickBot="1" x14ac:dyDescent="0.3">
      <c r="B26" s="769"/>
      <c r="C26" s="764"/>
      <c r="D26" s="59" t="s">
        <v>188</v>
      </c>
      <c r="E26" s="60" t="s">
        <v>30</v>
      </c>
      <c r="F26" s="61" t="s">
        <v>917</v>
      </c>
      <c r="P26"/>
      <c r="Q26"/>
      <c r="R26"/>
    </row>
    <row r="27" spans="2:18" ht="15.75" customHeight="1" x14ac:dyDescent="0.25">
      <c r="B27" s="771" t="s">
        <v>132</v>
      </c>
      <c r="C27" s="761">
        <v>3</v>
      </c>
      <c r="D27" s="62" t="s">
        <v>188</v>
      </c>
      <c r="E27" s="63" t="s">
        <v>30</v>
      </c>
      <c r="F27" s="64" t="s">
        <v>917</v>
      </c>
      <c r="P27"/>
      <c r="Q27"/>
      <c r="R27"/>
    </row>
    <row r="28" spans="2:18" ht="15.75" customHeight="1" x14ac:dyDescent="0.25">
      <c r="B28" s="770"/>
      <c r="C28" s="762"/>
      <c r="D28" s="56" t="s">
        <v>188</v>
      </c>
      <c r="E28" s="57" t="s">
        <v>30</v>
      </c>
      <c r="F28" s="58" t="s">
        <v>917</v>
      </c>
      <c r="P28"/>
      <c r="Q28"/>
      <c r="R28"/>
    </row>
    <row r="29" spans="2:18" ht="16.5" customHeight="1" thickBot="1" x14ac:dyDescent="0.3">
      <c r="B29" s="772"/>
      <c r="C29" s="764"/>
      <c r="D29" s="59" t="s">
        <v>188</v>
      </c>
      <c r="E29" s="60" t="s">
        <v>30</v>
      </c>
      <c r="F29" s="61" t="s">
        <v>917</v>
      </c>
      <c r="P29"/>
      <c r="Q29"/>
      <c r="R29"/>
    </row>
    <row r="30" spans="2:18" ht="16.5" customHeight="1" x14ac:dyDescent="0.25">
      <c r="B30" s="767" t="s">
        <v>139</v>
      </c>
      <c r="C30" s="761">
        <v>5</v>
      </c>
      <c r="D30" s="62" t="s">
        <v>20</v>
      </c>
      <c r="E30" s="63" t="s">
        <v>34</v>
      </c>
      <c r="F30" s="65" t="s">
        <v>918</v>
      </c>
      <c r="P30"/>
      <c r="Q30"/>
      <c r="R30"/>
    </row>
    <row r="31" spans="2:18" ht="16.5" customHeight="1" x14ac:dyDescent="0.25">
      <c r="B31" s="768"/>
      <c r="C31" s="762"/>
      <c r="D31" s="56" t="s">
        <v>20</v>
      </c>
      <c r="E31" s="57" t="s">
        <v>30</v>
      </c>
      <c r="F31" s="66" t="s">
        <v>34</v>
      </c>
      <c r="P31"/>
      <c r="Q31"/>
      <c r="R31"/>
    </row>
    <row r="32" spans="2:18" ht="16.5" customHeight="1" x14ac:dyDescent="0.25">
      <c r="B32" s="768"/>
      <c r="C32" s="762"/>
      <c r="D32" s="56" t="s">
        <v>188</v>
      </c>
      <c r="E32" s="57" t="s">
        <v>30</v>
      </c>
      <c r="F32" s="66" t="s">
        <v>917</v>
      </c>
      <c r="P32"/>
      <c r="Q32"/>
      <c r="R32"/>
    </row>
    <row r="33" spans="2:18" ht="16.5" customHeight="1" x14ac:dyDescent="0.25">
      <c r="B33" s="768"/>
      <c r="C33" s="762"/>
      <c r="D33" s="56" t="s">
        <v>20</v>
      </c>
      <c r="E33" s="57" t="s">
        <v>32</v>
      </c>
      <c r="F33" s="66" t="s">
        <v>34</v>
      </c>
      <c r="P33"/>
      <c r="Q33"/>
      <c r="R33"/>
    </row>
    <row r="34" spans="2:18" ht="16.5" customHeight="1" thickBot="1" x14ac:dyDescent="0.3">
      <c r="B34" s="769"/>
      <c r="C34" s="764"/>
      <c r="D34" s="59" t="s">
        <v>188</v>
      </c>
      <c r="E34" s="60" t="s">
        <v>30</v>
      </c>
      <c r="F34" s="67" t="s">
        <v>917</v>
      </c>
      <c r="P34"/>
      <c r="Q34"/>
      <c r="R34"/>
    </row>
    <row r="35" spans="2:18" ht="16.5" customHeight="1" x14ac:dyDescent="0.25">
      <c r="B35" s="767" t="s">
        <v>140</v>
      </c>
      <c r="C35" s="761">
        <v>4</v>
      </c>
      <c r="D35" s="62" t="s">
        <v>188</v>
      </c>
      <c r="E35" s="63" t="s">
        <v>30</v>
      </c>
      <c r="F35" s="64" t="s">
        <v>917</v>
      </c>
      <c r="P35"/>
      <c r="Q35"/>
      <c r="R35"/>
    </row>
    <row r="36" spans="2:18" ht="16.5" customHeight="1" x14ac:dyDescent="0.25">
      <c r="B36" s="768"/>
      <c r="C36" s="762"/>
      <c r="D36" s="56" t="s">
        <v>188</v>
      </c>
      <c r="E36" s="57" t="s">
        <v>30</v>
      </c>
      <c r="F36" s="58" t="s">
        <v>917</v>
      </c>
      <c r="P36"/>
      <c r="Q36"/>
      <c r="R36"/>
    </row>
    <row r="37" spans="2:18" ht="16.5" customHeight="1" x14ac:dyDescent="0.25">
      <c r="B37" s="768"/>
      <c r="C37" s="762"/>
      <c r="D37" s="56" t="s">
        <v>20</v>
      </c>
      <c r="E37" s="57" t="s">
        <v>34</v>
      </c>
      <c r="F37" s="58" t="s">
        <v>918</v>
      </c>
      <c r="P37"/>
      <c r="Q37"/>
      <c r="R37"/>
    </row>
    <row r="38" spans="2:18" ht="16.5" customHeight="1" thickBot="1" x14ac:dyDescent="0.3">
      <c r="B38" s="769"/>
      <c r="C38" s="764"/>
      <c r="D38" s="59" t="s">
        <v>16</v>
      </c>
      <c r="E38" s="60" t="s">
        <v>30</v>
      </c>
      <c r="F38" s="61" t="s">
        <v>917</v>
      </c>
      <c r="P38"/>
      <c r="Q38"/>
      <c r="R38"/>
    </row>
    <row r="39" spans="2:18" ht="16.5" customHeight="1" x14ac:dyDescent="0.25">
      <c r="B39" s="771" t="s">
        <v>138</v>
      </c>
      <c r="C39" s="761">
        <v>5</v>
      </c>
      <c r="D39" s="62" t="s">
        <v>188</v>
      </c>
      <c r="E39" s="63" t="s">
        <v>30</v>
      </c>
      <c r="F39" s="64" t="s">
        <v>917</v>
      </c>
      <c r="P39"/>
      <c r="Q39"/>
      <c r="R39"/>
    </row>
    <row r="40" spans="2:18" ht="16.5" customHeight="1" x14ac:dyDescent="0.25">
      <c r="B40" s="770"/>
      <c r="C40" s="762"/>
      <c r="D40" s="56" t="s">
        <v>188</v>
      </c>
      <c r="E40" s="57" t="s">
        <v>30</v>
      </c>
      <c r="F40" s="58" t="s">
        <v>917</v>
      </c>
      <c r="P40"/>
      <c r="Q40"/>
      <c r="R40"/>
    </row>
    <row r="41" spans="2:18" ht="16.5" customHeight="1" x14ac:dyDescent="0.25">
      <c r="B41" s="770"/>
      <c r="C41" s="762"/>
      <c r="D41" s="56" t="s">
        <v>20</v>
      </c>
      <c r="E41" s="57" t="s">
        <v>30</v>
      </c>
      <c r="F41" s="58" t="s">
        <v>34</v>
      </c>
      <c r="P41"/>
      <c r="Q41"/>
      <c r="R41"/>
    </row>
    <row r="42" spans="2:18" ht="16.5" customHeight="1" x14ac:dyDescent="0.25">
      <c r="B42" s="770"/>
      <c r="C42" s="762"/>
      <c r="D42" s="56" t="s">
        <v>23</v>
      </c>
      <c r="E42" s="57" t="s">
        <v>34</v>
      </c>
      <c r="F42" s="58" t="s">
        <v>918</v>
      </c>
      <c r="P42"/>
      <c r="Q42"/>
      <c r="R42"/>
    </row>
    <row r="43" spans="2:18" ht="16.5" customHeight="1" thickBot="1" x14ac:dyDescent="0.3">
      <c r="B43" s="772"/>
      <c r="C43" s="764"/>
      <c r="D43" s="59" t="s">
        <v>188</v>
      </c>
      <c r="E43" s="60" t="s">
        <v>30</v>
      </c>
      <c r="F43" s="61" t="s">
        <v>917</v>
      </c>
      <c r="P43"/>
      <c r="Q43"/>
      <c r="R43"/>
    </row>
    <row r="44" spans="2:18" ht="16.5" customHeight="1" x14ac:dyDescent="0.25">
      <c r="B44" s="767" t="s">
        <v>133</v>
      </c>
      <c r="C44" s="761">
        <v>5</v>
      </c>
      <c r="D44" s="62" t="s">
        <v>16</v>
      </c>
      <c r="E44" s="63" t="s">
        <v>30</v>
      </c>
      <c r="F44" s="58" t="s">
        <v>917</v>
      </c>
      <c r="P44"/>
      <c r="Q44"/>
      <c r="R44"/>
    </row>
    <row r="45" spans="2:18" ht="16.5" customHeight="1" x14ac:dyDescent="0.25">
      <c r="B45" s="768"/>
      <c r="C45" s="762"/>
      <c r="D45" s="56" t="s">
        <v>20</v>
      </c>
      <c r="E45" s="57" t="s">
        <v>32</v>
      </c>
      <c r="F45" s="58" t="s">
        <v>34</v>
      </c>
      <c r="P45"/>
      <c r="Q45"/>
      <c r="R45"/>
    </row>
    <row r="46" spans="2:18" ht="16.5" customHeight="1" x14ac:dyDescent="0.25">
      <c r="B46" s="768"/>
      <c r="C46" s="762"/>
      <c r="D46" s="56" t="s">
        <v>188</v>
      </c>
      <c r="E46" s="57" t="s">
        <v>30</v>
      </c>
      <c r="F46" s="58" t="s">
        <v>917</v>
      </c>
      <c r="P46"/>
      <c r="Q46"/>
      <c r="R46"/>
    </row>
    <row r="47" spans="2:18" ht="16.5" customHeight="1" x14ac:dyDescent="0.25">
      <c r="B47" s="768"/>
      <c r="C47" s="762"/>
      <c r="D47" s="56" t="s">
        <v>188</v>
      </c>
      <c r="E47" s="57" t="s">
        <v>30</v>
      </c>
      <c r="F47" s="58" t="s">
        <v>917</v>
      </c>
      <c r="P47"/>
      <c r="Q47"/>
      <c r="R47"/>
    </row>
    <row r="48" spans="2:18" ht="16.5" customHeight="1" thickBot="1" x14ac:dyDescent="0.3">
      <c r="B48" s="769"/>
      <c r="C48" s="764"/>
      <c r="D48" s="59" t="s">
        <v>16</v>
      </c>
      <c r="E48" s="60" t="s">
        <v>30</v>
      </c>
      <c r="F48" s="61" t="s">
        <v>917</v>
      </c>
      <c r="P48"/>
      <c r="Q48"/>
      <c r="R48"/>
    </row>
    <row r="49" spans="2:18" ht="16.5" customHeight="1" x14ac:dyDescent="0.25">
      <c r="B49" s="771" t="s">
        <v>135</v>
      </c>
      <c r="C49" s="761">
        <v>3</v>
      </c>
      <c r="D49" s="62" t="s">
        <v>188</v>
      </c>
      <c r="E49" s="63" t="s">
        <v>30</v>
      </c>
      <c r="F49" s="64" t="s">
        <v>917</v>
      </c>
      <c r="P49"/>
      <c r="Q49"/>
      <c r="R49"/>
    </row>
    <row r="50" spans="2:18" ht="16.5" customHeight="1" x14ac:dyDescent="0.25">
      <c r="B50" s="770"/>
      <c r="C50" s="762"/>
      <c r="D50" s="56" t="s">
        <v>188</v>
      </c>
      <c r="E50" s="57" t="s">
        <v>30</v>
      </c>
      <c r="F50" s="58" t="s">
        <v>917</v>
      </c>
      <c r="P50"/>
      <c r="Q50"/>
      <c r="R50"/>
    </row>
    <row r="51" spans="2:18" ht="16.5" customHeight="1" thickBot="1" x14ac:dyDescent="0.3">
      <c r="B51" s="772"/>
      <c r="C51" s="764"/>
      <c r="D51" s="56" t="s">
        <v>188</v>
      </c>
      <c r="E51" s="60" t="s">
        <v>30</v>
      </c>
      <c r="F51" s="61" t="s">
        <v>917</v>
      </c>
      <c r="P51"/>
      <c r="Q51"/>
      <c r="R51"/>
    </row>
    <row r="52" spans="2:18" ht="16.5" customHeight="1" x14ac:dyDescent="0.25">
      <c r="B52" s="774" t="s">
        <v>136</v>
      </c>
      <c r="C52" s="761">
        <v>2</v>
      </c>
      <c r="D52" s="62" t="s">
        <v>188</v>
      </c>
      <c r="E52" s="63" t="s">
        <v>30</v>
      </c>
      <c r="F52" s="58" t="s">
        <v>917</v>
      </c>
      <c r="P52"/>
      <c r="Q52"/>
      <c r="R52"/>
    </row>
    <row r="53" spans="2:18" ht="16.5" customHeight="1" thickBot="1" x14ac:dyDescent="0.3">
      <c r="B53" s="775"/>
      <c r="C53" s="764"/>
      <c r="D53" s="59" t="s">
        <v>188</v>
      </c>
      <c r="E53" s="60" t="s">
        <v>30</v>
      </c>
      <c r="F53" s="61" t="s">
        <v>917</v>
      </c>
      <c r="O53"/>
      <c r="P53"/>
      <c r="Q53"/>
      <c r="R53"/>
    </row>
    <row r="54" spans="2:18" ht="16.5" x14ac:dyDescent="0.25">
      <c r="B54" s="767" t="s">
        <v>142</v>
      </c>
      <c r="C54" s="761">
        <v>4</v>
      </c>
      <c r="D54" s="62" t="s">
        <v>188</v>
      </c>
      <c r="E54" s="63" t="s">
        <v>30</v>
      </c>
      <c r="F54" s="64" t="s">
        <v>917</v>
      </c>
      <c r="P54"/>
      <c r="Q54"/>
      <c r="R54"/>
    </row>
    <row r="55" spans="2:18" ht="16.5" x14ac:dyDescent="0.25">
      <c r="B55" s="773"/>
      <c r="C55" s="762"/>
      <c r="D55" s="56" t="s">
        <v>188</v>
      </c>
      <c r="E55" s="57" t="s">
        <v>30</v>
      </c>
      <c r="F55" s="58" t="s">
        <v>917</v>
      </c>
      <c r="P55"/>
      <c r="Q55"/>
      <c r="R55"/>
    </row>
    <row r="56" spans="2:18" ht="16.5" x14ac:dyDescent="0.25">
      <c r="B56" s="768"/>
      <c r="C56" s="762"/>
      <c r="D56" s="56" t="s">
        <v>188</v>
      </c>
      <c r="E56" s="57" t="s">
        <v>30</v>
      </c>
      <c r="F56" s="58" t="s">
        <v>917</v>
      </c>
      <c r="P56"/>
      <c r="Q56"/>
      <c r="R56"/>
    </row>
    <row r="57" spans="2:18" ht="17.25" thickBot="1" x14ac:dyDescent="0.3">
      <c r="B57" s="768"/>
      <c r="C57" s="762"/>
      <c r="D57" s="59" t="s">
        <v>188</v>
      </c>
      <c r="E57" s="60" t="s">
        <v>30</v>
      </c>
      <c r="F57" s="61" t="s">
        <v>917</v>
      </c>
      <c r="P57"/>
      <c r="Q57"/>
      <c r="R57"/>
    </row>
    <row r="58" spans="2:18" ht="16.5" x14ac:dyDescent="0.25">
      <c r="B58" s="767" t="s">
        <v>180</v>
      </c>
      <c r="C58" s="761">
        <v>3</v>
      </c>
      <c r="D58" s="62" t="s">
        <v>16</v>
      </c>
      <c r="E58" s="57" t="s">
        <v>34</v>
      </c>
      <c r="F58" s="64" t="s">
        <v>34</v>
      </c>
      <c r="P58"/>
      <c r="Q58"/>
      <c r="R58"/>
    </row>
    <row r="59" spans="2:18" ht="16.5" x14ac:dyDescent="0.25">
      <c r="B59" s="768"/>
      <c r="C59" s="762"/>
      <c r="D59" s="56" t="s">
        <v>188</v>
      </c>
      <c r="E59" s="57" t="s">
        <v>30</v>
      </c>
      <c r="F59" s="58" t="s">
        <v>917</v>
      </c>
      <c r="P59"/>
      <c r="Q59"/>
      <c r="R59"/>
    </row>
    <row r="60" spans="2:18" ht="17.25" thickBot="1" x14ac:dyDescent="0.3">
      <c r="B60" s="769"/>
      <c r="C60" s="764"/>
      <c r="D60" s="59" t="s">
        <v>188</v>
      </c>
      <c r="E60" s="60" t="s">
        <v>32</v>
      </c>
      <c r="F60" s="61" t="s">
        <v>917</v>
      </c>
      <c r="P60"/>
      <c r="Q60"/>
      <c r="R60"/>
    </row>
    <row r="61" spans="2:18" ht="24.75" customHeight="1" thickBot="1" x14ac:dyDescent="0.3">
      <c r="B61" s="69" t="s">
        <v>181</v>
      </c>
      <c r="C61" s="68">
        <f>SUM(C5:C60)</f>
        <v>56</v>
      </c>
      <c r="D61" s="52"/>
      <c r="E61" s="52"/>
      <c r="F61" s="52"/>
      <c r="O61"/>
      <c r="P61"/>
      <c r="Q61"/>
      <c r="R61"/>
    </row>
    <row r="62" spans="2:18" ht="15" customHeight="1" x14ac:dyDescent="0.25">
      <c r="C62" s="49"/>
    </row>
    <row r="66" spans="4:18" ht="15.75" customHeight="1" x14ac:dyDescent="0.25">
      <c r="D66" s="38" t="s">
        <v>40</v>
      </c>
      <c r="E66" s="38" t="s">
        <v>41</v>
      </c>
      <c r="F66" s="38" t="s">
        <v>179</v>
      </c>
      <c r="G66" s="38" t="s">
        <v>82</v>
      </c>
      <c r="H66" s="38"/>
      <c r="I66" s="38"/>
      <c r="J66" s="38"/>
      <c r="K66" s="38"/>
      <c r="L66" s="312"/>
      <c r="M66" s="312"/>
      <c r="O66"/>
      <c r="P66"/>
      <c r="Q66"/>
      <c r="R66"/>
    </row>
    <row r="67" spans="4:18" ht="15.75" customHeight="1" x14ac:dyDescent="0.25">
      <c r="D67" s="39" t="s">
        <v>188</v>
      </c>
      <c r="E67" s="39" t="s">
        <v>30</v>
      </c>
      <c r="F67" s="293" t="s">
        <v>917</v>
      </c>
      <c r="G67" s="39" t="s">
        <v>77</v>
      </c>
      <c r="H67" s="370"/>
      <c r="I67" s="370"/>
      <c r="J67" s="370"/>
      <c r="K67" s="370"/>
      <c r="L67" s="313"/>
      <c r="M67" s="313"/>
      <c r="O67"/>
      <c r="P67"/>
      <c r="Q67"/>
      <c r="R67"/>
    </row>
    <row r="68" spans="4:18" ht="15.75" customHeight="1" x14ac:dyDescent="0.25">
      <c r="D68" s="40" t="s">
        <v>16</v>
      </c>
      <c r="E68" s="40" t="s">
        <v>32</v>
      </c>
      <c r="F68" s="294" t="s">
        <v>34</v>
      </c>
      <c r="G68" s="295" t="s">
        <v>162</v>
      </c>
      <c r="H68" s="371"/>
      <c r="I68" s="371"/>
      <c r="J68" s="371"/>
      <c r="K68" s="371"/>
      <c r="L68" s="313"/>
      <c r="M68" s="313"/>
      <c r="O68"/>
      <c r="P68"/>
      <c r="Q68"/>
      <c r="R68"/>
    </row>
    <row r="69" spans="4:18" ht="15.75" customHeight="1" x14ac:dyDescent="0.25">
      <c r="D69" s="41" t="s">
        <v>20</v>
      </c>
      <c r="E69" s="41" t="s">
        <v>34</v>
      </c>
      <c r="F69" s="296" t="s">
        <v>918</v>
      </c>
      <c r="G69" s="297" t="s">
        <v>163</v>
      </c>
      <c r="H69" s="372"/>
      <c r="I69" s="372"/>
      <c r="J69" s="372"/>
      <c r="K69" s="372"/>
      <c r="L69" s="313"/>
      <c r="M69" s="313"/>
      <c r="O69"/>
      <c r="P69"/>
      <c r="Q69"/>
      <c r="R69"/>
    </row>
    <row r="70" spans="4:18" ht="15.75" customHeight="1" x14ac:dyDescent="0.25">
      <c r="D70" s="42" t="s">
        <v>23</v>
      </c>
      <c r="E70" s="42" t="s">
        <v>36</v>
      </c>
      <c r="F70" s="298" t="s">
        <v>919</v>
      </c>
      <c r="G70" s="299" t="s">
        <v>164</v>
      </c>
      <c r="H70" s="373"/>
      <c r="I70" s="373"/>
      <c r="J70" s="373"/>
      <c r="K70" s="373"/>
      <c r="L70" s="314"/>
      <c r="M70" s="314"/>
      <c r="O70"/>
      <c r="P70"/>
      <c r="Q70"/>
      <c r="R70"/>
    </row>
    <row r="71" spans="4:18" ht="32.25" customHeight="1" x14ac:dyDescent="0.25">
      <c r="D71" s="43" t="s">
        <v>26</v>
      </c>
      <c r="E71" s="43" t="s">
        <v>38</v>
      </c>
      <c r="F71" s="36"/>
      <c r="G71" s="37"/>
      <c r="H71" s="37"/>
      <c r="I71" s="37"/>
      <c r="J71" s="37"/>
      <c r="K71" s="37"/>
      <c r="L71" s="315"/>
      <c r="M71" s="315"/>
      <c r="O71"/>
      <c r="P71"/>
      <c r="Q71"/>
      <c r="R71"/>
    </row>
    <row r="76" spans="4:18" ht="15.75" thickBot="1" x14ac:dyDescent="0.3"/>
    <row r="77" spans="4:18" ht="23.25" customHeight="1" thickBot="1" x14ac:dyDescent="0.3">
      <c r="M77" s="779" t="s">
        <v>176</v>
      </c>
      <c r="N77" s="776" t="s">
        <v>179</v>
      </c>
      <c r="O77" s="777"/>
      <c r="P77" s="777"/>
      <c r="Q77" s="778"/>
      <c r="R77"/>
    </row>
    <row r="78" spans="4:18" ht="36.75" customHeight="1" thickBot="1" x14ac:dyDescent="0.3">
      <c r="M78" s="780"/>
      <c r="N78" s="71" t="s">
        <v>924</v>
      </c>
      <c r="O78" s="70" t="s">
        <v>923</v>
      </c>
      <c r="P78" s="70" t="s">
        <v>925</v>
      </c>
      <c r="Q78" s="72" t="s">
        <v>926</v>
      </c>
      <c r="R78"/>
    </row>
    <row r="79" spans="4:18" ht="54" customHeight="1" thickBot="1" x14ac:dyDescent="0.3">
      <c r="M79" s="316" t="s">
        <v>145</v>
      </c>
      <c r="N79" s="73">
        <v>2</v>
      </c>
      <c r="O79" s="73"/>
      <c r="P79" s="73"/>
      <c r="Q79" s="74"/>
      <c r="R79"/>
    </row>
    <row r="80" spans="4:18" ht="60" customHeight="1" thickBot="1" x14ac:dyDescent="0.3">
      <c r="M80" s="316" t="s">
        <v>524</v>
      </c>
      <c r="N80" s="73">
        <v>2</v>
      </c>
      <c r="O80" s="73">
        <v>1</v>
      </c>
      <c r="P80" s="73"/>
      <c r="Q80" s="74"/>
      <c r="R80"/>
    </row>
    <row r="81" spans="13:18" ht="54.75" customHeight="1" thickBot="1" x14ac:dyDescent="0.3">
      <c r="M81" s="316" t="s">
        <v>141</v>
      </c>
      <c r="N81" s="73">
        <v>2</v>
      </c>
      <c r="O81" s="73"/>
      <c r="P81" s="73"/>
      <c r="Q81" s="74"/>
      <c r="R81"/>
    </row>
    <row r="82" spans="13:18" ht="51.75" customHeight="1" thickBot="1" x14ac:dyDescent="0.3">
      <c r="M82" s="316" t="s">
        <v>146</v>
      </c>
      <c r="N82" s="73">
        <v>1</v>
      </c>
      <c r="O82" s="73">
        <v>2</v>
      </c>
      <c r="P82" s="73"/>
      <c r="Q82" s="74"/>
      <c r="R82"/>
    </row>
    <row r="83" spans="13:18" ht="36.75" customHeight="1" thickBot="1" x14ac:dyDescent="0.3">
      <c r="M83" s="316" t="s">
        <v>134</v>
      </c>
      <c r="N83" s="73">
        <v>4</v>
      </c>
      <c r="O83" s="73">
        <v>1</v>
      </c>
      <c r="P83" s="73"/>
      <c r="Q83" s="74"/>
      <c r="R83"/>
    </row>
    <row r="84" spans="13:18" ht="36.75" customHeight="1" thickBot="1" x14ac:dyDescent="0.3">
      <c r="M84" s="316" t="s">
        <v>396</v>
      </c>
      <c r="N84" s="73">
        <v>4</v>
      </c>
      <c r="O84" s="73"/>
      <c r="P84" s="73"/>
      <c r="Q84" s="74"/>
      <c r="R84"/>
    </row>
    <row r="85" spans="13:18" ht="30.75" customHeight="1" thickBot="1" x14ac:dyDescent="0.3">
      <c r="M85" s="316" t="s">
        <v>137</v>
      </c>
      <c r="N85" s="73">
        <v>3</v>
      </c>
      <c r="O85" s="73"/>
      <c r="P85" s="73"/>
      <c r="Q85" s="74"/>
      <c r="R85"/>
    </row>
    <row r="86" spans="13:18" ht="32.25" customHeight="1" thickBot="1" x14ac:dyDescent="0.3">
      <c r="M86" s="316" t="s">
        <v>132</v>
      </c>
      <c r="N86" s="73">
        <v>3</v>
      </c>
      <c r="O86" s="73"/>
      <c r="P86" s="73"/>
      <c r="Q86" s="74"/>
      <c r="R86"/>
    </row>
    <row r="87" spans="13:18" ht="32.25" customHeight="1" thickBot="1" x14ac:dyDescent="0.3">
      <c r="M87" s="316" t="s">
        <v>139</v>
      </c>
      <c r="N87" s="73">
        <v>2</v>
      </c>
      <c r="O87" s="73">
        <v>2</v>
      </c>
      <c r="P87" s="73">
        <v>1</v>
      </c>
      <c r="Q87" s="74"/>
      <c r="R87"/>
    </row>
    <row r="88" spans="13:18" ht="32.25" customHeight="1" thickBot="1" x14ac:dyDescent="0.3">
      <c r="M88" s="316" t="s">
        <v>140</v>
      </c>
      <c r="N88" s="73">
        <v>3</v>
      </c>
      <c r="O88" s="73"/>
      <c r="P88" s="73">
        <v>1</v>
      </c>
      <c r="Q88" s="74"/>
      <c r="R88"/>
    </row>
    <row r="89" spans="13:18" ht="38.25" customHeight="1" thickBot="1" x14ac:dyDescent="0.3">
      <c r="M89" s="316" t="s">
        <v>138</v>
      </c>
      <c r="N89" s="73">
        <v>3</v>
      </c>
      <c r="O89" s="73">
        <v>1</v>
      </c>
      <c r="P89" s="73">
        <v>1</v>
      </c>
      <c r="Q89" s="74"/>
      <c r="R89"/>
    </row>
    <row r="90" spans="13:18" ht="38.25" customHeight="1" thickBot="1" x14ac:dyDescent="0.3">
      <c r="M90" s="316" t="s">
        <v>133</v>
      </c>
      <c r="N90" s="73">
        <v>4</v>
      </c>
      <c r="O90" s="73">
        <v>1</v>
      </c>
      <c r="P90" s="73"/>
      <c r="Q90" s="74"/>
      <c r="R90"/>
    </row>
    <row r="91" spans="13:18" ht="38.25" customHeight="1" thickBot="1" x14ac:dyDescent="0.3">
      <c r="M91" s="316" t="s">
        <v>135</v>
      </c>
      <c r="N91" s="73">
        <v>3</v>
      </c>
      <c r="O91" s="73"/>
      <c r="P91" s="73"/>
      <c r="Q91" s="74"/>
      <c r="R91"/>
    </row>
    <row r="92" spans="13:18" ht="28.5" customHeight="1" thickBot="1" x14ac:dyDescent="0.3">
      <c r="M92" s="316" t="s">
        <v>136</v>
      </c>
      <c r="N92" s="73">
        <v>2</v>
      </c>
      <c r="O92" s="73"/>
      <c r="P92" s="73"/>
      <c r="Q92" s="74"/>
      <c r="R92"/>
    </row>
    <row r="93" spans="13:18" ht="29.25" customHeight="1" thickBot="1" x14ac:dyDescent="0.3">
      <c r="M93" s="316" t="s">
        <v>142</v>
      </c>
      <c r="N93" s="73">
        <v>4</v>
      </c>
      <c r="O93" s="73"/>
      <c r="P93" s="73"/>
      <c r="Q93" s="74"/>
      <c r="R93"/>
    </row>
    <row r="94" spans="13:18" ht="48" customHeight="1" thickBot="1" x14ac:dyDescent="0.3">
      <c r="M94" s="316" t="s">
        <v>180</v>
      </c>
      <c r="N94" s="73">
        <v>2</v>
      </c>
      <c r="O94" s="73">
        <v>1</v>
      </c>
      <c r="P94" s="73"/>
      <c r="Q94" s="74"/>
      <c r="R94"/>
    </row>
    <row r="95" spans="13:18" ht="16.5" thickBot="1" x14ac:dyDescent="0.3">
      <c r="M95" s="77" t="s">
        <v>181</v>
      </c>
      <c r="N95" s="76">
        <f>SUBTOTAL(9,N79:N94)</f>
        <v>44</v>
      </c>
      <c r="O95" s="50">
        <f>SUBTOTAL(9,O79:O94)</f>
        <v>9</v>
      </c>
      <c r="P95" s="50">
        <f>SUBTOTAL(9,P79:P94)</f>
        <v>3</v>
      </c>
      <c r="Q95" s="51">
        <f>SUBTOTAL(9,Q79:Q94)</f>
        <v>0</v>
      </c>
      <c r="R95"/>
    </row>
    <row r="96" spans="13:18" ht="16.5" thickBot="1" x14ac:dyDescent="0.3">
      <c r="M96" s="78" t="s">
        <v>187</v>
      </c>
      <c r="N96" s="75">
        <f>N95/$C$61</f>
        <v>0.7857142857142857</v>
      </c>
      <c r="O96" s="75">
        <f t="shared" ref="O96:Q96" si="2">O95/$C$61</f>
        <v>0.16071428571428573</v>
      </c>
      <c r="P96" s="75">
        <f t="shared" si="2"/>
        <v>5.3571428571428568E-2</v>
      </c>
      <c r="Q96" s="75">
        <f t="shared" si="2"/>
        <v>0</v>
      </c>
      <c r="R96" s="79"/>
    </row>
    <row r="99" spans="14:18" ht="47.25" x14ac:dyDescent="0.25">
      <c r="N99" s="3" t="s">
        <v>192</v>
      </c>
      <c r="O99" s="82" t="s">
        <v>183</v>
      </c>
      <c r="P99" s="82" t="s">
        <v>184</v>
      </c>
      <c r="Q99" s="82" t="s">
        <v>185</v>
      </c>
      <c r="R99" s="82" t="s">
        <v>186</v>
      </c>
    </row>
    <row r="100" spans="14:18" ht="15.75" x14ac:dyDescent="0.25">
      <c r="N100" s="83" t="s">
        <v>181</v>
      </c>
      <c r="O100" s="84">
        <f>N95</f>
        <v>44</v>
      </c>
      <c r="P100" s="84">
        <f t="shared" ref="P100:R100" si="3">O95</f>
        <v>9</v>
      </c>
      <c r="Q100" s="84">
        <f t="shared" si="3"/>
        <v>3</v>
      </c>
      <c r="R100" s="84">
        <f t="shared" si="3"/>
        <v>0</v>
      </c>
    </row>
    <row r="101" spans="14:18" ht="31.5" x14ac:dyDescent="0.25">
      <c r="N101" s="85" t="s">
        <v>187</v>
      </c>
      <c r="O101" s="86">
        <f>O100/$C$61</f>
        <v>0.7857142857142857</v>
      </c>
      <c r="P101" s="86">
        <f t="shared" ref="P101:R101" si="4">P100/$C$61</f>
        <v>0.16071428571428573</v>
      </c>
      <c r="Q101" s="86">
        <f t="shared" si="4"/>
        <v>5.3571428571428568E-2</v>
      </c>
      <c r="R101" s="86">
        <f t="shared" si="4"/>
        <v>0</v>
      </c>
    </row>
  </sheetData>
  <autoFilter ref="D3:F61" xr:uid="{00000000-0009-0000-0000-00000B000000}"/>
  <dataConsolidate/>
  <mergeCells count="42">
    <mergeCell ref="N3:R3"/>
    <mergeCell ref="N77:Q77"/>
    <mergeCell ref="M77:M78"/>
    <mergeCell ref="C2:C4"/>
    <mergeCell ref="B54:B57"/>
    <mergeCell ref="B2:B4"/>
    <mergeCell ref="D2:F2"/>
    <mergeCell ref="D3:D4"/>
    <mergeCell ref="E3:E4"/>
    <mergeCell ref="C5:C6"/>
    <mergeCell ref="C10:C11"/>
    <mergeCell ref="C15:C19"/>
    <mergeCell ref="B20:B23"/>
    <mergeCell ref="C20:C23"/>
    <mergeCell ref="C24:C26"/>
    <mergeCell ref="B30:B34"/>
    <mergeCell ref="B58:B60"/>
    <mergeCell ref="B24:B26"/>
    <mergeCell ref="B5:B6"/>
    <mergeCell ref="B10:B11"/>
    <mergeCell ref="B12:B14"/>
    <mergeCell ref="B27:B29"/>
    <mergeCell ref="B49:B51"/>
    <mergeCell ref="B7:B9"/>
    <mergeCell ref="B15:B19"/>
    <mergeCell ref="B35:B38"/>
    <mergeCell ref="B44:B48"/>
    <mergeCell ref="B52:B53"/>
    <mergeCell ref="B39:B43"/>
    <mergeCell ref="H3:L3"/>
    <mergeCell ref="C7:C9"/>
    <mergeCell ref="C58:C60"/>
    <mergeCell ref="C52:C53"/>
    <mergeCell ref="C44:C48"/>
    <mergeCell ref="C35:C38"/>
    <mergeCell ref="C30:C34"/>
    <mergeCell ref="C39:C43"/>
    <mergeCell ref="C49:C51"/>
    <mergeCell ref="C54:C57"/>
    <mergeCell ref="F3:F4"/>
    <mergeCell ref="C27:C29"/>
    <mergeCell ref="C12:C14"/>
  </mergeCells>
  <conditionalFormatting sqref="E67">
    <cfRule type="colorScale" priority="397">
      <colorScale>
        <cfvo type="num" val="1"/>
        <cfvo type="num" val="3"/>
        <cfvo type="num" val="5"/>
        <color rgb="FF00B050"/>
        <color rgb="FFFFC000"/>
        <color rgb="FFFF0000"/>
      </colorScale>
    </cfRule>
  </conditionalFormatting>
  <conditionalFormatting sqref="D67">
    <cfRule type="colorScale" priority="396">
      <colorScale>
        <cfvo type="num" val="1"/>
        <cfvo type="num" val="3"/>
        <cfvo type="num" val="5"/>
        <color rgb="FF00B050"/>
        <color rgb="FFFFC000"/>
        <color rgb="FFFF0000"/>
      </colorScale>
    </cfRule>
  </conditionalFormatting>
  <conditionalFormatting sqref="E24 E26:E29 E5:E19 E35 E38:E39 E42:E60">
    <cfRule type="cellIs" dxfId="1405" priority="11926" operator="equal">
      <formula>$O$65</formula>
    </cfRule>
    <cfRule type="cellIs" dxfId="1404" priority="11927" operator="equal">
      <formula>$O$64</formula>
    </cfRule>
    <cfRule type="cellIs" dxfId="1403" priority="11928" operator="equal">
      <formula>$O$63</formula>
    </cfRule>
    <cfRule type="cellIs" dxfId="1402" priority="11929" operator="equal">
      <formula>#REF!</formula>
    </cfRule>
    <cfRule type="cellIs" dxfId="1401" priority="11930" operator="equal">
      <formula>#REF!</formula>
    </cfRule>
  </conditionalFormatting>
  <conditionalFormatting sqref="F24 F26:F29 F5:F19 F35:F60">
    <cfRule type="cellIs" dxfId="1400" priority="11961" operator="equal">
      <formula>$F$64</formula>
    </cfRule>
    <cfRule type="cellIs" dxfId="1399" priority="11962" operator="equal">
      <formula>$F$63</formula>
    </cfRule>
    <cfRule type="cellIs" dxfId="1398" priority="11963" operator="equal">
      <formula>#REF!</formula>
    </cfRule>
    <cfRule type="cellIs" dxfId="1397" priority="11964" operator="equal">
      <formula>#REF!</formula>
    </cfRule>
  </conditionalFormatting>
  <conditionalFormatting sqref="D24 D26:D29 D5:D19 D35:D60">
    <cfRule type="cellIs" dxfId="1396" priority="14565" operator="equal">
      <formula>$N$65</formula>
    </cfRule>
    <cfRule type="cellIs" dxfId="1395" priority="14566" operator="equal">
      <formula>$N$64</formula>
    </cfRule>
    <cfRule type="cellIs" dxfId="1394" priority="14567" operator="equal">
      <formula>$N$63</formula>
    </cfRule>
    <cfRule type="cellIs" dxfId="1393" priority="14568" operator="equal">
      <formula>#REF!</formula>
    </cfRule>
    <cfRule type="cellIs" dxfId="1392" priority="14569" operator="equal">
      <formula>#REF!</formula>
    </cfRule>
  </conditionalFormatting>
  <conditionalFormatting sqref="E20:E23">
    <cfRule type="cellIs" dxfId="1391" priority="50" operator="equal">
      <formula>$O$65</formula>
    </cfRule>
    <cfRule type="cellIs" dxfId="1390" priority="51" operator="equal">
      <formula>$O$64</formula>
    </cfRule>
    <cfRule type="cellIs" dxfId="1389" priority="52" operator="equal">
      <formula>$O$63</formula>
    </cfRule>
    <cfRule type="cellIs" dxfId="1388" priority="53" operator="equal">
      <formula>#REF!</formula>
    </cfRule>
    <cfRule type="cellIs" dxfId="1387" priority="54" operator="equal">
      <formula>#REF!</formula>
    </cfRule>
  </conditionalFormatting>
  <conditionalFormatting sqref="F20:F23">
    <cfRule type="cellIs" dxfId="1386" priority="55" operator="equal">
      <formula>$F$64</formula>
    </cfRule>
    <cfRule type="cellIs" dxfId="1385" priority="56" operator="equal">
      <formula>$F$63</formula>
    </cfRule>
    <cfRule type="cellIs" dxfId="1384" priority="57" operator="equal">
      <formula>#REF!</formula>
    </cfRule>
    <cfRule type="cellIs" dxfId="1383" priority="58" operator="equal">
      <formula>#REF!</formula>
    </cfRule>
  </conditionalFormatting>
  <conditionalFormatting sqref="D21:D23">
    <cfRule type="cellIs" dxfId="1382" priority="59" operator="equal">
      <formula>$N$65</formula>
    </cfRule>
    <cfRule type="cellIs" dxfId="1381" priority="60" operator="equal">
      <formula>$N$64</formula>
    </cfRule>
    <cfRule type="cellIs" dxfId="1380" priority="61" operator="equal">
      <formula>$N$63</formula>
    </cfRule>
    <cfRule type="cellIs" dxfId="1379" priority="62" operator="equal">
      <formula>#REF!</formula>
    </cfRule>
    <cfRule type="cellIs" dxfId="1378" priority="63" operator="equal">
      <formula>#REF!</formula>
    </cfRule>
  </conditionalFormatting>
  <conditionalFormatting sqref="F30:F34">
    <cfRule type="cellIs" dxfId="1377" priority="41" operator="equal">
      <formula>$F$64</formula>
    </cfRule>
    <cfRule type="cellIs" dxfId="1376" priority="42" operator="equal">
      <formula>$F$63</formula>
    </cfRule>
    <cfRule type="cellIs" dxfId="1375" priority="43" operator="equal">
      <formula>#REF!</formula>
    </cfRule>
    <cfRule type="cellIs" dxfId="1374" priority="44" operator="equal">
      <formula>#REF!</formula>
    </cfRule>
  </conditionalFormatting>
  <conditionalFormatting sqref="D30:D34">
    <cfRule type="cellIs" dxfId="1373" priority="45" operator="equal">
      <formula>$N$65</formula>
    </cfRule>
    <cfRule type="cellIs" dxfId="1372" priority="46" operator="equal">
      <formula>$N$64</formula>
    </cfRule>
    <cfRule type="cellIs" dxfId="1371" priority="47" operator="equal">
      <formula>$N$63</formula>
    </cfRule>
    <cfRule type="cellIs" dxfId="1370" priority="48" operator="equal">
      <formula>#REF!</formula>
    </cfRule>
    <cfRule type="cellIs" dxfId="1369" priority="49" operator="equal">
      <formula>#REF!</formula>
    </cfRule>
  </conditionalFormatting>
  <conditionalFormatting sqref="E33">
    <cfRule type="cellIs" dxfId="1368" priority="31" operator="equal">
      <formula>$O$65</formula>
    </cfRule>
    <cfRule type="cellIs" dxfId="1367" priority="32" operator="equal">
      <formula>$O$64</formula>
    </cfRule>
    <cfRule type="cellIs" dxfId="1366" priority="33" operator="equal">
      <formula>$O$63</formula>
    </cfRule>
    <cfRule type="cellIs" dxfId="1365" priority="34" operator="equal">
      <formula>#REF!</formula>
    </cfRule>
    <cfRule type="cellIs" dxfId="1364" priority="35" operator="equal">
      <formula>#REF!</formula>
    </cfRule>
  </conditionalFormatting>
  <conditionalFormatting sqref="D20">
    <cfRule type="cellIs" dxfId="1363" priority="26" operator="equal">
      <formula>$N$65</formula>
    </cfRule>
    <cfRule type="cellIs" dxfId="1362" priority="27" operator="equal">
      <formula>$N$64</formula>
    </cfRule>
    <cfRule type="cellIs" dxfId="1361" priority="28" operator="equal">
      <formula>$N$63</formula>
    </cfRule>
    <cfRule type="cellIs" dxfId="1360" priority="29" operator="equal">
      <formula>#REF!</formula>
    </cfRule>
    <cfRule type="cellIs" dxfId="1359" priority="30" operator="equal">
      <formula>#REF!</formula>
    </cfRule>
  </conditionalFormatting>
  <conditionalFormatting sqref="E30">
    <cfRule type="cellIs" dxfId="1358" priority="21" operator="equal">
      <formula>$O$65</formula>
    </cfRule>
    <cfRule type="cellIs" dxfId="1357" priority="22" operator="equal">
      <formula>$O$64</formula>
    </cfRule>
    <cfRule type="cellIs" dxfId="1356" priority="23" operator="equal">
      <formula>$O$63</formula>
    </cfRule>
    <cfRule type="cellIs" dxfId="1355" priority="24" operator="equal">
      <formula>#REF!</formula>
    </cfRule>
    <cfRule type="cellIs" dxfId="1354" priority="25" operator="equal">
      <formula>#REF!</formula>
    </cfRule>
  </conditionalFormatting>
  <conditionalFormatting sqref="E31:E32">
    <cfRule type="cellIs" dxfId="1353" priority="16" operator="equal">
      <formula>$O$65</formula>
    </cfRule>
    <cfRule type="cellIs" dxfId="1352" priority="17" operator="equal">
      <formula>$O$64</formula>
    </cfRule>
    <cfRule type="cellIs" dxfId="1351" priority="18" operator="equal">
      <formula>$O$63</formula>
    </cfRule>
    <cfRule type="cellIs" dxfId="1350" priority="19" operator="equal">
      <formula>#REF!</formula>
    </cfRule>
    <cfRule type="cellIs" dxfId="1349" priority="20" operator="equal">
      <formula>#REF!</formula>
    </cfRule>
  </conditionalFormatting>
  <conditionalFormatting sqref="E34">
    <cfRule type="cellIs" dxfId="1348" priority="11" operator="equal">
      <formula>$O$65</formula>
    </cfRule>
    <cfRule type="cellIs" dxfId="1347" priority="12" operator="equal">
      <formula>$O$64</formula>
    </cfRule>
    <cfRule type="cellIs" dxfId="1346" priority="13" operator="equal">
      <formula>$O$63</formula>
    </cfRule>
    <cfRule type="cellIs" dxfId="1345" priority="14" operator="equal">
      <formula>#REF!</formula>
    </cfRule>
    <cfRule type="cellIs" dxfId="1344" priority="15" operator="equal">
      <formula>#REF!</formula>
    </cfRule>
  </conditionalFormatting>
  <conditionalFormatting sqref="E36:E37">
    <cfRule type="cellIs" dxfId="1343" priority="6" operator="equal">
      <formula>$O$65</formula>
    </cfRule>
    <cfRule type="cellIs" dxfId="1342" priority="7" operator="equal">
      <formula>$O$64</formula>
    </cfRule>
    <cfRule type="cellIs" dxfId="1341" priority="8" operator="equal">
      <formula>$O$63</formula>
    </cfRule>
    <cfRule type="cellIs" dxfId="1340" priority="9" operator="equal">
      <formula>#REF!</formula>
    </cfRule>
    <cfRule type="cellIs" dxfId="1339" priority="10" operator="equal">
      <formula>#REF!</formula>
    </cfRule>
  </conditionalFormatting>
  <conditionalFormatting sqref="E40:E41">
    <cfRule type="cellIs" dxfId="1338" priority="1" operator="equal">
      <formula>$O$65</formula>
    </cfRule>
    <cfRule type="cellIs" dxfId="1337" priority="2" operator="equal">
      <formula>$O$64</formula>
    </cfRule>
    <cfRule type="cellIs" dxfId="1336" priority="3" operator="equal">
      <formula>$O$63</formula>
    </cfRule>
    <cfRule type="cellIs" dxfId="1335" priority="4" operator="equal">
      <formula>#REF!</formula>
    </cfRule>
    <cfRule type="cellIs" dxfId="1334" priority="5" operator="equal">
      <formula>#REF!</formula>
    </cfRule>
  </conditionalFormatting>
  <dataValidations count="3">
    <dataValidation type="list" allowBlank="1" showInputMessage="1" showErrorMessage="1" sqref="E5:E60" xr:uid="{00000000-0002-0000-0B00-000000000000}">
      <formula1>$E$67:$E$71</formula1>
    </dataValidation>
    <dataValidation type="list" allowBlank="1" showInputMessage="1" showErrorMessage="1" sqref="F5:F60" xr:uid="{00000000-0002-0000-0B00-000001000000}">
      <formula1>$F$67:$F$70</formula1>
    </dataValidation>
    <dataValidation type="list" allowBlank="1" showInputMessage="1" showErrorMessage="1" sqref="D5:D60" xr:uid="{00000000-0002-0000-0B00-000002000000}">
      <formula1>$D$67:$D$71</formula1>
    </dataValidation>
  </dataValidations>
  <pageMargins left="0.7" right="0.7" top="0.75" bottom="0.75" header="0.3" footer="0.3"/>
  <pageSetup orientation="portrait" r:id="rId1"/>
  <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0000"/>
  </sheetPr>
  <dimension ref="A2:M15"/>
  <sheetViews>
    <sheetView workbookViewId="0">
      <selection activeCell="K18" sqref="K18"/>
    </sheetView>
  </sheetViews>
  <sheetFormatPr baseColWidth="10" defaultRowHeight="15" x14ac:dyDescent="0.25"/>
  <cols>
    <col min="13" max="13" width="18" customWidth="1"/>
  </cols>
  <sheetData>
    <row r="2" spans="1:13" x14ac:dyDescent="0.25">
      <c r="B2" s="9"/>
      <c r="E2" s="5"/>
    </row>
    <row r="3" spans="1:13" ht="18.75" x14ac:dyDescent="0.25">
      <c r="A3" s="94" t="s">
        <v>204</v>
      </c>
      <c r="B3" s="567" t="s">
        <v>279</v>
      </c>
      <c r="C3" s="568"/>
      <c r="D3" s="568"/>
      <c r="E3" s="569"/>
      <c r="F3" s="94" t="s">
        <v>205</v>
      </c>
      <c r="G3" s="94" t="s">
        <v>206</v>
      </c>
      <c r="H3" s="94" t="s">
        <v>207</v>
      </c>
      <c r="I3" s="94" t="s">
        <v>208</v>
      </c>
      <c r="J3" s="94" t="s">
        <v>209</v>
      </c>
      <c r="K3" s="94" t="s">
        <v>211</v>
      </c>
      <c r="L3" s="94" t="s">
        <v>215</v>
      </c>
      <c r="M3" s="94" t="s">
        <v>212</v>
      </c>
    </row>
    <row r="4" spans="1:13" x14ac:dyDescent="0.25">
      <c r="A4" s="98">
        <v>1</v>
      </c>
      <c r="B4" s="790"/>
      <c r="C4" s="791"/>
      <c r="D4" s="791"/>
      <c r="E4" s="792"/>
      <c r="F4" s="93"/>
      <c r="G4" s="93"/>
      <c r="H4" s="93"/>
      <c r="I4" s="93"/>
      <c r="J4" s="93"/>
      <c r="K4" s="93"/>
      <c r="L4" s="99">
        <f>SUM(F4:K4)</f>
        <v>0</v>
      </c>
      <c r="M4" s="95" t="e">
        <f>AVERAGE(F4:K4)</f>
        <v>#DIV/0!</v>
      </c>
    </row>
    <row r="5" spans="1:13" x14ac:dyDescent="0.25">
      <c r="A5" s="98">
        <v>2</v>
      </c>
      <c r="B5" s="793"/>
      <c r="C5" s="794"/>
      <c r="D5" s="794"/>
      <c r="E5" s="795"/>
      <c r="F5" s="93"/>
      <c r="G5" s="93"/>
      <c r="H5" s="93"/>
      <c r="I5" s="93"/>
      <c r="J5" s="93"/>
      <c r="K5" s="93"/>
      <c r="L5" s="99">
        <f t="shared" ref="L5:L13" si="0">SUM(F5:K5)</f>
        <v>0</v>
      </c>
      <c r="M5" s="95" t="e">
        <f t="shared" ref="M5:M13" si="1">AVERAGE(F5:J5)</f>
        <v>#DIV/0!</v>
      </c>
    </row>
    <row r="6" spans="1:13" x14ac:dyDescent="0.25">
      <c r="A6" s="98">
        <v>3</v>
      </c>
      <c r="B6" s="790"/>
      <c r="C6" s="791"/>
      <c r="D6" s="791"/>
      <c r="E6" s="792"/>
      <c r="F6" s="93"/>
      <c r="G6" s="93"/>
      <c r="H6" s="93"/>
      <c r="I6" s="93"/>
      <c r="J6" s="93"/>
      <c r="K6" s="93"/>
      <c r="L6" s="99">
        <f t="shared" si="0"/>
        <v>0</v>
      </c>
      <c r="M6" s="95" t="e">
        <f t="shared" si="1"/>
        <v>#DIV/0!</v>
      </c>
    </row>
    <row r="7" spans="1:13" x14ac:dyDescent="0.25">
      <c r="A7" s="98">
        <v>4</v>
      </c>
      <c r="B7" s="790"/>
      <c r="C7" s="791"/>
      <c r="D7" s="791"/>
      <c r="E7" s="792"/>
      <c r="F7" s="93"/>
      <c r="G7" s="93"/>
      <c r="H7" s="93"/>
      <c r="I7" s="93"/>
      <c r="J7" s="93"/>
      <c r="K7" s="93"/>
      <c r="L7" s="99">
        <f t="shared" si="0"/>
        <v>0</v>
      </c>
      <c r="M7" s="95" t="e">
        <f t="shared" si="1"/>
        <v>#DIV/0!</v>
      </c>
    </row>
    <row r="8" spans="1:13" x14ac:dyDescent="0.25">
      <c r="A8" s="98">
        <v>5</v>
      </c>
      <c r="B8" s="789"/>
      <c r="C8" s="789"/>
      <c r="D8" s="789"/>
      <c r="E8" s="789"/>
      <c r="F8" s="93"/>
      <c r="G8" s="93"/>
      <c r="H8" s="93"/>
      <c r="I8" s="93"/>
      <c r="J8" s="93"/>
      <c r="K8" s="93"/>
      <c r="L8" s="99">
        <f t="shared" si="0"/>
        <v>0</v>
      </c>
      <c r="M8" s="95" t="e">
        <f t="shared" si="1"/>
        <v>#DIV/0!</v>
      </c>
    </row>
    <row r="9" spans="1:13" x14ac:dyDescent="0.25">
      <c r="A9" s="98">
        <v>6</v>
      </c>
      <c r="B9" s="789"/>
      <c r="C9" s="789"/>
      <c r="D9" s="789"/>
      <c r="E9" s="789"/>
      <c r="F9" s="100"/>
      <c r="G9" s="100"/>
      <c r="H9" s="100"/>
      <c r="I9" s="100"/>
      <c r="J9" s="100"/>
      <c r="K9" s="100"/>
      <c r="L9" s="99">
        <f t="shared" si="0"/>
        <v>0</v>
      </c>
      <c r="M9" s="95" t="e">
        <f t="shared" si="1"/>
        <v>#DIV/0!</v>
      </c>
    </row>
    <row r="10" spans="1:13" x14ac:dyDescent="0.25">
      <c r="A10" s="98">
        <v>7</v>
      </c>
      <c r="B10" s="789"/>
      <c r="C10" s="789"/>
      <c r="D10" s="789"/>
      <c r="E10" s="789"/>
      <c r="F10" s="100"/>
      <c r="G10" s="100"/>
      <c r="H10" s="100"/>
      <c r="I10" s="100"/>
      <c r="J10" s="100"/>
      <c r="K10" s="100"/>
      <c r="L10" s="99">
        <f t="shared" si="0"/>
        <v>0</v>
      </c>
      <c r="M10" s="95" t="e">
        <f t="shared" si="1"/>
        <v>#DIV/0!</v>
      </c>
    </row>
    <row r="11" spans="1:13" x14ac:dyDescent="0.25">
      <c r="A11" s="98">
        <v>8</v>
      </c>
      <c r="B11" s="789"/>
      <c r="C11" s="789"/>
      <c r="D11" s="789"/>
      <c r="E11" s="789"/>
      <c r="F11" s="100"/>
      <c r="G11" s="100"/>
      <c r="H11" s="100"/>
      <c r="I11" s="100"/>
      <c r="J11" s="100"/>
      <c r="K11" s="100"/>
      <c r="L11" s="99">
        <f t="shared" si="0"/>
        <v>0</v>
      </c>
      <c r="M11" s="95" t="e">
        <f t="shared" si="1"/>
        <v>#DIV/0!</v>
      </c>
    </row>
    <row r="12" spans="1:13" x14ac:dyDescent="0.25">
      <c r="A12" s="98">
        <v>9</v>
      </c>
      <c r="B12" s="789"/>
      <c r="C12" s="789"/>
      <c r="D12" s="789"/>
      <c r="E12" s="789"/>
      <c r="F12" s="100"/>
      <c r="G12" s="100"/>
      <c r="H12" s="100"/>
      <c r="I12" s="100"/>
      <c r="J12" s="100"/>
      <c r="K12" s="100"/>
      <c r="L12" s="99">
        <f t="shared" si="0"/>
        <v>0</v>
      </c>
      <c r="M12" s="95" t="e">
        <f t="shared" si="1"/>
        <v>#DIV/0!</v>
      </c>
    </row>
    <row r="13" spans="1:13" x14ac:dyDescent="0.25">
      <c r="A13" s="98">
        <v>10</v>
      </c>
      <c r="B13" s="789"/>
      <c r="C13" s="789"/>
      <c r="D13" s="789"/>
      <c r="E13" s="789"/>
      <c r="F13" s="100"/>
      <c r="G13" s="100"/>
      <c r="H13" s="100"/>
      <c r="I13" s="100"/>
      <c r="J13" s="100"/>
      <c r="K13" s="100"/>
      <c r="L13" s="99">
        <f t="shared" si="0"/>
        <v>0</v>
      </c>
      <c r="M13" s="95" t="e">
        <f t="shared" si="1"/>
        <v>#DIV/0!</v>
      </c>
    </row>
    <row r="14" spans="1:13" x14ac:dyDescent="0.25">
      <c r="A14" s="5"/>
      <c r="B14" s="6"/>
      <c r="C14" s="5"/>
      <c r="D14" s="5"/>
      <c r="E14" s="5"/>
    </row>
    <row r="15" spans="1:13" ht="18.75" x14ac:dyDescent="0.3">
      <c r="A15" s="5" t="s">
        <v>214</v>
      </c>
      <c r="B15" s="6"/>
      <c r="C15" s="5"/>
      <c r="D15" s="5"/>
      <c r="E15" s="5"/>
    </row>
  </sheetData>
  <mergeCells count="11">
    <mergeCell ref="B9:E9"/>
    <mergeCell ref="B10:E10"/>
    <mergeCell ref="B11:E11"/>
    <mergeCell ref="B12:E12"/>
    <mergeCell ref="B13:E13"/>
    <mergeCell ref="B8:E8"/>
    <mergeCell ref="B3:E3"/>
    <mergeCell ref="B4:E4"/>
    <mergeCell ref="B5:E5"/>
    <mergeCell ref="B6:E6"/>
    <mergeCell ref="B7:E7"/>
  </mergeCells>
  <pageMargins left="0.7" right="0.7" top="0.75" bottom="0.75" header="0.3" footer="0.3"/>
  <legacy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00B0F0"/>
  </sheetPr>
  <dimension ref="B3:D12"/>
  <sheetViews>
    <sheetView workbookViewId="0">
      <selection activeCell="C8" sqref="C8"/>
    </sheetView>
  </sheetViews>
  <sheetFormatPr baseColWidth="10" defaultRowHeight="15" x14ac:dyDescent="0.25"/>
  <cols>
    <col min="2" max="2" width="16.85546875" customWidth="1"/>
    <col min="3" max="3" width="78.140625" customWidth="1"/>
    <col min="4" max="4" width="70.5703125" customWidth="1"/>
    <col min="12" max="12" width="11.42578125" customWidth="1"/>
  </cols>
  <sheetData>
    <row r="3" spans="2:4" ht="23.25" x14ac:dyDescent="0.25">
      <c r="B3" s="576" t="s">
        <v>274</v>
      </c>
      <c r="C3" s="576"/>
      <c r="D3" s="576"/>
    </row>
    <row r="4" spans="2:4" ht="15.75" thickBot="1" x14ac:dyDescent="0.3"/>
    <row r="5" spans="2:4" ht="32.25" thickBot="1" x14ac:dyDescent="0.3">
      <c r="B5" s="116" t="s">
        <v>218</v>
      </c>
      <c r="C5" s="110" t="s">
        <v>219</v>
      </c>
      <c r="D5" s="111" t="s">
        <v>220</v>
      </c>
    </row>
    <row r="6" spans="2:4" ht="114.75" customHeight="1" thickBot="1" x14ac:dyDescent="0.3">
      <c r="B6" s="114" t="s">
        <v>221</v>
      </c>
      <c r="C6" s="117" t="s">
        <v>268</v>
      </c>
      <c r="D6" s="117" t="s">
        <v>269</v>
      </c>
    </row>
    <row r="7" spans="2:4" ht="147" customHeight="1" thickBot="1" x14ac:dyDescent="0.3">
      <c r="B7" s="114" t="s">
        <v>222</v>
      </c>
      <c r="C7" s="117" t="s">
        <v>275</v>
      </c>
      <c r="D7" s="117" t="s">
        <v>270</v>
      </c>
    </row>
    <row r="8" spans="2:4" ht="136.5" customHeight="1" thickBot="1" x14ac:dyDescent="0.3">
      <c r="B8" s="115" t="s">
        <v>223</v>
      </c>
      <c r="C8" s="117" t="s">
        <v>276</v>
      </c>
      <c r="D8" s="117" t="s">
        <v>271</v>
      </c>
    </row>
    <row r="9" spans="2:4" ht="105.75" thickBot="1" x14ac:dyDescent="0.3">
      <c r="B9" s="114" t="s">
        <v>224</v>
      </c>
      <c r="C9" s="117" t="s">
        <v>277</v>
      </c>
      <c r="D9" s="117" t="s">
        <v>272</v>
      </c>
    </row>
    <row r="10" spans="2:4" ht="105.75" thickBot="1" x14ac:dyDescent="0.3">
      <c r="B10" s="114" t="s">
        <v>225</v>
      </c>
      <c r="C10" s="117" t="s">
        <v>278</v>
      </c>
      <c r="D10" s="117" t="s">
        <v>273</v>
      </c>
    </row>
    <row r="11" spans="2:4" x14ac:dyDescent="0.25">
      <c r="B11" s="113"/>
      <c r="C11" s="112"/>
      <c r="D11" s="112"/>
    </row>
    <row r="12" spans="2:4" x14ac:dyDescent="0.25">
      <c r="B12" s="48"/>
      <c r="C12" s="48"/>
      <c r="D12" s="48"/>
    </row>
  </sheetData>
  <mergeCells count="1">
    <mergeCell ref="B3:D3"/>
  </mergeCells>
  <pageMargins left="0.7" right="0.7" top="0.75" bottom="0.75" header="0.3" footer="0.3"/>
  <pageSetup paperSize="167"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B3:H25"/>
  <sheetViews>
    <sheetView workbookViewId="0">
      <selection activeCell="C8" sqref="C8"/>
    </sheetView>
  </sheetViews>
  <sheetFormatPr baseColWidth="10" defaultRowHeight="15" x14ac:dyDescent="0.25"/>
  <cols>
    <col min="2" max="2" width="20.5703125" customWidth="1"/>
    <col min="3" max="3" width="50.85546875" customWidth="1"/>
    <col min="4" max="4" width="52.85546875" customWidth="1"/>
    <col min="6" max="6" width="19.7109375" customWidth="1"/>
    <col min="7" max="7" width="50.7109375" customWidth="1"/>
    <col min="8" max="8" width="39.85546875" customWidth="1"/>
    <col min="15" max="15" width="11.42578125" customWidth="1"/>
  </cols>
  <sheetData>
    <row r="3" spans="2:8" ht="21" x14ac:dyDescent="0.35">
      <c r="B3" s="799" t="s">
        <v>274</v>
      </c>
      <c r="C3" s="799"/>
      <c r="D3" s="799"/>
      <c r="F3" s="799" t="s">
        <v>274</v>
      </c>
      <c r="G3" s="799"/>
      <c r="H3" s="799"/>
    </row>
    <row r="4" spans="2:8" ht="15.75" thickBot="1" x14ac:dyDescent="0.3"/>
    <row r="5" spans="2:8" ht="32.25" thickBot="1" x14ac:dyDescent="0.3">
      <c r="B5" s="109" t="s">
        <v>218</v>
      </c>
      <c r="C5" s="110" t="s">
        <v>219</v>
      </c>
      <c r="D5" s="111" t="s">
        <v>220</v>
      </c>
      <c r="F5" s="109" t="s">
        <v>218</v>
      </c>
      <c r="G5" s="110" t="s">
        <v>219</v>
      </c>
      <c r="H5" s="111" t="s">
        <v>220</v>
      </c>
    </row>
    <row r="6" spans="2:8" ht="30" x14ac:dyDescent="0.25">
      <c r="B6" s="800" t="s">
        <v>221</v>
      </c>
      <c r="C6" s="108" t="s">
        <v>247</v>
      </c>
      <c r="D6" s="104" t="s">
        <v>229</v>
      </c>
      <c r="F6" s="800" t="s">
        <v>224</v>
      </c>
      <c r="G6" s="108" t="s">
        <v>259</v>
      </c>
      <c r="H6" s="104" t="s">
        <v>256</v>
      </c>
    </row>
    <row r="7" spans="2:8" ht="43.5" customHeight="1" x14ac:dyDescent="0.25">
      <c r="B7" s="801"/>
      <c r="C7" s="96" t="s">
        <v>226</v>
      </c>
      <c r="D7" s="105" t="s">
        <v>232</v>
      </c>
      <c r="F7" s="801"/>
      <c r="G7" s="96" t="s">
        <v>257</v>
      </c>
      <c r="H7" s="105" t="s">
        <v>255</v>
      </c>
    </row>
    <row r="8" spans="2:8" ht="51" customHeight="1" x14ac:dyDescent="0.25">
      <c r="B8" s="801"/>
      <c r="C8" s="96" t="s">
        <v>227</v>
      </c>
      <c r="D8" s="105" t="s">
        <v>230</v>
      </c>
      <c r="F8" s="801"/>
      <c r="G8" s="96" t="s">
        <v>258</v>
      </c>
      <c r="H8" s="105" t="s">
        <v>261</v>
      </c>
    </row>
    <row r="9" spans="2:8" ht="58.5" customHeight="1" x14ac:dyDescent="0.25">
      <c r="B9" s="801"/>
      <c r="C9" s="96" t="s">
        <v>228</v>
      </c>
      <c r="D9" s="105" t="s">
        <v>231</v>
      </c>
      <c r="F9" s="801"/>
      <c r="G9" s="96" t="s">
        <v>260</v>
      </c>
      <c r="H9" s="105"/>
    </row>
    <row r="10" spans="2:8" ht="30.75" thickBot="1" x14ac:dyDescent="0.3">
      <c r="B10" s="802"/>
      <c r="C10" s="106"/>
      <c r="D10" s="107" t="s">
        <v>262</v>
      </c>
      <c r="F10" s="802"/>
      <c r="G10" s="106"/>
      <c r="H10" s="107"/>
    </row>
    <row r="11" spans="2:8" ht="30" x14ac:dyDescent="0.25">
      <c r="B11" s="800" t="s">
        <v>222</v>
      </c>
      <c r="C11" s="103" t="s">
        <v>264</v>
      </c>
      <c r="D11" s="104" t="s">
        <v>263</v>
      </c>
      <c r="F11" s="800" t="s">
        <v>225</v>
      </c>
      <c r="G11" s="103" t="s">
        <v>253</v>
      </c>
      <c r="H11" s="104" t="s">
        <v>249</v>
      </c>
    </row>
    <row r="12" spans="2:8" ht="30" x14ac:dyDescent="0.25">
      <c r="B12" s="801"/>
      <c r="C12" s="96" t="s">
        <v>234</v>
      </c>
      <c r="D12" s="105" t="s">
        <v>235</v>
      </c>
      <c r="F12" s="801"/>
      <c r="G12" s="96" t="s">
        <v>251</v>
      </c>
      <c r="H12" s="105" t="s">
        <v>248</v>
      </c>
    </row>
    <row r="13" spans="2:8" ht="45" x14ac:dyDescent="0.25">
      <c r="B13" s="801"/>
      <c r="C13" s="96" t="s">
        <v>265</v>
      </c>
      <c r="D13" s="105" t="s">
        <v>236</v>
      </c>
      <c r="F13" s="801"/>
      <c r="G13" s="96" t="s">
        <v>252</v>
      </c>
      <c r="H13" s="105" t="s">
        <v>250</v>
      </c>
    </row>
    <row r="14" spans="2:8" ht="60" x14ac:dyDescent="0.25">
      <c r="B14" s="801"/>
      <c r="C14" s="96" t="s">
        <v>233</v>
      </c>
      <c r="D14" s="105" t="s">
        <v>237</v>
      </c>
      <c r="F14" s="801"/>
      <c r="G14" s="96" t="s">
        <v>254</v>
      </c>
      <c r="H14" s="105"/>
    </row>
    <row r="15" spans="2:8" ht="45.75" thickBot="1" x14ac:dyDescent="0.3">
      <c r="B15" s="802"/>
      <c r="C15" s="106"/>
      <c r="D15" s="107" t="s">
        <v>266</v>
      </c>
      <c r="F15" s="802"/>
      <c r="G15" s="106"/>
      <c r="H15" s="107"/>
    </row>
    <row r="16" spans="2:8" ht="30" x14ac:dyDescent="0.25">
      <c r="B16" s="796" t="s">
        <v>223</v>
      </c>
      <c r="C16" s="103" t="s">
        <v>240</v>
      </c>
      <c r="D16" s="104" t="s">
        <v>246</v>
      </c>
    </row>
    <row r="17" spans="2:4" ht="48" customHeight="1" x14ac:dyDescent="0.25">
      <c r="B17" s="797"/>
      <c r="C17" s="96" t="s">
        <v>238</v>
      </c>
      <c r="D17" s="105" t="s">
        <v>242</v>
      </c>
    </row>
    <row r="18" spans="2:4" ht="42.75" customHeight="1" x14ac:dyDescent="0.25">
      <c r="B18" s="797"/>
      <c r="C18" s="96" t="s">
        <v>239</v>
      </c>
      <c r="D18" s="105" t="s">
        <v>243</v>
      </c>
    </row>
    <row r="19" spans="2:4" ht="67.5" customHeight="1" x14ac:dyDescent="0.25">
      <c r="B19" s="797"/>
      <c r="C19" s="96" t="s">
        <v>241</v>
      </c>
      <c r="D19" s="105" t="s">
        <v>244</v>
      </c>
    </row>
    <row r="20" spans="2:4" ht="45" x14ac:dyDescent="0.25">
      <c r="B20" s="797"/>
      <c r="C20" s="96"/>
      <c r="D20" s="105" t="s">
        <v>245</v>
      </c>
    </row>
    <row r="21" spans="2:4" ht="15.75" thickBot="1" x14ac:dyDescent="0.3">
      <c r="B21" s="798"/>
      <c r="C21" s="106"/>
      <c r="D21" s="107" t="s">
        <v>267</v>
      </c>
    </row>
    <row r="22" spans="2:4" x14ac:dyDescent="0.25">
      <c r="B22" s="48"/>
      <c r="C22" s="112"/>
      <c r="D22" s="112"/>
    </row>
    <row r="23" spans="2:4" x14ac:dyDescent="0.25">
      <c r="B23" s="113"/>
      <c r="C23" s="112"/>
      <c r="D23" s="112"/>
    </row>
    <row r="24" spans="2:4" x14ac:dyDescent="0.25">
      <c r="B24" s="113"/>
      <c r="C24" s="112"/>
      <c r="D24" s="112"/>
    </row>
    <row r="25" spans="2:4" x14ac:dyDescent="0.25">
      <c r="B25" s="48"/>
      <c r="C25" s="48"/>
      <c r="D25" s="48"/>
    </row>
  </sheetData>
  <mergeCells count="7">
    <mergeCell ref="B16:B21"/>
    <mergeCell ref="F3:H3"/>
    <mergeCell ref="B3:D3"/>
    <mergeCell ref="B6:B10"/>
    <mergeCell ref="F6:F10"/>
    <mergeCell ref="B11:B15"/>
    <mergeCell ref="F11:F15"/>
  </mergeCells>
  <pageMargins left="0.7" right="0.7" top="0.75" bottom="0.75" header="0.3" footer="0.3"/>
  <pageSetup paperSize="16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5</vt:i4>
      </vt:variant>
    </vt:vector>
  </HeadingPairs>
  <TitlesOfParts>
    <vt:vector size="21" baseType="lpstr">
      <vt:lpstr>CHECK LIST</vt:lpstr>
      <vt:lpstr>OCI</vt:lpstr>
      <vt:lpstr>DESCRIPCIÓN RIESGOS</vt:lpstr>
      <vt:lpstr>CRITERIOS CALIFIC. PROBABILIDAD</vt:lpstr>
      <vt:lpstr>CRITERIOS PARA CALIFIC. IMPACTO</vt:lpstr>
      <vt:lpstr>DESPLAZAMIENTO RIESGO INHERENTE</vt:lpstr>
      <vt:lpstr>MAPA DE RIESGOS</vt:lpstr>
      <vt:lpstr>EVALUACIÓN CONTROLES</vt:lpstr>
      <vt:lpstr>MAPA DE CALOR RIESGOS UAEOS</vt:lpstr>
      <vt:lpstr>PESO CONTROLES</vt:lpstr>
      <vt:lpstr>CONTROLES</vt:lpstr>
      <vt:lpstr>SEGUIMIENTO</vt:lpstr>
      <vt:lpstr>RESUMEN</vt:lpstr>
      <vt:lpstr>CAUSA RAIZ</vt:lpstr>
      <vt:lpstr>NIVEL CALIFICAR IMPACTO RESUMEN</vt:lpstr>
      <vt:lpstr>NIVELES CALIFICAR IMPACTO</vt:lpstr>
      <vt:lpstr>'CHECK LIST'!Área_de_impresión</vt:lpstr>
      <vt:lpstr>'MAPA DE RIESGOS'!Área_de_impresión</vt:lpstr>
      <vt:lpstr>OCI!Área_de_impresión</vt:lpstr>
      <vt:lpstr>'CHECK LIST'!Títulos_a_imprimir</vt:lpstr>
      <vt:lpstr>'MAPA DE RIESGOS'!Títulos_a_imprimir</vt:lpstr>
    </vt:vector>
  </TitlesOfParts>
  <Company>Organizaciones Solidarias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Jorge Ismael Muñoz Rodriguez</dc:creator>
  <cp:lastModifiedBy>Jorge Ismael Muñoz Rodriguez</cp:lastModifiedBy>
  <cp:lastPrinted>2020-01-20T20:05:45Z</cp:lastPrinted>
  <dcterms:created xsi:type="dcterms:W3CDTF">2013-04-16T15:36:12Z</dcterms:created>
  <dcterms:modified xsi:type="dcterms:W3CDTF">2020-01-20T20:26:48Z</dcterms:modified>
</cp:coreProperties>
</file>