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mc:AlternateContent xmlns:mc="http://schemas.openxmlformats.org/markup-compatibility/2006">
    <mc:Choice Requires="x15">
      <x15ac:absPath xmlns:x15ac="http://schemas.microsoft.com/office/spreadsheetml/2010/11/ac" url="N:\GESTION 2019\1. Pensamiento y Direccionamiento\1.Planeación Estrategica Institucional\1.4 Planes integrados\1. Planes\4.2.9 Plan Anticorrupción y de Atención al Ciudadano\4.2.9.5 Seguimiento Plan Anticorrupcion\final\"/>
    </mc:Choice>
  </mc:AlternateContent>
  <xr:revisionPtr revIDLastSave="0" documentId="13_ncr:1_{E2DE3A55-FE2D-4D2A-A22A-D3D1BD07DF37}" xr6:coauthVersionLast="36" xr6:coauthVersionMax="36" xr10:uidLastSave="{00000000-0000-0000-0000-000000000000}"/>
  <bookViews>
    <workbookView xWindow="0" yWindow="0" windowWidth="28800" windowHeight="12435" firstSheet="2" activeTab="6" xr2:uid="{00000000-000D-0000-FFFF-FFFF00000000}"/>
  </bookViews>
  <sheets>
    <sheet name="Gestión Riesgo Corrupción " sheetId="2" state="hidden" r:id="rId1"/>
    <sheet name="1 Gestion de Riesgo Corrupcion " sheetId="9" r:id="rId2"/>
    <sheet name="Estrategias de Racionalizacion" sheetId="10" r:id="rId3"/>
    <sheet name="3 Rendicion de Cuentas" sheetId="11" r:id="rId4"/>
    <sheet name="4 Atencion al Ciudadano " sheetId="12" r:id="rId5"/>
    <sheet name="5 Transparencia y Acc. Info" sheetId="13" r:id="rId6"/>
    <sheet name="TOTAL" sheetId="15" r:id="rId7"/>
    <sheet name="AVANCES" sheetId="7" state="hidden" r:id="rId8"/>
  </sheets>
  <externalReferences>
    <externalReference r:id="rId9"/>
    <externalReference r:id="rId10"/>
    <externalReference r:id="rId11"/>
    <externalReference r:id="rId12"/>
    <externalReference r:id="rId13"/>
    <externalReference r:id="rId14"/>
  </externalReferences>
  <definedNames>
    <definedName name="_xlnm._FilterDatabase" localSheetId="5" hidden="1">'5 Transparencia y Acc. Info'!$A$4:$T$16</definedName>
    <definedName name="_xlnm._FilterDatabase" localSheetId="0" hidden="1">'Gestión Riesgo Corrupción '!$A$3:$G$14</definedName>
    <definedName name="A_Obj1" localSheetId="3">OFFSET(#REF!,0,0,COUNTA(#REF!)-1,1)</definedName>
    <definedName name="A_Obj1" localSheetId="4">OFFSET(#REF!,0,0,COUNTA(#REF!)-1,1)</definedName>
    <definedName name="A_Obj1" localSheetId="5">OFFSET(#REF!,0,0,COUNTA(#REF!)-1,1)</definedName>
    <definedName name="A_Obj1" localSheetId="2">OFFSET(#REF!,0,0,COUNTA(#REF!)-1,1)</definedName>
    <definedName name="A_Obj1" localSheetId="6">OFFSET(#REF!,0,0,COUNTA(#REF!)-1,1)</definedName>
    <definedName name="A_Obj1">OFFSET(#REF!,0,0,COUNTA(#REF!)-1,1)</definedName>
    <definedName name="A_Obj2" localSheetId="4">OFFSET(#REF!,0,0,COUNTA(#REF!)-1,1)</definedName>
    <definedName name="A_Obj2" localSheetId="2">OFFSET(#REF!,0,0,COUNTA(#REF!)-1,1)</definedName>
    <definedName name="A_Obj2" localSheetId="6">OFFSET(#REF!,0,0,COUNTA(#REF!)-1,1)</definedName>
    <definedName name="A_Obj2">OFFSET(#REF!,0,0,COUNTA(#REF!)-1,1)</definedName>
    <definedName name="A_Obj3" localSheetId="4">OFFSET(#REF!,0,0,COUNTA(#REF!)-1,1)</definedName>
    <definedName name="A_Obj3" localSheetId="2">OFFSET(#REF!,0,0,COUNTA(#REF!)-1,1)</definedName>
    <definedName name="A_Obj3" localSheetId="6">OFFSET(#REF!,0,0,COUNTA(#REF!)-1,1)</definedName>
    <definedName name="A_Obj3">OFFSET(#REF!,0,0,COUNTA(#REF!)-1,1)</definedName>
    <definedName name="A_Obj4" localSheetId="4">OFFSET(#REF!,0,0,COUNTA(#REF!)-1,1)</definedName>
    <definedName name="A_Obj4" localSheetId="2">OFFSET(#REF!,0,0,COUNTA(#REF!)-1,1)</definedName>
    <definedName name="A_Obj4" localSheetId="6">OFFSET(#REF!,0,0,COUNTA(#REF!)-1,1)</definedName>
    <definedName name="A_Obj4">OFFSET(#REF!,0,0,COUNTA(#REF!)-1,1)</definedName>
    <definedName name="Acc_1" localSheetId="3">#REF!</definedName>
    <definedName name="Acc_1" localSheetId="4">#REF!</definedName>
    <definedName name="Acc_1" localSheetId="5">#REF!</definedName>
    <definedName name="Acc_1" localSheetId="2">#REF!</definedName>
    <definedName name="Acc_1" localSheetId="6">#REF!</definedName>
    <definedName name="Acc_1">#REF!</definedName>
    <definedName name="Acc_2" localSheetId="3">#REF!</definedName>
    <definedName name="Acc_2" localSheetId="4">#REF!</definedName>
    <definedName name="Acc_2" localSheetId="5">#REF!</definedName>
    <definedName name="Acc_2" localSheetId="2">#REF!</definedName>
    <definedName name="Acc_2" localSheetId="6">#REF!</definedName>
    <definedName name="Acc_2">#REF!</definedName>
    <definedName name="Acc_3" localSheetId="4">#REF!</definedName>
    <definedName name="Acc_3" localSheetId="2">#REF!</definedName>
    <definedName name="Acc_3" localSheetId="6">#REF!</definedName>
    <definedName name="Acc_3">#REF!</definedName>
    <definedName name="Acc_4" localSheetId="4">#REF!</definedName>
    <definedName name="Acc_4" localSheetId="2">#REF!</definedName>
    <definedName name="Acc_4" localSheetId="6">#REF!</definedName>
    <definedName name="Acc_4">#REF!</definedName>
    <definedName name="Acc_5" localSheetId="4">#REF!</definedName>
    <definedName name="Acc_5" localSheetId="2">#REF!</definedName>
    <definedName name="Acc_5" localSheetId="6">#REF!</definedName>
    <definedName name="Acc_5">#REF!</definedName>
    <definedName name="Acc_6" localSheetId="4">#REF!</definedName>
    <definedName name="Acc_6" localSheetId="2">#REF!</definedName>
    <definedName name="Acc_6" localSheetId="6">#REF!</definedName>
    <definedName name="Acc_6">#REF!</definedName>
    <definedName name="Acc_7" localSheetId="4">#REF!</definedName>
    <definedName name="Acc_7" localSheetId="2">#REF!</definedName>
    <definedName name="Acc_7" localSheetId="6">#REF!</definedName>
    <definedName name="Acc_7">#REF!</definedName>
    <definedName name="Acc_8" localSheetId="4">#REF!</definedName>
    <definedName name="Acc_8" localSheetId="2">#REF!</definedName>
    <definedName name="Acc_8" localSheetId="6">#REF!</definedName>
    <definedName name="Acc_8">#REF!</definedName>
    <definedName name="Acc_9" localSheetId="4">#REF!</definedName>
    <definedName name="Acc_9" localSheetId="2">#REF!</definedName>
    <definedName name="Acc_9" localSheetId="6">#REF!</definedName>
    <definedName name="Acc_9">#REF!</definedName>
    <definedName name="Admin" localSheetId="4">[1]TABLA!$Q$2:$Q$3</definedName>
    <definedName name="Admin" localSheetId="2">[2]TABLA!$Q$2:$Q$3</definedName>
    <definedName name="Admin" localSheetId="6">[3]TABLA!$Q$2:$Q$3</definedName>
    <definedName name="Admin">[4]TABLA!$Q$2:$Q$3</definedName>
    <definedName name="Agricultura" localSheetId="4">[1]TABLA!#REF!</definedName>
    <definedName name="Agricultura" localSheetId="5">[4]TABLA!#REF!</definedName>
    <definedName name="Agricultura" localSheetId="2">[2]TABLA!#REF!</definedName>
    <definedName name="Agricultura" localSheetId="6">[3]TABLA!#REF!</definedName>
    <definedName name="Agricultura">[4]TABLA!#REF!</definedName>
    <definedName name="Agricultura_y_Desarrollo_Rural" localSheetId="4">[1]TABLA!#REF!</definedName>
    <definedName name="Agricultura_y_Desarrollo_Rural" localSheetId="5">[4]TABLA!#REF!</definedName>
    <definedName name="Agricultura_y_Desarrollo_Rural" localSheetId="2">[2]TABLA!#REF!</definedName>
    <definedName name="Agricultura_y_Desarrollo_Rural" localSheetId="6">[3]TABLA!#REF!</definedName>
    <definedName name="Agricultura_y_Desarrollo_Rural">[4]TABLA!#REF!</definedName>
    <definedName name="Ambiental" localSheetId="4">'[1]Tablas instituciones'!$D$2:$D$9</definedName>
    <definedName name="Ambiental" localSheetId="2">'[2]Tablas instituciones'!$D$2:$D$9</definedName>
    <definedName name="Ambiental" localSheetId="6">'[3]Tablas instituciones'!$D$2:$D$9</definedName>
    <definedName name="Ambiental">'[4]Tablas instituciones'!$D$2:$D$9</definedName>
    <definedName name="ambiente" localSheetId="4">[1]TABLA!#REF!</definedName>
    <definedName name="ambiente" localSheetId="5">[4]TABLA!#REF!</definedName>
    <definedName name="ambiente" localSheetId="2">[2]TABLA!#REF!</definedName>
    <definedName name="ambiente" localSheetId="6">[3]TABLA!#REF!</definedName>
    <definedName name="ambiente">[4]TABLA!#REF!</definedName>
    <definedName name="Ambiente_y_Desarrollo_Sostenible" localSheetId="4">[1]TABLA!#REF!</definedName>
    <definedName name="Ambiente_y_Desarrollo_Sostenible" localSheetId="5">[4]TABLA!#REF!</definedName>
    <definedName name="Ambiente_y_Desarrollo_Sostenible" localSheetId="2">[2]TABLA!#REF!</definedName>
    <definedName name="Ambiente_y_Desarrollo_Sostenible" localSheetId="6">[3]TABLA!#REF!</definedName>
    <definedName name="Ambiente_y_Desarrollo_Sostenible">[4]TABLA!#REF!</definedName>
    <definedName name="_xlnm.Print_Area" localSheetId="2">'Estrategias de Racionalizacion'!$A$5:$J$31</definedName>
    <definedName name="_xlnm.Print_Area" localSheetId="0">'Gestión Riesgo Corrupción '!$A$1:$H$14</definedName>
    <definedName name="Ciencia__Tecnología_e_innovación" localSheetId="3">[4]TABLA!#REF!</definedName>
    <definedName name="Ciencia__Tecnología_e_innovación" localSheetId="4">[1]TABLA!#REF!</definedName>
    <definedName name="Ciencia__Tecnología_e_innovación" localSheetId="5">[4]TABLA!#REF!</definedName>
    <definedName name="Ciencia__Tecnología_e_innovación" localSheetId="2">[2]TABLA!#REF!</definedName>
    <definedName name="Ciencia__Tecnología_e_innovación" localSheetId="6">[3]TABLA!#REF!</definedName>
    <definedName name="Ciencia__Tecnología_e_innovación">[4]TABLA!#REF!</definedName>
    <definedName name="clases1">[5]TABLA!$G$2:$G$5</definedName>
    <definedName name="Comercio__Industria_y_Turismo" localSheetId="4">[1]TABLA!#REF!</definedName>
    <definedName name="Comercio__Industria_y_Turismo" localSheetId="5">[4]TABLA!#REF!</definedName>
    <definedName name="Comercio__Industria_y_Turismo" localSheetId="2">[2]TABLA!#REF!</definedName>
    <definedName name="Comercio__Industria_y_Turismo" localSheetId="6">[3]TABLA!#REF!</definedName>
    <definedName name="Comercio__Industria_y_Turismo">[4]TABLA!#REF!</definedName>
    <definedName name="Departamentos" localSheetId="3">#REF!</definedName>
    <definedName name="Departamentos" localSheetId="4">#REF!</definedName>
    <definedName name="Departamentos" localSheetId="5">#REF!</definedName>
    <definedName name="departamentos" localSheetId="2">[2]TABLA!$D$2:$D$36</definedName>
    <definedName name="Departamentos" localSheetId="6">#REF!</definedName>
    <definedName name="Departamentos">#REF!</definedName>
    <definedName name="fdqs">'[1]Tablas instituciones'!$D$2:$D$9</definedName>
    <definedName name="Fuentes" localSheetId="3">#REF!</definedName>
    <definedName name="Fuentes" localSheetId="4">#REF!</definedName>
    <definedName name="Fuentes" localSheetId="5">#REF!</definedName>
    <definedName name="Fuentes" localSheetId="2">#REF!</definedName>
    <definedName name="Fuentes" localSheetId="6">#REF!</definedName>
    <definedName name="Fuentes">#REF!</definedName>
    <definedName name="Indicadores" localSheetId="3">#REF!</definedName>
    <definedName name="Indicadores" localSheetId="4">#REF!</definedName>
    <definedName name="Indicadores" localSheetId="5">#REF!</definedName>
    <definedName name="Indicadores" localSheetId="2">#REF!</definedName>
    <definedName name="Indicadores" localSheetId="6">#REF!</definedName>
    <definedName name="Indicadores">#REF!</definedName>
    <definedName name="nivel" localSheetId="4">[1]TABLA!$C$2:$C$3</definedName>
    <definedName name="nivel" localSheetId="2">[2]TABLA!$C$2:$C$3</definedName>
    <definedName name="nivel" localSheetId="6">[3]TABLA!$C$2:$C$3</definedName>
    <definedName name="nivel">[4]TABLA!$C$2:$C$3</definedName>
    <definedName name="Objetivos" localSheetId="3">OFFSET(#REF!,0,0,COUNTA(#REF!)-1,1)</definedName>
    <definedName name="Objetivos" localSheetId="4">OFFSET(#REF!,0,0,COUNTA(#REF!)-1,1)</definedName>
    <definedName name="Objetivos" localSheetId="5">OFFSET(#REF!,0,0,COUNTA(#REF!)-1,1)</definedName>
    <definedName name="Objetivos" localSheetId="6">OFFSET(#REF!,0,0,COUNTA(#REF!)-1,1)</definedName>
    <definedName name="Objetivos">OFFSET(#REF!,0,0,COUNTA(#REF!)-1,1)</definedName>
    <definedName name="orden" localSheetId="4">[1]TABLA!$A$3:$A$4</definedName>
    <definedName name="orden" localSheetId="2">[2]TABLA!$A$3:$A$4</definedName>
    <definedName name="orden" localSheetId="6">[3]TABLA!$A$3:$A$4</definedName>
    <definedName name="orden">[4]TABLA!$A$3:$A$4</definedName>
    <definedName name="sector" localSheetId="4">[1]TABLA!$B$2:$B$26</definedName>
    <definedName name="sector" localSheetId="2">[2]TABLA!$B$2:$B$26</definedName>
    <definedName name="sector" localSheetId="6">[3]TABLA!$B$2:$B$26</definedName>
    <definedName name="sector">[4]TABLA!$B$2:$B$26</definedName>
    <definedName name="Tipos" localSheetId="4">[1]TABLA!$G$2:$G$4</definedName>
    <definedName name="Tipos" localSheetId="2">[2]TABLA!$G$2:$G$4</definedName>
    <definedName name="Tipos" localSheetId="6">[3]TABLA!$G$2:$G$4</definedName>
    <definedName name="Tipos">[4]TABLA!$G$2:$G$4</definedName>
    <definedName name="_xlnm.Print_Titles" localSheetId="2">'Estrategias de Racionalizacion'!$5:$16</definedName>
    <definedName name="_xlnm.Print_Titles" localSheetId="0">'Gestión Riesgo Corrupción '!$1:$3</definedName>
    <definedName name="vigencias" localSheetId="4">[1]TABLA!$E$2:$E$7</definedName>
    <definedName name="vigencias" localSheetId="2">[2]TABLA!$E$2:$E$7</definedName>
    <definedName name="vigencias" localSheetId="6">[3]TABLA!$E$2:$E$7</definedName>
    <definedName name="vigencias">[4]TABLA!$E$2:$E$7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12" l="1"/>
  <c r="Q17" i="10" l="1"/>
  <c r="S17" i="10" s="1"/>
  <c r="O13" i="13" l="1"/>
  <c r="O11" i="13" l="1"/>
  <c r="O6" i="13" l="1"/>
  <c r="P6" i="13"/>
  <c r="O7" i="13"/>
  <c r="P7" i="13"/>
  <c r="O8" i="13"/>
  <c r="P8" i="13"/>
  <c r="O9" i="13"/>
  <c r="P9" i="13"/>
  <c r="O10" i="13"/>
  <c r="P10" i="13"/>
  <c r="P11" i="13"/>
  <c r="O12" i="13"/>
  <c r="P12" i="13"/>
  <c r="P13" i="13"/>
  <c r="O14" i="13"/>
  <c r="P14" i="13"/>
  <c r="O15" i="13"/>
  <c r="P15" i="13"/>
  <c r="O16" i="13"/>
  <c r="P16" i="13"/>
  <c r="P5" i="13"/>
  <c r="O5" i="13"/>
  <c r="O6" i="12"/>
  <c r="Q6" i="12" s="1"/>
  <c r="O7" i="12"/>
  <c r="O8" i="12"/>
  <c r="O9" i="12"/>
  <c r="Q9" i="12" s="1"/>
  <c r="O10" i="12"/>
  <c r="Q10" i="12" s="1"/>
  <c r="O11" i="12"/>
  <c r="O12" i="12"/>
  <c r="O13" i="12"/>
  <c r="Q13" i="12" s="1"/>
  <c r="O14" i="12"/>
  <c r="O15" i="12"/>
  <c r="O5" i="12"/>
  <c r="P6" i="12"/>
  <c r="P7" i="12"/>
  <c r="P8" i="12"/>
  <c r="P9" i="12"/>
  <c r="P10" i="12"/>
  <c r="P11" i="12"/>
  <c r="P12" i="12"/>
  <c r="P13" i="12"/>
  <c r="P14" i="12"/>
  <c r="P15" i="12"/>
  <c r="P5" i="12"/>
  <c r="Q5" i="12" s="1"/>
  <c r="N6" i="11"/>
  <c r="O6" i="11"/>
  <c r="N7" i="11"/>
  <c r="O7" i="11"/>
  <c r="N8" i="11"/>
  <c r="O8" i="11"/>
  <c r="N9" i="11"/>
  <c r="O9" i="11"/>
  <c r="N10" i="11"/>
  <c r="O10" i="11"/>
  <c r="N11" i="11"/>
  <c r="O11" i="11"/>
  <c r="N12" i="11"/>
  <c r="O12" i="11"/>
  <c r="N13" i="11"/>
  <c r="O13" i="11"/>
  <c r="N14" i="11"/>
  <c r="O14" i="11"/>
  <c r="N15" i="11"/>
  <c r="O15" i="11"/>
  <c r="N16" i="11"/>
  <c r="O16" i="11"/>
  <c r="N17" i="11"/>
  <c r="O17" i="11"/>
  <c r="O5" i="11"/>
  <c r="N5" i="11"/>
  <c r="O6" i="9"/>
  <c r="O7" i="9"/>
  <c r="O8" i="9"/>
  <c r="O9" i="9"/>
  <c r="O10" i="9"/>
  <c r="O11" i="9"/>
  <c r="O12" i="9"/>
  <c r="O13" i="9"/>
  <c r="O14" i="9"/>
  <c r="O15" i="9"/>
  <c r="N6" i="9"/>
  <c r="N7" i="9"/>
  <c r="N8" i="9"/>
  <c r="N9" i="9"/>
  <c r="N10" i="9"/>
  <c r="N11" i="9"/>
  <c r="N12" i="9"/>
  <c r="N13" i="9"/>
  <c r="N14" i="9"/>
  <c r="N15" i="9"/>
  <c r="O5" i="9"/>
  <c r="N5" i="9"/>
  <c r="P6" i="11" l="1"/>
  <c r="P8" i="11"/>
  <c r="P12" i="11"/>
  <c r="P11" i="11"/>
  <c r="Q8" i="13"/>
  <c r="Q12" i="12"/>
  <c r="Q15" i="12"/>
  <c r="Q14" i="12"/>
  <c r="P5" i="9"/>
  <c r="Q7" i="13"/>
  <c r="P13" i="11"/>
  <c r="P9" i="11"/>
  <c r="Q13" i="13"/>
  <c r="Q11" i="13"/>
  <c r="Q12" i="13"/>
  <c r="Q10" i="13"/>
  <c r="Q9" i="13"/>
  <c r="Q16" i="13"/>
  <c r="Q15" i="13"/>
  <c r="Q14" i="13"/>
  <c r="Q6" i="13"/>
  <c r="P10" i="11"/>
  <c r="P17" i="11"/>
  <c r="P15" i="11"/>
  <c r="P16" i="11"/>
  <c r="P7" i="11"/>
  <c r="P14" i="11"/>
  <c r="P5" i="11"/>
  <c r="Q8" i="12"/>
  <c r="Q7" i="12"/>
  <c r="C30" i="15" s="1"/>
  <c r="F30" i="15" s="1"/>
  <c r="C8" i="15"/>
  <c r="F8" i="15" s="1"/>
  <c r="C7" i="15"/>
  <c r="F7" i="15" s="1"/>
  <c r="C6" i="15"/>
  <c r="F6" i="15" s="1"/>
  <c r="C5" i="15"/>
  <c r="F5" i="15" s="1"/>
  <c r="C4" i="15"/>
  <c r="F4" i="15" s="1"/>
  <c r="P18" i="11" l="1"/>
  <c r="C29" i="15" s="1"/>
  <c r="F29" i="15" s="1"/>
  <c r="F9" i="15"/>
  <c r="D30" i="15"/>
  <c r="D29" i="15" l="1"/>
  <c r="E13" i="7"/>
  <c r="D12" i="7"/>
  <c r="F12" i="7" s="1"/>
  <c r="D11" i="7"/>
  <c r="F11" i="7" s="1"/>
  <c r="D10" i="7"/>
  <c r="F10" i="7" s="1"/>
  <c r="D9" i="7"/>
  <c r="F9" i="7" s="1"/>
  <c r="F8" i="7"/>
  <c r="F13" i="7" s="1"/>
  <c r="D8" i="7"/>
  <c r="D13" i="7" s="1"/>
  <c r="Q5" i="13"/>
  <c r="Q17" i="13" s="1"/>
  <c r="C31" i="15" s="1"/>
  <c r="K19" i="10"/>
  <c r="S19" i="10"/>
  <c r="C28" i="15" s="1"/>
  <c r="P15" i="9"/>
  <c r="P14" i="9"/>
  <c r="P16" i="9" s="1"/>
  <c r="C27" i="15" s="1"/>
  <c r="P13" i="9"/>
  <c r="P12" i="9"/>
  <c r="P11" i="9"/>
  <c r="P10" i="9"/>
  <c r="P9" i="9"/>
  <c r="P8" i="9"/>
  <c r="P7" i="9"/>
  <c r="P6" i="9"/>
  <c r="L14" i="2"/>
  <c r="O14" i="2" s="1"/>
  <c r="P14" i="2" s="1"/>
  <c r="L13" i="2"/>
  <c r="O13" i="2" s="1"/>
  <c r="P13" i="2" s="1"/>
  <c r="L12" i="2"/>
  <c r="O12" i="2" s="1"/>
  <c r="P12" i="2" s="1"/>
  <c r="L11" i="2"/>
  <c r="O11" i="2" s="1"/>
  <c r="P11" i="2" s="1"/>
  <c r="L10" i="2"/>
  <c r="O10" i="2" s="1"/>
  <c r="P10" i="2" s="1"/>
  <c r="L9" i="2"/>
  <c r="O9" i="2" s="1"/>
  <c r="P9" i="2" s="1"/>
  <c r="L8" i="2"/>
  <c r="O8" i="2" s="1"/>
  <c r="P8" i="2" s="1"/>
  <c r="L7" i="2"/>
  <c r="O7" i="2" s="1"/>
  <c r="P7" i="2" s="1"/>
  <c r="L6" i="2"/>
  <c r="O6" i="2" s="1"/>
  <c r="P6" i="2" s="1"/>
  <c r="L5" i="2"/>
  <c r="O5" i="2" s="1"/>
  <c r="P5" i="2" s="1"/>
  <c r="L4" i="2"/>
  <c r="O4" i="2" s="1"/>
  <c r="P4" i="2" s="1"/>
  <c r="F31" i="15" l="1"/>
  <c r="D31" i="15"/>
  <c r="F28" i="15"/>
  <c r="D28" i="15"/>
  <c r="F27" i="15"/>
  <c r="F32" i="15" s="1"/>
  <c r="D2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Miriam Diaz Diaz</author>
    <author>mprada</author>
    <author>Jaime Orlando Delgado Gordillo</author>
  </authors>
  <commentList>
    <comment ref="C15" authorId="0" shapeId="0" xr:uid="{00000000-0006-0000-0200-000001000000}">
      <text>
        <r>
          <rPr>
            <sz val="12"/>
            <color indexed="81"/>
            <rFont val="Tahoma"/>
            <family val="2"/>
          </rPr>
          <t>Seleccione la modalidad de la mejora a realizar (normativa, administrativa o tecnológica)</t>
        </r>
      </text>
    </comment>
    <comment ref="D15" authorId="0" shapeId="0" xr:uid="{00000000-0006-0000-0200-000002000000}">
      <text>
        <r>
          <rPr>
            <sz val="12"/>
            <color indexed="81"/>
            <rFont val="Tahoma"/>
            <family val="2"/>
          </rPr>
          <t>Seleccione la opción de racionalización que aplica, según el tipo de racionalización elegido</t>
        </r>
      </text>
    </comment>
    <comment ref="E15" authorId="0" shapeId="0" xr:uid="{00000000-0006-0000-0200-000003000000}">
      <text>
        <r>
          <rPr>
            <sz val="12"/>
            <color indexed="81"/>
            <rFont val="Tahoma"/>
            <family val="2"/>
          </rPr>
          <t>De manera concreta describa como está u opera actualmente el trámite, proceso o procedimiento, es decir, antes de realizar la mejora a proponer</t>
        </r>
      </text>
    </comment>
    <comment ref="F15" authorId="1" shapeId="0" xr:uid="{00000000-0006-0000-0200-000004000000}">
      <text>
        <r>
          <rPr>
            <sz val="12"/>
            <color indexed="81"/>
            <rFont val="Tahoma"/>
            <family val="2"/>
          </rPr>
          <t>De manera concreta describa en qué consiste la acción de mejora o racionalización a realizar al trámite, proceso o procedimiento.</t>
        </r>
      </text>
    </comment>
    <comment ref="G15" authorId="0" shapeId="0" xr:uid="{00000000-0006-0000-0200-000005000000}">
      <text>
        <r>
          <rPr>
            <sz val="12"/>
            <color indexed="81"/>
            <rFont val="Tahoma"/>
            <family val="2"/>
          </rPr>
          <t>De manera concreta describa el impacto que tiene la mejora en el ciudadano y/o la entidad, expresada en reducción de tiempo o costos</t>
        </r>
      </text>
    </comment>
    <comment ref="H15" authorId="2" shapeId="0" xr:uid="{00000000-0006-0000-0200-000006000000}">
      <text>
        <r>
          <rPr>
            <sz val="12"/>
            <color indexed="81"/>
            <rFont val="Tahoma"/>
            <family val="2"/>
          </rPr>
          <t>Ärea dentro de la entidad que lidera la racionalización del trámite, proceso o procedimiento</t>
        </r>
      </text>
    </comment>
    <comment ref="I16" authorId="2" shapeId="0" xr:uid="{00000000-0006-0000-0200-000007000000}">
      <text>
        <r>
          <rPr>
            <sz val="12"/>
            <color indexed="81"/>
            <rFont val="Tahoma"/>
            <family val="2"/>
          </rPr>
          <t>Indique la fecha de inicio de las acciones de racionalización a realizar</t>
        </r>
      </text>
    </comment>
    <comment ref="J16" authorId="2" shapeId="0" xr:uid="{00000000-0006-0000-0200-00000800000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<sst xmlns="http://schemas.openxmlformats.org/spreadsheetml/2006/main" count="626" uniqueCount="367">
  <si>
    <t xml:space="preserve">Plan Anticorrupción y de Atención al Ciudadano                                                                                                                                                                                   </t>
  </si>
  <si>
    <t>Componente 1: Gestión del Riesgo de Corrupción</t>
  </si>
  <si>
    <t>Subcomponente</t>
  </si>
  <si>
    <t xml:space="preserve"> Actividades</t>
  </si>
  <si>
    <t>Meta o producto</t>
  </si>
  <si>
    <t>Fecha programada</t>
  </si>
  <si>
    <t>Política de Administración de Riesgos de Corrupción</t>
  </si>
  <si>
    <t>1.1</t>
  </si>
  <si>
    <t>Director de Investigaciones y Planeación, y Coordinación de Planeación y Estadística.</t>
  </si>
  <si>
    <t>Construcción del Mapa de Riesgos de Corrupción</t>
  </si>
  <si>
    <t>2.1</t>
  </si>
  <si>
    <t>Coordinación de Planeación y Estadística y Líderes de procesos</t>
  </si>
  <si>
    <t>2.2</t>
  </si>
  <si>
    <t>Consolidación y publicación de la matriz de riesgos de corrupción para consulta de la ciudadanía</t>
  </si>
  <si>
    <t>Coordinación de Planeación y Estadística.</t>
  </si>
  <si>
    <t xml:space="preserve"> Consulta y divulgación </t>
  </si>
  <si>
    <t>3.1</t>
  </si>
  <si>
    <t>Recibir y consoldidar las observaciones enviadas por parte la ciudadanía con respecto al mapa de riesgos de corrupción</t>
  </si>
  <si>
    <t>3.2</t>
  </si>
  <si>
    <t>Publicación en firme del mapa de riesgos de corrupción pagina Web de la Entidad y en la pagina Gobierno en Línea- GEL</t>
  </si>
  <si>
    <t xml:space="preserve"> Monitoreo o revisión</t>
  </si>
  <si>
    <t>4.1</t>
  </si>
  <si>
    <t>Mapas de riesgo de los procesos con monitoreo y revisión diligenciado</t>
  </si>
  <si>
    <t>Líderes de proceso</t>
  </si>
  <si>
    <t>4.2</t>
  </si>
  <si>
    <t>4.3</t>
  </si>
  <si>
    <t>Seguimiento</t>
  </si>
  <si>
    <t>Seguimiento Oficina de control interno</t>
  </si>
  <si>
    <t>Jefe de Control Interno</t>
  </si>
  <si>
    <t>Enero - Marzo</t>
  </si>
  <si>
    <t>Abril - Junio</t>
  </si>
  <si>
    <t>Julio - Septiembre</t>
  </si>
  <si>
    <t>Octubre - Diciembre</t>
  </si>
  <si>
    <t>AVANCES</t>
  </si>
  <si>
    <t>META</t>
  </si>
  <si>
    <t>Ponderación actividad específica</t>
  </si>
  <si>
    <t>TOTAL Ejecutado</t>
  </si>
  <si>
    <t>Avance por Actividad Específica</t>
  </si>
  <si>
    <t>Descripción de Avance</t>
  </si>
  <si>
    <t>Avance por Actividad General</t>
  </si>
  <si>
    <t>5.1</t>
  </si>
  <si>
    <t>5.2</t>
  </si>
  <si>
    <t>COMPONENTES</t>
  </si>
  <si>
    <t>Ponderación de cada componente</t>
  </si>
  <si>
    <t>Gestión Riesgo de Corrupción</t>
  </si>
  <si>
    <t>Racionalización de Trámites</t>
  </si>
  <si>
    <t>Rendición de Cuentas</t>
  </si>
  <si>
    <t>Atención al Ciudadano</t>
  </si>
  <si>
    <t>Avance de cada Componente</t>
  </si>
  <si>
    <t>Avance Total</t>
  </si>
  <si>
    <t>Transparencia y Acceso a la Información</t>
  </si>
  <si>
    <t>Grupo</t>
  </si>
  <si>
    <t>Responsable</t>
  </si>
  <si>
    <t>5.3</t>
  </si>
  <si>
    <t>Realizar primer monitoreo a Mapas de riesgo de corrupción del proceso</t>
  </si>
  <si>
    <t>Realizar segundo monitoreo a Mapas de riesgo de corrupción del proceso</t>
  </si>
  <si>
    <t>Realizar tercer monitoreo a Mapas de riesgo de corrupción del proceso</t>
  </si>
  <si>
    <t>Realizar primer seguimiento a Mapas de riesgo de corrupción</t>
  </si>
  <si>
    <t>Realizar segundo seguimiento a Mapas de riesgo de corrupción</t>
  </si>
  <si>
    <t>Realizar tercer seguimiento a Mapas de riesgo de corrupción</t>
  </si>
  <si>
    <t>Revisión de la actual politica de administración de riesgos de la Unidad, para su actualizacion permanente</t>
  </si>
  <si>
    <t>Una Política de Administración de riesgos actualizada</t>
  </si>
  <si>
    <t xml:space="preserve">Una Matriz de riesgos de corrupción publicada en la página web de la Unidad www.orgsolidarias.gov.co </t>
  </si>
  <si>
    <t>Un documento de identificación y valoración de riesgos de corrupción por procesos</t>
  </si>
  <si>
    <t>Un documento de consolidación de las observaciones recibidas</t>
  </si>
  <si>
    <t>Un Mapa de riesgos de corrupción publicado</t>
  </si>
  <si>
    <t xml:space="preserve">Coordinador de Planeacion y Estadistica
</t>
  </si>
  <si>
    <t xml:space="preserve">Director de Investigaciones y Planeación 
Coordinador de Planeacion y Estadistica
</t>
  </si>
  <si>
    <t>Revisar y actualizar la identificación y valoración de los riesgos de corrupción de conformidad con la guia para la gestión del riesgo de corrupción 2018</t>
  </si>
  <si>
    <t>Revisión  de la política de administración de riesgos de la Unidad, para su actualización permanente</t>
  </si>
  <si>
    <t>Director Técnico</t>
  </si>
  <si>
    <t xml:space="preserve">Coordinador </t>
  </si>
  <si>
    <t>Revisar y actualizar la identificación y valoración de los riesgos de corrupción de conformidad con la guía para la gestión del riesgo de corrupción 2018</t>
  </si>
  <si>
    <t>Planeación y Estadística</t>
  </si>
  <si>
    <t>Consolidación y publicación de la matriz de riesgos de corrupción para consulta de la ciudadanía.</t>
  </si>
  <si>
    <t>Recibir y consolidar las observaciones enviadas por parte la ciudadanía con respecto al mapa de riesgos de corrupción</t>
  </si>
  <si>
    <t>Publicación en firme del mapa de riesgos de corrupción página Web de la Entidad y en la página Gobierno en Línea- GEL</t>
  </si>
  <si>
    <t>Control Interno</t>
  </si>
  <si>
    <t>PLAN ANTICORRUPCIÓN Y DE ATENCIÓN AL CIUDADANO</t>
  </si>
  <si>
    <t>VERSIÓN 06</t>
  </si>
  <si>
    <t>CÓDIGO UAEOS-FO-PDE-03</t>
  </si>
  <si>
    <t>FECHA EDICIÓN 30/01/2019</t>
  </si>
  <si>
    <t>Nombre de la entidad</t>
  </si>
  <si>
    <t>Unidad Administrativa Especial de Organizaciones Solidarias</t>
  </si>
  <si>
    <t>Sector Administrativo</t>
  </si>
  <si>
    <t>Trabajo</t>
  </si>
  <si>
    <t>Orden</t>
  </si>
  <si>
    <t>Nacional</t>
  </si>
  <si>
    <t>Departamento:</t>
  </si>
  <si>
    <t>Cundinamarca</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</si>
  <si>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</si>
  <si>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</si>
  <si>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</si>
  <si>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</si>
  <si>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</si>
  <si>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</si>
  <si>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</si>
  <si>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</si>
  <si>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</si>
  <si>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</si>
  <si>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</si>
  <si>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</si>
  <si>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</si>
  <si>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</si>
  <si>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</si>
  <si>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</si>
  <si>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Normativa</t>
  </si>
  <si>
    <t>Unificar en un documento las difernetes normas que regulan el trámite de acreditación</t>
  </si>
  <si>
    <t>El trámite de acreditación actualmente se encuentra regulado por:
Resolución 221 de 2007
Resolución 110 de 2016
Resolución 332 de 2017
Circular 01 de 2018
cada uno de estos refernetes normativos establece actuaciones frente al trámite</t>
  </si>
  <si>
    <t>Consolidar en un  solo documento marco de referencia la normatividad aplicable al trámite de acreditación</t>
  </si>
  <si>
    <t xml:space="preserve">Se espera que al compliar en un solo acto administrativo el marco regulatorio del trámite de acreditación, la información sea más accesible y comprensible para el ciudadano, pues podrá encontrar toda la información en una única resoluión y no en tres. </t>
  </si>
  <si>
    <t xml:space="preserve">Grupo de Educación e Investigación
Oficina Asesora Jurídica </t>
  </si>
  <si>
    <t>INTERCAMBIO DE INFORMACIÓN (CADENAS DE TRÁMITES - VENTANILLAS ÚNICAS)</t>
  </si>
  <si>
    <t>Nombre del responsable:</t>
  </si>
  <si>
    <t>Número de teléfono:</t>
  </si>
  <si>
    <t>3275252 Ext 217</t>
  </si>
  <si>
    <t>Correo electrónico:</t>
  </si>
  <si>
    <t>Fecha aprobación del plan:</t>
  </si>
  <si>
    <t>Dirección de Investigación y Planeación</t>
  </si>
  <si>
    <t>Grupo de Educación e Investigación</t>
  </si>
  <si>
    <t xml:space="preserve">Oficina Asesora Jurídica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</si>
  <si>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</si>
  <si>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</si>
  <si>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</si>
  <si>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</si>
  <si>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</si>
  <si>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</si>
  <si>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</si>
  <si>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Elaborar y publicar informes de atención al ciudadano, que incluya la medición de la satisfacción de los mismos</t>
  </si>
  <si>
    <t>2 informes elaborados y publicados (ultimo 2018 y primer semestre 2019)</t>
  </si>
  <si>
    <t>Educación e investigación (elaboración)
Comunicaciones y Prensa (publicación)</t>
  </si>
  <si>
    <t>20/01/2019
20/07/2019</t>
  </si>
  <si>
    <t>1.2</t>
  </si>
  <si>
    <t>Se elaborarán y publicarán piezas divulgativas con lenguaje ciudadano en los canales propios de la Unidad Administrativa sobre  la gestión y  resultados  de la planeación estratégica de la entidad, compromisos relacionados con la estabilización de la PAZ</t>
  </si>
  <si>
    <t>1 actividad incluida en la estrategia de Comunicaciones</t>
  </si>
  <si>
    <t>Grupo de Comunicaciones y Prensa</t>
  </si>
  <si>
    <t>1.3</t>
  </si>
  <si>
    <t>Identificar (de la matriz del DAFP) las obligaciones que tiene la entidad en materia de implementación de tareas estabilización de la PAZ y los actores para el proceso de rendición de cuentas general de la entidad</t>
  </si>
  <si>
    <t xml:space="preserve">1 documento </t>
  </si>
  <si>
    <t>1.4</t>
  </si>
  <si>
    <t>Se gestionará con los entes encargados de la televisión pública y privada, la inclusión de espacios promocionales que divulguen la Economía Solidaria, teniendo en cuenta, además, la disponibilidad presupuestal para el año en curso</t>
  </si>
  <si>
    <t>2 códigos cívicos gestionados</t>
  </si>
  <si>
    <t>Coordinador</t>
  </si>
  <si>
    <t xml:space="preserve"> Diálogo de doble vía con la ciudadanía y sus organizaciones</t>
  </si>
  <si>
    <t>Consultará con la ciudadanía propuestas, necesidades, problemáticas, etc., por medio de foros virtuales dispuestos en la página web.</t>
  </si>
  <si>
    <t xml:space="preserve">Diseñar la campaña de derechos y deberes para servidores públicos en materia de la obligación de rendición de cuentas. actividades que permitan incentivar la participación ciudadanía  </t>
  </si>
  <si>
    <t xml:space="preserve">1 campaña diseñada  </t>
  </si>
  <si>
    <t xml:space="preserve">Grupo de Comunicaciones y Prensa
Grupo de Planeación Estadística </t>
  </si>
  <si>
    <t xml:space="preserve"> 31/12/2019</t>
  </si>
  <si>
    <t>Realizar acciones que propicien encuentros con grupos de ciudadanos, para obtener insumos de mejora en el servicio al ciudadano y a la gestión misional de la Unidad</t>
  </si>
  <si>
    <t>2  encuentros de diálogo con los ciudadanos</t>
  </si>
  <si>
    <t xml:space="preserve">Educación e Investigación </t>
  </si>
  <si>
    <t>30/06/2019
30/11/2019</t>
  </si>
  <si>
    <t>2.4</t>
  </si>
  <si>
    <t>La Entidad seguirá los lineamientos establecidos para la realización de la audiencia pública, garantizando la participación de la ciudadanía en todo el proceso.</t>
  </si>
  <si>
    <t>Una audiencia realizada</t>
  </si>
  <si>
    <t xml:space="preserve">Responsabilidad </t>
  </si>
  <si>
    <t>Se entregará material educativo a los ciudadanos que participen activamente en la actividades de Rendición de Cuentas</t>
  </si>
  <si>
    <t>2 informes de evidencias de entrega del material</t>
  </si>
  <si>
    <t>15/07/2019
30/11/2019</t>
  </si>
  <si>
    <t xml:space="preserve">Disponer de herramientas pedagógicas e investigaciones para entregar a la ciudadanía como incentivo a su participación en el marco de acciones que adelante la entidad como parte del componente de rendición de cuentas </t>
  </si>
  <si>
    <t xml:space="preserve">100% de las solicitudes de material que realice el grupo de planeación para ser entregados a la ciudadanía </t>
  </si>
  <si>
    <t>A partir de 10/01/2019 y hasta 20/12/2019</t>
  </si>
  <si>
    <t>Publicaciones de experiencias en la página WEB de la entidad y en revistas publicadas en el año</t>
  </si>
  <si>
    <t>2 informes de evidencias sobre las publicaciones en la WEB</t>
  </si>
  <si>
    <t>Se realizará seguimiento semestral para evaluar la participación de los ciudadanos y crear planes de mejoramiento que permitan mejorar y aumentar dicha participación</t>
  </si>
  <si>
    <t>2 Informes de seguimiento</t>
  </si>
  <si>
    <t>Grupo de Planeación y Estadística</t>
  </si>
  <si>
    <t>15/07/2019
31/12/2019</t>
  </si>
  <si>
    <t xml:space="preserve">se realizara una identificación de los diferentes espacios en los cuales la unidad administrativa especial de organizaciones solidarias podrá tener un acercamiento con sus grupos de interés y población en general para la participación ciudadana </t>
  </si>
  <si>
    <t>1 informe de identificación de espacios de participación ciudadana</t>
  </si>
  <si>
    <t>15/07/2019  10/12/2020</t>
  </si>
  <si>
    <t>Plan Anticorrupción y de Atención al Ciudadano</t>
  </si>
  <si>
    <t>Componente 4: Atención al Ciudadano</t>
  </si>
  <si>
    <t>Actividad General</t>
  </si>
  <si>
    <t>Estructura administrativa y direccionamiento Estratégico</t>
  </si>
  <si>
    <t xml:space="preserve">Socializar el proceso de servicio al ciudadano y sus procedimientos al interior de la Unidad </t>
  </si>
  <si>
    <t xml:space="preserve">2 actividades de socialización internas del proceso de servicio al ciudadano </t>
  </si>
  <si>
    <t>1/07/2019
20/12/2019</t>
  </si>
  <si>
    <t>Implementar dos actividades al interior de la Unidad para socializar el proceso de servicio al ciudadano y recoger insumos de mejora</t>
  </si>
  <si>
    <t>Educación e Investigación</t>
  </si>
  <si>
    <t>Fortalecimiento a los canales de atención</t>
  </si>
  <si>
    <t>Fortalecer indicadores que permitan medir el desempeño de los canales de atención y consolidar estadísticas sobre tiempos de espera, tiempos de atención y ciudadanos atendidos</t>
  </si>
  <si>
    <t>2 indicadores de desempeño de los canales de atención diseñados, formulados e implementados, uno para el procedimiento de gestión de peticiones y otro para el procedimiento del trámite de acreditación</t>
  </si>
  <si>
    <t>Diseñar indicadores que permitan hacer la medición de tiempos de espera por canales de atención al ciudadano</t>
  </si>
  <si>
    <t>Aprobar la inclusión de los indicadores diseñados como parte del sistema de gestión de la calidad, proceso de servicio al ciudadano</t>
  </si>
  <si>
    <t>Dirección de Investigación y Planeación
Dirección Nacional</t>
  </si>
  <si>
    <t>Incorporar los resultados de la medición en informe presentado a la Alta Dirección y a la ciudadanía</t>
  </si>
  <si>
    <t>coordinador del grupo de educación e investigación</t>
  </si>
  <si>
    <t>Talento Humano</t>
  </si>
  <si>
    <t>Fortalecer las competencias del saber y saber hacer en los servidores públicos de la Unidad con el fin de dar orientación a los usuarios y ciudadanos del Proceso de Servicio Ciudadano.</t>
  </si>
  <si>
    <t xml:space="preserve">100% Jornadas de Sensibilización </t>
  </si>
  <si>
    <t>Socializar a todos los servidores públicos de la Unidad el Proceso de Servicio al Ciudadano, la Política, Manuales y Protocolos.</t>
  </si>
  <si>
    <t>Gestión Humana</t>
  </si>
  <si>
    <t>No.  de Inducciones a nuevos servidores públicos y contratistas</t>
  </si>
  <si>
    <t>Empoderar a través de la inducción  a los nuevos servidores públicos y contratistas competencias del saber del Proceso de Servicio al ciudadano y sus protocolos</t>
  </si>
  <si>
    <t xml:space="preserve">Gestión Humana </t>
  </si>
  <si>
    <t>Normativo y procedimental</t>
  </si>
  <si>
    <t>Realizar campañas informativas sobre la responsabilidad de los servidores públicos frente a los derechos de los ciudadanos</t>
  </si>
  <si>
    <r>
      <t xml:space="preserve">4 </t>
    </r>
    <r>
      <rPr>
        <i/>
        <sz val="9"/>
        <color theme="1"/>
        <rFont val="Arial Narrow"/>
        <family val="2"/>
      </rPr>
      <t>actividades informativas realizadas sobre  responsabilidad de los servidores públicos frente a los derechos de los ciudadanos</t>
    </r>
  </si>
  <si>
    <t>Diseñar piezas comunicativas para ser divulgadas al interior de la Unidad sobre temáticas que permitan dar a conocer la responsabilidad de los servidores públicos frente a los derechos de los ciudadanos</t>
  </si>
  <si>
    <t>Comunicaciones y Prensa</t>
  </si>
  <si>
    <t>Relacionamiento con el ciudadano</t>
  </si>
  <si>
    <t xml:space="preserve">Actualizar el documento de caracterización de ciudadanos y grupos de interés </t>
  </si>
  <si>
    <t>1 documento actualizado de caracterización de usuarios(ciudadanos) y/o grupos de interés</t>
  </si>
  <si>
    <t xml:space="preserve">Revisar la pertinencia del documento actual de caracterización de usuarios y/o grupos de interés </t>
  </si>
  <si>
    <t xml:space="preserve">Proponer acciones de mejora al documento actual de caracterización de usuarios y/o grupos de interés </t>
  </si>
  <si>
    <t>Aprobar la inclusión de las mejoras al documento de caracterización de usuarios (ciudadanos) y/o grupos de interés, como parte del sistema de gestión de la calidad, proceso de servicio al ciudadano</t>
  </si>
  <si>
    <t>Incorporar los resultados de la nueva caracterización de usuarios (ciudadanos) y/o grupos de interés en informe presentado a la Alta Dirección y a la ciudadanía</t>
  </si>
  <si>
    <t>Componente 5: Transparencia y Acceso a la Información</t>
  </si>
  <si>
    <t>Indicadores</t>
  </si>
  <si>
    <t>Lineamientos de Transparencia Activa</t>
  </si>
  <si>
    <t>Medir la oportunidad en los tiempos de respuesta a las peticiones y solicitudes de los ciudadanos por los diferentes canales de atención</t>
  </si>
  <si>
    <t>Dar respuesta a las peticiones en un término no superior a 10 días hábiles</t>
  </si>
  <si>
    <t>Promedio No. de días de respuesta de Solicitudes y Peticiones</t>
  </si>
  <si>
    <t>Diez primeros días de cada mes</t>
  </si>
  <si>
    <t>2 informes elaborados y publicados</t>
  </si>
  <si>
    <t xml:space="preserve">Número de informes publicados </t>
  </si>
  <si>
    <t>Verificar la publicación de la información mínima obligatoria de la Entidad en las secciones de la Web Institucional que determina la Ley 1712 de 2014 y la resolución 3564 de 2015 de Min TIC, en el marco de la auditoría de evaluación independiente al proceso de Comunicación y prensa</t>
  </si>
  <si>
    <t>(Información mínima publicada / Información mínima obligada a publicar por la Ley) *100</t>
  </si>
  <si>
    <t>Oficina de Control Interno</t>
  </si>
  <si>
    <t>31/06/2019</t>
  </si>
  <si>
    <t>Verificar que el o los conjuntos de Datos abiertos sean publicados tanto en la web institucional como en el portal datos.gov.co</t>
  </si>
  <si>
    <t>Conjunto de datos publicado en web y en datos.gov.co / Conjunto de datos abiertos obligado a publicar por Ley</t>
  </si>
  <si>
    <t>Grupo de Tecnologías de la Información</t>
  </si>
  <si>
    <t>30/04/2019
31/08/2019
31/12/2019</t>
  </si>
  <si>
    <t>Publicar los avances de la Estrategia GEL para la vigencia 2019, respecto de cada uno de los componentes de dicha estrategia</t>
  </si>
  <si>
    <t>3 reportes</t>
  </si>
  <si>
    <t>Reportes de Información de Avance de la Estrategia Gel en la Web Institucional</t>
  </si>
  <si>
    <t>Verificar la publicación de la Información sobre Contratación Pública en SECOP II</t>
  </si>
  <si>
    <t>Información sobre Contratación Pública registrada en SECOP / Información sobre Contratación Pública Total de la Entidad</t>
  </si>
  <si>
    <t>Jefe Oficina Asesora Jurídica</t>
  </si>
  <si>
    <t>Oficina Asesora Jurídica</t>
  </si>
  <si>
    <t>Lineamientos de Transparencia Pasiva</t>
  </si>
  <si>
    <t>Publicar en la web Informes de satisfacción ciudadana semestrales y anuales una vez sean elaborados y entregados por el procedimiento encargado.</t>
  </si>
  <si>
    <t>2 informes anuales</t>
  </si>
  <si>
    <t>Informes publicados</t>
  </si>
  <si>
    <t>Medición mensual,
publicación semestral: 17/07/2019
Publicación anual: 15/01/2019</t>
  </si>
  <si>
    <t>Elaboración los Instrumentos de Gestión de la Información</t>
  </si>
  <si>
    <t>Publicar, Revisar y/o actualizar, el inventario de activos de Información, de acuerdo a los cambios identificados.</t>
  </si>
  <si>
    <t>Reporte de Actualización y Publicación del Inventario de Activos de Información de la Entidad</t>
  </si>
  <si>
    <t>Publicación de Inventarios Documentales de conformidad con los criterios establecidos en la estrategia GEL y ley 1712 de 2014.</t>
  </si>
  <si>
    <t>16 Transferencias documentales primarias publicadas en la web institucional.</t>
  </si>
  <si>
    <t>Grado de implementación de TRD.</t>
  </si>
  <si>
    <t>Grupo de Gestión Administrativa</t>
  </si>
  <si>
    <t>3.3</t>
  </si>
  <si>
    <t xml:space="preserve">Actualización y Publicación de la Información mínima exigida por la Ley 1712 de 2014 relacionada con Gestión Documental. </t>
  </si>
  <si>
    <t>((Información Mínima Publicada /Información Mínima Obligada a Publicar por la Ley) *100)</t>
  </si>
  <si>
    <t>Criterio diferencial de accesibilidad</t>
  </si>
  <si>
    <t>Publicar los avances del desarrollo del portal dedicado para niños en donde el atractivo principal es una interfaz más llamativa y amigable para involucrarlos en el componente de la asociatividad y la solidaridad.</t>
  </si>
  <si>
    <t>reporte del desarrollo del portal web para niños</t>
  </si>
  <si>
    <t>Monitoreo del Acceso a la Información Pública</t>
  </si>
  <si>
    <t>Publicar en la web los Informes de atención al ciudadano semestral y anual una vez sean elaborados y entregados por el procedimiento encargado.</t>
  </si>
  <si>
    <t xml:space="preserve">2 informes anuales </t>
  </si>
  <si>
    <t>Informes  publicados</t>
  </si>
  <si>
    <t>TOTAL</t>
  </si>
  <si>
    <t>PORCENTAJE CUMPLIDO</t>
  </si>
  <si>
    <t>EJECUTADO</t>
  </si>
  <si>
    <t xml:space="preserve">ESPERADO </t>
  </si>
  <si>
    <t>01/02/2019 a 31/12/2019</t>
  </si>
  <si>
    <t>Jose Efraín Cuy Esteban</t>
  </si>
  <si>
    <t>jcuy@orgsolidarias.gov.co</t>
  </si>
  <si>
    <t>6 foros  virtuales realizados</t>
  </si>
  <si>
    <t xml:space="preserve">
30/06/2019
30/09/2019
30/12/2019</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</si>
  <si>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</si>
  <si>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</si>
  <si>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</si>
  <si>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</si>
  <si>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</si>
  <si>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</si>
  <si>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</si>
  <si>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</si>
  <si>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</si>
  <si>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Esperado</t>
  </si>
  <si>
    <t>CUATRIMESTRE 1</t>
  </si>
  <si>
    <t>CUATRIMESTRE 2</t>
  </si>
  <si>
    <t>CUATRIMESTRE 3</t>
  </si>
  <si>
    <t>DESCRIPCION DEL AVANCE 1ER CUATRIMESTRE</t>
  </si>
  <si>
    <t>DESCRIPCION DEL AVANCE 2DO CUATRIMESTRE</t>
  </si>
  <si>
    <t>DESCRIPCION DEL AVANCE 3ER CUATRIMESTRE</t>
  </si>
  <si>
    <t>DESCRIPCION AVANCE 1ER CUATRIMESTRE</t>
  </si>
  <si>
    <t>DESCRIPCION AVANCE 2DO CUATRIMESTRE</t>
  </si>
  <si>
    <t>DESCRIPCION AVANCE 3ER CUATRIMESTRE</t>
  </si>
  <si>
    <t xml:space="preserve">Enero 30 de Abril </t>
  </si>
  <si>
    <t xml:space="preserve">Mayo 30 de Agosto </t>
  </si>
  <si>
    <t xml:space="preserve">Septiembre a 30 Diciembre </t>
  </si>
  <si>
    <t>Se publicó el informe enviado por el Grupo de Educación e Investigación sobre atención al ciudadano y la satisfacción de los mismos. En la página WEB. 
https://www.orgsolidarias.gov.co/tr%C3%A1mites-y-servicios/atenci%C3%B3n/atenci%C3%B3n-al-ciudadano/resultados-de-mediciones-satisfacci%C3%B3n-ciudadana</t>
  </si>
  <si>
    <t xml:space="preserve">Se realizaron dos (2) videos de código cívico los cuales fueron subidos a la plataforma SAMI y en este momento  se están realizando ajustes de acuerdo a las recomendaciones del Alto Consejero de las Comunicaciones. De acuerdo a la instrucción de esta misma oficina para su emisión estos deben contar con el aval de la oficina de comunicaciones del Ministerio del Trabajo. </t>
  </si>
  <si>
    <t>Se realizó un (1) foro "Encuesta a la ciudadanía respecto a Plan Anticorrupción y Atención al Ciudadano Organizaciones Solidarias 2019"
https://docs.google.com/forms/d/1P3hceXMwoLwEL2CYf3ZjtRUDRqTgjucGRi-_GKXHvbQ/viewform?edit_requested=true</t>
  </si>
  <si>
    <t>Se publicó el informe enviado por el Grupo de Educación e Investigación sobre satisfacción ciudadana. En la página WEB. 
https://www.orgsolidarias.gov.co/tr%C3%A1mites-y-servicios/atenci%C3%B3n/atenci%C3%B3n-al-ciudadano/resultados-de-mediciones-satisfacci%C3%B3n-ciudadana</t>
  </si>
  <si>
    <t>Se publicó el informe enviado por el Grupo de Educación e Investigación sobre atención al ciudadano. En la página WEB. 
https://www.orgsolidarias.gov.co/tr%C3%A1mites-y-servicios/atenci%C3%B3n/atenci%C3%B3n-al-ciudadano/resultados-de-mediciones-satisfacci%C3%B3n-ciudadana</t>
  </si>
  <si>
    <t xml:space="preserve">se elaboro el documento de identificacion y valoracion de riesgos de corrupcion por procesos </t>
  </si>
  <si>
    <t>se consolido y publico la matriz de riesgos de corrupcion y se subio en la pagina web para consulta de la ciudadania</t>
  </si>
  <si>
    <t>En el primer cuatrimestre se realizó mesa de trabajo con la Oficina Asesora Jirídica, con la Dra  Angélica Varón, en donde se planteó una agenda de trabajo para ejecutar la estrategia anti-trámite 2019, con acciones que se desarrollaran desde el 1 de abril hasta el 12 de diciembre de 2019, enfocados en la optimización normativa.</t>
  </si>
  <si>
    <t>Se realizó una socialización del proceso de servicio al ciudadano dirigida hacia los servidores de toda la unidad, realizada el 27 de marzo</t>
  </si>
  <si>
    <t>Se espera iniciar en el mes de septiembre, por lo cual serán reportados en el último cuatrimestre.</t>
  </si>
  <si>
    <t>Dirección de Planeación informa que la actividad está programada para el mes de noviembre de 2019.</t>
  </si>
  <si>
    <t>Actividad para ser reportada en el último cuatrimestre de 2019.</t>
  </si>
  <si>
    <t>El Grupo de Comunicaciones y Prensa conomunica que la actividad se reportará en el último cuatrimestre de 2019.</t>
  </si>
  <si>
    <t xml:space="preserve">Se espera iniciar en el mes de junio, armonizado con el componente de gobierno electrónico - digital. En abril se hizo lectura de la guía </t>
  </si>
  <si>
    <t>La actividad está programada para el tercer cuatrimestre de 2019.</t>
  </si>
  <si>
    <t>Dirección de Planeación informa que la actividad está programada para el mes de diciembre de 2019.</t>
  </si>
  <si>
    <t>La  medición de oportunidad se incluye en los informes mensuales de atención al ciudadano; y se reporta en los indicadores del proceso al sistema de gestión de la calidad, dentro de los diez primeros dias del mes siguiente al reporte.
Mes enero: 6,12 días
Mes febrero: 2,52 días
Mes marzo: 2 días
Mes abril :</t>
  </si>
  <si>
    <t xml:space="preserve">
Informe remitido a la Dirección Técnica, aprobado por esta y publicado en https://www.orgsolidarias.gov.co/sites/default/files/archivos/Informe%20consolidado%202018%20.pdf</t>
  </si>
  <si>
    <t xml:space="preserve">Se realiza publicación del conjunto de datos de entidades acreditadas, en el portal de datos abiertos del estado colombiano, con fecha de última actualización al 14 de Junio de 2019.
Vistas: 525
Descargas: 31
https://www.datos.gov.co/Trabajo/Organizaciones-Entidades-Aplicaci-n-SIIA-Acreditad/2tsa-2de2
Se publicó el Inventario de Activos de Información de la UAEOS, fecha de actualización: 19 Junio de 2019,
Vistas: 5
Descargas: 0
https://www.datos.gov.co/Trabajo/Inventario-de-Activos-de-Informaci-n-UAEOS/swm5-3uza
Se realizó publicación del índice de información Clasificada y Reservada UAEOS, fecha de actualización: 19 Junio de 2019,
Vistas: 5
Descargas: 0
https://www.datos.gov.co/Trabajo/Indice-de-informaci-n-p-blica-clasificada-y-reserv/wpra-cq6a </t>
  </si>
  <si>
    <t>Se realiza el reporte de avance de la política de gobierno digital para el segundo trimestre de la vigencia 2019. El reporte se encuentra en la siguiente ruta: N:\ARCHIVO GTI_TRD_2019\GESTION_GEL_2019\Informes</t>
  </si>
  <si>
    <t>A la fecha se evidencia cargada toda la documentación e información en los procesos de contratación que la entidad ha adelantado en estado celebrado y en ejecución</t>
  </si>
  <si>
    <t>Se realizó revisión y actualización de los activos del proceso de gestión informática, se requiere realizar clasificación de los nuevos activos identificados. El reporte se encuentra en:  N:\ARCHIVO GTI_TRD_2019\GESTION_GEL_2019\Plan Anticorrupción\Reportes inventario</t>
  </si>
  <si>
    <t>Se realiza el reporte de avance del desarrollo  del portal dedicado para niños 
El reporte se encuentra en la siguiente ruta: N:\ARCHIVO GTI_TRD_2019\124.03 PLANES\124.03.02 Plan anticorrupción AC\1er cuatrimestre PA y AC 2019\Tics</t>
  </si>
  <si>
    <t xml:space="preserve">se establecio la encuesta a la ciudadania respecto al plan anticorrupcion y de atencion al ciudadano de las organizaciones solidarias, pero no se recibieron observaciones de la ciudadania con respecto al mapa de riesgos
https://www.orgsolidarias.gov.co/Planeaci%C3%B3n-gesti%C3%B3n-y-control/Planeaci%C3%B3n/plan-anticorrupci%C3%B3n-y-de-atenci%C3%B3n-al-ciudadano/Plan-Anticorrupci%C3%B3n-y-componentes
en la pagina donde se publica el mapa de riesgos se deja claridad a la ciudadania quese pone a la disposición de todos nuestros ciudadanos, nuestros canales de comunicación están disponibles de manera continua para recibir sus sugerencias. 
   </t>
  </si>
  <si>
    <t>se publicaron los mapas de riesgos de corrupcion en la pagina web de la entidad en la siguiente ubicación 
https://www.orgsolidarias.gov.co/Planeaci%C3%B3n-gesti%C3%B3n-y-control/Planeaci%C3%B3n/Riesgos/Mapa-de-riesgos-2019</t>
  </si>
  <si>
    <t xml:space="preserve">El 15 de Agosto se envió a Dirección técnica de planeación el borrador de la Resolución unificada de acreditación, para ser remitida al area Jurídica, se está en espera de retroalimentación de esta área. </t>
  </si>
  <si>
    <t>Se elaboraron piezas graficas divulgativas con lenguaje claro para el ciudadano, sobre los resultados de gestión de la Unidad Administrativa, la piezas fueron publicadas a través de nuestro portal Web.  
https://www.orgsolidarias.gov.co/Prensa/Noticias-Construcci%C3%B3n-de-paz</t>
  </si>
  <si>
    <t xml:space="preserve">Se realizaron 3 foros atraves del portal Web. 
1. Foro virtual: Nuestros Canales de Comunicación.
2. Educación Cooperativa y Solidaria en el plan Nacional de Desarrollo”.
3. Nos estamos preparando para la audiencia pública. 
Evidencias que reposan en el informe de seguimiento. </t>
  </si>
  <si>
    <t xml:space="preserve">A través de nuestras redes sociales se realizó una campaña sobre la “nos estamos preparando para la rendición de cuentas” </t>
  </si>
  <si>
    <t>No se esperaban actividades en este cuatrimestre</t>
  </si>
  <si>
    <t>El Grupo de Gestión Humana comunica que la actividad será reportada en el último cuatrimestre de 2019.</t>
  </si>
  <si>
    <t>Se revisó el documento actual de caracterización de usuarios contrastando su estructura con los linemaientos de MIPG, identificando los aspectos que se deben mejorar en el mismo; remitido a la coordinación el 30/082019 para revisión.</t>
  </si>
  <si>
    <t xml:space="preserve"> 
La  medición de oportunidad se incluye en los informes mensuales de atención al ciudadano; y se reporta en los indicadores del proceso al sistema de gestión de la calidad, dentro de los diez primeros días del mes siguiente al reporte.
Mes mayo: 2,5 días
Mes junio: 2,4 días
Mes julio: 2,7 días
Mes agosto: 1,57 días</t>
  </si>
  <si>
    <t>Informe elaborado y remitido a la Dirección Técnica, aprobado y publicado el 15 de julio de 2019, en https://www.orgsolidarias.gov.co/sites/default/files/archivos/Informe%20primer%20semestre%202019%20-%20v1.pdf</t>
  </si>
  <si>
    <t>La actividad se realizará por parte de la Oficina de Control Interno al reporte del Indice de Transparencia (ITA) en el marco de la auditoría de evaluación independiente a realizar en el mes de octubre. Por tanto se solicita el ajuste de la meta del 100% para el ultiumo cuatrimestre de la presente vigencia</t>
  </si>
  <si>
    <t>Se realiza la publicación en el portal de datos abiertos del conjunto de datos de entidades Acreditadas, con corte a 30 de Agosto de 2019.
El conjunto de datos abiertos presenta la siguiente información:
Vistas: 565
Descargas: 38
https://www.datos.gov.co/Trabajo/Organizaciones-Entidades-Aplicaci-n-SIIA-Acreditad/2tsa-2de2
El índice de información clasificada y reservada asi como el inventario de activos de información que se encuentran publicados en el portal de datos abiertos, se actualizan semestralmente.</t>
  </si>
  <si>
    <t>Se elabora Informe de avance y ejecución de la Política de Gobierno Digital con corte a Julio de 2019. El informe se encuentra en la siguiente ruta: N:\ARCHIVO GTI_TRD_2019\GESTION_GEL_2019\Informes</t>
  </si>
  <si>
    <t>A la fecha se encuentra cargada toda la documentación de  los procesos de contratación que la entidad ha adelantado, en los que aplica esta publicación.</t>
  </si>
  <si>
    <t>Se publicó el informe enviado por el Grupo de Educación e Investigación sobre satisfacción ciudadana. En la página WEB. 
https://www.orgsolidarias.gov.co/Atenci%C3%B3n-al-ciudadano/Mecanismos-de-participaci%C3%B3n/resultados-de-mediciones-satisfacci%C3%B3n-ciudadana/Informe-consolidado-2019</t>
  </si>
  <si>
    <t>Se realizó actualización del formato del Inventario de activos de información, con el objetivo de mejorar y cumplir con los lineamientos establecidos por MinTIC y la Procuraduría General de la Nación, la metodología para la revisión y actualización del Inventario se encuentra  en el documento: "Metodología Gestión de Activos de Información" el cual se puede consultar en la siguiente ruta: N:\ARCHIVO GTI_TRD_2019\GESTION_GEL_2019\Inventario Activos</t>
  </si>
  <si>
    <t>Durante el segundo cuatrimestre se han adelantado las transferecia sde los siguientes grupos: Gestión Financiera, Dirección Nacional, Grupo de Desarrollo Solidario, Oficina de Control Interno, Subdirección Nacional, Gestión Humana, Gestión Administrativa, Dirección de investigación y Planeación, Grupo de Planeación y Estadisticas..
La publicación de las transferecnias adelantadas se pueden evidenciar en la pagina web de la unidad</t>
  </si>
  <si>
    <t>Se encuentra publicado la siguinete información: inventarios documentales, sistema integrado de conservación, programa de gestión documental, table de retención documental, cronograma de implementación SGD, registro de activos de información, indice de información clasificada y reservada, diagnostico de gestión documental.
La publicación d ela información se puede evidenciar en el link: https://www.orgsolidarias.gov.co/Planeaci%C3%B3n-gesti%C3%B3n-y-control/Gesti%C3%B3n/gestion-de-informacion/Programa-de-gesti%C3%B3n-documental</t>
  </si>
  <si>
    <t>Se realiza el reporte de avance del desarrollo  del portal dedicado para niños 
El reporte se encuentra en la siguiente ruta: N:\ARCHIVO GTI_TRD_2019\124.03 PLANES\124.03.02 Plan anticorrupción AC\2do Cutrimestre PA 2019\Tics</t>
  </si>
  <si>
    <t>Se publicó el informe enviado por el Grupo de Educación e Investigación sobre atención  ciudadana. En la página WEB. 
https://www.orgsolidarias.gov.co/Atenci%C3%B3n-al-ciudadano/Mecanismos-de-participaci%C3%B3n/resultados-de-mediciones-satisfacci%C3%B3n-ciudadana/Informe-consolidado-2019</t>
  </si>
  <si>
    <t>Se publicó el informe enviado por el Grupo de Educación e Investigación sobre atención al ciudadano y la satisfacción de los mismos. En la página WEB. 
https://www.orgsolidarias.gov.co/Atenci%C3%B3n-al-ciudadano/Mecanismos-de-participaci%C3%B3n/resultados-de-mediciones-satisfacci%C3%B3n-ciudadana/Informe-consolidado-2019
Informe remitido a la Dirección Técnica, aprobado por esta y publicado el 15 de julio de 2019, en https://www.orgsolidarias.gov.co/sites/default/files/archivos/Informe%20primer%20semestre%202019%20-%20v1.pdf</t>
  </si>
  <si>
    <t>En el mes de junio la Unidad realizó un foro virtual sobre "Nuestros Canales de Comunicación", en el que participó la comunidad en general.</t>
  </si>
  <si>
    <t>En los meses de julio y agosto se realizaron grupos focales como parte de los insumos de la investigación, que se encuentra en curso, por parte del Equipo de Educación e Invesitgación - en proceso de sistematización.</t>
  </si>
  <si>
    <t>A mediados del mes de mayo se cierra el foro virtual sobre "El impulso a la educación cooperativa y solidaria en el sistema educativo (emprendimiento juvenil)", en el que participó la comunidad en general.
En el mes de junio la Unidad realizó un foro virtual sobre "Nuestros Canales de Comunicación", en el que participó la comunidad en general.
En los meses de julio y agosto se realizaron grupos focales como parte de los insumos de la investigación, que se encuentra en curso, por parte del Equipo de Educación e Invesitgación - en proceso de sistematización.</t>
  </si>
  <si>
    <t>En el segundo cuatrimestre se recibieron 2 solitudes, una en mayo y otra en junio, de 8 y 18 kits, respectivamente, para un total de 26 kist entregados.</t>
  </si>
  <si>
    <t>Se realizo el  seguimiento semestral donde se evaluo la participación de los ciudadanos por parte del grupo de comunicaciones y prensa</t>
  </si>
  <si>
    <t xml:space="preserve">Se realizaron 6 actividades informativas realizadas sobre responsabilidad de los servidores públicos frente a los derechos de los ciudadanos, las cuales se han socializado a través de nuestra página Web, redes sociales y la intranet. 
1. Trámites y servicios
2. Tenga en cuenta
3. Siga estas recomendaciones 
4. Recuerda que los trámites que realizas en la UAEOS.
5. Centro documental
6. Cero tolerancia a la corrupción
</t>
  </si>
  <si>
    <t>se realizo el primer seguimiento a Mapas de riesgo de corrupción por párte de la oficina de control interno</t>
  </si>
  <si>
    <t>Se realizó monitoreo al Mapa de Riesgos de corrupción con corte a 30 de abril y se realizó informe de seguimiento.</t>
  </si>
  <si>
    <t>El segundo monitoreo a Mapas de riesgo de corrupción de procesos se presento en los primeros días del mes de septiembre, toda vez que el seguimiento se hace con corte a 31 de agosto.</t>
  </si>
  <si>
    <t>Se consolido el informe de rendicion de cuentas PAZ el cual esta publicado  en la pagina web y puede ser consultado  en la siguiente direccion:
https://www.orgsolidarias.gov.co/atenci%C3%B3n-al-ciudadano/rendici%C3%B3n-de-cuentas/Vigencia-2019/Informe-de-Rendici%C3%B3n-de-Cuentas-Paz</t>
  </si>
  <si>
    <t>se realizo la revisión  de la política de administración de riesgos de la Unidad,y se realizo la actualizacion.</t>
  </si>
  <si>
    <t>se realizo el segundo seguimiento a Mapas de riesgo de corrupción por párte de la oficina de control interno</t>
  </si>
  <si>
    <t>se realizo el tercer seguimiento a Mapas de riesgo de corrupción por párte de la oficina de control interno</t>
  </si>
  <si>
    <t>El 18 de septiembre se realizó reunión con el área Jurídica para socializar las observaciones derivadas de la revisión del borrador de Resolución unificada de acreditación por parte de esta área. El grupo de educación aclaró inquietudes técnicas respectos al documento. 
El 7 de octubre se realizó mesa de trabajo con esta área. Se generaron diferentes versiones del documento realizando ajustes y sugerencias recibidos por el área jurídica por medio de correo electrónico. 
El 29 de octubre se envía versión 8 del borrador de Resolución Unificada y se propone reunión conjunta para finalizar borrador.
El 8 de noviembre se desarrolló 3ra reunión con Jurídica y se generó conjuntamente la versión 9 de la resolución unificada,
El 13 de noviembre fue presentada a la Dirección nacional en reunión y es aprobada por la dirección con algunos ajustes de forma. 
El 26 de noviembre se generó: la versión definitiva de la resolución incorporando las orientaciones de la Dirección Nacional y el cronograma de participación ciudadana
El 3 de diciembre para comité directivo se remitió la propuesta de participación ciudadana para ser considerada por este comité
El 6 de diciembre el director nacional dio su aprobación al cronograma plan de participación ciudadana para 2020, y se proyecta iniciar el 13/01/20200</t>
  </si>
  <si>
    <t>Se realizó una socialización del proceso de servicio al ciudadano dirigida hacia los servidores de la unidad, en la fechas 25 de noviembre y 29 de noviembre; en adición se publicó en la intranet documento "ABC gestión de peticiones", en la fecha 20 de noviembre</t>
  </si>
  <si>
    <t>Se elaboró propuesta para nuevos indicadores del proceso de servicio al ciudadano; dividiendo medición por procesos (unos para getsión de peticiones, otros para el trámite de acreditación).
Se remitió al grupo de planeación el 26 de diciembre -  incluiríamos en las hojas de vida de indicadores isolucion en el mes de enero a fin de iniciar la medición uniformemente el año entrante (no partir 2019 de enero a noviembre y otra medición para diciembre)</t>
  </si>
  <si>
    <t>Como parte de la jornada de inducción y reinducción, el grupo de gestión humana contrató la relaización de actividad donde se trabajaron los valores instiucionales y de éstos cuales se aplican en el servicio al ciudadano</t>
  </si>
  <si>
    <t>El grupo de comunicaciones remite reporte de cumplimiento del plan anticorrupción, describiendo la realización de actividades:
1.  “Trámite y servicios https://www.orgsolidarias.gov.co/Prensa/Noticias/tramite-servicios
2. Intranet. - https://institucional.orgsolidarias.gov.co/intranet/en/node/1512
3. Redes 
https://es-la.facebook.com/organizacionessolidarias/%
4. Cero tolerancia a la corrupción
https://institucional.orgsolidarias.gov.co/intranet/en/node/1665</t>
  </si>
  <si>
    <t>No aplica avance en este período</t>
  </si>
  <si>
    <t>El 24 de diciembre de 2019 se remite a la dirección técnica propuesta de nuevo documento de caracterización de usuarios.</t>
  </si>
  <si>
    <t>Dada la labor de rediseño del proceso de gestión del conocimiento, actividad adelantada por el grupo de educación e investigación en la que  se acordó generar nuevo proceso que remplazará al de gestión de conocimiento, denominado gestión de la educación solidaria, se espera hacer la revisión e incluisón del documento de caracterización de usuarios en el aplicativo de gestión de la calidad una vez esté el nuevo procesos con sus procedimientos en el mismo</t>
  </si>
  <si>
    <t xml:space="preserve">Se realizaron 2 foros a través del portal Web: 
1. Foro: Audiencia Pública de 2018 – 2019 
2. Foro virtual: Propuesta de Planeación 2020 (12 diciembre de 2019)
Evidencias que reposan en el informe de seguimiento. </t>
  </si>
  <si>
    <t xml:space="preserve">
El Grupo de Comunicaciones y Prensa, ha socializado experiencias, a través de la página WEB, YouTube, canales regionales y revistas de la edición No 33.
• Cooafromasajistas de La Boquilla
• Agricultores Desplazados Microempresarios del Pueblo de Colombia Coopromultiagro San Félix
• JUNPACUPIE
• Asomupides
• Aroma de paz
• Acampesanbv
• Asociación Nasa Chjamb - Piendamó, Cauca
• ASOFROUNIDOS, Ginebra, Valle del Cauca
• Asotetuán, San Antonio, Tolima
• Asociación de artesanos IUIAI WASI
• Asociación Departamental de Población Desplazada del Putumayo
• ASOPMAGAR
• ASOCAFIGAR
• ASOMURAL</t>
  </si>
  <si>
    <t xml:space="preserve">Se realizó informe de rendición de cuentas 2018 – 2019 del 29 de noviembre de 2019. </t>
  </si>
  <si>
    <t>En el marco de las actividades realizadas por parte del grupo de educación de la Unidad Administrativa Especial de Organizaciones Solidarias -UAEOS- se identificaron dos de las cuales generaban un impacto de manera directa a la misionalidad de la Unidad y con el proceso de servicio al ciudadano. A continuación, se señalarán las dos actividades desarrolladas en el transcurso del año 2019:
1. La actividad denominada “diálogos con los ciudadanos” inició en el mes de agosto, en el marco de un cuestionario que constaba con once (11) preguntas, y que fue enviado a través de un enlace para que fueran respondidas por el comité de educación de las organizaciones del sector solidario.
2. La segunda actividad que contribuyó a la elaboración del presente documento fue la actividad de la discusión de gremios realizada el 26 de septiembre de 2019.
Las preguntas cinco (5) y once (11) fueron las que tuvieron una relación directa :
Prgeunta 5.  ¿Qué factores externos e internos a su organización condicionan el desempeño del Comité de Educación?
Pregunta 11. ¿En qué aspectos se deben fortalecer los Comités de Educación?</t>
  </si>
  <si>
    <t>Se realizó informe de ridentificacion de espacios de participacion ciudadana en el mes de diciembre</t>
  </si>
  <si>
    <t xml:space="preserve">audiencia publica 2018 – 2019 del 29 de noviembre de 2019. </t>
  </si>
  <si>
    <t xml:space="preserve"> 
La  medición de oportunidad se incluye en los informes mensuales de atención al ciudadano; y se reporta en los indicadores del proceso al sistema de gestión de la calidad, dentro de los diez primeros días del mes siguiente al reporte.
Mes septiembre: 2,5 días
Mes octubre: 1,6 días
Mes noviembre: 1 día
Mes diciembre: 1,6 días (el corte del mes de diciembre se realizó el 27/12/2019)</t>
  </si>
  <si>
    <t>Actividad cumplida en informe anterior</t>
  </si>
  <si>
    <t xml:space="preserve">Se realizó auditoria al proceso de gestión informatica y seguimiento  Ley 1712 de 2014 y la resolución 3564 de 2015 de Min TIC, asi como al inidce de transparencia de la procuraduria gemneral de la nación. </t>
  </si>
  <si>
    <t>Se realiza la publicación en el portal de datos abiertos del conjunto de datos de entidades Acreditadas, con corte a 11 de diciembre de 2019.
El conjunto de datos abiertos presenta la siguiente información:
Vistas: 651
Descargas: 63
https://www.datos.gov.co/Trabajo/Organizaciones-Entidades-Aplicaci-n-SIIA-Acreditad/2tsa-2de2
imagen: N:\ARCHIVO GTI_TRD_2019\124.03 PLANES\124.03.02 Plan anticorrupción AC\3er Cuatrimestre PA 2019\Tics</t>
  </si>
  <si>
    <t>Se realiza el reporte de avance de la política de gobierno digital para el tercer trimestre de la vigencia 2019. El informe se encuentra en la siguiente ruta: N:\ARCHIVO GTI_TRD_2019\GESTION_GEL_2019\Informes</t>
  </si>
  <si>
    <t>A la fecha se encuentra cargada toda la documentación de los procesos de gestión contractual adelandos en el vigencia 2019, en la entidad.</t>
  </si>
  <si>
    <t>El inventario de activos de información de la UAEOS se encuentra finalizado y actualizado de acuerdo a los criterios establecidos por Procuraduría y Ministerio de Tecnologías de la Información. El inventario se encuentra en la carpeta de Inventario de activos de información UAEOS_V3 
N:\ARCHIVO GTI_TRD_2019\GESTION_GEL_2019\Inventario Activos</t>
  </si>
  <si>
    <t>Durante el segundo cuatrimestre se han adelantado las transferecias de los siguientes grupos: Grupo de Gestión Administrativa, Dirección de investigación y Planeación, Grupo de Planeación y Estadisticas, Grupo de Educación e Investigación, Grupo de Comunicaciones y Prensa, Grupo de Tecnologias de la información, Dirección de Desarrollo de las Organizaciones Solidarias,  Grupo de Emprendimiento y Productividad, Grupo de Atención Especial a Poblaciones.
La publicación de las transferecnias adelantadas se pueden evidenciar en la pagina web de la unidad</t>
  </si>
  <si>
    <t>Se realiza el reporte de los desarrollo del portal dedicado para niños y portal de educación solidaria de acuerdo con los informes y entrega final de cada uno.
El reporte se encuentra en la siguiente ruta: N:\ARCHIVO GTI_TRD_2019\124.03 PLANES\124.03.02 Plan anticorrupción AC\3er Cuatrimestre PA 2019\Tics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</si>
</sst>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font>
    <font>
      <i/>
      <sz val="11"/>
      <name val="Calibri"/>
      <family val="2"/>
    </font>
    <font>
      <sz val="11"/>
      <color theme="1"/>
      <name val="Calibri"/>
      <family val="2"/>
    </font>
    <font>
      <i/>
      <sz val="11"/>
      <color theme="1"/>
      <name val="Calibri"/>
      <family val="2"/>
      <scheme val="minor"/>
    </font>
    <font>
      <sz val="10"/>
      <color theme="1"/>
      <name val="Calibri"/>
      <family val="2"/>
      <scheme val="minor"/>
    </font>
    <font>
      <sz val="10"/>
      <name val="Arial"/>
      <family val="2"/>
    </font>
    <font>
      <sz val="11"/>
      <color theme="1"/>
      <name val="Calibri Light"/>
      <family val="2"/>
      <scheme val="major"/>
    </font>
    <font>
      <sz val="10"/>
      <color theme="1"/>
      <name val="Calibri Light"/>
      <family val="2"/>
      <scheme val="major"/>
    </font>
    <font>
      <b/>
      <sz val="10"/>
      <color theme="0"/>
      <name val="Calibri Light"/>
      <family val="2"/>
      <scheme val="major"/>
    </font>
    <font>
      <b/>
      <sz val="10"/>
      <color rgb="FF000000"/>
      <name val="Arial Narrow"/>
      <family val="2"/>
    </font>
    <font>
      <i/>
      <sz val="10"/>
      <color rgb="FF000000"/>
      <name val="Arial Narrow"/>
      <family val="2"/>
    </font>
    <font>
      <i/>
      <sz val="10"/>
      <color theme="1"/>
      <name val="Arial Narrow"/>
      <family val="2"/>
    </font>
    <font>
      <sz val="10"/>
      <color rgb="FF000000"/>
      <name val="Arial Narrow"/>
      <family val="2"/>
    </font>
    <font>
      <b/>
      <i/>
      <sz val="10"/>
      <color rgb="FF000000"/>
      <name val="Arial Narrow"/>
      <family val="2"/>
    </font>
    <font>
      <sz val="12"/>
      <color theme="1"/>
      <name val="Arial"/>
      <family val="2"/>
    </font>
    <font>
      <b/>
      <i/>
      <sz val="12"/>
      <color theme="1"/>
      <name val="Arial"/>
      <family val="2"/>
    </font>
    <font>
      <b/>
      <sz val="8"/>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u/>
      <sz val="11"/>
      <color theme="10"/>
      <name val="Calibri"/>
      <family val="2"/>
      <scheme val="minor"/>
    </font>
    <font>
      <b/>
      <sz val="14"/>
      <name val="Arial"/>
      <family val="2"/>
    </font>
    <font>
      <sz val="11"/>
      <name val="Arial"/>
      <family val="2"/>
    </font>
    <font>
      <b/>
      <sz val="11"/>
      <name val="Arial"/>
      <family val="2"/>
    </font>
    <font>
      <sz val="14"/>
      <name val="Arial"/>
      <family val="2"/>
    </font>
    <font>
      <sz val="12"/>
      <color indexed="81"/>
      <name val="Tahoma"/>
      <family val="2"/>
    </font>
    <font>
      <b/>
      <sz val="10"/>
      <color theme="1"/>
      <name val="Arial Narrow"/>
      <family val="2"/>
    </font>
    <font>
      <b/>
      <i/>
      <sz val="10"/>
      <color theme="1"/>
      <name val="Arial Narrow"/>
      <family val="2"/>
    </font>
    <font>
      <b/>
      <sz val="9"/>
      <color rgb="FF000000"/>
      <name val="Arial Narrow"/>
      <family val="2"/>
    </font>
    <font>
      <b/>
      <i/>
      <sz val="9"/>
      <color theme="1"/>
      <name val="Arial Narrow"/>
      <family val="2"/>
    </font>
    <font>
      <b/>
      <i/>
      <sz val="9"/>
      <color rgb="FF000000"/>
      <name val="Arial Narrow"/>
      <family val="2"/>
    </font>
    <font>
      <i/>
      <sz val="9"/>
      <color rgb="FF000000"/>
      <name val="Arial Narrow"/>
      <family val="2"/>
    </font>
    <font>
      <i/>
      <sz val="9"/>
      <color theme="1"/>
      <name val="Arial Narrow"/>
      <family val="2"/>
    </font>
    <font>
      <sz val="9"/>
      <color theme="1"/>
      <name val="Arial Narrow"/>
      <family val="2"/>
    </font>
    <font>
      <sz val="10"/>
      <color theme="1"/>
      <name val="Arial Narrow"/>
      <family val="2"/>
    </font>
    <font>
      <sz val="11"/>
      <name val="Calibri"/>
      <family val="2"/>
      <scheme val="minor"/>
    </font>
    <font>
      <sz val="11"/>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70C0"/>
        <bgColor indexed="64"/>
      </patternFill>
    </fill>
    <fill>
      <patternFill patternType="solid">
        <fgColor indexed="9"/>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B4C6E7"/>
        <bgColor indexed="64"/>
      </patternFill>
    </fill>
    <fill>
      <patternFill patternType="solid">
        <fgColor rgb="FFB8CCE4"/>
        <bgColor indexed="64"/>
      </patternFill>
    </fill>
    <fill>
      <patternFill patternType="solid">
        <fgColor rgb="FFC5D9F1"/>
        <bgColor indexed="64"/>
      </patternFill>
    </fill>
    <fill>
      <patternFill patternType="solid">
        <fgColor theme="0" tint="-0.14999847407452621"/>
        <bgColor indexed="64"/>
      </patternFill>
    </fill>
  </fills>
  <borders count="90">
    <border>
      <left/>
      <right/>
      <top/>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theme="3"/>
      </left>
      <right/>
      <top style="thin">
        <color theme="3"/>
      </top>
      <bottom style="thin">
        <color theme="3"/>
      </bottom>
      <diagonal/>
    </border>
    <border>
      <left style="thin">
        <color theme="3"/>
      </left>
      <right/>
      <top style="thin">
        <color theme="3"/>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medium">
        <color theme="3"/>
      </right>
      <top/>
      <bottom style="thin">
        <color indexed="64"/>
      </bottom>
      <diagonal/>
    </border>
    <border>
      <left style="medium">
        <color theme="3"/>
      </left>
      <right style="medium">
        <color theme="3"/>
      </right>
      <top/>
      <bottom style="medium">
        <color theme="3"/>
      </bottom>
      <diagonal/>
    </border>
    <border>
      <left style="medium">
        <color theme="3"/>
      </left>
      <right/>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medium">
        <color theme="3"/>
      </left>
      <right style="medium">
        <color theme="3"/>
      </right>
      <top style="thin">
        <color indexed="64"/>
      </top>
      <bottom style="thin">
        <color indexed="64"/>
      </bottom>
      <diagonal/>
    </border>
    <border>
      <left style="medium">
        <color theme="3"/>
      </left>
      <right style="medium">
        <color theme="3"/>
      </right>
      <top style="thin">
        <color indexed="64"/>
      </top>
      <bottom style="medium">
        <color theme="3"/>
      </bottom>
      <diagonal/>
    </border>
    <border>
      <left style="thin">
        <color theme="3"/>
      </left>
      <right style="thin">
        <color theme="3"/>
      </right>
      <top/>
      <bottom style="medium">
        <color theme="3"/>
      </bottom>
      <diagonal/>
    </border>
    <border>
      <left/>
      <right style="thin">
        <color theme="3"/>
      </right>
      <top style="medium">
        <color theme="3"/>
      </top>
      <bottom style="thin">
        <color theme="3"/>
      </bottom>
      <diagonal/>
    </border>
    <border>
      <left/>
      <right style="thin">
        <color theme="3"/>
      </right>
      <top style="thin">
        <color theme="3"/>
      </top>
      <bottom style="thin">
        <color theme="3"/>
      </bottom>
      <diagonal/>
    </border>
    <border>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style="thin">
        <color indexed="64"/>
      </left>
      <right/>
      <top/>
      <bottom/>
      <diagonal/>
    </border>
    <border>
      <left style="thin">
        <color indexed="64"/>
      </left>
      <right style="medium">
        <color theme="3"/>
      </right>
      <top/>
      <bottom/>
      <diagonal/>
    </border>
    <border>
      <left/>
      <right style="medium">
        <color rgb="FF44546A"/>
      </right>
      <top/>
      <bottom style="medium">
        <color rgb="FF44546A"/>
      </bottom>
      <diagonal/>
    </border>
    <border>
      <left/>
      <right/>
      <top/>
      <bottom style="medium">
        <color rgb="FF44546A"/>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44546A"/>
      </left>
      <right/>
      <top/>
      <bottom style="medium">
        <color rgb="FF44546A"/>
      </bottom>
      <diagonal/>
    </border>
    <border>
      <left/>
      <right style="medium">
        <color rgb="FF44546A"/>
      </right>
      <top/>
      <bottom/>
      <diagonal/>
    </border>
    <border>
      <left style="medium">
        <color indexed="64"/>
      </left>
      <right style="medium">
        <color indexed="64"/>
      </right>
      <top style="medium">
        <color indexed="64"/>
      </top>
      <bottom/>
      <diagonal/>
    </border>
    <border>
      <left style="medium">
        <color rgb="FF44546A"/>
      </left>
      <right style="medium">
        <color rgb="FF44546A"/>
      </right>
      <top/>
      <bottom/>
      <diagonal/>
    </border>
    <border>
      <left style="medium">
        <color rgb="FF44546A"/>
      </left>
      <right style="medium">
        <color rgb="FF44546A"/>
      </right>
      <top/>
      <bottom style="medium">
        <color rgb="FF44546A"/>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44546A"/>
      </left>
      <right/>
      <top style="medium">
        <color indexed="64"/>
      </top>
      <bottom style="medium">
        <color rgb="FF44546A"/>
      </bottom>
      <diagonal/>
    </border>
    <border>
      <left/>
      <right style="medium">
        <color rgb="FF44546A"/>
      </right>
      <top style="medium">
        <color indexed="64"/>
      </top>
      <bottom style="medium">
        <color rgb="FF44546A"/>
      </bottom>
      <diagonal/>
    </border>
    <border>
      <left style="medium">
        <color rgb="FF44546A"/>
      </left>
      <right style="medium">
        <color rgb="FF44546A"/>
      </right>
      <top style="medium">
        <color rgb="FF44546A"/>
      </top>
      <bottom/>
      <diagonal/>
    </border>
    <border>
      <left style="medium">
        <color rgb="FF44546A"/>
      </left>
      <right style="medium">
        <color indexed="64"/>
      </right>
      <top style="medium">
        <color rgb="FF44546A"/>
      </top>
      <bottom/>
      <diagonal/>
    </border>
    <border>
      <left style="medium">
        <color rgb="FF44546A"/>
      </left>
      <right/>
      <top style="medium">
        <color rgb="FF44546A"/>
      </top>
      <bottom/>
      <diagonal/>
    </border>
    <border>
      <left style="medium">
        <color indexed="64"/>
      </left>
      <right style="medium">
        <color rgb="FF44546A"/>
      </right>
      <top style="medium">
        <color indexed="64"/>
      </top>
      <bottom style="medium">
        <color indexed="64"/>
      </bottom>
      <diagonal/>
    </border>
    <border>
      <left/>
      <right style="medium">
        <color rgb="FF44546A"/>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5">
    <xf numFmtId="0" fontId="0" fillId="0" borderId="0"/>
    <xf numFmtId="9" fontId="1" fillId="0" borderId="0" applyFont="0" applyFill="0" applyBorder="0" applyAlignment="0" applyProtection="0"/>
    <xf numFmtId="0" fontId="12" fillId="0" borderId="0"/>
    <xf numFmtId="0" fontId="12" fillId="0" borderId="0"/>
    <xf numFmtId="0" fontId="37" fillId="0" borderId="0" applyNumberFormat="0" applyFill="0" applyBorder="0" applyAlignment="0" applyProtection="0"/>
  </cellStyleXfs>
  <cellXfs count="456">
    <xf numFmtId="0" fontId="0" fillId="0" borderId="0" xfId="0"/>
    <xf numFmtId="0" fontId="0" fillId="2" borderId="0" xfId="0" applyFill="1"/>
    <xf numFmtId="0" fontId="6" fillId="3"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0" fillId="2" borderId="0" xfId="0" applyFill="1" applyAlignment="1">
      <alignment horizontal="center"/>
    </xf>
    <xf numFmtId="9" fontId="11" fillId="2" borderId="6" xfId="1" applyFont="1" applyFill="1" applyBorder="1" applyAlignment="1" applyProtection="1">
      <alignment horizontal="center" vertical="center"/>
      <protection locked="0"/>
    </xf>
    <xf numFmtId="9" fontId="11" fillId="2" borderId="6" xfId="1" applyFont="1" applyFill="1" applyBorder="1" applyAlignment="1">
      <alignment horizontal="center" vertical="center"/>
    </xf>
    <xf numFmtId="9" fontId="11" fillId="2" borderId="6" xfId="0" applyNumberFormat="1" applyFont="1" applyFill="1" applyBorder="1" applyAlignment="1">
      <alignment horizontal="center" vertical="center"/>
    </xf>
    <xf numFmtId="9" fontId="11" fillId="2" borderId="18" xfId="1" applyFont="1" applyFill="1" applyBorder="1" applyAlignment="1" applyProtection="1">
      <alignment horizontal="center" vertical="center"/>
      <protection locked="0"/>
    </xf>
    <xf numFmtId="9" fontId="11" fillId="2" borderId="18" xfId="1" applyFont="1" applyFill="1" applyBorder="1" applyAlignment="1">
      <alignment horizontal="center" vertical="center"/>
    </xf>
    <xf numFmtId="9" fontId="11" fillId="2" borderId="18" xfId="0" applyNumberFormat="1" applyFont="1" applyFill="1" applyBorder="1" applyAlignment="1">
      <alignment horizontal="center" vertical="center"/>
    </xf>
    <xf numFmtId="9" fontId="11" fillId="2" borderId="9" xfId="1" applyFont="1" applyFill="1" applyBorder="1" applyAlignment="1" applyProtection="1">
      <alignment horizontal="center" vertical="center"/>
      <protection locked="0"/>
    </xf>
    <xf numFmtId="9" fontId="11" fillId="2" borderId="9" xfId="1" applyFont="1" applyFill="1" applyBorder="1" applyAlignment="1">
      <alignment horizontal="center" vertical="center"/>
    </xf>
    <xf numFmtId="9" fontId="11" fillId="2" borderId="9" xfId="0" applyNumberFormat="1" applyFont="1" applyFill="1" applyBorder="1" applyAlignment="1">
      <alignment horizontal="center" vertical="center"/>
    </xf>
    <xf numFmtId="0" fontId="13" fillId="0" borderId="23" xfId="0" applyFont="1" applyBorder="1"/>
    <xf numFmtId="0" fontId="13" fillId="0" borderId="24" xfId="0" applyFont="1" applyBorder="1"/>
    <xf numFmtId="0" fontId="13" fillId="0" borderId="25" xfId="0" applyFont="1" applyBorder="1"/>
    <xf numFmtId="164" fontId="14" fillId="0" borderId="21" xfId="0" applyNumberFormat="1" applyFont="1" applyBorder="1" applyAlignment="1">
      <alignment horizontal="center"/>
    </xf>
    <xf numFmtId="9" fontId="14" fillId="0" borderId="21" xfId="0" applyNumberFormat="1" applyFont="1" applyBorder="1" applyAlignment="1">
      <alignment horizontal="center"/>
    </xf>
    <xf numFmtId="164" fontId="14" fillId="0" borderId="21" xfId="1" applyNumberFormat="1" applyFont="1" applyBorder="1" applyAlignment="1">
      <alignment horizontal="center"/>
    </xf>
    <xf numFmtId="164" fontId="14" fillId="0" borderId="26" xfId="0" applyNumberFormat="1" applyFont="1" applyBorder="1" applyAlignment="1">
      <alignment horizontal="center"/>
    </xf>
    <xf numFmtId="164" fontId="14" fillId="0" borderId="27" xfId="0" applyNumberFormat="1" applyFont="1" applyBorder="1" applyAlignment="1">
      <alignment horizontal="center"/>
    </xf>
    <xf numFmtId="9" fontId="14" fillId="0" borderId="22" xfId="0" applyNumberFormat="1" applyFont="1" applyBorder="1" applyAlignment="1">
      <alignment horizontal="center"/>
    </xf>
    <xf numFmtId="164" fontId="14" fillId="0" borderId="22" xfId="1" applyNumberFormat="1" applyFont="1" applyBorder="1" applyAlignment="1">
      <alignment horizontal="center"/>
    </xf>
    <xf numFmtId="164" fontId="14" fillId="2" borderId="1" xfId="0" applyNumberFormat="1" applyFont="1" applyFill="1" applyBorder="1" applyAlignment="1">
      <alignment horizontal="center" vertical="center"/>
    </xf>
    <xf numFmtId="9" fontId="14" fillId="2" borderId="20" xfId="0" applyNumberFormat="1" applyFont="1" applyFill="1" applyBorder="1" applyAlignment="1">
      <alignment horizontal="center" vertical="center"/>
    </xf>
    <xf numFmtId="164" fontId="14" fillId="2" borderId="2"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15" fillId="4" borderId="20" xfId="0" applyFont="1" applyFill="1" applyBorder="1" applyAlignment="1">
      <alignment horizontal="center" vertical="center" wrapText="1"/>
    </xf>
    <xf numFmtId="0" fontId="10" fillId="2" borderId="19" xfId="0" applyFont="1" applyFill="1" applyBorder="1" applyAlignment="1" applyProtection="1">
      <alignment horizontal="justify" vertical="center" wrapText="1"/>
      <protection locked="0"/>
    </xf>
    <xf numFmtId="0" fontId="10" fillId="2" borderId="7" xfId="0" applyFont="1" applyFill="1" applyBorder="1" applyAlignment="1" applyProtection="1">
      <alignment horizontal="justify" vertical="center" wrapText="1"/>
      <protection locked="0"/>
    </xf>
    <xf numFmtId="0" fontId="10" fillId="2" borderId="10" xfId="0" applyFont="1" applyFill="1" applyBorder="1" applyAlignment="1" applyProtection="1">
      <alignment horizontal="justify" vertical="center" wrapText="1"/>
      <protection locked="0"/>
    </xf>
    <xf numFmtId="0" fontId="7" fillId="2" borderId="12"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7" fillId="2" borderId="13" xfId="0" applyFont="1" applyFill="1" applyBorder="1" applyAlignment="1">
      <alignment horizontal="justify" vertical="center"/>
    </xf>
    <xf numFmtId="0" fontId="7" fillId="2" borderId="13" xfId="0" applyFont="1" applyFill="1" applyBorder="1" applyAlignment="1">
      <alignment horizontal="center" vertical="center"/>
    </xf>
    <xf numFmtId="9" fontId="11" fillId="2" borderId="29" xfId="1" applyFont="1" applyFill="1" applyBorder="1" applyAlignment="1" applyProtection="1">
      <alignment horizontal="center" vertical="center"/>
      <protection locked="0"/>
    </xf>
    <xf numFmtId="9" fontId="11" fillId="2" borderId="30" xfId="1" applyFont="1" applyFill="1" applyBorder="1" applyAlignment="1" applyProtection="1">
      <alignment horizontal="center" vertical="center"/>
      <protection locked="0"/>
    </xf>
    <xf numFmtId="9" fontId="11" fillId="2" borderId="31" xfId="1" applyFont="1" applyFill="1" applyBorder="1" applyAlignment="1" applyProtection="1">
      <alignment horizontal="center" vertical="center"/>
      <protection locked="0"/>
    </xf>
    <xf numFmtId="14" fontId="8" fillId="0" borderId="11" xfId="0" applyNumberFormat="1" applyFont="1" applyFill="1" applyBorder="1" applyAlignment="1">
      <alignment horizontal="center" vertical="center"/>
    </xf>
    <xf numFmtId="14" fontId="7" fillId="2" borderId="11" xfId="0" applyNumberFormat="1" applyFont="1" applyFill="1" applyBorder="1" applyAlignment="1">
      <alignment horizontal="center" vertical="center"/>
    </xf>
    <xf numFmtId="0" fontId="10" fillId="2" borderId="17" xfId="0" applyFont="1" applyFill="1" applyBorder="1" applyAlignment="1">
      <alignment horizontal="center" vertical="center" wrapText="1"/>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15"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xf>
    <xf numFmtId="0" fontId="2" fillId="0" borderId="6"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13" xfId="0" applyFont="1" applyFill="1" applyBorder="1" applyAlignment="1">
      <alignment horizontal="center" vertical="center"/>
    </xf>
    <xf numFmtId="14" fontId="7" fillId="0" borderId="1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9" fillId="0" borderId="14" xfId="0" applyFont="1" applyFill="1" applyBorder="1" applyAlignment="1">
      <alignment horizontal="center" vertical="center"/>
    </xf>
    <xf numFmtId="14" fontId="9" fillId="0" borderId="11" xfId="0" applyNumberFormat="1" applyFont="1" applyFill="1" applyBorder="1" applyAlignment="1">
      <alignment horizontal="center" vertical="center"/>
    </xf>
    <xf numFmtId="14" fontId="8" fillId="2" borderId="11" xfId="0" applyNumberFormat="1" applyFont="1" applyFill="1" applyBorder="1" applyAlignment="1">
      <alignment horizontal="center" vertical="center"/>
    </xf>
    <xf numFmtId="0" fontId="16" fillId="2" borderId="52" xfId="0" applyFont="1" applyFill="1" applyBorder="1" applyAlignment="1">
      <alignment horizontal="center" vertical="center" wrapText="1"/>
    </xf>
    <xf numFmtId="0" fontId="17" fillId="2" borderId="52" xfId="0" applyFont="1" applyFill="1" applyBorder="1" applyAlignment="1">
      <alignment horizontal="justify" vertical="center" wrapText="1"/>
    </xf>
    <xf numFmtId="0" fontId="18" fillId="2" borderId="43" xfId="0" applyFont="1" applyFill="1" applyBorder="1" applyAlignment="1">
      <alignment vertical="center" wrapText="1"/>
    </xf>
    <xf numFmtId="0" fontId="17" fillId="2" borderId="53" xfId="0" applyFont="1" applyFill="1" applyBorder="1" applyAlignment="1">
      <alignment horizontal="justify" vertical="center" wrapText="1"/>
    </xf>
    <xf numFmtId="14" fontId="18" fillId="2" borderId="44" xfId="0" applyNumberFormat="1" applyFont="1" applyFill="1" applyBorder="1" applyAlignment="1">
      <alignment horizontal="center" vertical="center"/>
    </xf>
    <xf numFmtId="0" fontId="16" fillId="2" borderId="55" xfId="0" applyFont="1" applyFill="1" applyBorder="1" applyAlignment="1">
      <alignment horizontal="center" vertical="center" wrapText="1"/>
    </xf>
    <xf numFmtId="0" fontId="17" fillId="2" borderId="56" xfId="0" applyFont="1" applyFill="1" applyBorder="1" applyAlignment="1">
      <alignment horizontal="justify" vertical="center" wrapText="1"/>
    </xf>
    <xf numFmtId="0" fontId="17" fillId="2" borderId="48" xfId="0" applyFont="1" applyFill="1" applyBorder="1" applyAlignment="1">
      <alignment horizontal="center" vertical="center" wrapText="1"/>
    </xf>
    <xf numFmtId="14" fontId="18" fillId="2" borderId="40" xfId="0" applyNumberFormat="1" applyFont="1" applyFill="1" applyBorder="1" applyAlignment="1">
      <alignment horizontal="center" vertical="center"/>
    </xf>
    <xf numFmtId="0" fontId="16" fillId="2" borderId="38" xfId="0" applyFont="1" applyFill="1" applyBorder="1" applyAlignment="1">
      <alignment horizontal="center" vertical="center" wrapText="1"/>
    </xf>
    <xf numFmtId="0" fontId="17" fillId="2" borderId="38" xfId="0" applyFont="1" applyFill="1" applyBorder="1" applyAlignment="1">
      <alignment horizontal="justify" vertical="center" wrapText="1"/>
    </xf>
    <xf numFmtId="0" fontId="17" fillId="2" borderId="39" xfId="0" applyFont="1" applyFill="1" applyBorder="1" applyAlignment="1">
      <alignment horizontal="center" vertical="center"/>
    </xf>
    <xf numFmtId="14" fontId="18" fillId="2" borderId="41" xfId="0" applyNumberFormat="1" applyFont="1" applyFill="1" applyBorder="1" applyAlignment="1">
      <alignment horizontal="center" vertical="center"/>
    </xf>
    <xf numFmtId="0" fontId="17" fillId="2" borderId="39" xfId="0" applyFont="1" applyFill="1" applyBorder="1" applyAlignment="1">
      <alignment vertical="center"/>
    </xf>
    <xf numFmtId="0" fontId="17" fillId="2" borderId="42" xfId="0" applyFont="1" applyFill="1" applyBorder="1" applyAlignment="1">
      <alignment horizontal="center" vertical="center"/>
    </xf>
    <xf numFmtId="14" fontId="17" fillId="2" borderId="41" xfId="0" applyNumberFormat="1" applyFont="1" applyFill="1" applyBorder="1" applyAlignment="1">
      <alignment horizontal="center" vertical="center"/>
    </xf>
    <xf numFmtId="0" fontId="19" fillId="2" borderId="39" xfId="0" applyFont="1" applyFill="1" applyBorder="1" applyAlignment="1">
      <alignment horizontal="center" vertical="center"/>
    </xf>
    <xf numFmtId="14" fontId="19" fillId="2" borderId="41" xfId="0" applyNumberFormat="1" applyFont="1" applyFill="1" applyBorder="1" applyAlignment="1">
      <alignment horizontal="center" vertical="center"/>
    </xf>
    <xf numFmtId="0" fontId="20" fillId="3" borderId="42" xfId="0" applyFont="1" applyFill="1" applyBorder="1" applyAlignment="1">
      <alignment horizontal="center" vertical="center"/>
    </xf>
    <xf numFmtId="0" fontId="20" fillId="3" borderId="39"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38" xfId="0" applyFont="1" applyFill="1" applyBorder="1" applyAlignment="1">
      <alignment horizontal="center" vertical="center"/>
    </xf>
    <xf numFmtId="0" fontId="20" fillId="3" borderId="52" xfId="0" applyFont="1" applyFill="1" applyBorder="1" applyAlignment="1">
      <alignment horizontal="center" vertical="center" wrapText="1"/>
    </xf>
    <xf numFmtId="0" fontId="12" fillId="0" borderId="0" xfId="3"/>
    <xf numFmtId="0" fontId="24" fillId="0" borderId="60" xfId="3" applyFont="1" applyBorder="1" applyAlignment="1" applyProtection="1">
      <alignment horizontal="center" vertical="center" wrapText="1"/>
    </xf>
    <xf numFmtId="0" fontId="24" fillId="0" borderId="0" xfId="3" applyFont="1" applyBorder="1" applyAlignment="1" applyProtection="1">
      <alignment horizontal="center" vertical="center" wrapText="1"/>
    </xf>
    <xf numFmtId="0" fontId="24" fillId="0" borderId="15" xfId="3" applyFont="1" applyBorder="1" applyAlignment="1" applyProtection="1">
      <alignment horizontal="center" vertical="center" wrapText="1"/>
    </xf>
    <xf numFmtId="0" fontId="12" fillId="0" borderId="60" xfId="3" applyBorder="1" applyProtection="1"/>
    <xf numFmtId="0" fontId="25" fillId="5" borderId="0" xfId="3" applyFont="1" applyFill="1" applyBorder="1" applyAlignment="1" applyProtection="1">
      <alignment vertical="center" wrapText="1"/>
    </xf>
    <xf numFmtId="0" fontId="12" fillId="0" borderId="0" xfId="3" applyBorder="1" applyProtection="1"/>
    <xf numFmtId="0" fontId="26" fillId="0" borderId="60" xfId="3" applyFont="1" applyBorder="1" applyAlignment="1" applyProtection="1">
      <alignment horizontal="justify" vertical="top" wrapText="1"/>
    </xf>
    <xf numFmtId="0" fontId="27" fillId="0" borderId="0" xfId="3" applyFont="1" applyBorder="1" applyAlignment="1" applyProtection="1">
      <alignment horizontal="center" vertical="center" wrapText="1"/>
    </xf>
    <xf numFmtId="0" fontId="27" fillId="0" borderId="15" xfId="3" applyFont="1" applyBorder="1" applyAlignment="1" applyProtection="1">
      <alignment horizontal="center" vertical="center" wrapText="1"/>
    </xf>
    <xf numFmtId="0" fontId="25" fillId="0" borderId="0" xfId="3" applyFont="1" applyBorder="1" applyAlignment="1" applyProtection="1">
      <alignment vertical="center" wrapText="1"/>
    </xf>
    <xf numFmtId="0" fontId="25" fillId="0" borderId="0" xfId="3" applyFont="1" applyBorder="1" applyAlignment="1" applyProtection="1">
      <alignment horizontal="right" vertical="center" wrapText="1"/>
    </xf>
    <xf numFmtId="0" fontId="25" fillId="0" borderId="11" xfId="3" applyFont="1" applyFill="1" applyBorder="1" applyAlignment="1" applyProtection="1">
      <alignment horizontal="center" vertical="center" wrapText="1"/>
    </xf>
    <xf numFmtId="0" fontId="12" fillId="0" borderId="15" xfId="3" applyBorder="1" applyProtection="1"/>
    <xf numFmtId="0" fontId="28" fillId="0" borderId="60" xfId="3" applyFont="1" applyBorder="1" applyAlignment="1" applyProtection="1">
      <alignment horizontal="justify" vertical="top" wrapText="1"/>
    </xf>
    <xf numFmtId="0" fontId="29" fillId="5" borderId="0" xfId="3" applyFont="1" applyFill="1" applyBorder="1" applyAlignment="1" applyProtection="1">
      <alignment horizontal="left" vertical="center" wrapText="1"/>
    </xf>
    <xf numFmtId="0" fontId="29" fillId="0" borderId="0" xfId="3" applyFont="1" applyFill="1" applyBorder="1" applyAlignment="1" applyProtection="1">
      <alignment horizontal="left" vertical="center" wrapText="1"/>
    </xf>
    <xf numFmtId="0" fontId="12" fillId="0" borderId="0" xfId="3" applyFill="1" applyBorder="1"/>
    <xf numFmtId="0" fontId="28" fillId="0" borderId="15" xfId="3" applyFont="1" applyFill="1" applyBorder="1" applyAlignment="1" applyProtection="1">
      <alignment horizontal="left" vertical="top" wrapText="1"/>
    </xf>
    <xf numFmtId="0" fontId="25" fillId="5" borderId="0" xfId="3" applyFont="1" applyFill="1" applyBorder="1" applyAlignment="1" applyProtection="1">
      <alignment horizontal="center" vertical="center" wrapText="1"/>
    </xf>
    <xf numFmtId="0" fontId="25" fillId="0" borderId="0" xfId="3" applyFont="1" applyFill="1" applyBorder="1" applyAlignment="1" applyProtection="1">
      <alignment horizontal="center" vertical="center" wrapText="1"/>
    </xf>
    <xf numFmtId="0" fontId="25" fillId="0" borderId="60" xfId="3" applyFont="1" applyBorder="1" applyAlignment="1" applyProtection="1">
      <alignment horizontal="left" vertical="center" wrapText="1"/>
    </xf>
    <xf numFmtId="0" fontId="25" fillId="0" borderId="0" xfId="3" applyFont="1" applyBorder="1" applyAlignment="1" applyProtection="1">
      <alignment horizontal="left" vertical="center" wrapText="1"/>
    </xf>
    <xf numFmtId="0" fontId="25" fillId="0" borderId="0" xfId="3" applyFont="1" applyFill="1" applyBorder="1" applyAlignment="1" applyProtection="1">
      <alignment vertical="center" wrapText="1"/>
    </xf>
    <xf numFmtId="0" fontId="12" fillId="0" borderId="0" xfId="3" applyFont="1" applyBorder="1" applyProtection="1"/>
    <xf numFmtId="0" fontId="29" fillId="0" borderId="0" xfId="3" applyFont="1" applyBorder="1" applyAlignment="1" applyProtection="1">
      <alignment horizontal="center" vertical="top" wrapText="1"/>
    </xf>
    <xf numFmtId="0" fontId="29" fillId="0" borderId="0" xfId="3" applyFont="1" applyBorder="1" applyAlignment="1" applyProtection="1">
      <alignment horizontal="left" vertical="top" wrapText="1"/>
    </xf>
    <xf numFmtId="0" fontId="29" fillId="0" borderId="0" xfId="3" applyFont="1" applyBorder="1" applyAlignment="1" applyProtection="1">
      <alignment horizontal="justify" vertical="top" wrapText="1"/>
    </xf>
    <xf numFmtId="0" fontId="29" fillId="0" borderId="15" xfId="3" applyFont="1" applyBorder="1" applyAlignment="1" applyProtection="1">
      <alignment horizontal="justify" vertical="top" wrapText="1"/>
    </xf>
    <xf numFmtId="0" fontId="30" fillId="0" borderId="67"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68" xfId="3" applyFont="1" applyFill="1" applyBorder="1" applyAlignment="1" applyProtection="1">
      <alignment horizontal="justify" vertical="center" wrapText="1"/>
    </xf>
    <xf numFmtId="14" fontId="12" fillId="0" borderId="68" xfId="3" applyNumberFormat="1" applyFont="1" applyFill="1" applyBorder="1" applyAlignment="1" applyProtection="1">
      <alignment horizontal="center" vertical="center" wrapText="1"/>
    </xf>
    <xf numFmtId="0" fontId="12" fillId="0" borderId="0" xfId="3" applyFill="1"/>
    <xf numFmtId="0" fontId="31" fillId="5" borderId="72" xfId="3" applyFont="1" applyFill="1" applyBorder="1" applyAlignment="1" applyProtection="1">
      <alignment horizontal="center" vertical="center" wrapText="1"/>
      <protection locked="0"/>
    </xf>
    <xf numFmtId="0" fontId="31" fillId="5" borderId="73" xfId="3" applyFont="1" applyFill="1" applyBorder="1" applyAlignment="1" applyProtection="1">
      <alignment horizontal="left" vertical="top" wrapText="1"/>
      <protection locked="0"/>
    </xf>
    <xf numFmtId="0" fontId="31" fillId="5" borderId="73" xfId="3" applyFont="1" applyFill="1" applyBorder="1" applyAlignment="1" applyProtection="1">
      <alignment horizontal="center" vertical="center" wrapText="1"/>
      <protection locked="0"/>
    </xf>
    <xf numFmtId="0" fontId="31" fillId="5" borderId="74" xfId="3" applyFont="1" applyFill="1" applyBorder="1" applyAlignment="1" applyProtection="1">
      <alignment horizontal="left" vertical="top" wrapText="1"/>
      <protection locked="0"/>
    </xf>
    <xf numFmtId="0" fontId="26" fillId="0" borderId="0" xfId="3" applyFont="1" applyBorder="1" applyAlignment="1" applyProtection="1">
      <alignment horizontal="justify" vertical="top" wrapText="1"/>
    </xf>
    <xf numFmtId="0" fontId="32" fillId="0" borderId="0" xfId="3" applyFont="1" applyFill="1" applyBorder="1" applyAlignment="1" applyProtection="1">
      <alignment horizontal="justify" vertical="top" wrapText="1"/>
    </xf>
    <xf numFmtId="0" fontId="32" fillId="0" borderId="0" xfId="3" applyFont="1" applyFill="1" applyBorder="1" applyAlignment="1" applyProtection="1">
      <alignment vertical="top" wrapText="1"/>
    </xf>
    <xf numFmtId="0" fontId="32" fillId="0" borderId="15" xfId="3" applyFont="1" applyFill="1" applyBorder="1" applyAlignment="1" applyProtection="1">
      <alignment vertical="top" wrapText="1"/>
    </xf>
    <xf numFmtId="0" fontId="25" fillId="5" borderId="0" xfId="3" applyFont="1" applyFill="1" applyBorder="1" applyAlignment="1" applyProtection="1">
      <alignment horizontal="left" vertical="center" wrapText="1"/>
    </xf>
    <xf numFmtId="0" fontId="34" fillId="0" borderId="0" xfId="3" applyFont="1" applyFill="1" applyBorder="1" applyAlignment="1" applyProtection="1">
      <alignment horizontal="center" vertical="top" wrapText="1"/>
      <protection locked="0"/>
    </xf>
    <xf numFmtId="0" fontId="36" fillId="5" borderId="0" xfId="3" applyFont="1" applyFill="1" applyBorder="1" applyAlignment="1" applyProtection="1">
      <alignment vertical="center" wrapText="1"/>
    </xf>
    <xf numFmtId="0" fontId="34" fillId="0" borderId="0" xfId="3" applyFont="1" applyFill="1" applyBorder="1" applyAlignment="1" applyProtection="1">
      <alignment vertical="top" wrapText="1"/>
    </xf>
    <xf numFmtId="0" fontId="25" fillId="0" borderId="0" xfId="3" applyFont="1" applyFill="1" applyBorder="1" applyAlignment="1" applyProtection="1">
      <alignment horizontal="right" vertical="top" wrapText="1"/>
    </xf>
    <xf numFmtId="0" fontId="25" fillId="0" borderId="15" xfId="3" applyFont="1" applyFill="1" applyBorder="1" applyAlignment="1" applyProtection="1">
      <alignment horizontal="right" vertical="top" wrapText="1"/>
    </xf>
    <xf numFmtId="0" fontId="25" fillId="5" borderId="60" xfId="3" applyFont="1" applyFill="1" applyBorder="1" applyAlignment="1" applyProtection="1">
      <alignment vertical="center" wrapText="1"/>
    </xf>
    <xf numFmtId="0" fontId="30" fillId="5" borderId="61" xfId="3" applyFont="1" applyFill="1" applyBorder="1" applyAlignment="1" applyProtection="1">
      <alignment horizontal="left"/>
    </xf>
    <xf numFmtId="0" fontId="30" fillId="5" borderId="62" xfId="3" applyFont="1" applyFill="1" applyBorder="1" applyAlignment="1" applyProtection="1">
      <alignment horizontal="left"/>
    </xf>
    <xf numFmtId="0" fontId="25" fillId="0" borderId="62" xfId="3" applyFont="1" applyFill="1" applyBorder="1" applyAlignment="1" applyProtection="1">
      <alignment horizontal="left" vertical="top" wrapText="1"/>
    </xf>
    <xf numFmtId="0" fontId="12" fillId="0" borderId="62" xfId="3" applyBorder="1" applyProtection="1"/>
    <xf numFmtId="0" fontId="12" fillId="0" borderId="63" xfId="3" applyBorder="1" applyProtection="1"/>
    <xf numFmtId="0" fontId="30" fillId="5" borderId="0" xfId="3" applyFont="1" applyFill="1" applyBorder="1" applyAlignment="1" applyProtection="1">
      <alignment horizontal="left" vertical="center" wrapText="1"/>
    </xf>
    <xf numFmtId="0" fontId="34" fillId="0" borderId="0" xfId="3" applyFont="1" applyFill="1" applyBorder="1" applyAlignment="1" applyProtection="1">
      <alignment horizontal="justify" vertical="top" wrapText="1"/>
    </xf>
    <xf numFmtId="0" fontId="34" fillId="0" borderId="0" xfId="3" applyFont="1" applyFill="1" applyBorder="1" applyAlignment="1" applyProtection="1">
      <alignment horizontal="left" vertical="top" wrapText="1"/>
    </xf>
    <xf numFmtId="0" fontId="34" fillId="0" borderId="0" xfId="3" applyFont="1" applyFill="1" applyBorder="1" applyAlignment="1" applyProtection="1">
      <alignment horizontal="center" vertical="top" wrapText="1"/>
    </xf>
    <xf numFmtId="0" fontId="34" fillId="0" borderId="15" xfId="3" applyFont="1" applyFill="1" applyBorder="1" applyAlignment="1" applyProtection="1">
      <alignment horizontal="center" vertical="top" wrapText="1"/>
    </xf>
    <xf numFmtId="0" fontId="38" fillId="0" borderId="0" xfId="3" applyFont="1" applyBorder="1" applyProtection="1"/>
    <xf numFmtId="0" fontId="39" fillId="0" borderId="60" xfId="3" applyFont="1" applyBorder="1" applyProtection="1"/>
    <xf numFmtId="0" fontId="40" fillId="0" borderId="0" xfId="3" applyFont="1" applyBorder="1" applyProtection="1"/>
    <xf numFmtId="0" fontId="39" fillId="0" borderId="0" xfId="3" applyFont="1" applyBorder="1" applyProtection="1"/>
    <xf numFmtId="0" fontId="39" fillId="0" borderId="15" xfId="3" applyFont="1" applyBorder="1" applyProtection="1"/>
    <xf numFmtId="0" fontId="39" fillId="0" borderId="0" xfId="3" applyFont="1"/>
    <xf numFmtId="14" fontId="39" fillId="0" borderId="0" xfId="3" applyNumberFormat="1" applyFont="1" applyBorder="1" applyAlignment="1" applyProtection="1">
      <alignment horizontal="left"/>
    </xf>
    <xf numFmtId="0" fontId="12" fillId="0" borderId="61" xfId="3" applyBorder="1" applyProtection="1"/>
    <xf numFmtId="0" fontId="12" fillId="0" borderId="0" xfId="3" applyProtection="1"/>
    <xf numFmtId="0" fontId="41" fillId="0" borderId="0" xfId="3" applyFont="1" applyProtection="1"/>
    <xf numFmtId="0" fontId="38" fillId="0" borderId="0" xfId="3" applyFont="1" applyProtection="1"/>
    <xf numFmtId="14" fontId="12" fillId="0" borderId="0" xfId="3" applyNumberFormat="1" applyAlignment="1" applyProtection="1">
      <alignment horizontal="left"/>
    </xf>
    <xf numFmtId="0" fontId="43" fillId="8" borderId="44" xfId="0" applyFont="1" applyFill="1" applyBorder="1" applyAlignment="1">
      <alignment horizontal="center" vertical="center" wrapText="1"/>
    </xf>
    <xf numFmtId="0" fontId="18" fillId="0" borderId="44" xfId="0" applyFont="1" applyBorder="1" applyAlignment="1">
      <alignment horizontal="justify" vertical="center" wrapText="1"/>
    </xf>
    <xf numFmtId="0" fontId="18" fillId="0" borderId="44" xfId="0" applyFont="1" applyBorder="1" applyAlignment="1">
      <alignment vertical="center" wrapText="1"/>
    </xf>
    <xf numFmtId="14" fontId="18" fillId="0" borderId="15" xfId="0" applyNumberFormat="1" applyFont="1" applyBorder="1" applyAlignment="1">
      <alignment horizontal="center" vertical="center" wrapText="1"/>
    </xf>
    <xf numFmtId="0" fontId="43" fillId="8" borderId="62" xfId="0" applyFont="1" applyFill="1" applyBorder="1" applyAlignment="1">
      <alignment horizontal="center" vertical="center" wrapText="1"/>
    </xf>
    <xf numFmtId="0" fontId="18" fillId="0" borderId="40" xfId="0" applyFont="1" applyBorder="1" applyAlignment="1">
      <alignment horizontal="justify" vertical="center" wrapText="1"/>
    </xf>
    <xf numFmtId="0" fontId="18" fillId="0" borderId="49" xfId="0" applyFont="1" applyBorder="1" applyAlignment="1">
      <alignment vertical="center" wrapText="1"/>
    </xf>
    <xf numFmtId="0" fontId="18" fillId="0" borderId="49" xfId="0" applyFont="1" applyBorder="1" applyAlignment="1">
      <alignment horizontal="center" vertical="center" wrapText="1"/>
    </xf>
    <xf numFmtId="14" fontId="18" fillId="0" borderId="49" xfId="0" applyNumberFormat="1" applyFont="1" applyBorder="1" applyAlignment="1">
      <alignment horizontal="center" vertical="center" wrapText="1"/>
    </xf>
    <xf numFmtId="0" fontId="43" fillId="8" borderId="63" xfId="0" applyFont="1" applyFill="1" applyBorder="1" applyAlignment="1">
      <alignment horizontal="center" vertical="center" wrapText="1"/>
    </xf>
    <xf numFmtId="0" fontId="18" fillId="0" borderId="63" xfId="0" applyFont="1" applyBorder="1" applyAlignment="1">
      <alignment horizontal="justify" vertical="center" wrapText="1"/>
    </xf>
    <xf numFmtId="0" fontId="18" fillId="0" borderId="63" xfId="0" applyFont="1" applyBorder="1" applyAlignment="1">
      <alignment vertical="center" wrapText="1"/>
    </xf>
    <xf numFmtId="0" fontId="18" fillId="0" borderId="63" xfId="0" applyFont="1" applyBorder="1" applyAlignment="1">
      <alignment horizontal="center" vertical="center" wrapText="1"/>
    </xf>
    <xf numFmtId="14" fontId="18" fillId="0" borderId="63" xfId="0" applyNumberFormat="1" applyFont="1" applyBorder="1" applyAlignment="1">
      <alignment horizontal="center" vertical="center" wrapText="1"/>
    </xf>
    <xf numFmtId="0" fontId="18" fillId="0" borderId="44" xfId="0" applyFont="1" applyBorder="1" applyAlignment="1">
      <alignment horizontal="center" vertical="center" wrapText="1"/>
    </xf>
    <xf numFmtId="14" fontId="18" fillId="0" borderId="40" xfId="0" applyNumberFormat="1" applyFont="1" applyBorder="1" applyAlignment="1">
      <alignment horizontal="center" vertical="center" wrapText="1"/>
    </xf>
    <xf numFmtId="14" fontId="18" fillId="0" borderId="44" xfId="0" applyNumberFormat="1" applyFont="1" applyBorder="1" applyAlignment="1">
      <alignment horizontal="center" vertical="center" wrapText="1"/>
    </xf>
    <xf numFmtId="0" fontId="43" fillId="8" borderId="63" xfId="0" applyFont="1" applyFill="1" applyBorder="1" applyAlignment="1">
      <alignment horizontal="center" vertical="center"/>
    </xf>
    <xf numFmtId="0" fontId="18" fillId="0" borderId="40" xfId="0" applyFont="1" applyBorder="1" applyAlignment="1">
      <alignment vertical="center" wrapText="1"/>
    </xf>
    <xf numFmtId="0" fontId="18" fillId="0" borderId="49" xfId="0" applyFont="1" applyBorder="1" applyAlignment="1">
      <alignment vertical="center"/>
    </xf>
    <xf numFmtId="0" fontId="46" fillId="11" borderId="41" xfId="0" applyFont="1" applyFill="1" applyBorder="1" applyAlignment="1">
      <alignment horizontal="center" vertical="center"/>
    </xf>
    <xf numFmtId="0" fontId="46" fillId="11" borderId="63" xfId="0" applyFont="1" applyFill="1" applyBorder="1" applyAlignment="1">
      <alignment horizontal="center" vertical="center" wrapText="1"/>
    </xf>
    <xf numFmtId="0" fontId="46" fillId="11" borderId="63" xfId="0" applyFont="1" applyFill="1" applyBorder="1" applyAlignment="1">
      <alignment horizontal="center" vertical="center"/>
    </xf>
    <xf numFmtId="0" fontId="47" fillId="10" borderId="44" xfId="0" applyFont="1" applyFill="1" applyBorder="1" applyAlignment="1">
      <alignment horizontal="center" vertical="center" wrapText="1"/>
    </xf>
    <xf numFmtId="0" fontId="45" fillId="8" borderId="44" xfId="0" applyFont="1" applyFill="1" applyBorder="1" applyAlignment="1">
      <alignment horizontal="center" vertical="center" wrapText="1"/>
    </xf>
    <xf numFmtId="0" fontId="48" fillId="8" borderId="44" xfId="0" applyFont="1" applyFill="1" applyBorder="1" applyAlignment="1">
      <alignment horizontal="justify" vertical="center" wrapText="1"/>
    </xf>
    <xf numFmtId="14" fontId="49" fillId="0" borderId="15" xfId="0" applyNumberFormat="1" applyFont="1" applyBorder="1" applyAlignment="1">
      <alignment horizontal="center" vertical="center" wrapText="1"/>
    </xf>
    <xf numFmtId="0" fontId="48" fillId="8" borderId="44" xfId="0" applyFont="1" applyFill="1" applyBorder="1" applyAlignment="1">
      <alignment vertical="center" wrapText="1"/>
    </xf>
    <xf numFmtId="0" fontId="48" fillId="8" borderId="40" xfId="0" applyFont="1" applyFill="1" applyBorder="1" applyAlignment="1">
      <alignment vertical="center" wrapText="1"/>
    </xf>
    <xf numFmtId="0" fontId="48" fillId="8" borderId="49" xfId="0" applyFont="1" applyFill="1" applyBorder="1" applyAlignment="1">
      <alignment vertical="center" wrapText="1"/>
    </xf>
    <xf numFmtId="0" fontId="48" fillId="8" borderId="77" xfId="0" applyFont="1" applyFill="1" applyBorder="1" applyAlignment="1">
      <alignment vertical="center" wrapText="1"/>
    </xf>
    <xf numFmtId="0" fontId="48" fillId="8" borderId="15" xfId="0" applyFont="1" applyFill="1" applyBorder="1" applyAlignment="1">
      <alignment vertical="center" wrapText="1"/>
    </xf>
    <xf numFmtId="0" fontId="49" fillId="0" borderId="63" xfId="0" applyFont="1" applyBorder="1" applyAlignment="1">
      <alignment horizontal="justify" vertical="center" wrapText="1"/>
    </xf>
    <xf numFmtId="14" fontId="49" fillId="0" borderId="63" xfId="0" applyNumberFormat="1" applyFont="1" applyBorder="1" applyAlignment="1">
      <alignment horizontal="center" vertical="center" wrapText="1"/>
    </xf>
    <xf numFmtId="0" fontId="48" fillId="8" borderId="63" xfId="0" applyFont="1" applyFill="1" applyBorder="1" applyAlignment="1">
      <alignment horizontal="justify" vertical="center" wrapText="1"/>
    </xf>
    <xf numFmtId="0" fontId="48" fillId="8" borderId="63" xfId="0" applyFont="1" applyFill="1" applyBorder="1" applyAlignment="1">
      <alignment vertical="center" wrapText="1"/>
    </xf>
    <xf numFmtId="0" fontId="50" fillId="0" borderId="15" xfId="0" applyFont="1" applyBorder="1" applyAlignment="1">
      <alignment horizontal="justify" vertical="center" wrapText="1"/>
    </xf>
    <xf numFmtId="14" fontId="49" fillId="0" borderId="77" xfId="0" applyNumberFormat="1" applyFont="1" applyBorder="1" applyAlignment="1">
      <alignment horizontal="center" vertical="center" wrapText="1"/>
    </xf>
    <xf numFmtId="0" fontId="48" fillId="8" borderId="15" xfId="0" applyFont="1" applyFill="1" applyBorder="1" applyAlignment="1">
      <alignment horizontal="justify" vertical="center" wrapText="1"/>
    </xf>
    <xf numFmtId="0" fontId="48" fillId="0" borderId="77" xfId="0" applyFont="1" applyBorder="1" applyAlignment="1">
      <alignment vertical="center" wrapText="1"/>
    </xf>
    <xf numFmtId="0" fontId="49" fillId="8" borderId="44" xfId="0" applyFont="1" applyFill="1" applyBorder="1" applyAlignment="1">
      <alignment horizontal="justify" vertical="center" wrapText="1"/>
    </xf>
    <xf numFmtId="0" fontId="46" fillId="8" borderId="44" xfId="0" applyFont="1" applyFill="1" applyBorder="1" applyAlignment="1">
      <alignment horizontal="center" vertical="center" wrapText="1"/>
    </xf>
    <xf numFmtId="14" fontId="49" fillId="0" borderId="44" xfId="0" applyNumberFormat="1" applyFont="1" applyBorder="1" applyAlignment="1">
      <alignment horizontal="center" vertical="center" wrapText="1"/>
    </xf>
    <xf numFmtId="0" fontId="0" fillId="6" borderId="11" xfId="0" applyFill="1" applyBorder="1"/>
    <xf numFmtId="0" fontId="0" fillId="2" borderId="11" xfId="0" applyFill="1" applyBorder="1" applyAlignment="1">
      <alignment horizontal="center" vertical="center"/>
    </xf>
    <xf numFmtId="0" fontId="0" fillId="12" borderId="11" xfId="0" applyFill="1" applyBorder="1" applyAlignment="1">
      <alignment horizontal="center" vertical="center"/>
    </xf>
    <xf numFmtId="9" fontId="0" fillId="2" borderId="11" xfId="1" applyFont="1" applyFill="1" applyBorder="1" applyAlignment="1">
      <alignment horizontal="center" vertical="center"/>
    </xf>
    <xf numFmtId="9" fontId="0" fillId="2" borderId="11" xfId="1" applyFont="1" applyFill="1" applyBorder="1" applyAlignment="1">
      <alignment horizontal="center" vertical="center" wrapText="1"/>
    </xf>
    <xf numFmtId="9" fontId="0" fillId="2" borderId="11" xfId="1" applyFont="1" applyFill="1" applyBorder="1" applyAlignment="1">
      <alignment horizontal="left" vertical="center" wrapText="1"/>
    </xf>
    <xf numFmtId="0" fontId="0" fillId="2" borderId="11" xfId="0" applyFill="1" applyBorder="1" applyAlignment="1">
      <alignment horizontal="center" vertical="center" wrapText="1"/>
    </xf>
    <xf numFmtId="0" fontId="20" fillId="3" borderId="0" xfId="0" applyFont="1" applyFill="1" applyBorder="1" applyAlignment="1">
      <alignment horizontal="center" vertical="center" wrapText="1"/>
    </xf>
    <xf numFmtId="9" fontId="31" fillId="5" borderId="0" xfId="3" applyNumberFormat="1" applyFont="1" applyFill="1" applyBorder="1" applyAlignment="1" applyProtection="1">
      <alignment horizontal="left" vertical="top" wrapText="1"/>
      <protection locked="0"/>
    </xf>
    <xf numFmtId="0" fontId="31" fillId="5" borderId="0" xfId="3" applyFont="1" applyFill="1" applyBorder="1" applyAlignment="1" applyProtection="1">
      <alignment horizontal="left" vertical="top" wrapText="1"/>
      <protection locked="0"/>
    </xf>
    <xf numFmtId="14" fontId="12" fillId="0" borderId="79" xfId="3" applyNumberFormat="1" applyFont="1" applyFill="1" applyBorder="1" applyAlignment="1" applyProtection="1">
      <alignment horizontal="center" vertical="center" wrapText="1"/>
    </xf>
    <xf numFmtId="9" fontId="0" fillId="12" borderId="11" xfId="1" applyFont="1" applyFill="1" applyBorder="1" applyAlignment="1">
      <alignment horizontal="center" vertical="center"/>
    </xf>
    <xf numFmtId="9" fontId="0" fillId="12" borderId="11" xfId="0" applyNumberFormat="1" applyFill="1" applyBorder="1" applyAlignment="1">
      <alignment horizontal="center" vertical="center"/>
    </xf>
    <xf numFmtId="9" fontId="51" fillId="2" borderId="11" xfId="1" applyFont="1" applyFill="1" applyBorder="1" applyAlignment="1">
      <alignment horizontal="left" vertical="center" wrapText="1"/>
    </xf>
    <xf numFmtId="0" fontId="0" fillId="0" borderId="11" xfId="0" applyBorder="1"/>
    <xf numFmtId="9" fontId="0" fillId="0" borderId="11" xfId="0" applyNumberFormat="1" applyBorder="1"/>
    <xf numFmtId="10" fontId="0" fillId="0" borderId="11" xfId="0" applyNumberFormat="1" applyBorder="1"/>
    <xf numFmtId="10" fontId="0" fillId="0" borderId="0" xfId="0" applyNumberFormat="1"/>
    <xf numFmtId="9" fontId="2" fillId="0" borderId="11" xfId="0" applyNumberFormat="1" applyFont="1" applyBorder="1"/>
    <xf numFmtId="9" fontId="0" fillId="0" borderId="0" xfId="0" applyNumberFormat="1"/>
    <xf numFmtId="0" fontId="52" fillId="2" borderId="11" xfId="0" applyFont="1" applyFill="1" applyBorder="1" applyAlignment="1">
      <alignment horizontal="center" vertical="center"/>
    </xf>
    <xf numFmtId="0" fontId="52" fillId="12" borderId="11" xfId="0" applyFont="1" applyFill="1" applyBorder="1" applyAlignment="1">
      <alignment horizontal="center" vertical="center"/>
    </xf>
    <xf numFmtId="9" fontId="52" fillId="12" borderId="11" xfId="1" applyFont="1" applyFill="1" applyBorder="1" applyAlignment="1">
      <alignment horizontal="center" vertical="center"/>
    </xf>
    <xf numFmtId="9" fontId="52" fillId="12" borderId="11" xfId="0" applyNumberFormat="1" applyFont="1" applyFill="1" applyBorder="1" applyAlignment="1">
      <alignment horizontal="center" vertical="center"/>
    </xf>
    <xf numFmtId="0" fontId="52" fillId="0" borderId="0" xfId="0" applyFont="1"/>
    <xf numFmtId="0" fontId="48" fillId="2" borderId="44" xfId="0" applyFont="1" applyFill="1" applyBorder="1" applyAlignment="1">
      <alignment vertical="center" wrapText="1"/>
    </xf>
    <xf numFmtId="0" fontId="53" fillId="2" borderId="11" xfId="0" applyFont="1" applyFill="1" applyBorder="1" applyAlignment="1">
      <alignment horizontal="center" vertical="center"/>
    </xf>
    <xf numFmtId="0" fontId="51" fillId="2" borderId="4" xfId="0" applyFont="1" applyFill="1" applyBorder="1" applyAlignment="1">
      <alignment horizontal="justify" vertical="center" wrapText="1"/>
    </xf>
    <xf numFmtId="9" fontId="51" fillId="2" borderId="11" xfId="1" applyFont="1" applyFill="1" applyBorder="1" applyAlignment="1">
      <alignment horizontal="center" vertical="center"/>
    </xf>
    <xf numFmtId="0" fontId="0" fillId="2" borderId="0" xfId="0" applyFont="1" applyFill="1"/>
    <xf numFmtId="9" fontId="51" fillId="2" borderId="11" xfId="1" applyFont="1" applyFill="1" applyBorder="1" applyAlignment="1">
      <alignment horizontal="center" vertical="center" wrapText="1"/>
    </xf>
    <xf numFmtId="1" fontId="52" fillId="2" borderId="11" xfId="1" applyNumberFormat="1" applyFont="1" applyFill="1" applyBorder="1" applyAlignment="1">
      <alignment horizontal="center" vertical="center"/>
    </xf>
    <xf numFmtId="9" fontId="51" fillId="0" borderId="11" xfId="1" applyFont="1" applyFill="1" applyBorder="1" applyAlignment="1">
      <alignment horizontal="left" vertical="center" wrapText="1"/>
    </xf>
    <xf numFmtId="9" fontId="52" fillId="2" borderId="11" xfId="0" applyNumberFormat="1" applyFont="1" applyFill="1" applyBorder="1" applyAlignment="1">
      <alignment horizontal="center" vertical="center"/>
    </xf>
    <xf numFmtId="0" fontId="18" fillId="8" borderId="63" xfId="0" applyFont="1" applyFill="1" applyBorder="1" applyAlignment="1">
      <alignment horizontal="center" vertical="center" wrapText="1"/>
    </xf>
    <xf numFmtId="0" fontId="18" fillId="8" borderId="44" xfId="0" applyFont="1" applyFill="1" applyBorder="1" applyAlignment="1">
      <alignment horizontal="justify" vertical="center" wrapText="1"/>
    </xf>
    <xf numFmtId="0" fontId="18" fillId="8" borderId="44" xfId="0" applyFont="1" applyFill="1" applyBorder="1" applyAlignment="1">
      <alignment horizontal="center" vertical="center" wrapText="1"/>
    </xf>
    <xf numFmtId="0" fontId="43" fillId="8" borderId="40" xfId="0" applyFont="1" applyFill="1" applyBorder="1" applyAlignment="1">
      <alignment horizontal="center" vertical="center" wrapText="1"/>
    </xf>
    <xf numFmtId="0" fontId="18" fillId="0" borderId="49" xfId="0" applyFont="1" applyBorder="1" applyAlignment="1">
      <alignment horizontal="justify" vertical="center" wrapText="1"/>
    </xf>
    <xf numFmtId="9" fontId="18" fillId="0" borderId="49" xfId="0" applyNumberFormat="1" applyFont="1" applyBorder="1" applyAlignment="1">
      <alignment horizontal="center" vertical="center"/>
    </xf>
    <xf numFmtId="0" fontId="18" fillId="0" borderId="49" xfId="0" applyFont="1" applyBorder="1" applyAlignment="1">
      <alignment horizontal="center" vertical="center"/>
    </xf>
    <xf numFmtId="9" fontId="18" fillId="0" borderId="44" xfId="0" applyNumberFormat="1" applyFont="1" applyBorder="1" applyAlignment="1">
      <alignment horizontal="center" vertical="center" wrapText="1"/>
    </xf>
    <xf numFmtId="0" fontId="51" fillId="0" borderId="44" xfId="0" applyFont="1" applyBorder="1" applyAlignment="1">
      <alignment horizontal="justify" vertical="center" wrapText="1"/>
    </xf>
    <xf numFmtId="0" fontId="44" fillId="10" borderId="44"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0" borderId="40" xfId="0" applyFont="1" applyBorder="1" applyAlignment="1">
      <alignment horizontal="center" vertical="center" wrapText="1"/>
    </xf>
    <xf numFmtId="0" fontId="44" fillId="10" borderId="44" xfId="0" applyFont="1" applyFill="1" applyBorder="1" applyAlignment="1">
      <alignment vertical="center" wrapText="1"/>
    </xf>
    <xf numFmtId="0" fontId="44" fillId="10" borderId="40"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51" fillId="0" borderId="0" xfId="0" applyFont="1"/>
    <xf numFmtId="9" fontId="51" fillId="12" borderId="11" xfId="1" applyFont="1" applyFill="1" applyBorder="1" applyAlignment="1">
      <alignment horizontal="center" vertical="center"/>
    </xf>
    <xf numFmtId="9" fontId="51" fillId="2" borderId="11" xfId="0" applyNumberFormat="1" applyFont="1" applyFill="1" applyBorder="1" applyAlignment="1">
      <alignment horizontal="center" vertical="center"/>
    </xf>
    <xf numFmtId="9" fontId="51" fillId="12" borderId="11" xfId="0" applyNumberFormat="1" applyFont="1" applyFill="1" applyBorder="1" applyAlignment="1">
      <alignment horizontal="center" vertical="center"/>
    </xf>
    <xf numFmtId="0" fontId="51" fillId="2" borderId="11" xfId="0" applyFont="1" applyFill="1" applyBorder="1" applyAlignment="1">
      <alignment horizontal="center" vertical="center"/>
    </xf>
    <xf numFmtId="0" fontId="51" fillId="12" borderId="11" xfId="0" applyFont="1" applyFill="1" applyBorder="1" applyAlignment="1">
      <alignment horizontal="center" vertical="center"/>
    </xf>
    <xf numFmtId="1" fontId="51" fillId="2" borderId="11" xfId="1" applyNumberFormat="1" applyFont="1" applyFill="1" applyBorder="1" applyAlignment="1">
      <alignment horizontal="center" vertical="center"/>
    </xf>
    <xf numFmtId="1" fontId="51" fillId="12" borderId="11" xfId="1" applyNumberFormat="1" applyFont="1" applyFill="1" applyBorder="1" applyAlignment="1">
      <alignment horizontal="center" vertical="center"/>
    </xf>
    <xf numFmtId="1" fontId="51" fillId="2" borderId="11" xfId="0" applyNumberFormat="1" applyFont="1" applyFill="1" applyBorder="1" applyAlignment="1">
      <alignment horizontal="center" vertical="center"/>
    </xf>
    <xf numFmtId="10" fontId="51" fillId="2" borderId="11" xfId="1" applyNumberFormat="1" applyFont="1" applyFill="1" applyBorder="1" applyAlignment="1">
      <alignment horizontal="center" vertical="center"/>
    </xf>
    <xf numFmtId="0" fontId="0" fillId="2" borderId="73" xfId="0" applyFill="1" applyBorder="1" applyAlignment="1">
      <alignment horizontal="center" vertical="center"/>
    </xf>
    <xf numFmtId="0" fontId="0" fillId="12" borderId="73" xfId="0" applyFill="1" applyBorder="1" applyAlignment="1">
      <alignment horizontal="center" vertical="center"/>
    </xf>
    <xf numFmtId="9" fontId="0" fillId="2" borderId="73" xfId="1" applyFont="1" applyFill="1" applyBorder="1" applyAlignment="1">
      <alignment horizontal="center" vertical="center"/>
    </xf>
    <xf numFmtId="9" fontId="51" fillId="2" borderId="73" xfId="1" applyFont="1" applyFill="1" applyBorder="1" applyAlignment="1">
      <alignment horizontal="left" vertical="center" wrapText="1"/>
    </xf>
    <xf numFmtId="9" fontId="51" fillId="2" borderId="73" xfId="1" applyFont="1" applyFill="1" applyBorder="1" applyAlignment="1">
      <alignment horizontal="justify" vertical="center" wrapText="1"/>
    </xf>
    <xf numFmtId="0" fontId="0" fillId="3" borderId="63" xfId="0" applyFill="1" applyBorder="1"/>
    <xf numFmtId="0" fontId="0" fillId="3" borderId="40" xfId="0" applyFill="1" applyBorder="1"/>
    <xf numFmtId="0" fontId="0" fillId="3" borderId="44" xfId="0" applyFill="1" applyBorder="1"/>
    <xf numFmtId="0" fontId="0" fillId="3" borderId="80" xfId="0" applyFill="1" applyBorder="1"/>
    <xf numFmtId="0" fontId="0" fillId="3" borderId="69" xfId="0" applyFill="1" applyBorder="1"/>
    <xf numFmtId="0" fontId="0" fillId="3" borderId="69" xfId="0" applyFont="1" applyFill="1" applyBorder="1"/>
    <xf numFmtId="0" fontId="0" fillId="3" borderId="89" xfId="0" applyFill="1" applyBorder="1"/>
    <xf numFmtId="0" fontId="30" fillId="3" borderId="71" xfId="3" applyFont="1" applyFill="1" applyBorder="1" applyAlignment="1" applyProtection="1">
      <alignment horizontal="center" vertical="center" wrapText="1"/>
    </xf>
    <xf numFmtId="0" fontId="30" fillId="3" borderId="78" xfId="3" applyFont="1" applyFill="1" applyBorder="1" applyAlignment="1" applyProtection="1">
      <alignment horizontal="center" vertical="center" wrapText="1"/>
    </xf>
    <xf numFmtId="0" fontId="18" fillId="2" borderId="1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63" xfId="0" applyFont="1" applyFill="1" applyBorder="1" applyAlignment="1">
      <alignment horizontal="center" vertical="center" wrapText="1"/>
    </xf>
    <xf numFmtId="0" fontId="44" fillId="3" borderId="41" xfId="0" applyFont="1" applyFill="1" applyBorder="1" applyAlignment="1">
      <alignment horizontal="center" vertical="center"/>
    </xf>
    <xf numFmtId="0" fontId="44" fillId="3" borderId="63" xfId="0" applyFont="1" applyFill="1" applyBorder="1" applyAlignment="1">
      <alignment horizontal="center" vertical="center" wrapText="1"/>
    </xf>
    <xf numFmtId="0" fontId="44" fillId="3" borderId="62" xfId="0" applyFont="1" applyFill="1" applyBorder="1" applyAlignment="1">
      <alignment horizontal="center" vertical="center" wrapText="1"/>
    </xf>
    <xf numFmtId="0" fontId="52" fillId="3" borderId="40" xfId="0" applyFont="1" applyFill="1" applyBorder="1"/>
    <xf numFmtId="0" fontId="52" fillId="2" borderId="73" xfId="0" applyFont="1" applyFill="1" applyBorder="1" applyAlignment="1">
      <alignment horizontal="center" vertical="center"/>
    </xf>
    <xf numFmtId="0" fontId="52" fillId="12" borderId="73" xfId="0" applyFont="1" applyFill="1" applyBorder="1" applyAlignment="1">
      <alignment horizontal="center" vertical="center"/>
    </xf>
    <xf numFmtId="0" fontId="44" fillId="3" borderId="63" xfId="0" applyFont="1" applyFill="1" applyBorder="1" applyAlignment="1">
      <alignment horizontal="center" vertical="center"/>
    </xf>
    <xf numFmtId="9" fontId="51" fillId="0" borderId="73" xfId="0" applyNumberFormat="1" applyFont="1" applyFill="1" applyBorder="1" applyAlignment="1">
      <alignment horizontal="center" vertical="center"/>
    </xf>
    <xf numFmtId="0" fontId="51" fillId="3" borderId="40" xfId="0" applyFont="1" applyFill="1" applyBorder="1"/>
    <xf numFmtId="9" fontId="51" fillId="12" borderId="73" xfId="1" applyFont="1" applyFill="1" applyBorder="1" applyAlignment="1">
      <alignment horizontal="center" vertical="center"/>
    </xf>
    <xf numFmtId="9" fontId="51" fillId="2" borderId="73" xfId="0" applyNumberFormat="1" applyFont="1" applyFill="1" applyBorder="1" applyAlignment="1">
      <alignment horizontal="center" vertical="center"/>
    </xf>
    <xf numFmtId="9" fontId="51" fillId="12" borderId="73" xfId="0" applyNumberFormat="1" applyFont="1" applyFill="1" applyBorder="1" applyAlignment="1">
      <alignment horizontal="center" vertical="center"/>
    </xf>
    <xf numFmtId="9" fontId="51" fillId="2" borderId="73" xfId="1" applyFont="1" applyFill="1" applyBorder="1" applyAlignment="1">
      <alignment horizontal="center" vertical="center"/>
    </xf>
    <xf numFmtId="9" fontId="51" fillId="0" borderId="73" xfId="1" applyFont="1" applyFill="1" applyBorder="1" applyAlignment="1">
      <alignment vertical="center" wrapText="1"/>
    </xf>
    <xf numFmtId="9" fontId="0" fillId="2" borderId="0" xfId="0" applyNumberFormat="1" applyFill="1"/>
    <xf numFmtId="9" fontId="0" fillId="2" borderId="11" xfId="1" applyNumberFormat="1" applyFont="1" applyFill="1" applyBorder="1" applyAlignment="1">
      <alignment horizontal="center" vertical="center"/>
    </xf>
    <xf numFmtId="9" fontId="51" fillId="0" borderId="0" xfId="0" applyNumberFormat="1" applyFont="1"/>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3" borderId="11" xfId="0" applyFont="1" applyFill="1" applyBorder="1" applyAlignment="1">
      <alignment horizontal="center" vertical="center"/>
    </xf>
    <xf numFmtId="0" fontId="5" fillId="3" borderId="11" xfId="0" applyFont="1" applyFill="1" applyBorder="1" applyAlignment="1">
      <alignment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3" borderId="5" xfId="0" applyFont="1" applyFill="1" applyBorder="1" applyAlignment="1">
      <alignment horizontal="center"/>
    </xf>
    <xf numFmtId="0" fontId="20" fillId="3" borderId="54"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0" fillId="3" borderId="81" xfId="0" applyFill="1" applyBorder="1" applyAlignment="1">
      <alignment horizontal="center" vertical="center" wrapText="1"/>
    </xf>
    <xf numFmtId="0" fontId="0" fillId="3" borderId="84" xfId="0" applyFill="1" applyBorder="1" applyAlignment="1">
      <alignment horizontal="center" vertical="center" wrapText="1"/>
    </xf>
    <xf numFmtId="0" fontId="0" fillId="3" borderId="57" xfId="0" applyFill="1" applyBorder="1" applyAlignment="1">
      <alignment horizontal="center"/>
    </xf>
    <xf numFmtId="0" fontId="0" fillId="3" borderId="59" xfId="0" applyFill="1" applyBorder="1" applyAlignment="1">
      <alignment horizontal="center"/>
    </xf>
    <xf numFmtId="0" fontId="0" fillId="3" borderId="61" xfId="0" applyFill="1" applyBorder="1" applyAlignment="1">
      <alignment horizontal="center"/>
    </xf>
    <xf numFmtId="0" fontId="0" fillId="3" borderId="63" xfId="0" applyFill="1" applyBorder="1" applyAlignment="1">
      <alignment horizontal="center"/>
    </xf>
    <xf numFmtId="0" fontId="0" fillId="3" borderId="60" xfId="0" applyFill="1" applyBorder="1" applyAlignment="1">
      <alignment horizontal="center"/>
    </xf>
    <xf numFmtId="0" fontId="0" fillId="3" borderId="15" xfId="0" applyFill="1" applyBorder="1" applyAlignment="1">
      <alignment horizontal="center"/>
    </xf>
    <xf numFmtId="0" fontId="0" fillId="3" borderId="87" xfId="0" applyFill="1" applyBorder="1" applyAlignment="1">
      <alignment horizontal="center" vertical="center"/>
    </xf>
    <xf numFmtId="0" fontId="0" fillId="3" borderId="88" xfId="0" applyFill="1" applyBorder="1" applyAlignment="1">
      <alignment horizontal="center" vertical="center"/>
    </xf>
    <xf numFmtId="0" fontId="0" fillId="3" borderId="86" xfId="0" applyFill="1" applyBorder="1" applyAlignment="1">
      <alignment horizontal="center" vertical="center"/>
    </xf>
    <xf numFmtId="0" fontId="0" fillId="3" borderId="85" xfId="0" applyFill="1" applyBorder="1" applyAlignment="1">
      <alignment horizontal="center" vertical="center"/>
    </xf>
    <xf numFmtId="0" fontId="0" fillId="3" borderId="68" xfId="0" applyFill="1" applyBorder="1" applyAlignment="1">
      <alignment horizontal="center" vertical="center" wrapText="1"/>
    </xf>
    <xf numFmtId="0" fontId="0" fillId="3" borderId="83" xfId="0" applyFill="1" applyBorder="1" applyAlignment="1">
      <alignment horizontal="center" vertical="center" wrapText="1"/>
    </xf>
    <xf numFmtId="0" fontId="0" fillId="3" borderId="68" xfId="0" applyFont="1" applyFill="1" applyBorder="1" applyAlignment="1">
      <alignment horizontal="center" vertical="center" wrapText="1"/>
    </xf>
    <xf numFmtId="0" fontId="0" fillId="3" borderId="83" xfId="0" applyFont="1" applyFill="1" applyBorder="1" applyAlignment="1">
      <alignment horizontal="center" vertical="center" wrapText="1"/>
    </xf>
    <xf numFmtId="0" fontId="30" fillId="3" borderId="68" xfId="3" applyFont="1" applyFill="1" applyBorder="1" applyAlignment="1" applyProtection="1">
      <alignment horizontal="center" vertical="center" wrapText="1"/>
    </xf>
    <xf numFmtId="0" fontId="30" fillId="3" borderId="79" xfId="3" applyFont="1" applyFill="1" applyBorder="1" applyAlignment="1" applyProtection="1">
      <alignment horizontal="center" vertical="center" wrapText="1"/>
    </xf>
    <xf numFmtId="0" fontId="25" fillId="5" borderId="64" xfId="3" applyFont="1" applyFill="1" applyBorder="1" applyAlignment="1" applyProtection="1">
      <alignment horizontal="center" vertical="center" wrapText="1"/>
    </xf>
    <xf numFmtId="0" fontId="25" fillId="5" borderId="65" xfId="3" applyFont="1" applyFill="1" applyBorder="1" applyAlignment="1" applyProtection="1">
      <alignment horizontal="center" vertical="center" wrapText="1"/>
    </xf>
    <xf numFmtId="0" fontId="25" fillId="5" borderId="66" xfId="3" applyFont="1" applyFill="1" applyBorder="1" applyAlignment="1" applyProtection="1">
      <alignment horizontal="center" vertical="center" wrapText="1"/>
    </xf>
    <xf numFmtId="0" fontId="21" fillId="2" borderId="57" xfId="0" applyFont="1" applyFill="1" applyBorder="1" applyAlignment="1">
      <alignment horizontal="center"/>
    </xf>
    <xf numFmtId="0" fontId="21" fillId="2" borderId="58" xfId="0" applyFont="1" applyFill="1" applyBorder="1" applyAlignment="1">
      <alignment horizontal="center"/>
    </xf>
    <xf numFmtId="0" fontId="21" fillId="2" borderId="59" xfId="0" applyFont="1" applyFill="1" applyBorder="1" applyAlignment="1">
      <alignment horizontal="center"/>
    </xf>
    <xf numFmtId="0" fontId="21" fillId="2" borderId="60" xfId="0" applyFont="1" applyFill="1" applyBorder="1" applyAlignment="1">
      <alignment horizontal="center"/>
    </xf>
    <xf numFmtId="0" fontId="21" fillId="2" borderId="0" xfId="0" applyFont="1" applyFill="1" applyBorder="1" applyAlignment="1">
      <alignment horizontal="center"/>
    </xf>
    <xf numFmtId="0" fontId="21" fillId="2" borderId="15" xfId="0" applyFont="1" applyFill="1" applyBorder="1" applyAlignment="1">
      <alignment horizontal="center"/>
    </xf>
    <xf numFmtId="0" fontId="21" fillId="2" borderId="61" xfId="0" applyFont="1" applyFill="1" applyBorder="1" applyAlignment="1">
      <alignment horizontal="center"/>
    </xf>
    <xf numFmtId="0" fontId="21" fillId="2" borderId="62" xfId="0" applyFont="1" applyFill="1" applyBorder="1" applyAlignment="1">
      <alignment horizontal="center"/>
    </xf>
    <xf numFmtId="0" fontId="21" fillId="2" borderId="63" xfId="0" applyFont="1" applyFill="1" applyBorder="1" applyAlignment="1">
      <alignment horizontal="center"/>
    </xf>
    <xf numFmtId="0" fontId="22" fillId="2" borderId="57"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2" fillId="2" borderId="59"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3" fillId="2" borderId="47"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49" xfId="0" applyFont="1" applyFill="1" applyBorder="1" applyAlignment="1">
      <alignment horizontal="center" vertical="center"/>
    </xf>
    <xf numFmtId="165" fontId="35" fillId="5" borderId="64" xfId="3" applyNumberFormat="1" applyFont="1" applyFill="1" applyBorder="1" applyAlignment="1" applyProtection="1">
      <alignment horizontal="center" vertical="center" wrapText="1"/>
      <protection locked="0"/>
    </xf>
    <xf numFmtId="165" fontId="35" fillId="5" borderId="76" xfId="3" applyNumberFormat="1" applyFont="1" applyFill="1" applyBorder="1" applyAlignment="1" applyProtection="1">
      <alignment horizontal="center" vertical="center" wrapText="1"/>
      <protection locked="0"/>
    </xf>
    <xf numFmtId="0" fontId="37" fillId="0" borderId="64" xfId="4" applyBorder="1" applyAlignment="1">
      <alignment horizontal="center" vertical="center" wrapText="1"/>
    </xf>
    <xf numFmtId="0" fontId="12" fillId="0" borderId="65" xfId="3" applyBorder="1" applyAlignment="1">
      <alignment horizontal="center" vertical="center"/>
    </xf>
    <xf numFmtId="0" fontId="12" fillId="0" borderId="66" xfId="3" applyBorder="1" applyAlignment="1">
      <alignment horizontal="center" vertical="center"/>
    </xf>
    <xf numFmtId="0" fontId="25" fillId="5" borderId="0" xfId="3" applyFont="1" applyFill="1" applyBorder="1" applyAlignment="1" applyProtection="1">
      <alignment horizontal="right" vertical="center" wrapText="1"/>
    </xf>
    <xf numFmtId="0" fontId="25" fillId="5" borderId="75" xfId="3" applyFont="1" applyFill="1" applyBorder="1" applyAlignment="1" applyProtection="1">
      <alignment horizontal="right" vertical="center" wrapText="1"/>
    </xf>
    <xf numFmtId="165" fontId="35" fillId="2" borderId="64" xfId="3" applyNumberFormat="1" applyFont="1" applyFill="1" applyBorder="1" applyAlignment="1" applyProtection="1">
      <alignment horizontal="center" vertical="center" wrapText="1"/>
      <protection locked="0"/>
    </xf>
    <xf numFmtId="165" fontId="35" fillId="2" borderId="76" xfId="3" applyNumberFormat="1" applyFont="1" applyFill="1" applyBorder="1" applyAlignment="1" applyProtection="1">
      <alignment horizontal="center" vertical="center" wrapText="1"/>
      <protection locked="0"/>
    </xf>
    <xf numFmtId="0" fontId="25" fillId="0" borderId="64" xfId="3" applyFont="1" applyBorder="1" applyAlignment="1" applyProtection="1">
      <alignment horizontal="center" vertical="center" wrapText="1"/>
    </xf>
    <xf numFmtId="0" fontId="25" fillId="0" borderId="65" xfId="3" applyFont="1" applyBorder="1" applyAlignment="1" applyProtection="1">
      <alignment horizontal="center" vertical="center" wrapText="1"/>
    </xf>
    <xf numFmtId="0" fontId="25" fillId="0" borderId="66" xfId="3" applyFont="1" applyBorder="1" applyAlignment="1" applyProtection="1">
      <alignment horizontal="center" vertical="center" wrapText="1"/>
    </xf>
    <xf numFmtId="0" fontId="25" fillId="0" borderId="64" xfId="3" applyFont="1" applyFill="1" applyBorder="1" applyAlignment="1" applyProtection="1">
      <alignment horizontal="center" vertical="center" wrapText="1"/>
    </xf>
    <xf numFmtId="0" fontId="25" fillId="0" borderId="65" xfId="3" applyFont="1" applyFill="1" applyBorder="1" applyAlignment="1" applyProtection="1">
      <alignment horizontal="center" vertical="center" wrapText="1"/>
    </xf>
    <xf numFmtId="0" fontId="25" fillId="0" borderId="66" xfId="3" applyFont="1" applyFill="1" applyBorder="1" applyAlignment="1" applyProtection="1">
      <alignment horizontal="center" vertical="center" wrapText="1"/>
    </xf>
    <xf numFmtId="0" fontId="25" fillId="6" borderId="47" xfId="3" applyFont="1" applyFill="1" applyBorder="1" applyAlignment="1" applyProtection="1">
      <alignment horizontal="center" vertical="center" wrapText="1"/>
    </xf>
    <xf numFmtId="0" fontId="25" fillId="6" borderId="48" xfId="3" applyFont="1" applyFill="1" applyBorder="1" applyAlignment="1" applyProtection="1">
      <alignment horizontal="center" vertical="center" wrapText="1"/>
    </xf>
    <xf numFmtId="0" fontId="30" fillId="3" borderId="67" xfId="3" applyFont="1" applyFill="1" applyBorder="1" applyAlignment="1" applyProtection="1">
      <alignment horizontal="center" vertical="center" wrapText="1"/>
    </xf>
    <xf numFmtId="0" fontId="30" fillId="3" borderId="70" xfId="3" applyFont="1" applyFill="1" applyBorder="1" applyAlignment="1" applyProtection="1">
      <alignment horizontal="center" vertical="center" wrapText="1"/>
    </xf>
    <xf numFmtId="0" fontId="30" fillId="3" borderId="71" xfId="3" applyFont="1" applyFill="1" applyBorder="1" applyAlignment="1" applyProtection="1">
      <alignment horizontal="center" vertical="center" wrapText="1"/>
    </xf>
    <xf numFmtId="0" fontId="30" fillId="3" borderId="69" xfId="3" applyFont="1" applyFill="1" applyBorder="1" applyAlignment="1" applyProtection="1">
      <alignment horizontal="center" vertical="center" wrapText="1"/>
    </xf>
    <xf numFmtId="0" fontId="30" fillId="3" borderId="17" xfId="3" applyFont="1" applyFill="1" applyBorder="1" applyAlignment="1" applyProtection="1">
      <alignment horizontal="center" vertical="center" wrapText="1"/>
    </xf>
    <xf numFmtId="0" fontId="25" fillId="6" borderId="64" xfId="3" applyFont="1" applyFill="1" applyBorder="1" applyAlignment="1" applyProtection="1">
      <alignment horizontal="center" vertical="center" wrapText="1"/>
    </xf>
    <xf numFmtId="0" fontId="25" fillId="6" borderId="65" xfId="3" applyFont="1" applyFill="1" applyBorder="1" applyAlignment="1" applyProtection="1">
      <alignment horizontal="center" vertical="center" wrapText="1"/>
    </xf>
    <xf numFmtId="0" fontId="30" fillId="5" borderId="60" xfId="3" applyFont="1" applyFill="1" applyBorder="1" applyAlignment="1" applyProtection="1">
      <alignment horizontal="left" vertical="center" wrapText="1"/>
    </xf>
    <xf numFmtId="0" fontId="30" fillId="5" borderId="0" xfId="3" applyFont="1" applyFill="1" applyBorder="1" applyAlignment="1" applyProtection="1">
      <alignment horizontal="left" vertical="center" wrapText="1"/>
    </xf>
    <xf numFmtId="0" fontId="39" fillId="0" borderId="0" xfId="3" applyFont="1" applyBorder="1" applyAlignment="1" applyProtection="1">
      <alignment horizontal="left" wrapText="1"/>
    </xf>
    <xf numFmtId="0" fontId="0" fillId="6" borderId="11" xfId="0" applyFill="1" applyBorder="1" applyAlignment="1">
      <alignment horizontal="center"/>
    </xf>
    <xf numFmtId="0" fontId="0" fillId="6" borderId="11" xfId="0" applyFill="1" applyBorder="1" applyAlignment="1">
      <alignment horizontal="center" wrapText="1"/>
    </xf>
    <xf numFmtId="0" fontId="0" fillId="6" borderId="11" xfId="0" applyFill="1" applyBorder="1" applyAlignment="1">
      <alignment horizontal="center" vertical="center" wrapText="1"/>
    </xf>
    <xf numFmtId="0" fontId="25" fillId="6" borderId="61" xfId="3" applyFont="1" applyFill="1" applyBorder="1" applyAlignment="1" applyProtection="1">
      <alignment horizontal="center" vertical="center" wrapText="1"/>
    </xf>
    <xf numFmtId="0" fontId="25" fillId="6" borderId="62" xfId="3" applyFont="1" applyFill="1" applyBorder="1" applyAlignment="1" applyProtection="1">
      <alignment horizontal="center" vertical="center" wrapText="1"/>
    </xf>
    <xf numFmtId="0" fontId="33" fillId="5" borderId="64" xfId="3" applyFont="1" applyFill="1" applyBorder="1" applyAlignment="1" applyProtection="1">
      <alignment horizontal="center" vertical="center" wrapText="1"/>
    </xf>
    <xf numFmtId="0" fontId="33" fillId="5" borderId="65" xfId="3" applyFont="1" applyFill="1" applyBorder="1" applyAlignment="1" applyProtection="1">
      <alignment horizontal="center" vertical="center" wrapText="1"/>
    </xf>
    <xf numFmtId="0" fontId="33" fillId="5" borderId="66" xfId="3" applyFont="1" applyFill="1" applyBorder="1" applyAlignment="1" applyProtection="1">
      <alignment horizontal="center" vertical="center" wrapText="1"/>
    </xf>
    <xf numFmtId="0" fontId="0" fillId="3" borderId="44" xfId="0" applyFill="1" applyBorder="1" applyAlignment="1">
      <alignment horizontal="center" vertical="center" wrapText="1"/>
    </xf>
    <xf numFmtId="0" fontId="0" fillId="3" borderId="77" xfId="0" applyFill="1" applyBorder="1" applyAlignment="1">
      <alignment horizontal="center" vertical="center" wrapText="1"/>
    </xf>
    <xf numFmtId="0" fontId="0" fillId="3" borderId="41" xfId="0"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77" xfId="0" applyFont="1" applyFill="1" applyBorder="1" applyAlignment="1">
      <alignment horizontal="center" vertical="center" wrapText="1"/>
    </xf>
    <xf numFmtId="0" fontId="44" fillId="9" borderId="41" xfId="0" applyFont="1" applyFill="1" applyBorder="1" applyAlignment="1">
      <alignment horizontal="center" vertical="center" wrapText="1"/>
    </xf>
    <xf numFmtId="0" fontId="0" fillId="3" borderId="44" xfId="0" applyFill="1" applyBorder="1" applyAlignment="1">
      <alignment horizontal="center" vertical="center"/>
    </xf>
    <xf numFmtId="0" fontId="0" fillId="3" borderId="77" xfId="0" applyFill="1" applyBorder="1" applyAlignment="1">
      <alignment horizontal="center" vertical="center"/>
    </xf>
    <xf numFmtId="0" fontId="0" fillId="3" borderId="41" xfId="0" applyFill="1" applyBorder="1" applyAlignment="1">
      <alignment horizontal="center" vertical="center"/>
    </xf>
    <xf numFmtId="0" fontId="43" fillId="3" borderId="47" xfId="0" applyFont="1" applyFill="1" applyBorder="1" applyAlignment="1">
      <alignment horizontal="center" vertical="center" wrapText="1"/>
    </xf>
    <xf numFmtId="0" fontId="43" fillId="3" borderId="48" xfId="0" applyFont="1" applyFill="1" applyBorder="1" applyAlignment="1">
      <alignment horizontal="center" vertical="center" wrapText="1"/>
    </xf>
    <xf numFmtId="0" fontId="43" fillId="3" borderId="47" xfId="0" applyFont="1" applyFill="1" applyBorder="1" applyAlignment="1">
      <alignment horizontal="center" vertical="center"/>
    </xf>
    <xf numFmtId="0" fontId="43" fillId="3" borderId="48" xfId="0" applyFont="1" applyFill="1" applyBorder="1" applyAlignment="1">
      <alignment horizontal="center" vertical="center"/>
    </xf>
    <xf numFmtId="0" fontId="44" fillId="3" borderId="47" xfId="0" applyFont="1" applyFill="1" applyBorder="1" applyAlignment="1">
      <alignment horizontal="center" vertical="center"/>
    </xf>
    <xf numFmtId="0" fontId="44" fillId="3" borderId="49" xfId="0" applyFont="1" applyFill="1" applyBorder="1" applyAlignment="1">
      <alignment horizontal="center" vertical="center"/>
    </xf>
    <xf numFmtId="0" fontId="52" fillId="3" borderId="67" xfId="0" applyFont="1" applyFill="1" applyBorder="1" applyAlignment="1">
      <alignment horizontal="center"/>
    </xf>
    <xf numFmtId="0" fontId="52" fillId="3" borderId="81" xfId="0" applyFont="1" applyFill="1" applyBorder="1" applyAlignment="1">
      <alignment horizontal="center"/>
    </xf>
    <xf numFmtId="0" fontId="52" fillId="3" borderId="82" xfId="0" applyFont="1" applyFill="1" applyBorder="1" applyAlignment="1">
      <alignment horizontal="center"/>
    </xf>
    <xf numFmtId="0" fontId="52" fillId="3" borderId="84" xfId="0" applyFont="1" applyFill="1" applyBorder="1" applyAlignment="1">
      <alignment horizontal="center"/>
    </xf>
    <xf numFmtId="0" fontId="0" fillId="3" borderId="86" xfId="0" applyFill="1" applyBorder="1" applyAlignment="1">
      <alignment horizontal="center"/>
    </xf>
    <xf numFmtId="0" fontId="0" fillId="3" borderId="81" xfId="0" applyFill="1" applyBorder="1" applyAlignment="1">
      <alignment horizontal="center"/>
    </xf>
    <xf numFmtId="0" fontId="0" fillId="3" borderId="85" xfId="0" applyFill="1" applyBorder="1" applyAlignment="1">
      <alignment horizontal="center"/>
    </xf>
    <xf numFmtId="0" fontId="0" fillId="3" borderId="84" xfId="0" applyFill="1" applyBorder="1" applyAlignment="1">
      <alignment horizontal="center"/>
    </xf>
    <xf numFmtId="0" fontId="52" fillId="0" borderId="0" xfId="0" applyFont="1" applyBorder="1" applyAlignment="1">
      <alignment horizontal="center"/>
    </xf>
    <xf numFmtId="16" fontId="52" fillId="0" borderId="0" xfId="0" applyNumberFormat="1" applyFont="1" applyBorder="1" applyAlignment="1">
      <alignment horizontal="center" wrapText="1"/>
    </xf>
    <xf numFmtId="0" fontId="0" fillId="3" borderId="67" xfId="0" applyFill="1" applyBorder="1" applyAlignment="1">
      <alignment horizontal="center"/>
    </xf>
    <xf numFmtId="0" fontId="0" fillId="3" borderId="82" xfId="0" applyFill="1" applyBorder="1" applyAlignment="1">
      <alignment horizontal="center"/>
    </xf>
    <xf numFmtId="14" fontId="49" fillId="0" borderId="44" xfId="0" applyNumberFormat="1" applyFont="1" applyBorder="1" applyAlignment="1">
      <alignment horizontal="center" vertical="center" wrapText="1"/>
    </xf>
    <xf numFmtId="14" fontId="49" fillId="0" borderId="77" xfId="0" applyNumberFormat="1" applyFont="1" applyBorder="1" applyAlignment="1">
      <alignment horizontal="center" vertical="center" wrapText="1"/>
    </xf>
    <xf numFmtId="14" fontId="49" fillId="0" borderId="41" xfId="0" applyNumberFormat="1" applyFont="1" applyBorder="1" applyAlignment="1">
      <alignment horizontal="center" vertical="center" wrapText="1"/>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5" fillId="0" borderId="49" xfId="0" applyFont="1" applyBorder="1" applyAlignment="1">
      <alignment horizontal="center" vertical="center"/>
    </xf>
    <xf numFmtId="0" fontId="45" fillId="10" borderId="47" xfId="0" applyFont="1" applyFill="1" applyBorder="1" applyAlignment="1">
      <alignment horizontal="center" vertical="center"/>
    </xf>
    <xf numFmtId="0" fontId="45" fillId="10" borderId="48" xfId="0" applyFont="1" applyFill="1" applyBorder="1" applyAlignment="1">
      <alignment horizontal="center" vertical="center"/>
    </xf>
    <xf numFmtId="0" fontId="45" fillId="10" borderId="49" xfId="0" applyFont="1" applyFill="1" applyBorder="1" applyAlignment="1">
      <alignment horizontal="center" vertical="center"/>
    </xf>
    <xf numFmtId="0" fontId="47" fillId="10" borderId="44" xfId="0" applyFont="1" applyFill="1" applyBorder="1" applyAlignment="1">
      <alignment horizontal="center" vertical="center" wrapText="1"/>
    </xf>
    <xf numFmtId="0" fontId="47" fillId="10" borderId="77" xfId="0" applyFont="1" applyFill="1" applyBorder="1" applyAlignment="1">
      <alignment horizontal="center" vertical="center" wrapText="1"/>
    </xf>
    <xf numFmtId="0" fontId="45" fillId="8" borderId="44" xfId="0" applyFont="1" applyFill="1" applyBorder="1" applyAlignment="1">
      <alignment horizontal="center" vertical="center" wrapText="1"/>
    </xf>
    <xf numFmtId="0" fontId="45" fillId="8" borderId="77" xfId="0" applyFont="1" applyFill="1" applyBorder="1" applyAlignment="1">
      <alignment horizontal="center" vertical="center" wrapText="1"/>
    </xf>
    <xf numFmtId="0" fontId="48" fillId="8" borderId="44" xfId="0" applyFont="1" applyFill="1" applyBorder="1" applyAlignment="1">
      <alignment horizontal="justify" vertical="center" wrapText="1"/>
    </xf>
    <xf numFmtId="0" fontId="48" fillId="8" borderId="77" xfId="0" applyFont="1" applyFill="1" applyBorder="1" applyAlignment="1">
      <alignment horizontal="justify" vertical="center" wrapText="1"/>
    </xf>
    <xf numFmtId="0" fontId="47" fillId="10" borderId="41"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6" fillId="11" borderId="47" xfId="0" applyFont="1" applyFill="1" applyBorder="1" applyAlignment="1">
      <alignment horizontal="center" vertical="center"/>
    </xf>
    <xf numFmtId="0" fontId="46" fillId="11" borderId="49" xfId="0" applyFont="1" applyFill="1" applyBorder="1" applyAlignment="1">
      <alignment horizontal="center" vertical="center"/>
    </xf>
    <xf numFmtId="0" fontId="48" fillId="8" borderId="41" xfId="0" applyFont="1" applyFill="1" applyBorder="1" applyAlignment="1">
      <alignment horizontal="justify" vertical="center" wrapText="1"/>
    </xf>
    <xf numFmtId="0" fontId="48" fillId="8" borderId="44" xfId="0" applyFont="1" applyFill="1" applyBorder="1" applyAlignment="1">
      <alignment vertical="center" wrapText="1"/>
    </xf>
    <xf numFmtId="0" fontId="48" fillId="8" borderId="77" xfId="0" applyFont="1" applyFill="1" applyBorder="1" applyAlignment="1">
      <alignment vertical="center" wrapText="1"/>
    </xf>
    <xf numFmtId="0" fontId="48" fillId="8" borderId="41" xfId="0" applyFont="1" applyFill="1" applyBorder="1" applyAlignment="1">
      <alignment vertical="center" wrapText="1"/>
    </xf>
    <xf numFmtId="0" fontId="44" fillId="10" borderId="44" xfId="0" applyFont="1" applyFill="1" applyBorder="1" applyAlignment="1">
      <alignment horizontal="center" vertical="center" wrapText="1"/>
    </xf>
    <xf numFmtId="0" fontId="44" fillId="10" borderId="77" xfId="0" applyFont="1" applyFill="1" applyBorder="1" applyAlignment="1">
      <alignment horizontal="center" vertical="center" wrapText="1"/>
    </xf>
    <xf numFmtId="0" fontId="51" fillId="3" borderId="44" xfId="0" applyFont="1" applyFill="1" applyBorder="1" applyAlignment="1">
      <alignment horizontal="center" vertical="center" wrapText="1"/>
    </xf>
    <xf numFmtId="0" fontId="51" fillId="3" borderId="77" xfId="0" applyFont="1" applyFill="1" applyBorder="1" applyAlignment="1">
      <alignment horizontal="center" vertical="center" wrapText="1"/>
    </xf>
    <xf numFmtId="0" fontId="51" fillId="3" borderId="41" xfId="0" applyFont="1" applyFill="1" applyBorder="1" applyAlignment="1">
      <alignment horizontal="center" vertical="center" wrapText="1"/>
    </xf>
    <xf numFmtId="0" fontId="51" fillId="3" borderId="67" xfId="0" applyFont="1" applyFill="1" applyBorder="1" applyAlignment="1">
      <alignment horizontal="center"/>
    </xf>
    <xf numFmtId="0" fontId="51" fillId="3" borderId="81" xfId="0" applyFont="1" applyFill="1" applyBorder="1" applyAlignment="1">
      <alignment horizontal="center"/>
    </xf>
    <xf numFmtId="0" fontId="51" fillId="3" borderId="82" xfId="0" applyFont="1" applyFill="1" applyBorder="1" applyAlignment="1">
      <alignment horizontal="center"/>
    </xf>
    <xf numFmtId="0" fontId="51" fillId="3" borderId="84" xfId="0" applyFont="1" applyFill="1" applyBorder="1" applyAlignment="1">
      <alignment horizontal="center"/>
    </xf>
    <xf numFmtId="0" fontId="51" fillId="3" borderId="44" xfId="0" applyFont="1" applyFill="1" applyBorder="1" applyAlignment="1">
      <alignment horizontal="center" vertical="center"/>
    </xf>
    <xf numFmtId="0" fontId="51" fillId="3" borderId="77" xfId="0" applyFont="1" applyFill="1" applyBorder="1" applyAlignment="1">
      <alignment horizontal="center" vertical="center"/>
    </xf>
    <xf numFmtId="0" fontId="51" fillId="3" borderId="41" xfId="0" applyFont="1" applyFill="1" applyBorder="1" applyAlignment="1">
      <alignment horizontal="center" vertical="center"/>
    </xf>
    <xf numFmtId="0" fontId="43" fillId="3" borderId="49" xfId="0" applyFont="1" applyFill="1" applyBorder="1" applyAlignment="1">
      <alignment horizontal="center" vertical="center"/>
    </xf>
    <xf numFmtId="0" fontId="0" fillId="6" borderId="64" xfId="0" applyFill="1" applyBorder="1" applyAlignment="1">
      <alignment horizontal="center"/>
    </xf>
    <xf numFmtId="0" fontId="0" fillId="6" borderId="65" xfId="0" applyFill="1" applyBorder="1" applyAlignment="1">
      <alignment horizontal="center"/>
    </xf>
    <xf numFmtId="0" fontId="0" fillId="6" borderId="66" xfId="0" applyFill="1" applyBorder="1" applyAlignment="1">
      <alignment horizontal="center"/>
    </xf>
    <xf numFmtId="9" fontId="11" fillId="2" borderId="11" xfId="1" applyFont="1" applyFill="1" applyBorder="1" applyAlignment="1">
      <alignment horizontal="left" vertical="center" wrapText="1"/>
    </xf>
  </cellXfs>
  <cellStyles count="5">
    <cellStyle name="Hipervínculo" xfId="4" builtinId="8"/>
    <cellStyle name="Normal" xfId="0" builtinId="0"/>
    <cellStyle name="Normal 2" xfId="2" xr:uid="{00000000-0005-0000-0000-000002000000}"/>
    <cellStyle name="Normal 3" xfId="3" xr:uid="{00000000-0005-0000-0000-000003000000}"/>
    <cellStyle name="Porcentaje" xfId="1" builtinId="5"/>
  </cellStyles>
  <dxfs count="16">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[6]TOTAL!$B$4:$B$8</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[6]TOTAL!$C$4:$C$8</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0-0249-4E18-B3A2-287A22F5C852}"/>
            </c:ext>
          </c:extLst>
        </c:ser>
        <c:dLbls>
          <c:showLegendKey val="0"/>
          <c:showVal val="1"/>
          <c:showCatName val="0"/>
          <c:showSerName val="0"/>
          <c:showPercent val="0"/>
          <c:showBubbleSize val="0"/>
        </c:dLbls>
        <c:gapWidth val="75"/>
        <c:axId val="511081104"/>
        <c:axId val="511084632"/>
      </c:barChart>
      <c:catAx>
        <c:axId val="511081104"/>
        <c:scaling>
          <c:orientation val="minMax"/>
        </c:scaling>
        <c:delete val="0"/>
        <c:axPos val="b"/>
        <c:numFmt formatCode="General" sourceLinked="0"/>
        <c:majorTickMark val="none"/>
        <c:minorTickMark val="none"/>
        <c:tickLblPos val="nextTo"/>
        <c:crossAx val="511084632"/>
        <c:crosses val="autoZero"/>
        <c:auto val="1"/>
        <c:lblAlgn val="ctr"/>
        <c:lblOffset val="100"/>
        <c:noMultiLvlLbl val="0"/>
      </c:catAx>
      <c:valAx>
        <c:axId val="511084632"/>
        <c:scaling>
          <c:orientation val="minMax"/>
        </c:scaling>
        <c:delete val="0"/>
        <c:axPos val="l"/>
        <c:numFmt formatCode="General" sourceLinked="1"/>
        <c:majorTickMark val="none"/>
        <c:minorTickMark val="none"/>
        <c:tickLblPos val="nextTo"/>
        <c:crossAx val="51108110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CO"/>
              <a:t>SEGUIMIENTO PLAN ANTICORRUPCION</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C5E4-4E33-ACBB-66D23F6AAF42}"/>
            </c:ext>
          </c:extLst>
        </c:ser>
        <c:dLbls>
          <c:dLblPos val="outEnd"/>
          <c:showLegendKey val="0"/>
          <c:showVal val="1"/>
          <c:showCatName val="0"/>
          <c:showSerName val="0"/>
          <c:showPercent val="0"/>
          <c:showBubbleSize val="0"/>
        </c:dLbls>
        <c:gapWidth val="164"/>
        <c:overlap val="-22"/>
        <c:axId val="511080320"/>
        <c:axId val="511084240"/>
      </c:barChart>
      <c:catAx>
        <c:axId val="5110803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1084240"/>
        <c:crosses val="autoZero"/>
        <c:auto val="1"/>
        <c:lblAlgn val="ctr"/>
        <c:lblOffset val="100"/>
        <c:noMultiLvlLbl val="0"/>
      </c:catAx>
      <c:valAx>
        <c:axId val="511084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1080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Pt>
            <c:idx val="1"/>
            <c:invertIfNegative val="0"/>
            <c:bubble3D val="0"/>
            <c:spPr>
              <a:solidFill>
                <a:schemeClr val="accent2">
                  <a:lumMod val="75000"/>
                </a:schemeClr>
              </a:solidFill>
              <a:ln>
                <a:noFill/>
              </a:ln>
              <a:effectLst>
                <a:innerShdw blurRad="114300">
                  <a:schemeClr val="accent1"/>
                </a:innerShdw>
              </a:effectLst>
            </c:spPr>
            <c:extLst>
              <c:ext xmlns:c16="http://schemas.microsoft.com/office/drawing/2014/chart" uri="{C3380CC4-5D6E-409C-BE32-E72D297353CC}">
                <c16:uniqueId val="{00000001-5721-4A76-934E-C48AE800D1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TOTAL!$C$31</c:f>
              <c:numCache>
                <c:formatCode>0%</c:formatCode>
                <c:ptCount val="1"/>
                <c:pt idx="0">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TOTAL!$B$31</c15:sqref>
                        </c15:formulaRef>
                      </c:ext>
                    </c:extLst>
                    <c:strCache>
                      <c:ptCount val="1"/>
                      <c:pt idx="0">
                        <c:v>Transparencia y Acc. Info</c:v>
                      </c:pt>
                    </c:strCache>
                  </c:strRef>
                </c15:cat>
              </c15:filteredCategoryTitle>
            </c:ext>
            <c:ext xmlns:c16="http://schemas.microsoft.com/office/drawing/2014/chart" uri="{C3380CC4-5D6E-409C-BE32-E72D297353CC}">
              <c16:uniqueId val="{00000002-5721-4A76-934E-C48AE800D128}"/>
            </c:ext>
          </c:extLst>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TOTAL!$D$31</c:f>
              <c:numCache>
                <c:formatCode>0%</c:formatCode>
                <c:ptCount val="1"/>
                <c:pt idx="0">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TOTAL!$B$31</c15:sqref>
                        </c15:formulaRef>
                      </c:ext>
                    </c:extLst>
                    <c:strCache>
                      <c:ptCount val="1"/>
                      <c:pt idx="0">
                        <c:v>Transparencia y Acc. Info</c:v>
                      </c:pt>
                    </c:strCache>
                  </c:strRef>
                </c15:cat>
              </c15:filteredCategoryTitle>
            </c:ext>
            <c:ext xmlns:c16="http://schemas.microsoft.com/office/drawing/2014/chart" uri="{C3380CC4-5D6E-409C-BE32-E72D297353CC}">
              <c16:uniqueId val="{00000003-5721-4A76-934E-C48AE800D128}"/>
            </c:ext>
          </c:extLst>
        </c:ser>
        <c:dLbls>
          <c:showLegendKey val="0"/>
          <c:showVal val="0"/>
          <c:showCatName val="0"/>
          <c:showSerName val="0"/>
          <c:showPercent val="0"/>
          <c:showBubbleSize val="0"/>
        </c:dLbls>
        <c:gapWidth val="164"/>
        <c:overlap val="-22"/>
        <c:axId val="511082280"/>
        <c:axId val="511085416"/>
      </c:barChart>
      <c:catAx>
        <c:axId val="51108228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1085416"/>
        <c:crosses val="autoZero"/>
        <c:auto val="1"/>
        <c:lblAlgn val="ctr"/>
        <c:lblOffset val="100"/>
        <c:noMultiLvlLbl val="0"/>
      </c:catAx>
      <c:valAx>
        <c:axId val="5110854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1082280"/>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1194-4A78-9574-AC22FCD0D61C}"/>
            </c:ext>
          </c:extLst>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TOTAL!$D$27:$D$31</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1-1194-4A78-9574-AC22FCD0D61C}"/>
            </c:ext>
          </c:extLst>
        </c:ser>
        <c:dLbls>
          <c:dLblPos val="outEnd"/>
          <c:showLegendKey val="0"/>
          <c:showVal val="1"/>
          <c:showCatName val="0"/>
          <c:showSerName val="0"/>
          <c:showPercent val="0"/>
          <c:showBubbleSize val="0"/>
        </c:dLbls>
        <c:gapWidth val="164"/>
        <c:overlap val="-22"/>
        <c:axId val="507597208"/>
        <c:axId val="507599168"/>
      </c:barChart>
      <c:catAx>
        <c:axId val="5075972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7599168"/>
        <c:crosses val="autoZero"/>
        <c:auto val="1"/>
        <c:lblAlgn val="ctr"/>
        <c:lblOffset val="100"/>
        <c:noMultiLvlLbl val="0"/>
      </c:catAx>
      <c:valAx>
        <c:axId val="5075991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75972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outerShdw blurRad="38100" dist="19050" dir="2700000" algn="tl" rotWithShape="0">
                    <a:schemeClr val="dk1">
                      <a:alpha val="40000"/>
                    </a:schemeClr>
                  </a:outerShdw>
                </a:effectLst>
              </a:rPr>
              <a:t>AVANCE PLAN ANTICORRUPCION  Y DE ATENCION AL CUIDADANO</a:t>
            </a:r>
            <a:endParaRPr lang="es-CO" sz="1400">
              <a:effectLst/>
            </a:endParaRPr>
          </a:p>
        </c:rich>
      </c:tx>
      <c:layout>
        <c:manualLayout>
          <c:xMode val="edge"/>
          <c:yMode val="edge"/>
          <c:x val="0.12650650650650649"/>
          <c:y val="3.8144771558690387E-2"/>
        </c:manualLayout>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3622047244094486E-2"/>
          <c:y val="0.16329429933624823"/>
          <c:w val="0.89435593073388353"/>
          <c:h val="0.7338644476257542"/>
        </c:manualLayout>
      </c:layout>
      <c:bar3DChart>
        <c:barDir val="col"/>
        <c:grouping val="clustered"/>
        <c:varyColors val="0"/>
        <c:ser>
          <c:idx val="0"/>
          <c:order val="0"/>
          <c:tx>
            <c:strRef>
              <c:f>AVANCES!$D$7</c:f>
              <c:strCache>
                <c:ptCount val="1"/>
                <c:pt idx="0">
                  <c:v>Avance de cada Componente</c:v>
                </c:pt>
              </c:strCache>
            </c:strRef>
          </c:tx>
          <c:spPr>
            <a:solidFill>
              <a:schemeClr val="accent1"/>
            </a:solidFill>
            <a:ln>
              <a:noFill/>
            </a:ln>
            <a:effectLst/>
            <a:sp3d/>
          </c:spPr>
          <c:invertIfNegative val="0"/>
          <c:dLbls>
            <c:spPr>
              <a:noFill/>
              <a:ln>
                <a:noFill/>
              </a:ln>
              <a:effectLst/>
            </c:spPr>
            <c:txPr>
              <a:bodyPr rot="0" spcFirstLastPara="1" vertOverflow="ellipsis" vert="horz" wrap="square" lIns="180000" tIns="72000" rIns="38100" bIns="19050" anchor="t" anchorCtr="0">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AVANCES!$C$8:$C$12</c:f>
              <c:strCache>
                <c:ptCount val="5"/>
                <c:pt idx="0">
                  <c:v>Gestión Riesgo de Corrupción</c:v>
                </c:pt>
                <c:pt idx="1">
                  <c:v>Racionalización de Trámites</c:v>
                </c:pt>
                <c:pt idx="2">
                  <c:v>Rendición de Cuentas</c:v>
                </c:pt>
                <c:pt idx="3">
                  <c:v>Atención al Ciudadano</c:v>
                </c:pt>
                <c:pt idx="4">
                  <c:v>Transparencia y Acceso a la Información</c:v>
                </c:pt>
              </c:strCache>
            </c:strRef>
          </c:cat>
          <c:val>
            <c:numRef>
              <c:f>AVANCES!$D$8:$D$12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A7E-4AE5-BBC9-4C6883489BFA}"/>
            </c:ext>
          </c:extLst>
        </c:ser>
        <c:dLbls>
          <c:showLegendKey val="0"/>
          <c:showVal val="0"/>
          <c:showCatName val="0"/>
          <c:showSerName val="0"/>
          <c:showPercent val="0"/>
          <c:showBubbleSize val="0"/>
        </c:dLbls>
        <c:gapWidth val="150"/>
        <c:shape val="box"/>
        <c:axId val="507595640"/>
        <c:axId val="507599952"/>
        <c:axId val="0"/>
      </c:bar3DChart>
      <c:catAx>
        <c:axId val="507595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507599952"/>
        <c:crosses val="autoZero"/>
        <c:auto val="1"/>
        <c:lblAlgn val="ctr"/>
        <c:lblOffset val="100"/>
        <c:noMultiLvlLbl val="0"/>
      </c:catAx>
      <c:valAx>
        <c:axId val="507599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7595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160811</xdr:colOff>
      <xdr:row>1</xdr:row>
      <xdr:rowOff>12369</xdr:rowOff>
    </xdr:from>
    <xdr:to>
      <xdr:col>3</xdr:col>
      <xdr:colOff>1632857</xdr:colOff>
      <xdr:row>2</xdr:row>
      <xdr:rowOff>766947</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811" y="174294"/>
          <a:ext cx="5367771" cy="916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542925</xdr:colOff>
      <xdr:row>1</xdr:row>
      <xdr:rowOff>147637</xdr:rowOff>
    </xdr:from>
    <xdr:to>
      <xdr:col>12</xdr:col>
      <xdr:colOff>542925</xdr:colOff>
      <xdr:row>16</xdr:row>
      <xdr:rowOff>33337</xdr:rowOff>
    </xdr:to>
    <xdr:graphicFrame macro="">
      <xdr:nvGraphicFramePr>
        <xdr:cNvPr id="2" name="2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695325</xdr:colOff>
      <xdr:row>19</xdr:row>
      <xdr:rowOff>176212</xdr:rowOff>
    </xdr:from>
    <xdr:to>
      <xdr:col>13</xdr:col>
      <xdr:colOff>676275</xdr:colOff>
      <xdr:row>34</xdr:row>
      <xdr:rowOff>61912</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442912</xdr:colOff>
      <xdr:row>40</xdr:row>
      <xdr:rowOff>147637</xdr:rowOff>
    </xdr:from>
    <xdr:to>
      <xdr:col>6</xdr:col>
      <xdr:colOff>547687</xdr:colOff>
      <xdr:row>55</xdr:row>
      <xdr:rowOff>33337</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1838325</xdr:colOff>
      <xdr:row>37</xdr:row>
      <xdr:rowOff>14287</xdr:rowOff>
    </xdr:from>
    <xdr:to>
      <xdr:col>5</xdr:col>
      <xdr:colOff>866775</xdr:colOff>
      <xdr:row>72</xdr:row>
      <xdr:rowOff>90487</xdr:rowOff>
    </xdr:to>
    <xdr:graphicFrame macro="">
      <xdr:nvGraphicFramePr>
        <xdr:cNvPr id="5" name="Gráfico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723900</xdr:colOff>
      <xdr:row>14</xdr:row>
      <xdr:rowOff>80962</xdr:rowOff>
    </xdr:from>
    <xdr:to>
      <xdr:col>6</xdr:col>
      <xdr:colOff>9525</xdr:colOff>
      <xdr:row>33</xdr:row>
      <xdr:rowOff>123825</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STION%202018/1.%20Pensamiento%20y%20Direccionamiento/Plan%20Anticorrupci&#243;n/Documento%20Definitivo/Racionalizaci&#243;n%20tr&#225;mite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file\Educacion$\GESTION%202017\1.%20Pensamiento%20y%20Direccionamiento\Plan%20Anticorrupci&#243;n\Componentes%20PAyAtC\2%20-%20Racionalizaci&#243;n%20tr&#225;mi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ESTION%202018/1.%20Pensamiento%20y%20Direccionamiento/Plan%20Anticorrupci&#243;n/Seguimiento/final%204to%20Trimestre%20Seguimiento%20Plan%20Anti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Riesgo Corrupción "/>
      <sheetName val="Estrategias de Racionalizacion"/>
      <sheetName val="Rendición de Cuentas"/>
      <sheetName val="Atención al ciudadano"/>
      <sheetName val="Transparencia y Acc. Info"/>
      <sheetName val="TOTAL"/>
    </sheetNames>
    <sheetDataSet>
      <sheetData sheetId="0">
        <row r="15">
          <cell r="AB15">
            <v>1</v>
          </cell>
        </row>
      </sheetData>
      <sheetData sheetId="1">
        <row r="15">
          <cell r="U15">
            <v>1</v>
          </cell>
        </row>
      </sheetData>
      <sheetData sheetId="2">
        <row r="14">
          <cell r="AB14">
            <v>1</v>
          </cell>
        </row>
      </sheetData>
      <sheetData sheetId="3">
        <row r="26">
          <cell r="S26">
            <v>1</v>
          </cell>
        </row>
      </sheetData>
      <sheetData sheetId="4">
        <row r="18">
          <cell r="AC18">
            <v>1</v>
          </cell>
        </row>
      </sheetData>
      <sheetData sheetId="5">
        <row r="3">
          <cell r="C3" t="str">
            <v>Cumplimiento</v>
          </cell>
        </row>
        <row r="4">
          <cell r="B4" t="str">
            <v xml:space="preserve">Gestion de Riesgo de Corrupcion </v>
          </cell>
          <cell r="C4">
            <v>1</v>
          </cell>
        </row>
        <row r="5">
          <cell r="B5" t="str">
            <v>Estrategias de Razonalizacion</v>
          </cell>
          <cell r="C5">
            <v>1</v>
          </cell>
        </row>
        <row r="6">
          <cell r="B6" t="str">
            <v>Rendicion de Cuentas</v>
          </cell>
          <cell r="C6">
            <v>1</v>
          </cell>
        </row>
        <row r="7">
          <cell r="B7" t="str">
            <v>Atencion al ciudadano</v>
          </cell>
          <cell r="C7">
            <v>1</v>
          </cell>
        </row>
        <row r="8">
          <cell r="B8" t="str">
            <v>Transparencia y Acc. Info</v>
          </cell>
          <cell r="C8">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jcuy@orgsolidarias.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14"/>
  <sheetViews>
    <sheetView zoomScale="120" zoomScaleNormal="120" zoomScaleSheetLayoutView="100" workbookViewId="0">
      <selection activeCell="C6" sqref="C6"/>
    </sheetView>
  </sheetViews>
  <sheetFormatPr baseColWidth="10" defaultRowHeight="15" x14ac:dyDescent="0.25"/>
  <cols>
    <col min="1" max="1" width="24.7109375" style="7" customWidth="1"/>
    <col min="2" max="2" width="8.85546875" style="1" customWidth="1"/>
    <col min="3" max="3" width="45.7109375" style="1" customWidth="1"/>
    <col min="4" max="5" width="31.7109375" style="1" customWidth="1"/>
    <col min="6" max="6" width="31.28515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0" style="1" hidden="1" customWidth="1"/>
    <col min="14" max="16" width="18.7109375" style="1" hidden="1" customWidth="1"/>
    <col min="17" max="17" width="36.85546875" style="1" hidden="1" customWidth="1"/>
    <col min="18" max="16384" width="11.42578125" style="1"/>
  </cols>
  <sheetData>
    <row r="1" spans="1:17" ht="19.5" customHeight="1" x14ac:dyDescent="0.25">
      <c r="A1" s="299" t="s">
        <v>0</v>
      </c>
      <c r="B1" s="299"/>
      <c r="C1" s="299"/>
      <c r="D1" s="299"/>
      <c r="E1" s="299"/>
      <c r="F1" s="299"/>
      <c r="G1" s="299"/>
      <c r="H1" s="299"/>
      <c r="I1" s="299"/>
      <c r="J1" s="299"/>
      <c r="K1" s="299"/>
      <c r="L1" s="299"/>
      <c r="M1" s="299"/>
      <c r="N1" s="299"/>
      <c r="O1" s="299"/>
      <c r="P1" s="299"/>
      <c r="Q1" s="299"/>
    </row>
    <row r="2" spans="1:17" ht="15.75" x14ac:dyDescent="0.25">
      <c r="A2" s="300" t="s">
        <v>1</v>
      </c>
      <c r="B2" s="301"/>
      <c r="C2" s="301"/>
      <c r="D2" s="301"/>
      <c r="E2" s="301"/>
      <c r="F2" s="301"/>
      <c r="G2" s="301"/>
      <c r="H2" s="298" t="s">
        <v>33</v>
      </c>
      <c r="I2" s="298"/>
      <c r="J2" s="298"/>
      <c r="K2" s="298"/>
      <c r="L2" s="298"/>
      <c r="M2" s="298"/>
      <c r="N2" s="298"/>
      <c r="O2" s="298"/>
      <c r="P2" s="298"/>
      <c r="Q2" s="298"/>
    </row>
    <row r="3" spans="1:17" ht="30.75" thickBot="1" x14ac:dyDescent="0.3">
      <c r="A3" s="45" t="s">
        <v>2</v>
      </c>
      <c r="B3" s="302" t="s">
        <v>3</v>
      </c>
      <c r="C3" s="303"/>
      <c r="D3" s="46" t="s">
        <v>4</v>
      </c>
      <c r="E3" s="47" t="s">
        <v>52</v>
      </c>
      <c r="F3" s="48" t="s">
        <v>51</v>
      </c>
      <c r="G3" s="49" t="s">
        <v>5</v>
      </c>
      <c r="H3" s="50" t="s">
        <v>29</v>
      </c>
      <c r="I3" s="51" t="s">
        <v>30</v>
      </c>
      <c r="J3" s="44" t="s">
        <v>31</v>
      </c>
      <c r="K3" s="52" t="s">
        <v>32</v>
      </c>
      <c r="L3" s="44" t="s">
        <v>36</v>
      </c>
      <c r="M3" s="52" t="s">
        <v>34</v>
      </c>
      <c r="N3" s="52" t="s">
        <v>35</v>
      </c>
      <c r="O3" s="52" t="s">
        <v>37</v>
      </c>
      <c r="P3" s="52" t="s">
        <v>39</v>
      </c>
      <c r="Q3" s="53" t="s">
        <v>38</v>
      </c>
    </row>
    <row r="4" spans="1:17" ht="90" x14ac:dyDescent="0.25">
      <c r="A4" s="2" t="s">
        <v>6</v>
      </c>
      <c r="B4" s="3" t="s">
        <v>7</v>
      </c>
      <c r="C4" s="4" t="s">
        <v>60</v>
      </c>
      <c r="D4" s="4" t="s">
        <v>61</v>
      </c>
      <c r="E4" s="54" t="s">
        <v>67</v>
      </c>
      <c r="F4" s="35" t="s">
        <v>8</v>
      </c>
      <c r="G4" s="64">
        <v>43707</v>
      </c>
      <c r="H4" s="39"/>
      <c r="I4" s="11"/>
      <c r="J4" s="11"/>
      <c r="K4" s="11"/>
      <c r="L4" s="12">
        <f>SUM(H4:K4)</f>
        <v>0</v>
      </c>
      <c r="M4" s="13">
        <v>1</v>
      </c>
      <c r="N4" s="12">
        <v>8.3299999999999999E-2</v>
      </c>
      <c r="O4" s="12">
        <f>L4/M4</f>
        <v>0</v>
      </c>
      <c r="P4" s="12">
        <f>O4*N4</f>
        <v>0</v>
      </c>
      <c r="Q4" s="32"/>
    </row>
    <row r="5" spans="1:17" ht="60" customHeight="1" x14ac:dyDescent="0.25">
      <c r="A5" s="295" t="s">
        <v>9</v>
      </c>
      <c r="B5" s="5" t="s">
        <v>10</v>
      </c>
      <c r="C5" s="6" t="s">
        <v>68</v>
      </c>
      <c r="D5" s="6" t="s">
        <v>63</v>
      </c>
      <c r="E5" s="4" t="s">
        <v>66</v>
      </c>
      <c r="F5" s="36" t="s">
        <v>11</v>
      </c>
      <c r="G5" s="42">
        <v>43539</v>
      </c>
      <c r="H5" s="40"/>
      <c r="I5" s="8"/>
      <c r="J5" s="8"/>
      <c r="K5" s="8"/>
      <c r="L5" s="9">
        <f t="shared" ref="L5:L14" si="0">SUM(H5:K5)</f>
        <v>0</v>
      </c>
      <c r="M5" s="10">
        <v>1</v>
      </c>
      <c r="N5" s="9">
        <v>8.3299999999999999E-2</v>
      </c>
      <c r="O5" s="9">
        <f t="shared" ref="O5:O14" si="1">L5/M5</f>
        <v>0</v>
      </c>
      <c r="P5" s="9">
        <f t="shared" ref="P5:P13" si="2">O5*N5</f>
        <v>0</v>
      </c>
      <c r="Q5" s="33"/>
    </row>
    <row r="6" spans="1:17" ht="60" x14ac:dyDescent="0.25">
      <c r="A6" s="304"/>
      <c r="B6" s="5" t="s">
        <v>12</v>
      </c>
      <c r="C6" s="6" t="s">
        <v>13</v>
      </c>
      <c r="D6" s="6" t="s">
        <v>62</v>
      </c>
      <c r="E6" s="4" t="s">
        <v>66</v>
      </c>
      <c r="F6" s="37" t="s">
        <v>14</v>
      </c>
      <c r="G6" s="42">
        <v>43544</v>
      </c>
      <c r="H6" s="40"/>
      <c r="I6" s="8"/>
      <c r="J6" s="8"/>
      <c r="K6" s="8"/>
      <c r="L6" s="9">
        <f t="shared" si="0"/>
        <v>0</v>
      </c>
      <c r="M6" s="10">
        <v>1</v>
      </c>
      <c r="N6" s="9">
        <v>8.3299999999999999E-2</v>
      </c>
      <c r="O6" s="9">
        <f t="shared" si="1"/>
        <v>0</v>
      </c>
      <c r="P6" s="9">
        <f t="shared" si="2"/>
        <v>0</v>
      </c>
      <c r="Q6" s="33"/>
    </row>
    <row r="7" spans="1:17" ht="45" x14ac:dyDescent="0.25">
      <c r="A7" s="295" t="s">
        <v>15</v>
      </c>
      <c r="B7" s="5" t="s">
        <v>16</v>
      </c>
      <c r="C7" s="6" t="s">
        <v>17</v>
      </c>
      <c r="D7" s="6" t="s">
        <v>64</v>
      </c>
      <c r="E7" s="4" t="s">
        <v>66</v>
      </c>
      <c r="F7" s="37" t="s">
        <v>14</v>
      </c>
      <c r="G7" s="42">
        <v>43549</v>
      </c>
      <c r="H7" s="40"/>
      <c r="I7" s="8"/>
      <c r="J7" s="8"/>
      <c r="K7" s="8"/>
      <c r="L7" s="9">
        <f t="shared" si="0"/>
        <v>0</v>
      </c>
      <c r="M7" s="10">
        <v>1</v>
      </c>
      <c r="N7" s="9">
        <v>8.3299999999999999E-2</v>
      </c>
      <c r="O7" s="9">
        <f t="shared" si="1"/>
        <v>0</v>
      </c>
      <c r="P7" s="9">
        <f t="shared" si="2"/>
        <v>0</v>
      </c>
      <c r="Q7" s="33"/>
    </row>
    <row r="8" spans="1:17" ht="45" x14ac:dyDescent="0.25">
      <c r="A8" s="304"/>
      <c r="B8" s="5" t="s">
        <v>18</v>
      </c>
      <c r="C8" s="6" t="s">
        <v>19</v>
      </c>
      <c r="D8" s="6" t="s">
        <v>65</v>
      </c>
      <c r="E8" s="4" t="s">
        <v>66</v>
      </c>
      <c r="F8" s="37" t="s">
        <v>14</v>
      </c>
      <c r="G8" s="42">
        <v>43553</v>
      </c>
      <c r="H8" s="40"/>
      <c r="I8" s="8"/>
      <c r="J8" s="8"/>
      <c r="K8" s="8"/>
      <c r="L8" s="9">
        <f t="shared" si="0"/>
        <v>0</v>
      </c>
      <c r="M8" s="10">
        <v>1</v>
      </c>
      <c r="N8" s="9">
        <v>8.3299999999999999E-2</v>
      </c>
      <c r="O8" s="9">
        <f t="shared" si="1"/>
        <v>0</v>
      </c>
      <c r="P8" s="9">
        <f t="shared" si="2"/>
        <v>0</v>
      </c>
      <c r="Q8" s="33"/>
    </row>
    <row r="9" spans="1:17" ht="45" x14ac:dyDescent="0.25">
      <c r="A9" s="295" t="s">
        <v>20</v>
      </c>
      <c r="B9" s="5" t="s">
        <v>21</v>
      </c>
      <c r="C9" s="6" t="s">
        <v>54</v>
      </c>
      <c r="D9" s="6" t="s">
        <v>22</v>
      </c>
      <c r="E9" s="55" t="s">
        <v>23</v>
      </c>
      <c r="F9" s="38" t="s">
        <v>23</v>
      </c>
      <c r="G9" s="43">
        <v>43585</v>
      </c>
      <c r="H9" s="40"/>
      <c r="I9" s="8"/>
      <c r="J9" s="8"/>
      <c r="K9" s="8"/>
      <c r="L9" s="9">
        <f t="shared" si="0"/>
        <v>0</v>
      </c>
      <c r="M9" s="10">
        <v>1</v>
      </c>
      <c r="N9" s="9">
        <v>8.3299999999999999E-2</v>
      </c>
      <c r="O9" s="9">
        <f t="shared" si="1"/>
        <v>0</v>
      </c>
      <c r="P9" s="9">
        <f t="shared" si="2"/>
        <v>0</v>
      </c>
      <c r="Q9" s="33"/>
    </row>
    <row r="10" spans="1:17" ht="45" x14ac:dyDescent="0.25">
      <c r="A10" s="304"/>
      <c r="B10" s="5" t="s">
        <v>24</v>
      </c>
      <c r="C10" s="6" t="s">
        <v>55</v>
      </c>
      <c r="D10" s="6" t="s">
        <v>22</v>
      </c>
      <c r="E10" s="55" t="s">
        <v>23</v>
      </c>
      <c r="F10" s="38" t="s">
        <v>23</v>
      </c>
      <c r="G10" s="43">
        <v>43708</v>
      </c>
      <c r="H10" s="40"/>
      <c r="I10" s="8"/>
      <c r="J10" s="8"/>
      <c r="K10" s="8"/>
      <c r="L10" s="9">
        <f t="shared" si="0"/>
        <v>0</v>
      </c>
      <c r="M10" s="10">
        <v>1</v>
      </c>
      <c r="N10" s="9">
        <v>8.3299999999999999E-2</v>
      </c>
      <c r="O10" s="9">
        <f t="shared" si="1"/>
        <v>0</v>
      </c>
      <c r="P10" s="9">
        <f t="shared" si="2"/>
        <v>0</v>
      </c>
      <c r="Q10" s="33"/>
    </row>
    <row r="11" spans="1:17" ht="45" x14ac:dyDescent="0.25">
      <c r="A11" s="304"/>
      <c r="B11" s="5" t="s">
        <v>25</v>
      </c>
      <c r="C11" s="6" t="s">
        <v>56</v>
      </c>
      <c r="D11" s="6" t="s">
        <v>22</v>
      </c>
      <c r="E11" s="55" t="s">
        <v>23</v>
      </c>
      <c r="F11" s="38" t="s">
        <v>23</v>
      </c>
      <c r="G11" s="43">
        <v>43830</v>
      </c>
      <c r="H11" s="40"/>
      <c r="I11" s="8"/>
      <c r="J11" s="8"/>
      <c r="K11" s="8"/>
      <c r="L11" s="9">
        <f t="shared" si="0"/>
        <v>0</v>
      </c>
      <c r="M11" s="10">
        <v>1</v>
      </c>
      <c r="N11" s="9">
        <v>8.3299999999999999E-2</v>
      </c>
      <c r="O11" s="9">
        <f t="shared" si="1"/>
        <v>0</v>
      </c>
      <c r="P11" s="9">
        <f t="shared" si="2"/>
        <v>0</v>
      </c>
      <c r="Q11" s="33"/>
    </row>
    <row r="12" spans="1:17" ht="30.75" thickBot="1" x14ac:dyDescent="0.3">
      <c r="A12" s="295" t="s">
        <v>26</v>
      </c>
      <c r="B12" s="56" t="s">
        <v>40</v>
      </c>
      <c r="C12" s="57" t="s">
        <v>57</v>
      </c>
      <c r="D12" s="57" t="s">
        <v>27</v>
      </c>
      <c r="E12" s="58" t="s">
        <v>28</v>
      </c>
      <c r="F12" s="59" t="s">
        <v>28</v>
      </c>
      <c r="G12" s="60">
        <v>43600</v>
      </c>
      <c r="H12" s="40"/>
      <c r="I12" s="8"/>
      <c r="J12" s="8"/>
      <c r="K12" s="8"/>
      <c r="L12" s="9">
        <f t="shared" si="0"/>
        <v>0</v>
      </c>
      <c r="M12" s="10">
        <v>1</v>
      </c>
      <c r="N12" s="9">
        <v>8.3299999999999999E-2</v>
      </c>
      <c r="O12" s="9">
        <f t="shared" si="1"/>
        <v>0</v>
      </c>
      <c r="P12" s="9">
        <f t="shared" si="2"/>
        <v>0</v>
      </c>
      <c r="Q12" s="33"/>
    </row>
    <row r="13" spans="1:17" ht="37.5" customHeight="1" thickBot="1" x14ac:dyDescent="0.3">
      <c r="A13" s="296"/>
      <c r="B13" s="56" t="s">
        <v>41</v>
      </c>
      <c r="C13" s="57" t="s">
        <v>58</v>
      </c>
      <c r="D13" s="57" t="s">
        <v>27</v>
      </c>
      <c r="E13" s="58" t="s">
        <v>28</v>
      </c>
      <c r="F13" s="59" t="s">
        <v>28</v>
      </c>
      <c r="G13" s="60">
        <v>43721</v>
      </c>
      <c r="H13" s="40"/>
      <c r="I13" s="8"/>
      <c r="J13" s="8"/>
      <c r="K13" s="8"/>
      <c r="L13" s="9">
        <f t="shared" si="0"/>
        <v>0</v>
      </c>
      <c r="M13" s="10">
        <v>1</v>
      </c>
      <c r="N13" s="9">
        <v>8.3299999999999999E-2</v>
      </c>
      <c r="O13" s="9">
        <f t="shared" si="1"/>
        <v>0</v>
      </c>
      <c r="P13" s="9">
        <f t="shared" si="2"/>
        <v>0</v>
      </c>
      <c r="Q13" s="33"/>
    </row>
    <row r="14" spans="1:17" ht="37.5" customHeight="1" thickBot="1" x14ac:dyDescent="0.3">
      <c r="A14" s="297"/>
      <c r="B14" s="61" t="s">
        <v>53</v>
      </c>
      <c r="C14" s="58" t="s">
        <v>59</v>
      </c>
      <c r="D14" s="58" t="s">
        <v>27</v>
      </c>
      <c r="E14" s="58" t="s">
        <v>28</v>
      </c>
      <c r="F14" s="62" t="s">
        <v>28</v>
      </c>
      <c r="G14" s="63">
        <v>43846</v>
      </c>
      <c r="H14" s="41"/>
      <c r="I14" s="14"/>
      <c r="J14" s="14"/>
      <c r="K14" s="14"/>
      <c r="L14" s="15">
        <f t="shared" si="0"/>
        <v>0</v>
      </c>
      <c r="M14" s="16">
        <v>1</v>
      </c>
      <c r="N14" s="15">
        <v>8.3299999999999999E-2</v>
      </c>
      <c r="O14" s="15">
        <f t="shared" si="1"/>
        <v>0</v>
      </c>
      <c r="P14" s="15">
        <f>O14*N14</f>
        <v>0</v>
      </c>
      <c r="Q14" s="34"/>
    </row>
  </sheetData>
  <mergeCells count="8">
    <mergeCell ref="A12:A14"/>
    <mergeCell ref="H2:Q2"/>
    <mergeCell ref="A1:Q1"/>
    <mergeCell ref="A2:G2"/>
    <mergeCell ref="B3:C3"/>
    <mergeCell ref="A5:A6"/>
    <mergeCell ref="A7:A8"/>
    <mergeCell ref="A9:A11"/>
  </mergeCells>
  <conditionalFormatting sqref="L4:L14">
    <cfRule type="iconSet" priority="15">
      <iconSet iconSet="3Symbols">
        <cfvo type="percent" val="0"/>
        <cfvo type="percent" val="75"/>
        <cfvo type="percent" val="91"/>
      </iconSet>
    </cfRule>
    <cfRule type="dataBar" priority="16">
      <dataBar>
        <cfvo type="min"/>
        <cfvo type="max"/>
        <color rgb="FF63C384"/>
      </dataBar>
      <extLst>
        <ext xmlns:x14="http://schemas.microsoft.com/office/spreadsheetml/2009/9/main" uri="{B025F937-C7B1-47D3-B67F-A62EFF666E3E}">
          <x14:id>{86AB0C1F-8911-45DF-86FE-835B305A938E}</x14:id>
        </ext>
      </extLst>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ignoredErrors>
    <ignoredError sqref="L4:L7 L8:L14" formulaRange="1"/>
  </ignoredErrors>
  <extLst>
    <ext xmlns:x14="http://schemas.microsoft.com/office/spreadsheetml/2009/9/main" uri="{78C0D931-6437-407d-A8EE-F0AAD7539E65}">
      <x14:conditionalFormattings>
        <x14:conditionalFormatting xmlns:xm="http://schemas.microsoft.com/office/excel/2006/main">
          <x14:cfRule type="dataBar" id="{86AB0C1F-8911-45DF-86FE-835B305A938E}">
            <x14:dataBar minLength="0" maxLength="100" border="1" negativeBarBorderColorSameAsPositive="0">
              <x14:cfvo type="autoMin"/>
              <x14:cfvo type="autoMax"/>
              <x14:borderColor rgb="FF63C384"/>
              <x14:negativeFillColor rgb="FFFF0000"/>
              <x14:negativeBorderColor rgb="FFFF0000"/>
              <x14:axisColor rgb="FF000000"/>
            </x14:dataBar>
          </x14:cfRule>
          <xm:sqref>L4:L14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S16"/>
  <sheetViews>
    <sheetView topLeftCell="E13" workbookViewId="0">
      <selection activeCell="S15" sqref="S15"/>
    </sheetView>
  </sheetViews>
  <sheetFormatPr baseColWidth="10" defaultRowHeight="15" x14ac:dyDescent="0.25"/>
  <cols>
    <col min="1" max="1" width="23.42578125" style="1" customWidth="1"/>
    <col min="2" max="2" width="11.42578125" style="1"/>
    <col min="3" max="3" width="27.85546875" style="1" customWidth="1"/>
    <col min="4" max="4" width="22.140625" style="1" customWidth="1"/>
    <col min="5" max="5" width="11.42578125" style="1"/>
    <col min="6" max="6" width="23.85546875" style="1" customWidth="1"/>
    <col min="7" max="8" width="11.42578125" style="1"/>
    <col min="9" max="9" width="10.7109375" style="1" bestFit="1" customWidth="1"/>
    <col min="10" max="10" width="11.42578125" style="1"/>
    <col min="11" max="11" width="10.7109375" style="1" bestFit="1" customWidth="1"/>
    <col min="12" max="12" width="11.42578125" style="1"/>
    <col min="13" max="13" width="10.7109375" style="1" bestFit="1" customWidth="1"/>
    <col min="14" max="15" width="11.42578125" style="1"/>
    <col min="16" max="16" width="14.42578125" style="1" customWidth="1"/>
    <col min="17" max="17" width="33.5703125" style="1" customWidth="1"/>
    <col min="18" max="18" width="31.5703125" style="231" customWidth="1"/>
    <col min="19" max="19" width="31" style="1" customWidth="1"/>
    <col min="20" max="16384" width="11.42578125" style="1"/>
  </cols>
  <sheetData>
    <row r="1" spans="1:19" ht="15.75" thickBot="1" x14ac:dyDescent="0.3"/>
    <row r="2" spans="1:19" ht="15.75" customHeight="1" thickBot="1" x14ac:dyDescent="0.3">
      <c r="A2" s="309" t="s">
        <v>0</v>
      </c>
      <c r="B2" s="310"/>
      <c r="C2" s="310"/>
      <c r="D2" s="310"/>
      <c r="E2" s="310"/>
      <c r="F2" s="310"/>
      <c r="G2" s="310"/>
      <c r="H2" s="317" t="s">
        <v>274</v>
      </c>
      <c r="I2" s="318"/>
      <c r="J2" s="317" t="s">
        <v>275</v>
      </c>
      <c r="K2" s="318"/>
      <c r="L2" s="317" t="s">
        <v>276</v>
      </c>
      <c r="M2" s="318"/>
      <c r="N2" s="268"/>
      <c r="O2" s="269"/>
      <c r="P2" s="270"/>
      <c r="Q2" s="270"/>
      <c r="R2" s="271"/>
      <c r="S2" s="272"/>
    </row>
    <row r="3" spans="1:19" ht="15.75" customHeight="1" thickBot="1" x14ac:dyDescent="0.3">
      <c r="A3" s="311" t="s">
        <v>1</v>
      </c>
      <c r="B3" s="312"/>
      <c r="C3" s="312"/>
      <c r="D3" s="312"/>
      <c r="E3" s="312"/>
      <c r="F3" s="312"/>
      <c r="G3" s="312"/>
      <c r="H3" s="319"/>
      <c r="I3" s="320"/>
      <c r="J3" s="321"/>
      <c r="K3" s="322"/>
      <c r="L3" s="321"/>
      <c r="M3" s="322"/>
      <c r="N3" s="323" t="s">
        <v>255</v>
      </c>
      <c r="O3" s="325" t="s">
        <v>34</v>
      </c>
      <c r="P3" s="327" t="s">
        <v>256</v>
      </c>
      <c r="Q3" s="327" t="s">
        <v>277</v>
      </c>
      <c r="R3" s="329" t="s">
        <v>278</v>
      </c>
      <c r="S3" s="315" t="s">
        <v>279</v>
      </c>
    </row>
    <row r="4" spans="1:19" ht="26.25" thickBot="1" x14ac:dyDescent="0.3">
      <c r="A4" s="83" t="s">
        <v>2</v>
      </c>
      <c r="B4" s="313" t="s">
        <v>3</v>
      </c>
      <c r="C4" s="314"/>
      <c r="D4" s="84" t="s">
        <v>4</v>
      </c>
      <c r="E4" s="85" t="s">
        <v>52</v>
      </c>
      <c r="F4" s="86" t="s">
        <v>51</v>
      </c>
      <c r="G4" s="209" t="s">
        <v>5</v>
      </c>
      <c r="H4" s="267" t="s">
        <v>257</v>
      </c>
      <c r="I4" s="266" t="s">
        <v>258</v>
      </c>
      <c r="J4" s="267" t="s">
        <v>257</v>
      </c>
      <c r="K4" s="267" t="s">
        <v>258</v>
      </c>
      <c r="L4" s="267" t="s">
        <v>257</v>
      </c>
      <c r="M4" s="267" t="s">
        <v>258</v>
      </c>
      <c r="N4" s="324"/>
      <c r="O4" s="326"/>
      <c r="P4" s="328"/>
      <c r="Q4" s="328"/>
      <c r="R4" s="330"/>
      <c r="S4" s="316"/>
    </row>
    <row r="5" spans="1:19" ht="55.5" customHeight="1" thickBot="1" x14ac:dyDescent="0.3">
      <c r="A5" s="87" t="s">
        <v>6</v>
      </c>
      <c r="B5" s="65" t="s">
        <v>7</v>
      </c>
      <c r="C5" s="66" t="s">
        <v>69</v>
      </c>
      <c r="D5" s="66" t="s">
        <v>61</v>
      </c>
      <c r="E5" s="67" t="s">
        <v>70</v>
      </c>
      <c r="F5" s="68" t="s">
        <v>8</v>
      </c>
      <c r="G5" s="69">
        <v>43815</v>
      </c>
      <c r="H5" s="261"/>
      <c r="I5" s="262"/>
      <c r="J5" s="261"/>
      <c r="K5" s="262"/>
      <c r="L5" s="261">
        <v>1</v>
      </c>
      <c r="M5" s="262">
        <v>1</v>
      </c>
      <c r="N5" s="261">
        <f>H5+J5+L5</f>
        <v>1</v>
      </c>
      <c r="O5" s="261">
        <f>I5+K5+M5</f>
        <v>1</v>
      </c>
      <c r="P5" s="263">
        <f>N5/O5</f>
        <v>1</v>
      </c>
      <c r="Q5" s="264"/>
      <c r="R5" s="265"/>
      <c r="S5" s="264" t="s">
        <v>341</v>
      </c>
    </row>
    <row r="6" spans="1:19" ht="73.5" customHeight="1" thickBot="1" x14ac:dyDescent="0.3">
      <c r="A6" s="305" t="s">
        <v>9</v>
      </c>
      <c r="B6" s="70" t="s">
        <v>10</v>
      </c>
      <c r="C6" s="71" t="s">
        <v>72</v>
      </c>
      <c r="D6" s="71" t="s">
        <v>63</v>
      </c>
      <c r="E6" s="71" t="s">
        <v>71</v>
      </c>
      <c r="F6" s="72" t="s">
        <v>73</v>
      </c>
      <c r="G6" s="73">
        <v>43579</v>
      </c>
      <c r="H6" s="203">
        <v>1</v>
      </c>
      <c r="I6" s="204">
        <v>1</v>
      </c>
      <c r="J6" s="203"/>
      <c r="K6" s="204"/>
      <c r="L6" s="203"/>
      <c r="M6" s="204"/>
      <c r="N6" s="203">
        <f t="shared" ref="N6:N15" si="0">H6+J6+L6</f>
        <v>1</v>
      </c>
      <c r="O6" s="203">
        <f t="shared" ref="O6:O15" si="1">I6+K6+M6</f>
        <v>1</v>
      </c>
      <c r="P6" s="205">
        <f>N6/O6</f>
        <v>1</v>
      </c>
      <c r="Q6" s="215" t="s">
        <v>291</v>
      </c>
      <c r="R6" s="215"/>
      <c r="S6" s="206"/>
    </row>
    <row r="7" spans="1:19" ht="51.75" thickBot="1" x14ac:dyDescent="0.3">
      <c r="A7" s="306"/>
      <c r="B7" s="74" t="s">
        <v>12</v>
      </c>
      <c r="C7" s="75" t="s">
        <v>74</v>
      </c>
      <c r="D7" s="75" t="s">
        <v>62</v>
      </c>
      <c r="E7" s="75" t="s">
        <v>71</v>
      </c>
      <c r="F7" s="76" t="s">
        <v>73</v>
      </c>
      <c r="G7" s="77">
        <v>43585</v>
      </c>
      <c r="H7" s="203">
        <v>1</v>
      </c>
      <c r="I7" s="204">
        <v>1</v>
      </c>
      <c r="J7" s="203"/>
      <c r="K7" s="204"/>
      <c r="L7" s="203"/>
      <c r="M7" s="204"/>
      <c r="N7" s="203">
        <f t="shared" si="0"/>
        <v>1</v>
      </c>
      <c r="O7" s="228">
        <f t="shared" si="1"/>
        <v>1</v>
      </c>
      <c r="P7" s="205">
        <f t="shared" ref="P7:P15" si="2">N7/O7</f>
        <v>1</v>
      </c>
      <c r="Q7" s="215" t="s">
        <v>292</v>
      </c>
      <c r="R7" s="229"/>
      <c r="S7" s="206"/>
    </row>
    <row r="8" spans="1:19" ht="245.25" customHeight="1" thickBot="1" x14ac:dyDescent="0.3">
      <c r="A8" s="307" t="s">
        <v>15</v>
      </c>
      <c r="B8" s="74" t="s">
        <v>16</v>
      </c>
      <c r="C8" s="75" t="s">
        <v>75</v>
      </c>
      <c r="D8" s="75" t="s">
        <v>64</v>
      </c>
      <c r="E8" s="75" t="s">
        <v>71</v>
      </c>
      <c r="F8" s="76" t="s">
        <v>73</v>
      </c>
      <c r="G8" s="77">
        <v>43589</v>
      </c>
      <c r="H8" s="203"/>
      <c r="I8" s="204"/>
      <c r="J8" s="203">
        <v>1</v>
      </c>
      <c r="K8" s="204">
        <v>1</v>
      </c>
      <c r="L8" s="203"/>
      <c r="M8" s="204"/>
      <c r="N8" s="203">
        <f t="shared" si="0"/>
        <v>1</v>
      </c>
      <c r="O8" s="203">
        <f t="shared" si="1"/>
        <v>1</v>
      </c>
      <c r="P8" s="205">
        <f t="shared" si="2"/>
        <v>1</v>
      </c>
      <c r="Q8" s="215"/>
      <c r="R8" s="229" t="s">
        <v>309</v>
      </c>
      <c r="S8" s="206"/>
    </row>
    <row r="9" spans="1:19" ht="102.75" thickBot="1" x14ac:dyDescent="0.3">
      <c r="A9" s="306"/>
      <c r="B9" s="74" t="s">
        <v>18</v>
      </c>
      <c r="C9" s="75" t="s">
        <v>76</v>
      </c>
      <c r="D9" s="75" t="s">
        <v>65</v>
      </c>
      <c r="E9" s="75" t="s">
        <v>71</v>
      </c>
      <c r="F9" s="76" t="s">
        <v>73</v>
      </c>
      <c r="G9" s="77">
        <v>43596</v>
      </c>
      <c r="H9" s="203"/>
      <c r="I9" s="204"/>
      <c r="J9" s="203">
        <v>1</v>
      </c>
      <c r="K9" s="204">
        <v>1</v>
      </c>
      <c r="L9" s="203"/>
      <c r="M9" s="204"/>
      <c r="N9" s="203">
        <f t="shared" si="0"/>
        <v>1</v>
      </c>
      <c r="O9" s="203">
        <f t="shared" si="1"/>
        <v>1</v>
      </c>
      <c r="P9" s="205">
        <f t="shared" si="2"/>
        <v>1</v>
      </c>
      <c r="Q9" s="215"/>
      <c r="R9" s="229" t="s">
        <v>310</v>
      </c>
      <c r="S9" s="206"/>
    </row>
    <row r="10" spans="1:19" ht="57" customHeight="1" thickBot="1" x14ac:dyDescent="0.3">
      <c r="A10" s="307" t="s">
        <v>20</v>
      </c>
      <c r="B10" s="74" t="s">
        <v>21</v>
      </c>
      <c r="C10" s="75" t="s">
        <v>54</v>
      </c>
      <c r="D10" s="75" t="s">
        <v>22</v>
      </c>
      <c r="E10" s="78" t="s">
        <v>23</v>
      </c>
      <c r="F10" s="79" t="s">
        <v>23</v>
      </c>
      <c r="G10" s="80">
        <v>43600</v>
      </c>
      <c r="H10" s="203"/>
      <c r="I10" s="204"/>
      <c r="J10" s="203">
        <v>1</v>
      </c>
      <c r="K10" s="204">
        <v>1</v>
      </c>
      <c r="L10" s="203"/>
      <c r="M10" s="204"/>
      <c r="N10" s="203">
        <f t="shared" si="0"/>
        <v>1</v>
      </c>
      <c r="O10" s="203">
        <f t="shared" si="1"/>
        <v>1</v>
      </c>
      <c r="P10" s="205">
        <f t="shared" si="2"/>
        <v>1</v>
      </c>
      <c r="Q10" s="215"/>
      <c r="R10" s="215" t="s">
        <v>338</v>
      </c>
      <c r="S10" s="206"/>
    </row>
    <row r="11" spans="1:19" ht="63.75" customHeight="1" thickBot="1" x14ac:dyDescent="0.3">
      <c r="A11" s="308"/>
      <c r="B11" s="74" t="s">
        <v>24</v>
      </c>
      <c r="C11" s="75" t="s">
        <v>55</v>
      </c>
      <c r="D11" s="75" t="s">
        <v>22</v>
      </c>
      <c r="E11" s="78" t="s">
        <v>23</v>
      </c>
      <c r="F11" s="79" t="s">
        <v>23</v>
      </c>
      <c r="G11" s="80">
        <v>43708</v>
      </c>
      <c r="H11" s="203"/>
      <c r="I11" s="204"/>
      <c r="J11" s="203">
        <v>1</v>
      </c>
      <c r="K11" s="204">
        <v>1</v>
      </c>
      <c r="L11" s="203"/>
      <c r="M11" s="204"/>
      <c r="N11" s="203">
        <f t="shared" si="0"/>
        <v>1</v>
      </c>
      <c r="O11" s="203">
        <f t="shared" si="1"/>
        <v>1</v>
      </c>
      <c r="P11" s="205">
        <f t="shared" si="2"/>
        <v>1</v>
      </c>
      <c r="Q11" s="215"/>
      <c r="R11" s="215" t="s">
        <v>339</v>
      </c>
      <c r="S11" s="206"/>
    </row>
    <row r="12" spans="1:19" ht="66.75" customHeight="1" thickBot="1" x14ac:dyDescent="0.3">
      <c r="A12" s="306"/>
      <c r="B12" s="74" t="s">
        <v>25</v>
      </c>
      <c r="C12" s="75" t="s">
        <v>56</v>
      </c>
      <c r="D12" s="75" t="s">
        <v>22</v>
      </c>
      <c r="E12" s="78" t="s">
        <v>23</v>
      </c>
      <c r="F12" s="79" t="s">
        <v>23</v>
      </c>
      <c r="G12" s="80">
        <v>43830</v>
      </c>
      <c r="H12" s="203"/>
      <c r="I12" s="204"/>
      <c r="J12" s="203"/>
      <c r="K12" s="204"/>
      <c r="L12" s="208">
        <v>1</v>
      </c>
      <c r="M12" s="204">
        <v>1</v>
      </c>
      <c r="N12" s="203">
        <f t="shared" si="0"/>
        <v>1</v>
      </c>
      <c r="O12" s="203">
        <f t="shared" si="1"/>
        <v>1</v>
      </c>
      <c r="P12" s="205">
        <f t="shared" si="2"/>
        <v>1</v>
      </c>
      <c r="Q12" s="215"/>
      <c r="R12" s="230"/>
      <c r="S12" s="215" t="s">
        <v>339</v>
      </c>
    </row>
    <row r="13" spans="1:19" ht="39" thickBot="1" x14ac:dyDescent="0.3">
      <c r="A13" s="307" t="s">
        <v>26</v>
      </c>
      <c r="B13" s="74" t="s">
        <v>40</v>
      </c>
      <c r="C13" s="75" t="s">
        <v>57</v>
      </c>
      <c r="D13" s="75" t="s">
        <v>27</v>
      </c>
      <c r="E13" s="75" t="s">
        <v>28</v>
      </c>
      <c r="F13" s="76" t="s">
        <v>77</v>
      </c>
      <c r="G13" s="80">
        <v>43600</v>
      </c>
      <c r="H13" s="203"/>
      <c r="I13" s="204"/>
      <c r="J13" s="203">
        <v>1</v>
      </c>
      <c r="K13" s="204">
        <v>1</v>
      </c>
      <c r="L13" s="203"/>
      <c r="M13" s="204"/>
      <c r="N13" s="203">
        <f t="shared" si="0"/>
        <v>1</v>
      </c>
      <c r="O13" s="203">
        <f t="shared" si="1"/>
        <v>1</v>
      </c>
      <c r="P13" s="205">
        <f t="shared" si="2"/>
        <v>1</v>
      </c>
      <c r="Q13" s="215"/>
      <c r="R13" s="215" t="s">
        <v>337</v>
      </c>
      <c r="S13" s="206"/>
    </row>
    <row r="14" spans="1:19" ht="38.25" customHeight="1" thickBot="1" x14ac:dyDescent="0.3">
      <c r="A14" s="308"/>
      <c r="B14" s="74" t="s">
        <v>41</v>
      </c>
      <c r="C14" s="75" t="s">
        <v>58</v>
      </c>
      <c r="D14" s="75" t="s">
        <v>27</v>
      </c>
      <c r="E14" s="75" t="s">
        <v>28</v>
      </c>
      <c r="F14" s="76" t="s">
        <v>77</v>
      </c>
      <c r="G14" s="80">
        <v>43721</v>
      </c>
      <c r="H14" s="203"/>
      <c r="I14" s="204"/>
      <c r="J14" s="203"/>
      <c r="K14" s="204"/>
      <c r="L14" s="203">
        <v>1</v>
      </c>
      <c r="M14" s="204">
        <v>1</v>
      </c>
      <c r="N14" s="203">
        <f t="shared" si="0"/>
        <v>1</v>
      </c>
      <c r="O14" s="203">
        <f t="shared" si="1"/>
        <v>1</v>
      </c>
      <c r="P14" s="205">
        <f t="shared" si="2"/>
        <v>1</v>
      </c>
      <c r="Q14" s="215"/>
      <c r="R14" s="230"/>
      <c r="S14" s="215" t="s">
        <v>342</v>
      </c>
    </row>
    <row r="15" spans="1:19" ht="40.5" customHeight="1" thickBot="1" x14ac:dyDescent="0.3">
      <c r="A15" s="306"/>
      <c r="B15" s="74" t="s">
        <v>53</v>
      </c>
      <c r="C15" s="75" t="s">
        <v>59</v>
      </c>
      <c r="D15" s="75" t="s">
        <v>27</v>
      </c>
      <c r="E15" s="75" t="s">
        <v>28</v>
      </c>
      <c r="F15" s="81" t="s">
        <v>77</v>
      </c>
      <c r="G15" s="82">
        <v>43846</v>
      </c>
      <c r="H15" s="203"/>
      <c r="I15" s="204"/>
      <c r="J15" s="203"/>
      <c r="K15" s="204"/>
      <c r="L15" s="203">
        <v>1</v>
      </c>
      <c r="M15" s="204">
        <v>1</v>
      </c>
      <c r="N15" s="203">
        <f t="shared" si="0"/>
        <v>1</v>
      </c>
      <c r="O15" s="203">
        <f t="shared" si="1"/>
        <v>1</v>
      </c>
      <c r="P15" s="205">
        <f t="shared" si="2"/>
        <v>1</v>
      </c>
      <c r="Q15" s="215"/>
      <c r="R15" s="230"/>
      <c r="S15" s="215" t="s">
        <v>343</v>
      </c>
    </row>
    <row r="16" spans="1:19" x14ac:dyDescent="0.25">
      <c r="P16" s="292">
        <f>AVERAGE(P5:P15)</f>
        <v>1</v>
      </c>
    </row>
  </sheetData>
  <mergeCells count="16">
    <mergeCell ref="S3:S4"/>
    <mergeCell ref="H2:I3"/>
    <mergeCell ref="J2:K3"/>
    <mergeCell ref="L2:M3"/>
    <mergeCell ref="N3:N4"/>
    <mergeCell ref="O3:O4"/>
    <mergeCell ref="P3:P4"/>
    <mergeCell ref="Q3:Q4"/>
    <mergeCell ref="R3:R4"/>
    <mergeCell ref="A6:A7"/>
    <mergeCell ref="A8:A9"/>
    <mergeCell ref="A10:A12"/>
    <mergeCell ref="A13:A15"/>
    <mergeCell ref="A2:G2"/>
    <mergeCell ref="A3:G3"/>
    <mergeCell ref="B4:C4"/>
  </mergeCells>
  <conditionalFormatting sqref="P5:R6 S5:S15 R10 P7:Q10 P11:R15">
    <cfRule type="cellIs" dxfId="15" priority="1" operator="equal">
      <formula>1</formula>
    </cfRule>
  </conditionalFormatting>
  <pageMargins left="0.70866141732283472" right="0.70866141732283472" top="0.74803149606299213" bottom="0.74803149606299213" header="0.31496062992125984" footer="0.31496062992125984"/>
  <pageSetup scale="65"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V251"/>
  <sheetViews>
    <sheetView showGridLines="0" topLeftCell="G7" zoomScale="77" zoomScaleNormal="77" zoomScaleSheetLayoutView="80" workbookViewId="0">
      <selection activeCell="Q17" sqref="Q17"/>
    </sheetView>
  </sheetViews>
  <sheetFormatPr baseColWidth="10" defaultColWidth="11.42578125" defaultRowHeight="0" customHeight="1" zeroHeight="1" x14ac:dyDescent="0.2"/>
  <cols>
    <col min="1" max="1" width="3.28515625" style="155" customWidth="1"/>
    <col min="2" max="4" width="27.5703125" style="155" customWidth="1"/>
    <col min="5" max="5" width="74.5703125" style="155" customWidth="1"/>
    <col min="6" max="7" width="49" style="155" customWidth="1"/>
    <col min="8" max="8" width="23.5703125" style="155" customWidth="1"/>
    <col min="9" max="9" width="13.7109375" style="155" customWidth="1"/>
    <col min="10" max="10" width="13" style="155" customWidth="1"/>
    <col min="11" max="14" width="11.42578125" style="88"/>
    <col min="15" max="16" width="13" style="88" customWidth="1"/>
    <col min="17" max="19" width="11.42578125" style="88"/>
    <col min="20" max="20" width="32.42578125" style="88" customWidth="1"/>
    <col min="21" max="21" width="39.28515625" style="88" bestFit="1" customWidth="1"/>
    <col min="22" max="22" width="52.140625" style="88" customWidth="1"/>
    <col min="23" max="16384" width="11.42578125" style="88"/>
  </cols>
  <sheetData>
    <row r="1" spans="1:22" ht="12.75" customHeight="1" x14ac:dyDescent="0.2">
      <c r="A1" s="336"/>
      <c r="B1" s="337"/>
      <c r="C1" s="337"/>
      <c r="D1" s="338"/>
      <c r="E1" s="345" t="s">
        <v>78</v>
      </c>
      <c r="F1" s="346"/>
      <c r="G1" s="346"/>
      <c r="H1" s="346"/>
      <c r="I1" s="346"/>
      <c r="J1" s="347"/>
    </row>
    <row r="2" spans="1:22" ht="12.75" customHeight="1" x14ac:dyDescent="0.2">
      <c r="A2" s="339"/>
      <c r="B2" s="340"/>
      <c r="C2" s="340"/>
      <c r="D2" s="341"/>
      <c r="E2" s="348"/>
      <c r="F2" s="349"/>
      <c r="G2" s="349"/>
      <c r="H2" s="349"/>
      <c r="I2" s="349"/>
      <c r="J2" s="350"/>
    </row>
    <row r="3" spans="1:22" ht="65.25" customHeight="1" thickBot="1" x14ac:dyDescent="0.25">
      <c r="A3" s="342"/>
      <c r="B3" s="343"/>
      <c r="C3" s="343"/>
      <c r="D3" s="344"/>
      <c r="E3" s="348"/>
      <c r="F3" s="349"/>
      <c r="G3" s="349"/>
      <c r="H3" s="349"/>
      <c r="I3" s="349"/>
      <c r="J3" s="350"/>
    </row>
    <row r="4" spans="1:22" ht="15.75" customHeight="1" thickBot="1" x14ac:dyDescent="0.25">
      <c r="A4" s="351" t="s">
        <v>79</v>
      </c>
      <c r="B4" s="352"/>
      <c r="C4" s="351" t="s">
        <v>80</v>
      </c>
      <c r="D4" s="353"/>
      <c r="E4" s="351" t="s">
        <v>81</v>
      </c>
      <c r="F4" s="352"/>
      <c r="G4" s="352"/>
      <c r="H4" s="352"/>
      <c r="I4" s="352"/>
      <c r="J4" s="353"/>
    </row>
    <row r="5" spans="1:22" ht="18.75" customHeight="1" x14ac:dyDescent="0.2">
      <c r="A5" s="89"/>
      <c r="B5" s="90"/>
      <c r="C5" s="90"/>
      <c r="D5" s="90"/>
      <c r="E5" s="90"/>
      <c r="F5" s="90"/>
      <c r="G5" s="90"/>
      <c r="H5" s="90"/>
      <c r="I5" s="90"/>
      <c r="J5" s="91"/>
    </row>
    <row r="6" spans="1:22" ht="29.25" customHeight="1" x14ac:dyDescent="0.2">
      <c r="A6" s="92"/>
      <c r="B6" s="93" t="s">
        <v>82</v>
      </c>
      <c r="C6" s="333" t="s">
        <v>83</v>
      </c>
      <c r="D6" s="334"/>
      <c r="E6" s="335"/>
      <c r="F6" s="93"/>
      <c r="G6" s="90"/>
      <c r="H6" s="94"/>
      <c r="I6" s="94"/>
      <c r="J6" s="91"/>
    </row>
    <row r="7" spans="1:22" ht="7.5" customHeight="1" x14ac:dyDescent="0.2">
      <c r="A7" s="95"/>
      <c r="B7" s="96"/>
      <c r="C7" s="96"/>
      <c r="D7" s="96"/>
      <c r="E7" s="96"/>
      <c r="F7" s="96"/>
      <c r="G7" s="96"/>
      <c r="H7" s="96"/>
      <c r="I7" s="96"/>
      <c r="J7" s="97"/>
    </row>
    <row r="8" spans="1:22" ht="18" customHeight="1" x14ac:dyDescent="0.2">
      <c r="A8" s="92"/>
      <c r="B8" s="98" t="s">
        <v>84</v>
      </c>
      <c r="C8" s="363" t="s">
        <v>85</v>
      </c>
      <c r="D8" s="364"/>
      <c r="E8" s="365"/>
      <c r="F8" s="94"/>
      <c r="G8" s="99" t="s">
        <v>86</v>
      </c>
      <c r="H8" s="100" t="s">
        <v>87</v>
      </c>
      <c r="I8" s="94"/>
      <c r="J8" s="101"/>
    </row>
    <row r="9" spans="1:22" ht="7.5" customHeight="1" x14ac:dyDescent="0.2">
      <c r="A9" s="102"/>
      <c r="B9" s="103"/>
      <c r="C9" s="103"/>
      <c r="D9" s="103"/>
      <c r="E9" s="103"/>
      <c r="F9" s="104"/>
      <c r="G9" s="104"/>
      <c r="H9" s="104"/>
      <c r="I9" s="105"/>
      <c r="J9" s="106"/>
    </row>
    <row r="10" spans="1:22" ht="18" customHeight="1" x14ac:dyDescent="0.2">
      <c r="A10" s="92"/>
      <c r="B10" s="98" t="s">
        <v>88</v>
      </c>
      <c r="C10" s="363" t="s">
        <v>89</v>
      </c>
      <c r="D10" s="364"/>
      <c r="E10" s="365"/>
      <c r="F10" s="107"/>
      <c r="G10" s="99" t="s">
        <v>90</v>
      </c>
      <c r="H10" s="100">
        <v>2019</v>
      </c>
      <c r="I10" s="108"/>
      <c r="J10" s="101"/>
    </row>
    <row r="11" spans="1:22" ht="7.5" customHeight="1" x14ac:dyDescent="0.2">
      <c r="A11" s="109"/>
      <c r="B11" s="110"/>
      <c r="C11" s="110"/>
      <c r="D11" s="110"/>
      <c r="E11" s="110"/>
      <c r="F11" s="107"/>
      <c r="G11" s="94"/>
      <c r="H11" s="99"/>
      <c r="I11" s="108"/>
      <c r="J11" s="101"/>
    </row>
    <row r="12" spans="1:22" ht="18" customHeight="1" x14ac:dyDescent="0.2">
      <c r="A12" s="92"/>
      <c r="B12" s="111" t="s">
        <v>91</v>
      </c>
      <c r="C12" s="366" t="s">
        <v>92</v>
      </c>
      <c r="D12" s="367"/>
      <c r="E12" s="368"/>
      <c r="F12" s="107"/>
      <c r="G12" s="112"/>
      <c r="H12" s="99"/>
      <c r="I12" s="108"/>
      <c r="J12" s="101"/>
    </row>
    <row r="13" spans="1:22" ht="15" customHeight="1" thickBot="1" x14ac:dyDescent="0.25">
      <c r="A13" s="92"/>
      <c r="B13" s="94"/>
      <c r="C13" s="94"/>
      <c r="D13" s="94"/>
      <c r="E13" s="94"/>
      <c r="F13" s="94"/>
      <c r="G13" s="113"/>
      <c r="H13" s="114"/>
      <c r="I13" s="115"/>
      <c r="J13" s="116"/>
    </row>
    <row r="14" spans="1:22" ht="18" customHeight="1" thickBot="1" x14ac:dyDescent="0.25">
      <c r="A14" s="369" t="s">
        <v>93</v>
      </c>
      <c r="B14" s="370"/>
      <c r="C14" s="370"/>
      <c r="D14" s="370"/>
      <c r="E14" s="370"/>
      <c r="F14" s="370"/>
      <c r="G14" s="370"/>
      <c r="H14" s="370"/>
      <c r="I14" s="370"/>
      <c r="J14" s="370"/>
      <c r="K14" s="376"/>
      <c r="L14" s="377"/>
      <c r="M14" s="377"/>
      <c r="N14" s="377"/>
      <c r="O14" s="377"/>
      <c r="P14" s="377"/>
      <c r="Q14" s="377"/>
      <c r="R14" s="377"/>
      <c r="S14" s="377"/>
      <c r="T14" s="377"/>
      <c r="U14" s="377"/>
      <c r="V14" s="377"/>
    </row>
    <row r="15" spans="1:22" ht="18" customHeight="1" x14ac:dyDescent="0.25">
      <c r="A15" s="371" t="s">
        <v>94</v>
      </c>
      <c r="B15" s="331" t="s">
        <v>95</v>
      </c>
      <c r="C15" s="374" t="s">
        <v>96</v>
      </c>
      <c r="D15" s="374" t="s">
        <v>97</v>
      </c>
      <c r="E15" s="374" t="s">
        <v>98</v>
      </c>
      <c r="F15" s="331" t="s">
        <v>99</v>
      </c>
      <c r="G15" s="374" t="s">
        <v>100</v>
      </c>
      <c r="H15" s="331" t="s">
        <v>101</v>
      </c>
      <c r="I15" s="331" t="s">
        <v>102</v>
      </c>
      <c r="J15" s="332"/>
      <c r="K15" s="381" t="s">
        <v>274</v>
      </c>
      <c r="L15" s="381"/>
      <c r="M15" s="381" t="s">
        <v>275</v>
      </c>
      <c r="N15" s="381"/>
      <c r="O15" s="381" t="s">
        <v>276</v>
      </c>
      <c r="P15" s="381"/>
      <c r="Q15" s="381" t="s">
        <v>255</v>
      </c>
      <c r="R15" s="381" t="s">
        <v>34</v>
      </c>
      <c r="S15" s="382" t="s">
        <v>256</v>
      </c>
      <c r="T15" s="383" t="s">
        <v>280</v>
      </c>
      <c r="U15" s="383" t="s">
        <v>281</v>
      </c>
      <c r="V15" s="383" t="s">
        <v>282</v>
      </c>
    </row>
    <row r="16" spans="1:22" ht="48.75" customHeight="1" thickBot="1" x14ac:dyDescent="0.3">
      <c r="A16" s="372"/>
      <c r="B16" s="373"/>
      <c r="C16" s="375"/>
      <c r="D16" s="375"/>
      <c r="E16" s="375"/>
      <c r="F16" s="373"/>
      <c r="G16" s="375"/>
      <c r="H16" s="373"/>
      <c r="I16" s="273" t="s">
        <v>103</v>
      </c>
      <c r="J16" s="274" t="s">
        <v>104</v>
      </c>
      <c r="K16" s="202" t="s">
        <v>257</v>
      </c>
      <c r="L16" s="202" t="s">
        <v>258</v>
      </c>
      <c r="M16" s="202" t="s">
        <v>257</v>
      </c>
      <c r="N16" s="202" t="s">
        <v>258</v>
      </c>
      <c r="O16" s="202" t="s">
        <v>257</v>
      </c>
      <c r="P16" s="202" t="s">
        <v>258</v>
      </c>
      <c r="Q16" s="381"/>
      <c r="R16" s="381"/>
      <c r="S16" s="382"/>
      <c r="T16" s="383"/>
      <c r="U16" s="383"/>
      <c r="V16" s="383"/>
    </row>
    <row r="17" spans="1:22" s="121" customFormat="1" ht="409.5" x14ac:dyDescent="0.2">
      <c r="A17" s="117">
        <v>1</v>
      </c>
      <c r="B17" s="118" t="s">
        <v>105</v>
      </c>
      <c r="C17" s="118" t="s">
        <v>106</v>
      </c>
      <c r="D17" s="118" t="s">
        <v>107</v>
      </c>
      <c r="E17" s="119" t="s">
        <v>108</v>
      </c>
      <c r="F17" s="118" t="s">
        <v>109</v>
      </c>
      <c r="G17" s="118" t="s">
        <v>110</v>
      </c>
      <c r="H17" s="118" t="s">
        <v>111</v>
      </c>
      <c r="I17" s="120">
        <v>43525</v>
      </c>
      <c r="J17" s="212">
        <v>43800</v>
      </c>
      <c r="K17" s="205">
        <v>0.2</v>
      </c>
      <c r="L17" s="213">
        <v>0.2</v>
      </c>
      <c r="M17" s="205">
        <v>0.4</v>
      </c>
      <c r="N17" s="213">
        <v>0.4</v>
      </c>
      <c r="O17" s="205">
        <v>0.4</v>
      </c>
      <c r="P17" s="213">
        <v>0.4</v>
      </c>
      <c r="Q17" s="205">
        <f>K17+M17+O17</f>
        <v>1</v>
      </c>
      <c r="R17" s="205">
        <v>1</v>
      </c>
      <c r="S17" s="293">
        <f>Q17</f>
        <v>1</v>
      </c>
      <c r="T17" s="207" t="s">
        <v>293</v>
      </c>
      <c r="U17" s="207" t="s">
        <v>311</v>
      </c>
      <c r="V17" s="207" t="s">
        <v>344</v>
      </c>
    </row>
    <row r="18" spans="1:22" ht="18" customHeight="1" thickBot="1" x14ac:dyDescent="0.25">
      <c r="A18" s="384" t="s">
        <v>112</v>
      </c>
      <c r="B18" s="385"/>
      <c r="C18" s="385"/>
      <c r="D18" s="385"/>
      <c r="E18" s="385"/>
      <c r="F18" s="385"/>
      <c r="G18" s="385"/>
      <c r="H18" s="385"/>
      <c r="I18" s="385"/>
      <c r="J18" s="385"/>
      <c r="K18" s="376"/>
      <c r="L18" s="377"/>
      <c r="M18" s="377"/>
      <c r="N18" s="377"/>
      <c r="O18" s="377"/>
      <c r="P18" s="377"/>
      <c r="Q18" s="377"/>
      <c r="R18" s="377"/>
      <c r="S18" s="377"/>
      <c r="T18" s="377"/>
      <c r="U18" s="377"/>
      <c r="V18" s="377"/>
    </row>
    <row r="19" spans="1:22" ht="36" customHeight="1" x14ac:dyDescent="0.2">
      <c r="A19" s="122"/>
      <c r="B19" s="123"/>
      <c r="C19" s="124"/>
      <c r="D19" s="124"/>
      <c r="E19" s="123"/>
      <c r="F19" s="123"/>
      <c r="G19" s="123"/>
      <c r="H19" s="123"/>
      <c r="I19" s="123"/>
      <c r="J19" s="125"/>
      <c r="K19" s="210">
        <f>K17</f>
        <v>0.2</v>
      </c>
      <c r="L19" s="211"/>
      <c r="M19" s="211"/>
      <c r="N19" s="211"/>
      <c r="O19" s="211"/>
      <c r="P19" s="211"/>
      <c r="Q19" s="211"/>
      <c r="R19" s="211"/>
      <c r="S19" s="210">
        <f>AVERAGE(S17)</f>
        <v>1</v>
      </c>
      <c r="T19" s="211"/>
      <c r="U19" s="211"/>
    </row>
    <row r="20" spans="1:22" ht="6.75" customHeight="1" x14ac:dyDescent="0.2">
      <c r="A20" s="95"/>
      <c r="B20" s="126"/>
      <c r="C20" s="126"/>
      <c r="D20" s="126"/>
      <c r="E20" s="126"/>
      <c r="F20" s="127"/>
      <c r="G20" s="127"/>
      <c r="H20" s="127"/>
      <c r="I20" s="128"/>
      <c r="J20" s="129"/>
    </row>
    <row r="21" spans="1:22" ht="34.5" customHeight="1" x14ac:dyDescent="0.2">
      <c r="A21" s="95"/>
      <c r="B21" s="130" t="s">
        <v>113</v>
      </c>
      <c r="C21" s="386" t="s">
        <v>260</v>
      </c>
      <c r="D21" s="387"/>
      <c r="E21" s="388"/>
      <c r="F21" s="131"/>
      <c r="G21" s="359" t="s">
        <v>114</v>
      </c>
      <c r="H21" s="360"/>
      <c r="I21" s="354" t="s">
        <v>115</v>
      </c>
      <c r="J21" s="355"/>
    </row>
    <row r="22" spans="1:22" ht="3" customHeight="1" x14ac:dyDescent="0.2">
      <c r="A22" s="95"/>
      <c r="B22" s="132"/>
      <c r="C22" s="132"/>
      <c r="D22" s="132"/>
      <c r="E22" s="132"/>
      <c r="F22" s="133"/>
      <c r="G22" s="133"/>
      <c r="H22" s="133"/>
      <c r="I22" s="134"/>
      <c r="J22" s="135"/>
    </row>
    <row r="23" spans="1:22" ht="30" customHeight="1" x14ac:dyDescent="0.2">
      <c r="A23" s="136"/>
      <c r="B23" s="130" t="s">
        <v>116</v>
      </c>
      <c r="C23" s="356" t="s">
        <v>261</v>
      </c>
      <c r="D23" s="357"/>
      <c r="E23" s="358"/>
      <c r="F23" s="131"/>
      <c r="G23" s="359" t="s">
        <v>117</v>
      </c>
      <c r="H23" s="360"/>
      <c r="I23" s="361">
        <v>43496</v>
      </c>
      <c r="J23" s="362"/>
    </row>
    <row r="24" spans="1:22" ht="8.25" customHeight="1" thickBot="1" x14ac:dyDescent="0.25">
      <c r="A24" s="137"/>
      <c r="B24" s="138"/>
      <c r="C24" s="138"/>
      <c r="D24" s="138"/>
      <c r="E24" s="138"/>
      <c r="F24" s="139"/>
      <c r="G24" s="139"/>
      <c r="H24" s="140"/>
      <c r="I24" s="140"/>
      <c r="J24" s="141"/>
    </row>
    <row r="25" spans="1:22" ht="14.25" x14ac:dyDescent="0.2">
      <c r="A25" s="378"/>
      <c r="B25" s="379"/>
      <c r="C25" s="142"/>
      <c r="D25" s="142"/>
      <c r="E25" s="142"/>
      <c r="F25" s="143"/>
      <c r="G25" s="144"/>
      <c r="H25" s="143"/>
      <c r="I25" s="145"/>
      <c r="J25" s="146"/>
    </row>
    <row r="26" spans="1:22" ht="4.5" customHeight="1" x14ac:dyDescent="0.2">
      <c r="A26" s="92"/>
      <c r="B26" s="94"/>
      <c r="C26" s="94"/>
      <c r="D26" s="94"/>
      <c r="E26" s="94"/>
      <c r="F26" s="94"/>
      <c r="G26" s="94"/>
      <c r="H26" s="94"/>
      <c r="I26" s="94"/>
      <c r="J26" s="101"/>
    </row>
    <row r="27" spans="1:22" ht="14.25" customHeight="1" x14ac:dyDescent="0.25">
      <c r="A27" s="92"/>
      <c r="B27" s="147"/>
      <c r="C27" s="94"/>
      <c r="D27" s="94"/>
      <c r="E27" s="147"/>
      <c r="F27" s="94"/>
      <c r="G27" s="94"/>
      <c r="H27" s="94"/>
      <c r="I27" s="94"/>
      <c r="J27" s="101"/>
    </row>
    <row r="28" spans="1:22" s="152" customFormat="1" ht="14.25" customHeight="1" x14ac:dyDescent="0.25">
      <c r="A28" s="148"/>
      <c r="B28" s="149"/>
      <c r="C28" s="150"/>
      <c r="D28" s="150"/>
      <c r="E28" s="149"/>
      <c r="F28" s="150"/>
      <c r="G28" s="150"/>
      <c r="H28" s="150"/>
      <c r="I28" s="150"/>
      <c r="J28" s="151"/>
    </row>
    <row r="29" spans="1:22" s="152" customFormat="1" ht="14.25" customHeight="1" x14ac:dyDescent="0.25">
      <c r="A29" s="148"/>
      <c r="B29" s="149"/>
      <c r="C29" s="149"/>
      <c r="D29" s="149"/>
      <c r="E29" s="149"/>
      <c r="F29" s="149"/>
      <c r="G29" s="149"/>
      <c r="H29" s="150"/>
      <c r="I29" s="150"/>
      <c r="J29" s="151"/>
    </row>
    <row r="30" spans="1:22" s="152" customFormat="1" ht="14.25" customHeight="1" x14ac:dyDescent="0.2">
      <c r="A30" s="148"/>
      <c r="B30" s="380" t="s">
        <v>118</v>
      </c>
      <c r="C30" s="380"/>
      <c r="D30" s="150"/>
      <c r="E30" s="153" t="s">
        <v>119</v>
      </c>
      <c r="F30" s="150"/>
      <c r="G30" s="153" t="s">
        <v>120</v>
      </c>
      <c r="H30" s="150"/>
      <c r="I30" s="150"/>
      <c r="J30" s="151"/>
    </row>
    <row r="31" spans="1:22" ht="13.5" thickBot="1" x14ac:dyDescent="0.25">
      <c r="A31" s="154"/>
      <c r="B31" s="140"/>
      <c r="C31" s="140"/>
      <c r="D31" s="140"/>
      <c r="E31" s="140"/>
      <c r="F31" s="140"/>
      <c r="G31" s="140"/>
      <c r="H31" s="140"/>
      <c r="I31" s="140"/>
      <c r="J31" s="141"/>
    </row>
    <row r="32" spans="1:22" ht="12.75" x14ac:dyDescent="0.2"/>
    <row r="33" spans="2:6" ht="18" x14ac:dyDescent="0.25">
      <c r="B33" s="156"/>
    </row>
    <row r="34" spans="2:6" ht="18" x14ac:dyDescent="0.25">
      <c r="B34" s="156"/>
      <c r="F34" s="156"/>
    </row>
    <row r="35" spans="2:6" ht="18" x14ac:dyDescent="0.25">
      <c r="F35" s="157"/>
    </row>
    <row r="36" spans="2:6" ht="18" x14ac:dyDescent="0.25">
      <c r="F36" s="156"/>
    </row>
    <row r="37" spans="2:6" ht="12.75" x14ac:dyDescent="0.2">
      <c r="F37" s="158"/>
    </row>
    <row r="38" spans="2:6" ht="12.75" x14ac:dyDescent="0.2"/>
    <row r="39" spans="2:6" ht="12.75" x14ac:dyDescent="0.2"/>
    <row r="40" spans="2:6" ht="18" x14ac:dyDescent="0.25">
      <c r="E40" s="156"/>
      <c r="F40" s="156"/>
    </row>
    <row r="41" spans="2:6" ht="12.75" x14ac:dyDescent="0.2">
      <c r="E41" s="158"/>
      <c r="F41" s="158"/>
    </row>
    <row r="42" spans="2:6" ht="12.75" x14ac:dyDescent="0.2"/>
    <row r="43" spans="2:6" ht="12.75" x14ac:dyDescent="0.2"/>
    <row r="44" spans="2:6" ht="12.75" x14ac:dyDescent="0.2"/>
    <row r="45" spans="2:6" ht="12.75" x14ac:dyDescent="0.2"/>
    <row r="46" spans="2:6" ht="12.75" x14ac:dyDescent="0.2"/>
    <row r="47" spans="2:6" ht="12.75" x14ac:dyDescent="0.2"/>
    <row r="48" spans="2:6"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sheetData>
  <dataConsolidate/>
  <mergeCells count="39">
    <mergeCell ref="K14:V14"/>
    <mergeCell ref="A25:B25"/>
    <mergeCell ref="B30:C30"/>
    <mergeCell ref="K18:V18"/>
    <mergeCell ref="M15:N15"/>
    <mergeCell ref="O15:P15"/>
    <mergeCell ref="Q15:Q16"/>
    <mergeCell ref="R15:R16"/>
    <mergeCell ref="S15:S16"/>
    <mergeCell ref="K15:L15"/>
    <mergeCell ref="T15:T16"/>
    <mergeCell ref="U15:U16"/>
    <mergeCell ref="V15:V16"/>
    <mergeCell ref="A18:J18"/>
    <mergeCell ref="C21:E21"/>
    <mergeCell ref="G21:H21"/>
    <mergeCell ref="I21:J21"/>
    <mergeCell ref="C23:E23"/>
    <mergeCell ref="G23:H23"/>
    <mergeCell ref="I23:J23"/>
    <mergeCell ref="C8:E8"/>
    <mergeCell ref="C10:E10"/>
    <mergeCell ref="C12:E12"/>
    <mergeCell ref="A14:J14"/>
    <mergeCell ref="A15:A16"/>
    <mergeCell ref="B15:B16"/>
    <mergeCell ref="C15:C16"/>
    <mergeCell ref="D15:D16"/>
    <mergeCell ref="E15:E16"/>
    <mergeCell ref="F15:F16"/>
    <mergeCell ref="G15:G16"/>
    <mergeCell ref="H15:H16"/>
    <mergeCell ref="I15:J15"/>
    <mergeCell ref="C6:E6"/>
    <mergeCell ref="A1:D3"/>
    <mergeCell ref="E1:J3"/>
    <mergeCell ref="A4:B4"/>
    <mergeCell ref="C4:D4"/>
    <mergeCell ref="E4:J4"/>
  </mergeCells>
  <conditionalFormatting sqref="T17:V17">
    <cfRule type="cellIs" dxfId="14" priority="1" operator="equal">
      <formula>1</formula>
    </cfRule>
  </conditionalFormatting>
  <dataValidations count="10">
    <dataValidation type="list" allowBlank="1" showInputMessage="1" showErrorMessage="1" sqref="C10:E10" xr:uid="{00000000-0002-0000-0200-000000000000}">
      <formula1>departamentos</formula1>
    </dataValidation>
    <dataValidation type="list" allowBlank="1" showInputMessage="1" showErrorMessage="1" sqref="C8:E8" xr:uid="{00000000-0002-0000-0200-000001000000}">
      <formula1>sector</formula1>
    </dataValidation>
    <dataValidation type="list" allowBlank="1" showInputMessage="1" showErrorMessage="1" sqref="H8" xr:uid="{00000000-0002-0000-0200-000002000000}">
      <formula1>orden</formula1>
    </dataValidation>
    <dataValidation type="list" allowBlank="1" showInputMessage="1" showErrorMessage="1" sqref="I10:I12" xr:uid="{00000000-0002-0000-0200-000003000000}">
      <formula1>nivel</formula1>
    </dataValidation>
    <dataValidation type="list" allowBlank="1" showDropDown="1" showErrorMessage="1" promptTitle="Departamento" prompt="Seleccione eldepartamenton de acuerdo a las opciones relacionadas." sqref="H13" xr:uid="{00000000-0002-0000-0200-000004000000}">
      <formula1>#REF!</formula1>
    </dataValidation>
    <dataValidation type="list" showInputMessage="1" showErrorMessage="1" sqref="D19" xr:uid="{00000000-0002-0000-0200-000005000000}">
      <formula1>INDIRECT(C19)</formula1>
    </dataValidation>
    <dataValidation type="list" showInputMessage="1" showErrorMessage="1" sqref="C19" xr:uid="{00000000-0002-0000-0200-000006000000}">
      <formula1>Tipos</formula1>
    </dataValidation>
    <dataValidation type="list" allowBlank="1" showInputMessage="1" showErrorMessage="1" sqref="H10" xr:uid="{00000000-0002-0000-0200-000007000000}">
      <formula1>vigencias</formula1>
    </dataValidation>
    <dataValidation showInputMessage="1" showErrorMessage="1" sqref="B19 E19:U19" xr:uid="{00000000-0002-0000-0200-000008000000}"/>
    <dataValidation type="date" operator="greaterThanOrEqual" allowBlank="1" showInputMessage="1" showErrorMessage="1" sqref="I23" xr:uid="{00000000-0002-0000-0200-000009000000}">
      <formula1>41275</formula1>
    </dataValidation>
  </dataValidations>
  <hyperlinks>
    <hyperlink ref="C23" r:id="rId1" xr:uid="{00000000-0004-0000-0200-000000000000}"/>
  </hyperlinks>
  <printOptions horizontalCentered="1"/>
  <pageMargins left="0.27559055118110237" right="0.19685039370078741" top="0.9055118110236221" bottom="0.47244094488188981" header="0.31496062992125984" footer="0.23622047244094491"/>
  <pageSetup scale="45" orientation="landscape" r:id="rId2"/>
  <headerFooter alignWithMargins="0">
    <oddFooter>Página &amp;P&amp;R&amp;F</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S18"/>
  <sheetViews>
    <sheetView topLeftCell="F13" workbookViewId="0">
      <selection activeCell="S16" sqref="S16"/>
    </sheetView>
  </sheetViews>
  <sheetFormatPr baseColWidth="10" defaultRowHeight="15" x14ac:dyDescent="0.25"/>
  <cols>
    <col min="1" max="1" width="29.140625" customWidth="1"/>
    <col min="3" max="3" width="40.42578125" customWidth="1"/>
    <col min="4" max="4" width="21.85546875" customWidth="1"/>
    <col min="5" max="5" width="23.28515625" customWidth="1"/>
    <col min="6" max="6" width="22.7109375" customWidth="1"/>
    <col min="7" max="7" width="22" customWidth="1"/>
    <col min="8" max="12" width="11.42578125" style="226"/>
    <col min="16" max="16" width="13.140625" customWidth="1"/>
    <col min="17" max="17" width="43.28515625" customWidth="1"/>
    <col min="18" max="18" width="39.28515625" customWidth="1"/>
    <col min="19" max="19" width="33.85546875" customWidth="1"/>
  </cols>
  <sheetData>
    <row r="1" spans="1:19" ht="28.5" customHeight="1" thickBot="1" x14ac:dyDescent="0.3">
      <c r="H1" s="412" t="s">
        <v>283</v>
      </c>
      <c r="I1" s="412"/>
      <c r="J1" s="412" t="s">
        <v>284</v>
      </c>
      <c r="K1" s="412"/>
      <c r="L1" s="413" t="s">
        <v>285</v>
      </c>
      <c r="M1" s="413"/>
    </row>
    <row r="2" spans="1:19" ht="15.75" customHeight="1" thickBot="1" x14ac:dyDescent="0.3">
      <c r="A2" s="398" t="s">
        <v>121</v>
      </c>
      <c r="B2" s="399"/>
      <c r="C2" s="399"/>
      <c r="D2" s="399"/>
      <c r="E2" s="399"/>
      <c r="F2" s="399"/>
      <c r="G2" s="399"/>
      <c r="H2" s="404" t="s">
        <v>274</v>
      </c>
      <c r="I2" s="405"/>
      <c r="J2" s="404" t="s">
        <v>275</v>
      </c>
      <c r="K2" s="405"/>
      <c r="L2" s="408" t="s">
        <v>276</v>
      </c>
      <c r="M2" s="409"/>
      <c r="N2" s="395" t="s">
        <v>255</v>
      </c>
      <c r="O2" s="395" t="s">
        <v>34</v>
      </c>
      <c r="P2" s="389" t="s">
        <v>256</v>
      </c>
      <c r="Q2" s="389" t="s">
        <v>280</v>
      </c>
      <c r="R2" s="389" t="s">
        <v>281</v>
      </c>
      <c r="S2" s="389" t="s">
        <v>282</v>
      </c>
    </row>
    <row r="3" spans="1:19" ht="15.75" customHeight="1" thickBot="1" x14ac:dyDescent="0.3">
      <c r="A3" s="400" t="s">
        <v>122</v>
      </c>
      <c r="B3" s="401"/>
      <c r="C3" s="401"/>
      <c r="D3" s="401"/>
      <c r="E3" s="401"/>
      <c r="F3" s="401"/>
      <c r="G3" s="401"/>
      <c r="H3" s="406"/>
      <c r="I3" s="407"/>
      <c r="J3" s="406"/>
      <c r="K3" s="407"/>
      <c r="L3" s="410"/>
      <c r="M3" s="411"/>
      <c r="N3" s="396"/>
      <c r="O3" s="396"/>
      <c r="P3" s="390"/>
      <c r="Q3" s="390"/>
      <c r="R3" s="390"/>
      <c r="S3" s="390"/>
    </row>
    <row r="4" spans="1:19" ht="30" customHeight="1" thickBot="1" x14ac:dyDescent="0.3">
      <c r="A4" s="278" t="s">
        <v>123</v>
      </c>
      <c r="B4" s="402" t="s">
        <v>124</v>
      </c>
      <c r="C4" s="403"/>
      <c r="D4" s="279" t="s">
        <v>4</v>
      </c>
      <c r="E4" s="279" t="s">
        <v>125</v>
      </c>
      <c r="F4" s="279" t="s">
        <v>126</v>
      </c>
      <c r="G4" s="280" t="s">
        <v>5</v>
      </c>
      <c r="H4" s="281" t="s">
        <v>257</v>
      </c>
      <c r="I4" s="281" t="s">
        <v>258</v>
      </c>
      <c r="J4" s="281" t="s">
        <v>257</v>
      </c>
      <c r="K4" s="281" t="s">
        <v>258</v>
      </c>
      <c r="L4" s="281" t="s">
        <v>257</v>
      </c>
      <c r="M4" s="267" t="s">
        <v>258</v>
      </c>
      <c r="N4" s="397"/>
      <c r="O4" s="397"/>
      <c r="P4" s="391"/>
      <c r="Q4" s="391"/>
      <c r="R4" s="391"/>
      <c r="S4" s="391"/>
    </row>
    <row r="5" spans="1:19" ht="179.25" thickBot="1" x14ac:dyDescent="0.3">
      <c r="A5" s="392" t="s">
        <v>127</v>
      </c>
      <c r="B5" s="159" t="s">
        <v>7</v>
      </c>
      <c r="C5" s="160" t="s">
        <v>128</v>
      </c>
      <c r="D5" s="161" t="s">
        <v>129</v>
      </c>
      <c r="E5" s="161" t="s">
        <v>71</v>
      </c>
      <c r="F5" s="275" t="s">
        <v>130</v>
      </c>
      <c r="G5" s="162" t="s">
        <v>131</v>
      </c>
      <c r="H5" s="261">
        <v>1</v>
      </c>
      <c r="I5" s="262">
        <v>1</v>
      </c>
      <c r="J5" s="282">
        <v>1</v>
      </c>
      <c r="K5" s="283">
        <v>1</v>
      </c>
      <c r="L5" s="282"/>
      <c r="M5" s="262"/>
      <c r="N5" s="261">
        <f t="shared" ref="N5:N17" si="0">H5+J5+L5</f>
        <v>2</v>
      </c>
      <c r="O5" s="261">
        <f t="shared" ref="O5:O17" si="1">I5+K5+M5</f>
        <v>2</v>
      </c>
      <c r="P5" s="263">
        <f>N5/O5</f>
        <v>1</v>
      </c>
      <c r="Q5" s="264" t="s">
        <v>286</v>
      </c>
      <c r="R5" s="264" t="s">
        <v>330</v>
      </c>
      <c r="S5" s="264"/>
    </row>
    <row r="6" spans="1:19" ht="77.25" thickBot="1" x14ac:dyDescent="0.3">
      <c r="A6" s="393"/>
      <c r="B6" s="163" t="s">
        <v>132</v>
      </c>
      <c r="C6" s="164" t="s">
        <v>133</v>
      </c>
      <c r="D6" s="165" t="s">
        <v>134</v>
      </c>
      <c r="E6" s="165" t="s">
        <v>71</v>
      </c>
      <c r="F6" s="276" t="s">
        <v>135</v>
      </c>
      <c r="G6" s="167">
        <v>43830</v>
      </c>
      <c r="H6" s="205"/>
      <c r="I6" s="213"/>
      <c r="J6" s="233">
        <v>1</v>
      </c>
      <c r="K6" s="224"/>
      <c r="L6" s="203"/>
      <c r="M6" s="223">
        <v>1</v>
      </c>
      <c r="N6" s="203">
        <f t="shared" si="0"/>
        <v>1</v>
      </c>
      <c r="O6" s="203">
        <f t="shared" si="1"/>
        <v>1</v>
      </c>
      <c r="P6" s="205">
        <f>N6/O6</f>
        <v>1</v>
      </c>
      <c r="Q6" s="215"/>
      <c r="R6" s="215" t="s">
        <v>312</v>
      </c>
      <c r="S6" s="215"/>
    </row>
    <row r="7" spans="1:19" ht="90" thickBot="1" x14ac:dyDescent="0.3">
      <c r="A7" s="393"/>
      <c r="B7" s="168" t="s">
        <v>136</v>
      </c>
      <c r="C7" s="169" t="s">
        <v>137</v>
      </c>
      <c r="D7" s="170" t="s">
        <v>138</v>
      </c>
      <c r="E7" s="170" t="s">
        <v>70</v>
      </c>
      <c r="F7" s="277" t="s">
        <v>118</v>
      </c>
      <c r="G7" s="172">
        <v>43676</v>
      </c>
      <c r="H7" s="203"/>
      <c r="I7" s="204"/>
      <c r="J7" s="222">
        <v>1</v>
      </c>
      <c r="K7" s="223">
        <v>1</v>
      </c>
      <c r="L7" s="222">
        <v>0</v>
      </c>
      <c r="M7" s="204"/>
      <c r="N7" s="203">
        <f t="shared" si="0"/>
        <v>1</v>
      </c>
      <c r="O7" s="203">
        <f t="shared" si="1"/>
        <v>1</v>
      </c>
      <c r="P7" s="205">
        <f t="shared" ref="P7:P17" si="2">N7/O7</f>
        <v>1</v>
      </c>
      <c r="Q7" s="232"/>
      <c r="R7" s="232" t="s">
        <v>340</v>
      </c>
      <c r="S7" s="232"/>
    </row>
    <row r="8" spans="1:19" ht="142.5" customHeight="1" thickBot="1" x14ac:dyDescent="0.3">
      <c r="A8" s="394"/>
      <c r="B8" s="168" t="s">
        <v>139</v>
      </c>
      <c r="C8" s="169" t="s">
        <v>140</v>
      </c>
      <c r="D8" s="170" t="s">
        <v>141</v>
      </c>
      <c r="E8" s="170" t="s">
        <v>142</v>
      </c>
      <c r="F8" s="277" t="s">
        <v>135</v>
      </c>
      <c r="G8" s="171" t="s">
        <v>259</v>
      </c>
      <c r="H8" s="203">
        <v>1</v>
      </c>
      <c r="I8" s="204">
        <v>1</v>
      </c>
      <c r="J8" s="222"/>
      <c r="K8" s="223"/>
      <c r="L8" s="222"/>
      <c r="M8" s="204"/>
      <c r="N8" s="203">
        <f t="shared" si="0"/>
        <v>1</v>
      </c>
      <c r="O8" s="203">
        <f t="shared" si="1"/>
        <v>1</v>
      </c>
      <c r="P8" s="205">
        <f>N8/O8</f>
        <v>1</v>
      </c>
      <c r="Q8" s="215" t="s">
        <v>287</v>
      </c>
      <c r="R8" s="215"/>
      <c r="S8" s="215"/>
    </row>
    <row r="9" spans="1:19" ht="71.25" customHeight="1" thickBot="1" x14ac:dyDescent="0.3">
      <c r="A9" s="392" t="s">
        <v>143</v>
      </c>
      <c r="B9" s="168" t="s">
        <v>10</v>
      </c>
      <c r="C9" s="169" t="s">
        <v>144</v>
      </c>
      <c r="D9" s="170" t="s">
        <v>262</v>
      </c>
      <c r="E9" s="170" t="s">
        <v>71</v>
      </c>
      <c r="F9" s="277" t="s">
        <v>135</v>
      </c>
      <c r="G9" s="171" t="s">
        <v>259</v>
      </c>
      <c r="H9" s="203">
        <v>1</v>
      </c>
      <c r="I9" s="204">
        <v>1</v>
      </c>
      <c r="J9" s="222">
        <v>3</v>
      </c>
      <c r="K9" s="223">
        <v>3</v>
      </c>
      <c r="L9" s="222">
        <v>2</v>
      </c>
      <c r="M9" s="204">
        <v>2</v>
      </c>
      <c r="N9" s="203">
        <f t="shared" si="0"/>
        <v>6</v>
      </c>
      <c r="O9" s="203">
        <f t="shared" si="1"/>
        <v>6</v>
      </c>
      <c r="P9" s="205">
        <f t="shared" si="2"/>
        <v>1</v>
      </c>
      <c r="Q9" s="215" t="s">
        <v>288</v>
      </c>
      <c r="R9" s="215" t="s">
        <v>313</v>
      </c>
      <c r="S9" s="215" t="s">
        <v>352</v>
      </c>
    </row>
    <row r="10" spans="1:19" ht="51.75" thickBot="1" x14ac:dyDescent="0.3">
      <c r="A10" s="393"/>
      <c r="B10" s="159" t="s">
        <v>12</v>
      </c>
      <c r="C10" s="160" t="s">
        <v>145</v>
      </c>
      <c r="D10" s="161" t="s">
        <v>146</v>
      </c>
      <c r="E10" s="161" t="s">
        <v>71</v>
      </c>
      <c r="F10" s="275" t="s">
        <v>147</v>
      </c>
      <c r="G10" s="173" t="s">
        <v>148</v>
      </c>
      <c r="H10" s="203"/>
      <c r="I10" s="204"/>
      <c r="J10" s="222">
        <v>1</v>
      </c>
      <c r="K10" s="223"/>
      <c r="L10" s="222"/>
      <c r="M10" s="204">
        <v>1</v>
      </c>
      <c r="N10" s="203">
        <f t="shared" si="0"/>
        <v>1</v>
      </c>
      <c r="O10" s="203">
        <f t="shared" si="1"/>
        <v>1</v>
      </c>
      <c r="P10" s="205">
        <f t="shared" si="2"/>
        <v>1</v>
      </c>
      <c r="Q10" s="232"/>
      <c r="R10" s="215" t="s">
        <v>314</v>
      </c>
      <c r="S10" s="232"/>
    </row>
    <row r="11" spans="1:19" ht="370.5" thickBot="1" x14ac:dyDescent="0.3">
      <c r="A11" s="393"/>
      <c r="B11" s="159">
        <v>2.2999999999999998</v>
      </c>
      <c r="C11" s="160" t="s">
        <v>149</v>
      </c>
      <c r="D11" s="161" t="s">
        <v>150</v>
      </c>
      <c r="E11" s="161" t="s">
        <v>71</v>
      </c>
      <c r="F11" s="246" t="s">
        <v>151</v>
      </c>
      <c r="G11" s="174" t="s">
        <v>152</v>
      </c>
      <c r="H11" s="203"/>
      <c r="I11" s="204"/>
      <c r="J11" s="222">
        <v>1</v>
      </c>
      <c r="K11" s="223">
        <v>1</v>
      </c>
      <c r="L11" s="222">
        <v>1</v>
      </c>
      <c r="M11" s="204">
        <v>1</v>
      </c>
      <c r="N11" s="203">
        <f t="shared" si="0"/>
        <v>2</v>
      </c>
      <c r="O11" s="203">
        <f t="shared" si="1"/>
        <v>2</v>
      </c>
      <c r="P11" s="205">
        <f t="shared" si="2"/>
        <v>1</v>
      </c>
      <c r="Q11" s="215"/>
      <c r="R11" s="215" t="s">
        <v>333</v>
      </c>
      <c r="S11" s="215" t="s">
        <v>355</v>
      </c>
    </row>
    <row r="12" spans="1:19" ht="39" thickBot="1" x14ac:dyDescent="0.3">
      <c r="A12" s="394"/>
      <c r="B12" s="168" t="s">
        <v>153</v>
      </c>
      <c r="C12" s="164" t="s">
        <v>154</v>
      </c>
      <c r="D12" s="165" t="s">
        <v>155</v>
      </c>
      <c r="E12" s="165" t="s">
        <v>70</v>
      </c>
      <c r="F12" s="276" t="s">
        <v>118</v>
      </c>
      <c r="G12" s="172">
        <v>43799</v>
      </c>
      <c r="H12" s="203"/>
      <c r="I12" s="204"/>
      <c r="J12" s="222"/>
      <c r="K12" s="223"/>
      <c r="L12" s="222">
        <v>1</v>
      </c>
      <c r="M12" s="204">
        <v>1</v>
      </c>
      <c r="N12" s="203">
        <f t="shared" si="0"/>
        <v>1</v>
      </c>
      <c r="O12" s="203">
        <f t="shared" si="1"/>
        <v>1</v>
      </c>
      <c r="P12" s="205">
        <f t="shared" si="2"/>
        <v>1</v>
      </c>
      <c r="Q12" s="230"/>
      <c r="R12" s="215"/>
      <c r="S12" s="215" t="s">
        <v>357</v>
      </c>
    </row>
    <row r="13" spans="1:19" ht="39" thickBot="1" x14ac:dyDescent="0.3">
      <c r="A13" s="392" t="s">
        <v>156</v>
      </c>
      <c r="B13" s="159" t="s">
        <v>16</v>
      </c>
      <c r="C13" s="160" t="s">
        <v>157</v>
      </c>
      <c r="D13" s="161" t="s">
        <v>158</v>
      </c>
      <c r="E13" s="161" t="s">
        <v>71</v>
      </c>
      <c r="F13" s="275" t="s">
        <v>135</v>
      </c>
      <c r="G13" s="162" t="s">
        <v>159</v>
      </c>
      <c r="H13" s="203"/>
      <c r="I13" s="204"/>
      <c r="J13" s="222">
        <v>1</v>
      </c>
      <c r="K13" s="223">
        <v>1</v>
      </c>
      <c r="L13" s="222">
        <v>1</v>
      </c>
      <c r="M13" s="204">
        <v>1</v>
      </c>
      <c r="N13" s="203">
        <f t="shared" si="0"/>
        <v>2</v>
      </c>
      <c r="O13" s="203">
        <f t="shared" si="1"/>
        <v>2</v>
      </c>
      <c r="P13" s="205">
        <f t="shared" si="2"/>
        <v>1</v>
      </c>
      <c r="Q13" s="230"/>
      <c r="R13" s="215" t="s">
        <v>331</v>
      </c>
      <c r="S13" s="215"/>
    </row>
    <row r="14" spans="1:19" ht="64.5" thickBot="1" x14ac:dyDescent="0.3">
      <c r="A14" s="393"/>
      <c r="B14" s="168"/>
      <c r="C14" s="164" t="s">
        <v>160</v>
      </c>
      <c r="D14" s="165" t="s">
        <v>161</v>
      </c>
      <c r="E14" s="165" t="s">
        <v>71</v>
      </c>
      <c r="F14" s="276" t="s">
        <v>151</v>
      </c>
      <c r="G14" s="166" t="s">
        <v>162</v>
      </c>
      <c r="H14" s="203"/>
      <c r="I14" s="204"/>
      <c r="J14" s="235">
        <v>0.5</v>
      </c>
      <c r="K14" s="225">
        <v>0.5</v>
      </c>
      <c r="L14" s="235">
        <v>0.5</v>
      </c>
      <c r="M14" s="214">
        <v>0.5</v>
      </c>
      <c r="N14" s="203">
        <f t="shared" si="0"/>
        <v>1</v>
      </c>
      <c r="O14" s="203">
        <f t="shared" si="1"/>
        <v>1</v>
      </c>
      <c r="P14" s="205">
        <f t="shared" si="2"/>
        <v>1</v>
      </c>
      <c r="Q14" s="230"/>
      <c r="R14" s="215" t="s">
        <v>334</v>
      </c>
      <c r="S14" s="232"/>
    </row>
    <row r="15" spans="1:19" ht="294" thickBot="1" x14ac:dyDescent="0.3">
      <c r="A15" s="393"/>
      <c r="B15" s="159" t="s">
        <v>18</v>
      </c>
      <c r="C15" s="160" t="s">
        <v>163</v>
      </c>
      <c r="D15" s="161" t="s">
        <v>164</v>
      </c>
      <c r="E15" s="161" t="s">
        <v>71</v>
      </c>
      <c r="F15" s="275" t="s">
        <v>135</v>
      </c>
      <c r="G15" s="162" t="s">
        <v>159</v>
      </c>
      <c r="H15" s="203"/>
      <c r="I15" s="204"/>
      <c r="J15" s="222">
        <v>1</v>
      </c>
      <c r="K15" s="223">
        <v>1</v>
      </c>
      <c r="L15" s="222">
        <v>1</v>
      </c>
      <c r="M15" s="204">
        <v>1</v>
      </c>
      <c r="N15" s="203">
        <f t="shared" si="0"/>
        <v>2</v>
      </c>
      <c r="O15" s="203">
        <f t="shared" si="1"/>
        <v>2</v>
      </c>
      <c r="P15" s="205">
        <f t="shared" si="2"/>
        <v>1</v>
      </c>
      <c r="Q15" s="230"/>
      <c r="R15" s="215" t="s">
        <v>332</v>
      </c>
      <c r="S15" s="215" t="s">
        <v>353</v>
      </c>
    </row>
    <row r="16" spans="1:19" ht="67.5" customHeight="1" thickBot="1" x14ac:dyDescent="0.3">
      <c r="A16" s="393"/>
      <c r="B16" s="159" t="s">
        <v>21</v>
      </c>
      <c r="C16" s="160" t="s">
        <v>165</v>
      </c>
      <c r="D16" s="161" t="s">
        <v>166</v>
      </c>
      <c r="E16" s="161" t="s">
        <v>71</v>
      </c>
      <c r="F16" s="246" t="s">
        <v>167</v>
      </c>
      <c r="G16" s="175" t="s">
        <v>168</v>
      </c>
      <c r="H16" s="203"/>
      <c r="I16" s="204"/>
      <c r="J16" s="222">
        <v>1</v>
      </c>
      <c r="K16" s="223">
        <v>1</v>
      </c>
      <c r="L16" s="222">
        <v>1</v>
      </c>
      <c r="M16" s="204">
        <v>1</v>
      </c>
      <c r="N16" s="203">
        <f t="shared" si="0"/>
        <v>2</v>
      </c>
      <c r="O16" s="203">
        <f t="shared" si="1"/>
        <v>2</v>
      </c>
      <c r="P16" s="205">
        <f t="shared" si="2"/>
        <v>1</v>
      </c>
      <c r="Q16" s="230"/>
      <c r="R16" s="232" t="s">
        <v>335</v>
      </c>
      <c r="S16" s="232" t="s">
        <v>354</v>
      </c>
    </row>
    <row r="17" spans="1:19" ht="64.5" thickBot="1" x14ac:dyDescent="0.3">
      <c r="A17" s="394"/>
      <c r="B17" s="176">
        <v>4.2</v>
      </c>
      <c r="C17" s="177" t="s">
        <v>169</v>
      </c>
      <c r="D17" s="165" t="s">
        <v>170</v>
      </c>
      <c r="E17" s="178" t="s">
        <v>71</v>
      </c>
      <c r="F17" s="276" t="s">
        <v>167</v>
      </c>
      <c r="G17" s="166" t="s">
        <v>171</v>
      </c>
      <c r="H17" s="203"/>
      <c r="I17" s="204"/>
      <c r="J17" s="222"/>
      <c r="K17" s="223"/>
      <c r="L17" s="222">
        <v>1</v>
      </c>
      <c r="M17" s="204">
        <v>1</v>
      </c>
      <c r="N17" s="203">
        <f t="shared" si="0"/>
        <v>1</v>
      </c>
      <c r="O17" s="203">
        <f t="shared" si="1"/>
        <v>1</v>
      </c>
      <c r="P17" s="205">
        <f t="shared" si="2"/>
        <v>1</v>
      </c>
      <c r="Q17" s="230"/>
      <c r="R17" s="232"/>
      <c r="S17" s="215" t="s">
        <v>356</v>
      </c>
    </row>
    <row r="18" spans="1:19" x14ac:dyDescent="0.25">
      <c r="P18" s="221">
        <f>AVERAGE(P5:P17)</f>
        <v>1</v>
      </c>
    </row>
  </sheetData>
  <mergeCells count="18">
    <mergeCell ref="H1:I1"/>
    <mergeCell ref="J1:K1"/>
    <mergeCell ref="L1:M1"/>
    <mergeCell ref="P2:P4"/>
    <mergeCell ref="Q2:Q4"/>
    <mergeCell ref="R2:R4"/>
    <mergeCell ref="S2:S4"/>
    <mergeCell ref="A9:A12"/>
    <mergeCell ref="A13:A17"/>
    <mergeCell ref="O2:O4"/>
    <mergeCell ref="A2:G2"/>
    <mergeCell ref="A3:G3"/>
    <mergeCell ref="B4:C4"/>
    <mergeCell ref="A5:A8"/>
    <mergeCell ref="H2:I3"/>
    <mergeCell ref="J2:K3"/>
    <mergeCell ref="L2:M3"/>
    <mergeCell ref="N2:N4"/>
  </mergeCells>
  <conditionalFormatting sqref="P5:P17 R5:S17">
    <cfRule type="cellIs" dxfId="13" priority="2" operator="equal">
      <formula>1</formula>
    </cfRule>
  </conditionalFormatting>
  <conditionalFormatting sqref="Q5:Q17">
    <cfRule type="cellIs" dxfId="12" priority="1" operator="equal">
      <formula>1</formula>
    </cfRule>
  </conditionalFormatting>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T16"/>
  <sheetViews>
    <sheetView topLeftCell="G13" workbookViewId="0">
      <selection activeCell="R18" sqref="R18"/>
    </sheetView>
  </sheetViews>
  <sheetFormatPr baseColWidth="10" defaultRowHeight="15" x14ac:dyDescent="0.25"/>
  <cols>
    <col min="3" max="3" width="29.7109375" customWidth="1"/>
    <col min="4" max="4" width="22.7109375" customWidth="1"/>
    <col min="6" max="6" width="29.5703125" customWidth="1"/>
    <col min="8" max="8" width="16" customWidth="1"/>
    <col min="10" max="10" width="10.7109375" bestFit="1" customWidth="1"/>
    <col min="12" max="12" width="10.7109375" bestFit="1" customWidth="1"/>
    <col min="14" max="14" width="10.7109375" bestFit="1" customWidth="1"/>
    <col min="17" max="17" width="12.42578125" customWidth="1"/>
    <col min="18" max="18" width="33.140625" customWidth="1"/>
    <col min="19" max="19" width="31.7109375" customWidth="1"/>
    <col min="20" max="20" width="29.28515625" customWidth="1"/>
  </cols>
  <sheetData>
    <row r="1" spans="1:20" ht="15.75" thickBot="1" x14ac:dyDescent="0.3"/>
    <row r="2" spans="1:20" ht="15.75" thickBot="1" x14ac:dyDescent="0.3">
      <c r="A2" s="419" t="s">
        <v>172</v>
      </c>
      <c r="B2" s="420"/>
      <c r="C2" s="420"/>
      <c r="D2" s="420"/>
      <c r="E2" s="420"/>
      <c r="F2" s="420"/>
      <c r="G2" s="420"/>
      <c r="H2" s="421"/>
      <c r="I2" s="414" t="s">
        <v>274</v>
      </c>
      <c r="J2" s="409"/>
      <c r="K2" s="414" t="s">
        <v>275</v>
      </c>
      <c r="L2" s="409"/>
      <c r="M2" s="414" t="s">
        <v>276</v>
      </c>
      <c r="N2" s="409"/>
      <c r="O2" s="395" t="s">
        <v>255</v>
      </c>
      <c r="P2" s="395" t="s">
        <v>34</v>
      </c>
      <c r="Q2" s="389" t="s">
        <v>256</v>
      </c>
      <c r="R2" s="389" t="s">
        <v>280</v>
      </c>
      <c r="S2" s="389" t="s">
        <v>281</v>
      </c>
      <c r="T2" s="389" t="s">
        <v>282</v>
      </c>
    </row>
    <row r="3" spans="1:20" ht="15.75" thickBot="1" x14ac:dyDescent="0.3">
      <c r="A3" s="422" t="s">
        <v>173</v>
      </c>
      <c r="B3" s="423"/>
      <c r="C3" s="423"/>
      <c r="D3" s="423"/>
      <c r="E3" s="423"/>
      <c r="F3" s="423"/>
      <c r="G3" s="423"/>
      <c r="H3" s="424"/>
      <c r="I3" s="415"/>
      <c r="J3" s="411"/>
      <c r="K3" s="415"/>
      <c r="L3" s="411"/>
      <c r="M3" s="415"/>
      <c r="N3" s="411"/>
      <c r="O3" s="396"/>
      <c r="P3" s="396"/>
      <c r="Q3" s="390"/>
      <c r="R3" s="390"/>
      <c r="S3" s="390"/>
      <c r="T3" s="390"/>
    </row>
    <row r="4" spans="1:20" ht="27.75" thickBot="1" x14ac:dyDescent="0.3">
      <c r="A4" s="179" t="s">
        <v>2</v>
      </c>
      <c r="B4" s="433" t="s">
        <v>174</v>
      </c>
      <c r="C4" s="434"/>
      <c r="D4" s="180" t="s">
        <v>4</v>
      </c>
      <c r="E4" s="180" t="s">
        <v>5</v>
      </c>
      <c r="F4" s="181" t="s">
        <v>124</v>
      </c>
      <c r="G4" s="181" t="s">
        <v>52</v>
      </c>
      <c r="H4" s="181" t="s">
        <v>51</v>
      </c>
      <c r="I4" s="267" t="s">
        <v>257</v>
      </c>
      <c r="J4" s="267" t="s">
        <v>258</v>
      </c>
      <c r="K4" s="267" t="s">
        <v>257</v>
      </c>
      <c r="L4" s="267" t="s">
        <v>258</v>
      </c>
      <c r="M4" s="267" t="s">
        <v>257</v>
      </c>
      <c r="N4" s="267" t="s">
        <v>258</v>
      </c>
      <c r="O4" s="397"/>
      <c r="P4" s="397"/>
      <c r="Q4" s="391"/>
      <c r="R4" s="391"/>
      <c r="S4" s="391"/>
      <c r="T4" s="391"/>
    </row>
    <row r="5" spans="1:20" ht="115.5" thickBot="1" x14ac:dyDescent="0.3">
      <c r="A5" s="182" t="s">
        <v>175</v>
      </c>
      <c r="B5" s="183">
        <v>1.1000000000000001</v>
      </c>
      <c r="C5" s="184" t="s">
        <v>176</v>
      </c>
      <c r="D5" s="184" t="s">
        <v>177</v>
      </c>
      <c r="E5" s="185" t="s">
        <v>178</v>
      </c>
      <c r="F5" s="186" t="s">
        <v>179</v>
      </c>
      <c r="G5" s="186" t="s">
        <v>71</v>
      </c>
      <c r="H5" s="186" t="s">
        <v>180</v>
      </c>
      <c r="I5" s="261">
        <v>1</v>
      </c>
      <c r="J5" s="262">
        <v>1</v>
      </c>
      <c r="K5" s="261"/>
      <c r="L5" s="262"/>
      <c r="M5" s="261">
        <v>1</v>
      </c>
      <c r="N5" s="262">
        <v>1</v>
      </c>
      <c r="O5" s="261">
        <f>I5+K5+M5</f>
        <v>2</v>
      </c>
      <c r="P5" s="261">
        <f>J5+L5+N5</f>
        <v>2</v>
      </c>
      <c r="Q5" s="263">
        <f>O5/P5</f>
        <v>1</v>
      </c>
      <c r="R5" s="264" t="s">
        <v>294</v>
      </c>
      <c r="S5" s="264" t="s">
        <v>315</v>
      </c>
      <c r="T5" s="455" t="s">
        <v>345</v>
      </c>
    </row>
    <row r="6" spans="1:20" ht="179.25" thickBot="1" x14ac:dyDescent="0.3">
      <c r="A6" s="425" t="s">
        <v>181</v>
      </c>
      <c r="B6" s="427">
        <v>2.1</v>
      </c>
      <c r="C6" s="429" t="s">
        <v>182</v>
      </c>
      <c r="D6" s="429" t="s">
        <v>183</v>
      </c>
      <c r="E6" s="416">
        <v>43770</v>
      </c>
      <c r="F6" s="187" t="s">
        <v>184</v>
      </c>
      <c r="G6" s="188" t="s">
        <v>71</v>
      </c>
      <c r="H6" s="188" t="s">
        <v>151</v>
      </c>
      <c r="I6" s="205"/>
      <c r="J6" s="213"/>
      <c r="K6" s="205"/>
      <c r="L6" s="213"/>
      <c r="M6" s="205">
        <v>1</v>
      </c>
      <c r="N6" s="213">
        <v>1</v>
      </c>
      <c r="O6" s="203">
        <f t="shared" ref="O6:O15" si="0">I6+K6+M6</f>
        <v>1</v>
      </c>
      <c r="P6" s="203">
        <f t="shared" ref="P6:P15" si="1">J6+L6+N6</f>
        <v>1</v>
      </c>
      <c r="Q6" s="205">
        <f t="shared" ref="Q6:Q15" si="2">O6/P6</f>
        <v>1</v>
      </c>
      <c r="R6" s="215" t="s">
        <v>295</v>
      </c>
      <c r="S6" s="215" t="s">
        <v>295</v>
      </c>
      <c r="T6" s="455" t="s">
        <v>346</v>
      </c>
    </row>
    <row r="7" spans="1:20" ht="179.25" thickBot="1" x14ac:dyDescent="0.3">
      <c r="A7" s="426"/>
      <c r="B7" s="428"/>
      <c r="C7" s="430"/>
      <c r="D7" s="430"/>
      <c r="E7" s="417"/>
      <c r="F7" s="189" t="s">
        <v>185</v>
      </c>
      <c r="G7" s="189" t="s">
        <v>70</v>
      </c>
      <c r="H7" s="190" t="s">
        <v>186</v>
      </c>
      <c r="I7" s="203"/>
      <c r="J7" s="204"/>
      <c r="K7" s="203"/>
      <c r="L7" s="213"/>
      <c r="M7" s="205">
        <v>1</v>
      </c>
      <c r="N7" s="213">
        <v>1</v>
      </c>
      <c r="O7" s="203">
        <f t="shared" si="0"/>
        <v>1</v>
      </c>
      <c r="P7" s="203">
        <f t="shared" si="1"/>
        <v>1</v>
      </c>
      <c r="Q7" s="205">
        <f t="shared" si="2"/>
        <v>1</v>
      </c>
      <c r="R7" s="215" t="s">
        <v>296</v>
      </c>
      <c r="S7" s="215" t="s">
        <v>296</v>
      </c>
      <c r="T7" s="455" t="s">
        <v>346</v>
      </c>
    </row>
    <row r="8" spans="1:20" ht="179.25" thickBot="1" x14ac:dyDescent="0.3">
      <c r="A8" s="431"/>
      <c r="B8" s="432"/>
      <c r="C8" s="435"/>
      <c r="D8" s="435"/>
      <c r="E8" s="418"/>
      <c r="F8" s="187" t="s">
        <v>187</v>
      </c>
      <c r="G8" s="188" t="s">
        <v>188</v>
      </c>
      <c r="H8" s="188" t="s">
        <v>151</v>
      </c>
      <c r="I8" s="203"/>
      <c r="J8" s="204"/>
      <c r="K8" s="203"/>
      <c r="L8" s="213"/>
      <c r="M8" s="205">
        <v>1</v>
      </c>
      <c r="N8" s="213">
        <v>1</v>
      </c>
      <c r="O8" s="203">
        <f t="shared" si="0"/>
        <v>1</v>
      </c>
      <c r="P8" s="203">
        <f t="shared" si="1"/>
        <v>1</v>
      </c>
      <c r="Q8" s="205">
        <f t="shared" si="2"/>
        <v>1</v>
      </c>
      <c r="R8" s="215" t="s">
        <v>297</v>
      </c>
      <c r="S8" s="215" t="s">
        <v>297</v>
      </c>
      <c r="T8" s="455" t="s">
        <v>346</v>
      </c>
    </row>
    <row r="9" spans="1:20" ht="90" thickBot="1" x14ac:dyDescent="0.3">
      <c r="A9" s="425" t="s">
        <v>189</v>
      </c>
      <c r="B9" s="427">
        <v>3.1</v>
      </c>
      <c r="C9" s="429" t="s">
        <v>190</v>
      </c>
      <c r="D9" s="191" t="s">
        <v>191</v>
      </c>
      <c r="E9" s="192">
        <v>43819</v>
      </c>
      <c r="F9" s="193" t="s">
        <v>192</v>
      </c>
      <c r="G9" s="194" t="s">
        <v>142</v>
      </c>
      <c r="H9" s="194" t="s">
        <v>193</v>
      </c>
      <c r="I9" s="203">
        <v>1</v>
      </c>
      <c r="J9" s="204">
        <v>1</v>
      </c>
      <c r="K9" s="203"/>
      <c r="L9" s="204"/>
      <c r="M9" s="203">
        <v>1</v>
      </c>
      <c r="N9" s="204">
        <v>1</v>
      </c>
      <c r="O9" s="203">
        <f t="shared" si="0"/>
        <v>2</v>
      </c>
      <c r="P9" s="203">
        <f t="shared" si="1"/>
        <v>2</v>
      </c>
      <c r="Q9" s="205">
        <f t="shared" si="2"/>
        <v>1</v>
      </c>
      <c r="R9" s="215" t="s">
        <v>294</v>
      </c>
      <c r="S9" s="215" t="s">
        <v>315</v>
      </c>
      <c r="T9" s="455" t="s">
        <v>347</v>
      </c>
    </row>
    <row r="10" spans="1:20" ht="90" thickBot="1" x14ac:dyDescent="0.3">
      <c r="A10" s="426"/>
      <c r="B10" s="428"/>
      <c r="C10" s="430"/>
      <c r="D10" s="195" t="s">
        <v>194</v>
      </c>
      <c r="E10" s="196"/>
      <c r="F10" s="197" t="s">
        <v>195</v>
      </c>
      <c r="G10" s="189" t="s">
        <v>71</v>
      </c>
      <c r="H10" s="198" t="s">
        <v>196</v>
      </c>
      <c r="I10" s="203"/>
      <c r="J10" s="204"/>
      <c r="K10" s="203"/>
      <c r="L10" s="204"/>
      <c r="M10" s="203">
        <v>1</v>
      </c>
      <c r="N10" s="204">
        <v>1</v>
      </c>
      <c r="O10" s="203">
        <f t="shared" si="0"/>
        <v>1</v>
      </c>
      <c r="P10" s="203">
        <f t="shared" si="1"/>
        <v>1</v>
      </c>
      <c r="Q10" s="205">
        <f t="shared" si="2"/>
        <v>1</v>
      </c>
      <c r="R10" s="215" t="s">
        <v>297</v>
      </c>
      <c r="S10" s="215" t="s">
        <v>316</v>
      </c>
      <c r="T10" s="455" t="s">
        <v>347</v>
      </c>
    </row>
    <row r="11" spans="1:20" ht="180.75" customHeight="1" thickBot="1" x14ac:dyDescent="0.3">
      <c r="A11" s="182" t="s">
        <v>197</v>
      </c>
      <c r="B11" s="183">
        <v>4.0999999999999996</v>
      </c>
      <c r="C11" s="199" t="s">
        <v>198</v>
      </c>
      <c r="D11" s="200" t="s">
        <v>199</v>
      </c>
      <c r="E11" s="201">
        <v>43819</v>
      </c>
      <c r="F11" s="184" t="s">
        <v>200</v>
      </c>
      <c r="G11" s="186" t="s">
        <v>71</v>
      </c>
      <c r="H11" s="227" t="s">
        <v>201</v>
      </c>
      <c r="I11" s="203"/>
      <c r="J11" s="204"/>
      <c r="K11" s="203">
        <v>6</v>
      </c>
      <c r="L11" s="204"/>
      <c r="M11" s="203">
        <v>4</v>
      </c>
      <c r="N11" s="204">
        <v>4</v>
      </c>
      <c r="O11" s="203">
        <f t="shared" si="0"/>
        <v>10</v>
      </c>
      <c r="P11" s="203">
        <f t="shared" si="1"/>
        <v>4</v>
      </c>
      <c r="Q11" s="205">
        <v>1</v>
      </c>
      <c r="R11" s="215" t="s">
        <v>298</v>
      </c>
      <c r="S11" s="215" t="s">
        <v>336</v>
      </c>
      <c r="T11" s="455" t="s">
        <v>348</v>
      </c>
    </row>
    <row r="12" spans="1:20" ht="77.25" thickBot="1" x14ac:dyDescent="0.3">
      <c r="A12" s="425" t="s">
        <v>202</v>
      </c>
      <c r="B12" s="427">
        <v>5.0999999999999996</v>
      </c>
      <c r="C12" s="436" t="s">
        <v>203</v>
      </c>
      <c r="D12" s="436" t="s">
        <v>204</v>
      </c>
      <c r="E12" s="416">
        <v>43819</v>
      </c>
      <c r="F12" s="187" t="s">
        <v>205</v>
      </c>
      <c r="G12" s="188" t="s">
        <v>142</v>
      </c>
      <c r="H12" s="188" t="s">
        <v>151</v>
      </c>
      <c r="I12" s="203"/>
      <c r="J12" s="204"/>
      <c r="K12" s="205">
        <v>1</v>
      </c>
      <c r="L12" s="213">
        <v>1</v>
      </c>
      <c r="M12" s="205"/>
      <c r="N12" s="213"/>
      <c r="O12" s="203">
        <f t="shared" si="0"/>
        <v>1</v>
      </c>
      <c r="P12" s="203">
        <f t="shared" si="1"/>
        <v>1</v>
      </c>
      <c r="Q12" s="205">
        <f t="shared" si="2"/>
        <v>1</v>
      </c>
      <c r="R12" s="215" t="s">
        <v>299</v>
      </c>
      <c r="S12" s="215" t="s">
        <v>317</v>
      </c>
      <c r="T12" s="455" t="s">
        <v>349</v>
      </c>
    </row>
    <row r="13" spans="1:20" ht="51.75" thickBot="1" x14ac:dyDescent="0.3">
      <c r="A13" s="426"/>
      <c r="B13" s="428"/>
      <c r="C13" s="437"/>
      <c r="D13" s="437"/>
      <c r="E13" s="417"/>
      <c r="F13" s="194" t="s">
        <v>206</v>
      </c>
      <c r="G13" s="194" t="s">
        <v>142</v>
      </c>
      <c r="H13" s="194" t="s">
        <v>180</v>
      </c>
      <c r="I13" s="203"/>
      <c r="J13" s="204"/>
      <c r="K13" s="203"/>
      <c r="L13" s="213"/>
      <c r="M13" s="205">
        <v>1</v>
      </c>
      <c r="N13" s="213">
        <v>1</v>
      </c>
      <c r="O13" s="203">
        <f t="shared" si="0"/>
        <v>1</v>
      </c>
      <c r="P13" s="203">
        <f t="shared" si="1"/>
        <v>1</v>
      </c>
      <c r="Q13" s="205">
        <f t="shared" si="2"/>
        <v>1</v>
      </c>
      <c r="R13" s="215" t="s">
        <v>300</v>
      </c>
      <c r="S13" s="215" t="s">
        <v>300</v>
      </c>
      <c r="T13" s="455" t="s">
        <v>350</v>
      </c>
    </row>
    <row r="14" spans="1:20" ht="204" x14ac:dyDescent="0.25">
      <c r="A14" s="426"/>
      <c r="B14" s="428"/>
      <c r="C14" s="437"/>
      <c r="D14" s="437"/>
      <c r="E14" s="417"/>
      <c r="F14" s="186" t="s">
        <v>207</v>
      </c>
      <c r="G14" s="186" t="s">
        <v>70</v>
      </c>
      <c r="H14" s="190" t="s">
        <v>118</v>
      </c>
      <c r="I14" s="203"/>
      <c r="J14" s="204"/>
      <c r="K14" s="203"/>
      <c r="L14" s="213"/>
      <c r="M14" s="205">
        <v>1</v>
      </c>
      <c r="N14" s="213">
        <v>1</v>
      </c>
      <c r="O14" s="203">
        <f t="shared" si="0"/>
        <v>1</v>
      </c>
      <c r="P14" s="203">
        <f t="shared" si="1"/>
        <v>1</v>
      </c>
      <c r="Q14" s="205">
        <f t="shared" si="2"/>
        <v>1</v>
      </c>
      <c r="R14" s="215" t="s">
        <v>301</v>
      </c>
      <c r="S14" s="215" t="s">
        <v>301</v>
      </c>
      <c r="T14" s="455" t="s">
        <v>351</v>
      </c>
    </row>
    <row r="15" spans="1:20" ht="204.75" thickBot="1" x14ac:dyDescent="0.3">
      <c r="A15" s="431"/>
      <c r="B15" s="432"/>
      <c r="C15" s="438"/>
      <c r="D15" s="438"/>
      <c r="E15" s="418"/>
      <c r="F15" s="194" t="s">
        <v>208</v>
      </c>
      <c r="G15" s="194" t="s">
        <v>142</v>
      </c>
      <c r="H15" s="194" t="s">
        <v>180</v>
      </c>
      <c r="I15" s="203"/>
      <c r="J15" s="204"/>
      <c r="K15" s="203"/>
      <c r="L15" s="204"/>
      <c r="M15" s="203">
        <v>1</v>
      </c>
      <c r="N15" s="204">
        <v>1</v>
      </c>
      <c r="O15" s="203">
        <f t="shared" si="0"/>
        <v>1</v>
      </c>
      <c r="P15" s="203">
        <f t="shared" si="1"/>
        <v>1</v>
      </c>
      <c r="Q15" s="205">
        <f t="shared" si="2"/>
        <v>1</v>
      </c>
      <c r="R15" s="215" t="s">
        <v>297</v>
      </c>
      <c r="S15" s="215" t="s">
        <v>297</v>
      </c>
      <c r="T15" s="455" t="s">
        <v>351</v>
      </c>
    </row>
    <row r="16" spans="1:20" x14ac:dyDescent="0.25">
      <c r="Q16" s="221">
        <f>AVERAGE(Q5:Q15)</f>
        <v>1</v>
      </c>
    </row>
  </sheetData>
  <mergeCells count="25">
    <mergeCell ref="C12:C15"/>
    <mergeCell ref="D12:D15"/>
    <mergeCell ref="E12:E15"/>
    <mergeCell ref="I2:J3"/>
    <mergeCell ref="K2:L3"/>
    <mergeCell ref="A2:H2"/>
    <mergeCell ref="A3:H3"/>
    <mergeCell ref="A9:A10"/>
    <mergeCell ref="B9:B10"/>
    <mergeCell ref="C9:C10"/>
    <mergeCell ref="A12:A15"/>
    <mergeCell ref="B12:B15"/>
    <mergeCell ref="B4:C4"/>
    <mergeCell ref="A6:A8"/>
    <mergeCell ref="B6:B8"/>
    <mergeCell ref="C6:C8"/>
    <mergeCell ref="E6:E8"/>
    <mergeCell ref="D6:D8"/>
    <mergeCell ref="T2:T4"/>
    <mergeCell ref="M2:N3"/>
    <mergeCell ref="O2:O4"/>
    <mergeCell ref="P2:P4"/>
    <mergeCell ref="Q2:Q4"/>
    <mergeCell ref="R2:R4"/>
    <mergeCell ref="S2:S4"/>
  </mergeCells>
  <conditionalFormatting sqref="S5:S15">
    <cfRule type="cellIs" dxfId="11" priority="3" operator="equal">
      <formula>1</formula>
    </cfRule>
  </conditionalFormatting>
  <conditionalFormatting sqref="R5:R15">
    <cfRule type="cellIs" dxfId="10" priority="2" operator="equal">
      <formula>1</formula>
    </cfRule>
  </conditionalFormatting>
  <conditionalFormatting sqref="T5:T15">
    <cfRule type="cellIs" dxfId="0" priority="1" operator="equal">
      <formula>1</formula>
    </cfRule>
  </conditionalFormatting>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17"/>
  <sheetViews>
    <sheetView topLeftCell="G14" zoomScaleNormal="100" workbookViewId="0">
      <selection activeCell="R21" sqref="R21"/>
    </sheetView>
  </sheetViews>
  <sheetFormatPr baseColWidth="10" defaultRowHeight="12.75" x14ac:dyDescent="0.2"/>
  <cols>
    <col min="1" max="2" width="11.42578125" style="251"/>
    <col min="3" max="3" width="42.28515625" style="251" customWidth="1"/>
    <col min="4" max="4" width="17.42578125" style="251" customWidth="1"/>
    <col min="5" max="5" width="26.42578125" style="251" customWidth="1"/>
    <col min="6" max="17" width="11.42578125" style="251"/>
    <col min="18" max="18" width="41" style="251" customWidth="1"/>
    <col min="19" max="19" width="37.140625" style="251" customWidth="1"/>
    <col min="20" max="20" width="45.140625" style="251" customWidth="1"/>
    <col min="21" max="16384" width="11.42578125" style="251"/>
  </cols>
  <sheetData>
    <row r="1" spans="1:20" ht="13.5" thickBot="1" x14ac:dyDescent="0.25"/>
    <row r="2" spans="1:20" ht="13.5" thickBot="1" x14ac:dyDescent="0.25">
      <c r="A2" s="400" t="s">
        <v>172</v>
      </c>
      <c r="B2" s="401"/>
      <c r="C2" s="401"/>
      <c r="D2" s="401"/>
      <c r="E2" s="401"/>
      <c r="F2" s="401"/>
      <c r="G2" s="401"/>
      <c r="H2" s="451"/>
      <c r="I2" s="444" t="s">
        <v>274</v>
      </c>
      <c r="J2" s="445"/>
      <c r="K2" s="444" t="s">
        <v>275</v>
      </c>
      <c r="L2" s="445"/>
      <c r="M2" s="444" t="s">
        <v>276</v>
      </c>
      <c r="N2" s="445"/>
      <c r="O2" s="448" t="s">
        <v>255</v>
      </c>
      <c r="P2" s="448" t="s">
        <v>34</v>
      </c>
      <c r="Q2" s="441" t="s">
        <v>256</v>
      </c>
      <c r="R2" s="441" t="s">
        <v>280</v>
      </c>
      <c r="S2" s="441" t="s">
        <v>281</v>
      </c>
      <c r="T2" s="441" t="s">
        <v>282</v>
      </c>
    </row>
    <row r="3" spans="1:20" ht="13.5" thickBot="1" x14ac:dyDescent="0.25">
      <c r="A3" s="400" t="s">
        <v>209</v>
      </c>
      <c r="B3" s="401"/>
      <c r="C3" s="401"/>
      <c r="D3" s="401"/>
      <c r="E3" s="401"/>
      <c r="F3" s="401"/>
      <c r="G3" s="401"/>
      <c r="H3" s="451"/>
      <c r="I3" s="446"/>
      <c r="J3" s="447"/>
      <c r="K3" s="446"/>
      <c r="L3" s="447"/>
      <c r="M3" s="446"/>
      <c r="N3" s="447"/>
      <c r="O3" s="449"/>
      <c r="P3" s="449"/>
      <c r="Q3" s="442"/>
      <c r="R3" s="442"/>
      <c r="S3" s="442"/>
      <c r="T3" s="442"/>
    </row>
    <row r="4" spans="1:20" ht="26.25" thickBot="1" x14ac:dyDescent="0.25">
      <c r="A4" s="278" t="s">
        <v>2</v>
      </c>
      <c r="B4" s="402" t="s">
        <v>3</v>
      </c>
      <c r="C4" s="403"/>
      <c r="D4" s="279" t="s">
        <v>4</v>
      </c>
      <c r="E4" s="279" t="s">
        <v>210</v>
      </c>
      <c r="F4" s="279" t="s">
        <v>52</v>
      </c>
      <c r="G4" s="284" t="s">
        <v>51</v>
      </c>
      <c r="H4" s="279" t="s">
        <v>5</v>
      </c>
      <c r="I4" s="286" t="s">
        <v>257</v>
      </c>
      <c r="J4" s="286" t="s">
        <v>258</v>
      </c>
      <c r="K4" s="286" t="s">
        <v>257</v>
      </c>
      <c r="L4" s="286" t="s">
        <v>258</v>
      </c>
      <c r="M4" s="286" t="s">
        <v>257</v>
      </c>
      <c r="N4" s="286" t="s">
        <v>258</v>
      </c>
      <c r="O4" s="450"/>
      <c r="P4" s="450"/>
      <c r="Q4" s="443"/>
      <c r="R4" s="443"/>
      <c r="S4" s="443"/>
      <c r="T4" s="443"/>
    </row>
    <row r="5" spans="1:20" ht="128.25" thickBot="1" x14ac:dyDescent="0.25">
      <c r="A5" s="439" t="s">
        <v>211</v>
      </c>
      <c r="B5" s="168">
        <v>1.1000000000000001</v>
      </c>
      <c r="C5" s="169" t="s">
        <v>212</v>
      </c>
      <c r="D5" s="171" t="s">
        <v>213</v>
      </c>
      <c r="E5" s="171" t="s">
        <v>214</v>
      </c>
      <c r="F5" s="236" t="s">
        <v>71</v>
      </c>
      <c r="G5" s="236" t="s">
        <v>180</v>
      </c>
      <c r="H5" s="171" t="s">
        <v>215</v>
      </c>
      <c r="I5" s="285">
        <v>0.33</v>
      </c>
      <c r="J5" s="287">
        <v>0.33</v>
      </c>
      <c r="K5" s="288">
        <v>0.33</v>
      </c>
      <c r="L5" s="289">
        <v>0.33</v>
      </c>
      <c r="M5" s="290">
        <v>0.34</v>
      </c>
      <c r="N5" s="289">
        <v>0.34</v>
      </c>
      <c r="O5" s="288">
        <f>I5+K5+M5</f>
        <v>1</v>
      </c>
      <c r="P5" s="288">
        <f>J5+L5+N5</f>
        <v>1</v>
      </c>
      <c r="Q5" s="290">
        <f>O5/P5</f>
        <v>1</v>
      </c>
      <c r="R5" s="264" t="s">
        <v>302</v>
      </c>
      <c r="S5" s="291" t="s">
        <v>318</v>
      </c>
      <c r="T5" s="264" t="s">
        <v>358</v>
      </c>
    </row>
    <row r="6" spans="1:20" ht="64.5" thickBot="1" x14ac:dyDescent="0.25">
      <c r="A6" s="440"/>
      <c r="B6" s="159">
        <v>1.2</v>
      </c>
      <c r="C6" s="237" t="s">
        <v>128</v>
      </c>
      <c r="D6" s="237" t="s">
        <v>216</v>
      </c>
      <c r="E6" s="173" t="s">
        <v>217</v>
      </c>
      <c r="F6" s="238" t="s">
        <v>71</v>
      </c>
      <c r="G6" s="238" t="s">
        <v>180</v>
      </c>
      <c r="H6" s="162" t="s">
        <v>131</v>
      </c>
      <c r="I6" s="255">
        <v>1</v>
      </c>
      <c r="J6" s="256">
        <v>1</v>
      </c>
      <c r="K6" s="257">
        <v>1</v>
      </c>
      <c r="L6" s="258">
        <v>1</v>
      </c>
      <c r="M6" s="257"/>
      <c r="N6" s="258"/>
      <c r="O6" s="259">
        <f t="shared" ref="O6:O16" si="0">I6+K6+M6</f>
        <v>2</v>
      </c>
      <c r="P6" s="259">
        <f t="shared" ref="P6:P16" si="1">J6+L6+N6</f>
        <v>2</v>
      </c>
      <c r="Q6" s="230">
        <f t="shared" ref="Q6:Q16" si="2">O6/P6</f>
        <v>1</v>
      </c>
      <c r="R6" s="215" t="s">
        <v>303</v>
      </c>
      <c r="S6" s="215" t="s">
        <v>319</v>
      </c>
      <c r="T6" s="215" t="s">
        <v>359</v>
      </c>
    </row>
    <row r="7" spans="1:20" ht="90" thickBot="1" x14ac:dyDescent="0.25">
      <c r="A7" s="440"/>
      <c r="B7" s="239">
        <v>1.3</v>
      </c>
      <c r="C7" s="240" t="s">
        <v>218</v>
      </c>
      <c r="D7" s="241">
        <v>1</v>
      </c>
      <c r="E7" s="166" t="s">
        <v>219</v>
      </c>
      <c r="F7" s="166" t="s">
        <v>28</v>
      </c>
      <c r="G7" s="166" t="s">
        <v>220</v>
      </c>
      <c r="H7" s="242" t="s">
        <v>221</v>
      </c>
      <c r="I7" s="255"/>
      <c r="J7" s="256"/>
      <c r="K7" s="255">
        <v>0</v>
      </c>
      <c r="L7" s="252">
        <v>1</v>
      </c>
      <c r="M7" s="230">
        <v>1</v>
      </c>
      <c r="N7" s="254"/>
      <c r="O7" s="253">
        <f t="shared" si="0"/>
        <v>1</v>
      </c>
      <c r="P7" s="253">
        <f t="shared" si="1"/>
        <v>1</v>
      </c>
      <c r="Q7" s="230">
        <f t="shared" si="2"/>
        <v>1</v>
      </c>
      <c r="R7" s="215"/>
      <c r="S7" s="215" t="s">
        <v>320</v>
      </c>
      <c r="T7" s="215" t="s">
        <v>360</v>
      </c>
    </row>
    <row r="8" spans="1:20" ht="268.5" thickBot="1" x14ac:dyDescent="0.25">
      <c r="A8" s="440"/>
      <c r="B8" s="159">
        <v>1.4</v>
      </c>
      <c r="C8" s="161" t="s">
        <v>222</v>
      </c>
      <c r="D8" s="243">
        <v>1</v>
      </c>
      <c r="E8" s="161" t="s">
        <v>223</v>
      </c>
      <c r="F8" s="173" t="s">
        <v>71</v>
      </c>
      <c r="G8" s="173" t="s">
        <v>224</v>
      </c>
      <c r="H8" s="174" t="s">
        <v>225</v>
      </c>
      <c r="I8" s="230">
        <v>0.33</v>
      </c>
      <c r="J8" s="252">
        <v>0.33</v>
      </c>
      <c r="K8" s="230">
        <v>0.33</v>
      </c>
      <c r="L8" s="252">
        <v>0.33</v>
      </c>
      <c r="M8" s="230">
        <v>0.33</v>
      </c>
      <c r="N8" s="252">
        <v>0.33</v>
      </c>
      <c r="O8" s="253">
        <f t="shared" si="0"/>
        <v>0.99</v>
      </c>
      <c r="P8" s="253">
        <f t="shared" si="1"/>
        <v>0.99</v>
      </c>
      <c r="Q8" s="230">
        <f t="shared" si="2"/>
        <v>1</v>
      </c>
      <c r="R8" s="215" t="s">
        <v>304</v>
      </c>
      <c r="S8" s="234" t="s">
        <v>321</v>
      </c>
      <c r="T8" s="215" t="s">
        <v>361</v>
      </c>
    </row>
    <row r="9" spans="1:20" ht="64.5" thickBot="1" x14ac:dyDescent="0.25">
      <c r="A9" s="440"/>
      <c r="B9" s="159">
        <v>1.5</v>
      </c>
      <c r="C9" s="244" t="s">
        <v>226</v>
      </c>
      <c r="D9" s="173" t="s">
        <v>227</v>
      </c>
      <c r="E9" s="161" t="s">
        <v>228</v>
      </c>
      <c r="F9" s="173" t="s">
        <v>71</v>
      </c>
      <c r="G9" s="173" t="s">
        <v>224</v>
      </c>
      <c r="H9" s="174" t="s">
        <v>225</v>
      </c>
      <c r="I9" s="255">
        <v>1</v>
      </c>
      <c r="J9" s="256">
        <v>1</v>
      </c>
      <c r="K9" s="255">
        <v>1</v>
      </c>
      <c r="L9" s="256">
        <v>1</v>
      </c>
      <c r="M9" s="255">
        <v>1</v>
      </c>
      <c r="N9" s="256">
        <v>1</v>
      </c>
      <c r="O9" s="259">
        <f t="shared" si="0"/>
        <v>3</v>
      </c>
      <c r="P9" s="259">
        <f t="shared" si="1"/>
        <v>3</v>
      </c>
      <c r="Q9" s="230">
        <f t="shared" si="2"/>
        <v>1</v>
      </c>
      <c r="R9" s="215" t="s">
        <v>305</v>
      </c>
      <c r="S9" s="234" t="s">
        <v>322</v>
      </c>
      <c r="T9" s="215" t="s">
        <v>362</v>
      </c>
    </row>
    <row r="10" spans="1:20" ht="51.75" thickBot="1" x14ac:dyDescent="0.25">
      <c r="A10" s="440"/>
      <c r="B10" s="159">
        <v>1.6</v>
      </c>
      <c r="C10" s="160" t="s">
        <v>229</v>
      </c>
      <c r="D10" s="243">
        <v>1</v>
      </c>
      <c r="E10" s="161" t="s">
        <v>230</v>
      </c>
      <c r="F10" s="173" t="s">
        <v>231</v>
      </c>
      <c r="G10" s="173" t="s">
        <v>232</v>
      </c>
      <c r="H10" s="174" t="s">
        <v>225</v>
      </c>
      <c r="I10" s="230">
        <v>0.33</v>
      </c>
      <c r="J10" s="252">
        <v>0.33</v>
      </c>
      <c r="K10" s="255">
        <v>0.33</v>
      </c>
      <c r="L10" s="252">
        <v>0.33</v>
      </c>
      <c r="M10" s="260">
        <v>0.34</v>
      </c>
      <c r="N10" s="252">
        <v>0.34</v>
      </c>
      <c r="O10" s="253">
        <f t="shared" si="0"/>
        <v>1</v>
      </c>
      <c r="P10" s="253">
        <f t="shared" si="1"/>
        <v>1</v>
      </c>
      <c r="Q10" s="230">
        <f t="shared" si="2"/>
        <v>1</v>
      </c>
      <c r="R10" s="215" t="s">
        <v>306</v>
      </c>
      <c r="S10" s="234" t="s">
        <v>323</v>
      </c>
      <c r="T10" s="215" t="s">
        <v>363</v>
      </c>
    </row>
    <row r="11" spans="1:20" ht="102.75" thickBot="1" x14ac:dyDescent="0.25">
      <c r="A11" s="245" t="s">
        <v>233</v>
      </c>
      <c r="B11" s="159">
        <v>2.1</v>
      </c>
      <c r="C11" s="161" t="s">
        <v>234</v>
      </c>
      <c r="D11" s="173" t="s">
        <v>235</v>
      </c>
      <c r="E11" s="161" t="s">
        <v>236</v>
      </c>
      <c r="F11" s="173" t="s">
        <v>71</v>
      </c>
      <c r="G11" s="246" t="s">
        <v>135</v>
      </c>
      <c r="H11" s="247" t="s">
        <v>237</v>
      </c>
      <c r="I11" s="255">
        <v>1</v>
      </c>
      <c r="J11" s="256">
        <v>1</v>
      </c>
      <c r="K11" s="255">
        <v>1</v>
      </c>
      <c r="L11" s="256">
        <v>1</v>
      </c>
      <c r="M11" s="255"/>
      <c r="N11" s="256"/>
      <c r="O11" s="259">
        <f>I11+K11+M11</f>
        <v>2</v>
      </c>
      <c r="P11" s="259">
        <f t="shared" si="1"/>
        <v>2</v>
      </c>
      <c r="Q11" s="230">
        <f t="shared" si="2"/>
        <v>1</v>
      </c>
      <c r="R11" s="215" t="s">
        <v>289</v>
      </c>
      <c r="S11" s="215" t="s">
        <v>324</v>
      </c>
      <c r="T11" s="215"/>
    </row>
    <row r="12" spans="1:20" ht="141" thickBot="1" x14ac:dyDescent="0.25">
      <c r="A12" s="439" t="s">
        <v>238</v>
      </c>
      <c r="B12" s="159" t="s">
        <v>16</v>
      </c>
      <c r="C12" s="161" t="s">
        <v>239</v>
      </c>
      <c r="D12" s="173" t="s">
        <v>227</v>
      </c>
      <c r="E12" s="161" t="s">
        <v>240</v>
      </c>
      <c r="F12" s="173" t="s">
        <v>71</v>
      </c>
      <c r="G12" s="173" t="s">
        <v>224</v>
      </c>
      <c r="H12" s="174" t="s">
        <v>225</v>
      </c>
      <c r="I12" s="255">
        <v>1</v>
      </c>
      <c r="J12" s="256">
        <v>1</v>
      </c>
      <c r="K12" s="255">
        <v>1</v>
      </c>
      <c r="L12" s="256">
        <v>1</v>
      </c>
      <c r="M12" s="255">
        <v>1</v>
      </c>
      <c r="N12" s="256">
        <v>1</v>
      </c>
      <c r="O12" s="259">
        <f t="shared" si="0"/>
        <v>3</v>
      </c>
      <c r="P12" s="259">
        <f t="shared" si="1"/>
        <v>3</v>
      </c>
      <c r="Q12" s="230">
        <f t="shared" si="2"/>
        <v>1</v>
      </c>
      <c r="R12" s="215" t="s">
        <v>307</v>
      </c>
      <c r="S12" s="234" t="s">
        <v>325</v>
      </c>
      <c r="T12" s="215" t="s">
        <v>364</v>
      </c>
    </row>
    <row r="13" spans="1:20" ht="128.25" thickBot="1" x14ac:dyDescent="0.25">
      <c r="A13" s="440"/>
      <c r="B13" s="159" t="s">
        <v>18</v>
      </c>
      <c r="C13" s="161" t="s">
        <v>241</v>
      </c>
      <c r="D13" s="173" t="s">
        <v>242</v>
      </c>
      <c r="E13" s="161" t="s">
        <v>243</v>
      </c>
      <c r="F13" s="173" t="s">
        <v>71</v>
      </c>
      <c r="G13" s="173" t="s">
        <v>244</v>
      </c>
      <c r="H13" s="174" t="s">
        <v>263</v>
      </c>
      <c r="I13" s="255"/>
      <c r="J13" s="256"/>
      <c r="K13" s="255">
        <v>9</v>
      </c>
      <c r="L13" s="256">
        <v>8</v>
      </c>
      <c r="M13" s="255">
        <v>7</v>
      </c>
      <c r="N13" s="256">
        <v>8</v>
      </c>
      <c r="O13" s="259">
        <f>I13+K13+M13</f>
        <v>16</v>
      </c>
      <c r="P13" s="259">
        <f t="shared" si="1"/>
        <v>16</v>
      </c>
      <c r="Q13" s="230">
        <f t="shared" si="2"/>
        <v>1</v>
      </c>
      <c r="R13" s="215"/>
      <c r="S13" s="234" t="s">
        <v>326</v>
      </c>
      <c r="T13" s="215" t="s">
        <v>365</v>
      </c>
    </row>
    <row r="14" spans="1:20" ht="166.5" thickBot="1" x14ac:dyDescent="0.25">
      <c r="A14" s="440"/>
      <c r="B14" s="159" t="s">
        <v>245</v>
      </c>
      <c r="C14" s="161" t="s">
        <v>246</v>
      </c>
      <c r="D14" s="243">
        <v>1</v>
      </c>
      <c r="E14" s="161" t="s">
        <v>247</v>
      </c>
      <c r="F14" s="173" t="s">
        <v>71</v>
      </c>
      <c r="G14" s="173" t="s">
        <v>244</v>
      </c>
      <c r="H14" s="174" t="s">
        <v>263</v>
      </c>
      <c r="I14" s="255"/>
      <c r="J14" s="254"/>
      <c r="K14" s="230">
        <v>0.75</v>
      </c>
      <c r="L14" s="254">
        <v>0.5</v>
      </c>
      <c r="M14" s="255">
        <v>0.25</v>
      </c>
      <c r="N14" s="252">
        <v>0.5</v>
      </c>
      <c r="O14" s="253">
        <f t="shared" si="0"/>
        <v>1</v>
      </c>
      <c r="P14" s="253">
        <f t="shared" si="1"/>
        <v>1</v>
      </c>
      <c r="Q14" s="230">
        <f t="shared" si="2"/>
        <v>1</v>
      </c>
      <c r="R14" s="215"/>
      <c r="S14" s="234" t="s">
        <v>327</v>
      </c>
      <c r="T14" s="215" t="s">
        <v>327</v>
      </c>
    </row>
    <row r="15" spans="1:20" ht="77.25" thickBot="1" x14ac:dyDescent="0.25">
      <c r="A15" s="248" t="s">
        <v>248</v>
      </c>
      <c r="B15" s="159" t="s">
        <v>21</v>
      </c>
      <c r="C15" s="161" t="s">
        <v>249</v>
      </c>
      <c r="D15" s="173" t="s">
        <v>227</v>
      </c>
      <c r="E15" s="161" t="s">
        <v>250</v>
      </c>
      <c r="F15" s="173" t="s">
        <v>71</v>
      </c>
      <c r="G15" s="173" t="s">
        <v>224</v>
      </c>
      <c r="H15" s="174" t="s">
        <v>225</v>
      </c>
      <c r="I15" s="255">
        <v>1</v>
      </c>
      <c r="J15" s="256">
        <v>1</v>
      </c>
      <c r="K15" s="255">
        <v>1</v>
      </c>
      <c r="L15" s="256">
        <v>1</v>
      </c>
      <c r="M15" s="255">
        <v>1</v>
      </c>
      <c r="N15" s="256">
        <v>1</v>
      </c>
      <c r="O15" s="259">
        <f t="shared" si="0"/>
        <v>3</v>
      </c>
      <c r="P15" s="259">
        <f t="shared" si="1"/>
        <v>3</v>
      </c>
      <c r="Q15" s="230">
        <f t="shared" si="2"/>
        <v>1</v>
      </c>
      <c r="R15" s="215" t="s">
        <v>308</v>
      </c>
      <c r="S15" s="215" t="s">
        <v>328</v>
      </c>
      <c r="T15" s="215" t="s">
        <v>366</v>
      </c>
    </row>
    <row r="16" spans="1:20" ht="102.75" thickBot="1" x14ac:dyDescent="0.25">
      <c r="A16" s="249" t="s">
        <v>251</v>
      </c>
      <c r="B16" s="239" t="s">
        <v>40</v>
      </c>
      <c r="C16" s="177" t="s">
        <v>252</v>
      </c>
      <c r="D16" s="247" t="s">
        <v>253</v>
      </c>
      <c r="E16" s="177" t="s">
        <v>254</v>
      </c>
      <c r="F16" s="247" t="s">
        <v>71</v>
      </c>
      <c r="G16" s="250" t="s">
        <v>135</v>
      </c>
      <c r="H16" s="166" t="s">
        <v>237</v>
      </c>
      <c r="I16" s="255">
        <v>1</v>
      </c>
      <c r="J16" s="256">
        <v>1</v>
      </c>
      <c r="K16" s="255">
        <v>1</v>
      </c>
      <c r="L16" s="256">
        <v>1</v>
      </c>
      <c r="M16" s="255"/>
      <c r="N16" s="256"/>
      <c r="O16" s="259">
        <f t="shared" si="0"/>
        <v>2</v>
      </c>
      <c r="P16" s="259">
        <f t="shared" si="1"/>
        <v>2</v>
      </c>
      <c r="Q16" s="230">
        <f t="shared" si="2"/>
        <v>1</v>
      </c>
      <c r="R16" s="215" t="s">
        <v>290</v>
      </c>
      <c r="S16" s="215" t="s">
        <v>329</v>
      </c>
      <c r="T16" s="215"/>
    </row>
    <row r="17" spans="17:17" x14ac:dyDescent="0.2">
      <c r="Q17" s="294">
        <f>AVERAGE(Q5:Q16)</f>
        <v>1</v>
      </c>
    </row>
  </sheetData>
  <autoFilter ref="A4:T16" xr:uid="{00000000-0009-0000-0000-000005000000}">
    <filterColumn colId="1" showButton="0"/>
  </autoFilter>
  <mergeCells count="14">
    <mergeCell ref="A12:A14"/>
    <mergeCell ref="R2:R4"/>
    <mergeCell ref="S2:S4"/>
    <mergeCell ref="T2:T4"/>
    <mergeCell ref="K2:L3"/>
    <mergeCell ref="M2:N3"/>
    <mergeCell ref="O2:O4"/>
    <mergeCell ref="P2:P4"/>
    <mergeCell ref="Q2:Q4"/>
    <mergeCell ref="I2:J3"/>
    <mergeCell ref="A2:H2"/>
    <mergeCell ref="A3:H3"/>
    <mergeCell ref="B4:C4"/>
    <mergeCell ref="A5:A10"/>
  </mergeCells>
  <conditionalFormatting sqref="Q5:R10 Q12:R15 Q11 Q16 T5:T16">
    <cfRule type="cellIs" dxfId="9" priority="6" operator="equal">
      <formula>1</formula>
    </cfRule>
  </conditionalFormatting>
  <conditionalFormatting sqref="R11">
    <cfRule type="cellIs" dxfId="8" priority="5" operator="equal">
      <formula>1</formula>
    </cfRule>
  </conditionalFormatting>
  <conditionalFormatting sqref="R16">
    <cfRule type="cellIs" dxfId="7" priority="4" operator="equal">
      <formula>1</formula>
    </cfRule>
  </conditionalFormatting>
  <conditionalFormatting sqref="S5:S10 S12:S15">
    <cfRule type="cellIs" dxfId="6" priority="3" operator="equal">
      <formula>1</formula>
    </cfRule>
  </conditionalFormatting>
  <conditionalFormatting sqref="S11">
    <cfRule type="cellIs" dxfId="5" priority="2" operator="equal">
      <formula>1</formula>
    </cfRule>
  </conditionalFormatting>
  <conditionalFormatting sqref="S16">
    <cfRule type="cellIs" dxfId="4" priority="1" operator="equal">
      <formula>1</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60"/>
  <sheetViews>
    <sheetView showGridLines="0" tabSelected="1" topLeftCell="A18" workbookViewId="0">
      <selection activeCell="M75" sqref="M75"/>
    </sheetView>
  </sheetViews>
  <sheetFormatPr baseColWidth="10" defaultRowHeight="15" x14ac:dyDescent="0.25"/>
  <cols>
    <col min="2" max="2" width="31.140625" customWidth="1"/>
    <col min="3" max="3" width="21.7109375" customWidth="1"/>
    <col min="4" max="4" width="14.85546875" customWidth="1"/>
    <col min="5" max="5" width="15.42578125" customWidth="1"/>
    <col min="6" max="6" width="15" customWidth="1"/>
  </cols>
  <sheetData>
    <row r="1" spans="2:6" hidden="1" x14ac:dyDescent="0.25"/>
    <row r="2" spans="2:6" hidden="1" x14ac:dyDescent="0.25"/>
    <row r="3" spans="2:6" hidden="1" x14ac:dyDescent="0.25">
      <c r="B3" s="202" t="s">
        <v>264</v>
      </c>
      <c r="C3" s="202" t="s">
        <v>265</v>
      </c>
      <c r="D3" s="202"/>
      <c r="E3" s="202" t="s">
        <v>266</v>
      </c>
      <c r="F3" s="202" t="s">
        <v>267</v>
      </c>
    </row>
    <row r="4" spans="2:6" hidden="1" x14ac:dyDescent="0.25">
      <c r="B4" s="216" t="s">
        <v>268</v>
      </c>
      <c r="C4" s="217">
        <f>'[6]Gestión Riesgo Corrupción '!AB15</f>
        <v>1</v>
      </c>
      <c r="D4" s="217"/>
      <c r="E4" s="217">
        <v>0.2</v>
      </c>
      <c r="F4" s="218">
        <f>C4*E4</f>
        <v>0.2</v>
      </c>
    </row>
    <row r="5" spans="2:6" hidden="1" x14ac:dyDescent="0.25">
      <c r="B5" s="216" t="s">
        <v>269</v>
      </c>
      <c r="C5" s="217">
        <f>'[6]Estrategias de Racionalizacion'!U15</f>
        <v>1</v>
      </c>
      <c r="D5" s="217"/>
      <c r="E5" s="217">
        <v>0.2</v>
      </c>
      <c r="F5" s="218">
        <f t="shared" ref="F5:F7" si="0">C5*E5</f>
        <v>0.2</v>
      </c>
    </row>
    <row r="6" spans="2:6" hidden="1" x14ac:dyDescent="0.25">
      <c r="B6" s="216" t="s">
        <v>270</v>
      </c>
      <c r="C6" s="217">
        <f>'[6]Rendición de Cuentas'!AB14</f>
        <v>1</v>
      </c>
      <c r="D6" s="217"/>
      <c r="E6" s="217">
        <v>0.2</v>
      </c>
      <c r="F6" s="218">
        <f t="shared" si="0"/>
        <v>0.2</v>
      </c>
    </row>
    <row r="7" spans="2:6" hidden="1" x14ac:dyDescent="0.25">
      <c r="B7" s="216" t="s">
        <v>271</v>
      </c>
      <c r="C7" s="217">
        <f>'[6]Atención al ciudadano'!S26</f>
        <v>1</v>
      </c>
      <c r="D7" s="217"/>
      <c r="E7" s="217">
        <v>0.2</v>
      </c>
      <c r="F7" s="218">
        <f t="shared" si="0"/>
        <v>0.2</v>
      </c>
    </row>
    <row r="8" spans="2:6" hidden="1" x14ac:dyDescent="0.25">
      <c r="B8" s="216" t="s">
        <v>272</v>
      </c>
      <c r="C8" s="217">
        <f>'[6]Transparencia y Acc. Info'!AC18</f>
        <v>1</v>
      </c>
      <c r="D8" s="217"/>
      <c r="E8" s="217">
        <v>0.2</v>
      </c>
      <c r="F8" s="218">
        <f>C8*E8</f>
        <v>0.2</v>
      </c>
    </row>
    <row r="9" spans="2:6" hidden="1" x14ac:dyDescent="0.25">
      <c r="B9" s="452" t="s">
        <v>255</v>
      </c>
      <c r="C9" s="453"/>
      <c r="D9" s="453"/>
      <c r="E9" s="454"/>
      <c r="F9" s="217">
        <f>SUM(F4:F8)</f>
        <v>1</v>
      </c>
    </row>
    <row r="10" spans="2:6" hidden="1" x14ac:dyDescent="0.25"/>
    <row r="11" spans="2:6" hidden="1" x14ac:dyDescent="0.25"/>
    <row r="12" spans="2:6" hidden="1" x14ac:dyDescent="0.25"/>
    <row r="13" spans="2:6" hidden="1" x14ac:dyDescent="0.25"/>
    <row r="14" spans="2:6" hidden="1" x14ac:dyDescent="0.25"/>
    <row r="15" spans="2:6" hidden="1" x14ac:dyDescent="0.25"/>
    <row r="16" spans="2:6" hidden="1" x14ac:dyDescent="0.25"/>
    <row r="17" spans="2:7" hidden="1" x14ac:dyDescent="0.25"/>
    <row r="25" spans="2:7" ht="15" customHeight="1" x14ac:dyDescent="0.25"/>
    <row r="26" spans="2:7" x14ac:dyDescent="0.25">
      <c r="B26" s="202" t="s">
        <v>264</v>
      </c>
      <c r="C26" s="202" t="s">
        <v>265</v>
      </c>
      <c r="D26" s="202" t="s">
        <v>273</v>
      </c>
      <c r="E26" s="202" t="s">
        <v>266</v>
      </c>
      <c r="F26" s="202" t="s">
        <v>267</v>
      </c>
    </row>
    <row r="27" spans="2:7" x14ac:dyDescent="0.25">
      <c r="B27" s="216" t="s">
        <v>268</v>
      </c>
      <c r="C27" s="217">
        <f>'1 Gestion de Riesgo Corrupcion '!P16</f>
        <v>1</v>
      </c>
      <c r="D27" s="217">
        <f>C27</f>
        <v>1</v>
      </c>
      <c r="E27" s="217">
        <v>0.2</v>
      </c>
      <c r="F27" s="218">
        <f>C27*E27</f>
        <v>0.2</v>
      </c>
      <c r="G27" s="219"/>
    </row>
    <row r="28" spans="2:7" x14ac:dyDescent="0.25">
      <c r="B28" s="216" t="s">
        <v>269</v>
      </c>
      <c r="C28" s="217">
        <f>'Estrategias de Racionalizacion'!S19</f>
        <v>1</v>
      </c>
      <c r="D28" s="217">
        <f t="shared" ref="D28:D29" si="1">C28</f>
        <v>1</v>
      </c>
      <c r="E28" s="217">
        <v>0.2</v>
      </c>
      <c r="F28" s="218">
        <f t="shared" ref="F28:F30" si="2">C28*E28</f>
        <v>0.2</v>
      </c>
      <c r="G28" s="219"/>
    </row>
    <row r="29" spans="2:7" x14ac:dyDescent="0.25">
      <c r="B29" s="216" t="s">
        <v>270</v>
      </c>
      <c r="C29" s="217">
        <f>'3 Rendicion de Cuentas'!P18</f>
        <v>1</v>
      </c>
      <c r="D29" s="217">
        <f t="shared" si="1"/>
        <v>1</v>
      </c>
      <c r="E29" s="217">
        <v>0.2</v>
      </c>
      <c r="F29" s="218">
        <f t="shared" si="2"/>
        <v>0.2</v>
      </c>
      <c r="G29" s="219"/>
    </row>
    <row r="30" spans="2:7" x14ac:dyDescent="0.25">
      <c r="B30" s="216" t="s">
        <v>271</v>
      </c>
      <c r="C30" s="217">
        <f>'4 Atencion al Ciudadano '!Q16</f>
        <v>1</v>
      </c>
      <c r="D30" s="217">
        <f>C30</f>
        <v>1</v>
      </c>
      <c r="E30" s="217">
        <v>0.2</v>
      </c>
      <c r="F30" s="218">
        <f t="shared" si="2"/>
        <v>0.2</v>
      </c>
      <c r="G30" s="219"/>
    </row>
    <row r="31" spans="2:7" x14ac:dyDescent="0.25">
      <c r="B31" s="216" t="s">
        <v>272</v>
      </c>
      <c r="C31" s="217">
        <f>'5 Transparencia y Acc. Info'!Q17</f>
        <v>1</v>
      </c>
      <c r="D31" s="217">
        <f>C31</f>
        <v>1</v>
      </c>
      <c r="E31" s="217">
        <v>0.2</v>
      </c>
      <c r="F31" s="218">
        <f>C31*E31</f>
        <v>0.2</v>
      </c>
      <c r="G31" s="219"/>
    </row>
    <row r="32" spans="2:7" x14ac:dyDescent="0.25">
      <c r="B32" s="452" t="s">
        <v>255</v>
      </c>
      <c r="C32" s="453"/>
      <c r="D32" s="453"/>
      <c r="E32" s="454"/>
      <c r="F32" s="220">
        <f>SUM(F27:F31)</f>
        <v>1</v>
      </c>
      <c r="G32" s="219"/>
    </row>
    <row r="37" spans="5:5" x14ac:dyDescent="0.25">
      <c r="E37" s="221"/>
    </row>
    <row r="40" spans="5:5" hidden="1" x14ac:dyDescent="0.25"/>
    <row r="41" spans="5:5" hidden="1" x14ac:dyDescent="0.25"/>
    <row r="42" spans="5:5" hidden="1" x14ac:dyDescent="0.25"/>
    <row r="43" spans="5:5" hidden="1" x14ac:dyDescent="0.25"/>
    <row r="44" spans="5:5" hidden="1" x14ac:dyDescent="0.25"/>
    <row r="45" spans="5:5" hidden="1" x14ac:dyDescent="0.25"/>
    <row r="46" spans="5:5" hidden="1" x14ac:dyDescent="0.25"/>
    <row r="47" spans="5:5" hidden="1" x14ac:dyDescent="0.25"/>
    <row r="48" spans="5: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sheetData>
  <mergeCells count="2">
    <mergeCell ref="B9:E9"/>
    <mergeCell ref="B32:E32"/>
  </mergeCells>
  <pageMargins left="0.7" right="0.7" top="0.75" bottom="0.75" header="0.3" footer="0.3"/>
  <pageSetup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6:F13"/>
  <sheetViews>
    <sheetView workbookViewId="0">
      <selection activeCell="I9" sqref="I9"/>
    </sheetView>
  </sheetViews>
  <sheetFormatPr baseColWidth="10" defaultRowHeight="15" x14ac:dyDescent="0.25"/>
  <cols>
    <col min="1" max="2" width="11.42578125" style="1"/>
    <col min="3" max="3" width="37.42578125" style="1" bestFit="1" customWidth="1"/>
    <col min="4" max="4" width="21.5703125" style="1" customWidth="1"/>
    <col min="5" max="5" width="18.5703125" style="1" customWidth="1"/>
    <col min="6" max="6" width="16.85546875" style="1" customWidth="1"/>
    <col min="7" max="16384" width="11.42578125" style="1"/>
  </cols>
  <sheetData>
    <row r="6" spans="3:6" ht="15.75" thickBot="1" x14ac:dyDescent="0.3"/>
    <row r="7" spans="3:6" ht="41.25" customHeight="1" thickBot="1" x14ac:dyDescent="0.3">
      <c r="C7" s="30" t="s">
        <v>42</v>
      </c>
      <c r="D7" s="31" t="s">
        <v>48</v>
      </c>
      <c r="E7" s="31" t="s">
        <v>43</v>
      </c>
      <c r="F7" s="31" t="s">
        <v>49</v>
      </c>
    </row>
    <row r="8" spans="3:6" x14ac:dyDescent="0.25">
      <c r="C8" s="17" t="s">
        <v>44</v>
      </c>
      <c r="D8" s="20" t="e">
        <f>'Gestión Riesgo Corrupción '!#REF!</f>
        <v>#REF!</v>
      </c>
      <c r="E8" s="21">
        <v>0.2</v>
      </c>
      <c r="F8" s="22" t="e">
        <f>D8*E8</f>
        <v>#REF!</v>
      </c>
    </row>
    <row r="9" spans="3:6" x14ac:dyDescent="0.25">
      <c r="C9" s="18" t="s">
        <v>45</v>
      </c>
      <c r="D9" s="23" t="e">
        <f>#REF!</f>
        <v>#REF!</v>
      </c>
      <c r="E9" s="21">
        <v>0.2</v>
      </c>
      <c r="F9" s="22" t="e">
        <f>D9*E9</f>
        <v>#REF!</v>
      </c>
    </row>
    <row r="10" spans="3:6" x14ac:dyDescent="0.25">
      <c r="C10" s="18" t="s">
        <v>46</v>
      </c>
      <c r="D10" s="23" t="e">
        <f>#REF!</f>
        <v>#REF!</v>
      </c>
      <c r="E10" s="21">
        <v>0.2</v>
      </c>
      <c r="F10" s="22" t="e">
        <f>D10*E10</f>
        <v>#REF!</v>
      </c>
    </row>
    <row r="11" spans="3:6" x14ac:dyDescent="0.25">
      <c r="C11" s="18" t="s">
        <v>47</v>
      </c>
      <c r="D11" s="23" t="e">
        <f>#REF!</f>
        <v>#REF!</v>
      </c>
      <c r="E11" s="21">
        <v>0.2</v>
      </c>
      <c r="F11" s="22" t="e">
        <f>D11*E11</f>
        <v>#REF!</v>
      </c>
    </row>
    <row r="12" spans="3:6" ht="15.75" thickBot="1" x14ac:dyDescent="0.3">
      <c r="C12" s="19" t="s">
        <v>50</v>
      </c>
      <c r="D12" s="24" t="e">
        <f>#REF!</f>
        <v>#REF!</v>
      </c>
      <c r="E12" s="25">
        <v>0.2</v>
      </c>
      <c r="F12" s="26" t="e">
        <f>D12*E12</f>
        <v>#REF!</v>
      </c>
    </row>
    <row r="13" spans="3:6" ht="15.75" thickBot="1" x14ac:dyDescent="0.3">
      <c r="D13" s="27" t="e">
        <f>SUM(D8:D12)</f>
        <v>#REF!</v>
      </c>
      <c r="E13" s="28">
        <f>SUM(E8:E12)</f>
        <v>1</v>
      </c>
      <c r="F13" s="29" t="e">
        <f>SUM(F8:F12)</f>
        <v>#REF!</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Gestión Riesgo Corrupción </vt:lpstr>
      <vt:lpstr>1 Gestion de Riesgo Corrupcion </vt:lpstr>
      <vt:lpstr>Estrategias de Racionalizacion</vt:lpstr>
      <vt:lpstr>3 Rendicion de Cuentas</vt:lpstr>
      <vt:lpstr>4 Atencion al Ciudadano </vt:lpstr>
      <vt:lpstr>5 Transparencia y Acc. Info</vt:lpstr>
      <vt:lpstr>TOTAL</vt:lpstr>
      <vt:lpstr>AVANCES</vt:lpstr>
      <vt:lpstr>'Estrategias de Racionalizacion'!Área_de_impresión</vt:lpstr>
      <vt:lpstr>'Gestión Riesgo Corrupción '!Área_de_impresión</vt:lpstr>
      <vt:lpstr>'Estrategias de Racionalizacion'!Títulos_a_imprimir</vt:lpstr>
      <vt:lpstr>'Gestión Riesgo Corrupción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Carlos Moreno Castelblanco</dc:creator>
  <cp:lastModifiedBy>Jorge Chávez</cp:lastModifiedBy>
  <cp:lastPrinted>2019-04-11T16:20:24Z</cp:lastPrinted>
  <dcterms:created xsi:type="dcterms:W3CDTF">2017-03-13T17:16:50Z</dcterms:created>
  <dcterms:modified xsi:type="dcterms:W3CDTF">2020-01-14T19:41:42Z</dcterms:modified>
</cp:coreProperties>
</file>