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3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4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orge.chavez\Desktop\"/>
    </mc:Choice>
  </mc:AlternateContent>
  <bookViews>
    <workbookView xWindow="0" yWindow="0" windowWidth="28800" windowHeight="12435" firstSheet="1" activeTab="5"/>
  </bookViews>
  <sheets>
    <sheet name="Gestión Riesgo Corrupción " sheetId="2" state="hidden" r:id="rId1"/>
    <sheet name="1 Gestion de Riesgo Corrupcion " sheetId="9" r:id="rId2"/>
    <sheet name="Estrategias de Racionalizacion" sheetId="10" r:id="rId3"/>
    <sheet name="3 Rendicion de Cuentas" sheetId="11" r:id="rId4"/>
    <sheet name="4 Atencion al Ciudadano " sheetId="12" r:id="rId5"/>
    <sheet name="5 Transparencia y Acc. Info" sheetId="13" r:id="rId6"/>
    <sheet name="TOTAL" sheetId="15" state="hidden" r:id="rId7"/>
    <sheet name="AVANCES" sheetId="7" state="hidden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_xlnm._FilterDatabase" localSheetId="5" hidden="1">'5 Transparencia y Acc. Info'!$A$4:$T$16</definedName>
    <definedName name="_xlnm._FilterDatabase" localSheetId="0" hidden="1">'Gestión Riesgo Corrupción '!$A$3:$G$14</definedName>
    <definedName name="A_Obj1" localSheetId="3">OFFSET(#REF!,0,0,COUNTA(#REF!)-1,1)</definedName>
    <definedName name="A_Obj1" localSheetId="4">OFFSET(#REF!,0,0,COUNTA(#REF!)-1,1)</definedName>
    <definedName name="A_Obj1" localSheetId="5">OFFSET(#REF!,0,0,COUNTA(#REF!)-1,1)</definedName>
    <definedName name="A_Obj1" localSheetId="2">OFFSET(#REF!,0,0,COUNTA(#REF!)-1,1)</definedName>
    <definedName name="A_Obj1" localSheetId="6">OFFSET(#REF!,0,0,COUNTA(#REF!)-1,1)</definedName>
    <definedName name="A_Obj1">OFFSET(#REF!,0,0,COUNTA(#REF!)-1,1)</definedName>
    <definedName name="A_Obj2" localSheetId="4">OFFSET(#REF!,0,0,COUNTA(#REF!)-1,1)</definedName>
    <definedName name="A_Obj2" localSheetId="2">OFFSET(#REF!,0,0,COUNTA(#REF!)-1,1)</definedName>
    <definedName name="A_Obj2" localSheetId="6">OFFSET(#REF!,0,0,COUNTA(#REF!)-1,1)</definedName>
    <definedName name="A_Obj2">OFFSET(#REF!,0,0,COUNTA(#REF!)-1,1)</definedName>
    <definedName name="A_Obj3" localSheetId="4">OFFSET(#REF!,0,0,COUNTA(#REF!)-1,1)</definedName>
    <definedName name="A_Obj3" localSheetId="2">OFFSET(#REF!,0,0,COUNTA(#REF!)-1,1)</definedName>
    <definedName name="A_Obj3" localSheetId="6">OFFSET(#REF!,0,0,COUNTA(#REF!)-1,1)</definedName>
    <definedName name="A_Obj3">OFFSET(#REF!,0,0,COUNTA(#REF!)-1,1)</definedName>
    <definedName name="A_Obj4" localSheetId="4">OFFSET(#REF!,0,0,COUNTA(#REF!)-1,1)</definedName>
    <definedName name="A_Obj4" localSheetId="2">OFFSET(#REF!,0,0,COUNTA(#REF!)-1,1)</definedName>
    <definedName name="A_Obj4" localSheetId="6">OFFSET(#REF!,0,0,COUNTA(#REF!)-1,1)</definedName>
    <definedName name="A_Obj4">OFFSET(#REF!,0,0,COUNTA(#REF!)-1,1)</definedName>
    <definedName name="Acc_1" localSheetId="3">#REF!</definedName>
    <definedName name="Acc_1" localSheetId="4">#REF!</definedName>
    <definedName name="Acc_1" localSheetId="5">#REF!</definedName>
    <definedName name="Acc_1" localSheetId="2">#REF!</definedName>
    <definedName name="Acc_1" localSheetId="6">#REF!</definedName>
    <definedName name="Acc_1">#REF!</definedName>
    <definedName name="Acc_2" localSheetId="3">#REF!</definedName>
    <definedName name="Acc_2" localSheetId="4">#REF!</definedName>
    <definedName name="Acc_2" localSheetId="5">#REF!</definedName>
    <definedName name="Acc_2" localSheetId="2">#REF!</definedName>
    <definedName name="Acc_2" localSheetId="6">#REF!</definedName>
    <definedName name="Acc_2">#REF!</definedName>
    <definedName name="Acc_3" localSheetId="4">#REF!</definedName>
    <definedName name="Acc_3" localSheetId="2">#REF!</definedName>
    <definedName name="Acc_3" localSheetId="6">#REF!</definedName>
    <definedName name="Acc_3">#REF!</definedName>
    <definedName name="Acc_4" localSheetId="4">#REF!</definedName>
    <definedName name="Acc_4" localSheetId="2">#REF!</definedName>
    <definedName name="Acc_4" localSheetId="6">#REF!</definedName>
    <definedName name="Acc_4">#REF!</definedName>
    <definedName name="Acc_5" localSheetId="4">#REF!</definedName>
    <definedName name="Acc_5" localSheetId="2">#REF!</definedName>
    <definedName name="Acc_5" localSheetId="6">#REF!</definedName>
    <definedName name="Acc_5">#REF!</definedName>
    <definedName name="Acc_6" localSheetId="4">#REF!</definedName>
    <definedName name="Acc_6" localSheetId="2">#REF!</definedName>
    <definedName name="Acc_6" localSheetId="6">#REF!</definedName>
    <definedName name="Acc_6">#REF!</definedName>
    <definedName name="Acc_7" localSheetId="4">#REF!</definedName>
    <definedName name="Acc_7" localSheetId="2">#REF!</definedName>
    <definedName name="Acc_7" localSheetId="6">#REF!</definedName>
    <definedName name="Acc_7">#REF!</definedName>
    <definedName name="Acc_8" localSheetId="4">#REF!</definedName>
    <definedName name="Acc_8" localSheetId="2">#REF!</definedName>
    <definedName name="Acc_8" localSheetId="6">#REF!</definedName>
    <definedName name="Acc_8">#REF!</definedName>
    <definedName name="Acc_9" localSheetId="4">#REF!</definedName>
    <definedName name="Acc_9" localSheetId="2">#REF!</definedName>
    <definedName name="Acc_9" localSheetId="6">#REF!</definedName>
    <definedName name="Acc_9">#REF!</definedName>
    <definedName name="Admin" localSheetId="4">[1]TABLA!$Q$2:$Q$3</definedName>
    <definedName name="Admin" localSheetId="2">[2]TABLA!$Q$2:$Q$3</definedName>
    <definedName name="Admin" localSheetId="6">[3]TABLA!$Q$2:$Q$3</definedName>
    <definedName name="Admin">[4]TABLA!$Q$2:$Q$3</definedName>
    <definedName name="Agricultura" localSheetId="4">[1]TABLA!#REF!</definedName>
    <definedName name="Agricultura" localSheetId="5">[4]TABLA!#REF!</definedName>
    <definedName name="Agricultura" localSheetId="2">[2]TABLA!#REF!</definedName>
    <definedName name="Agricultura" localSheetId="6">[3]TABLA!#REF!</definedName>
    <definedName name="Agricultura">[4]TABLA!#REF!</definedName>
    <definedName name="Agricultura_y_Desarrollo_Rural" localSheetId="4">[1]TABLA!#REF!</definedName>
    <definedName name="Agricultura_y_Desarrollo_Rural" localSheetId="5">[4]TABLA!#REF!</definedName>
    <definedName name="Agricultura_y_Desarrollo_Rural" localSheetId="2">[2]TABLA!#REF!</definedName>
    <definedName name="Agricultura_y_Desarrollo_Rural" localSheetId="6">[3]TABLA!#REF!</definedName>
    <definedName name="Agricultura_y_Desarrollo_Rural">[4]TABLA!#REF!</definedName>
    <definedName name="Ambiental" localSheetId="4">'[1]Tablas instituciones'!$D$2:$D$9</definedName>
    <definedName name="Ambiental" localSheetId="2">'[2]Tablas instituciones'!$D$2:$D$9</definedName>
    <definedName name="Ambiental" localSheetId="6">'[3]Tablas instituciones'!$D$2:$D$9</definedName>
    <definedName name="Ambiental">'[4]Tablas instituciones'!$D$2:$D$9</definedName>
    <definedName name="ambiente" localSheetId="4">[1]TABLA!#REF!</definedName>
    <definedName name="ambiente" localSheetId="5">[4]TABLA!#REF!</definedName>
    <definedName name="ambiente" localSheetId="2">[2]TABLA!#REF!</definedName>
    <definedName name="ambiente" localSheetId="6">[3]TABLA!#REF!</definedName>
    <definedName name="ambiente">[4]TABLA!#REF!</definedName>
    <definedName name="Ambiente_y_Desarrollo_Sostenible" localSheetId="4">[1]TABLA!#REF!</definedName>
    <definedName name="Ambiente_y_Desarrollo_Sostenible" localSheetId="5">[4]TABLA!#REF!</definedName>
    <definedName name="Ambiente_y_Desarrollo_Sostenible" localSheetId="2">[2]TABLA!#REF!</definedName>
    <definedName name="Ambiente_y_Desarrollo_Sostenible" localSheetId="6">[3]TABLA!#REF!</definedName>
    <definedName name="Ambiente_y_Desarrollo_Sostenible">[4]TABLA!#REF!</definedName>
    <definedName name="_xlnm.Print_Area" localSheetId="2">'Estrategias de Racionalizacion'!$A$5:$J$31</definedName>
    <definedName name="_xlnm.Print_Area" localSheetId="0">'Gestión Riesgo Corrupción '!$A$1:$H$14</definedName>
    <definedName name="Ciencia__Tecnología_e_innovación" localSheetId="3">[4]TABLA!#REF!</definedName>
    <definedName name="Ciencia__Tecnología_e_innovación" localSheetId="4">[1]TABLA!#REF!</definedName>
    <definedName name="Ciencia__Tecnología_e_innovación" localSheetId="5">[4]TABLA!#REF!</definedName>
    <definedName name="Ciencia__Tecnología_e_innovación" localSheetId="2">[2]TABLA!#REF!</definedName>
    <definedName name="Ciencia__Tecnología_e_innovación" localSheetId="6">[3]TABLA!#REF!</definedName>
    <definedName name="Ciencia__Tecnología_e_innovación">[4]TABLA!#REF!</definedName>
    <definedName name="clases1">[5]TABLA!$G$2:$G$5</definedName>
    <definedName name="Comercio__Industria_y_Turismo" localSheetId="4">[1]TABLA!#REF!</definedName>
    <definedName name="Comercio__Industria_y_Turismo" localSheetId="5">[4]TABLA!#REF!</definedName>
    <definedName name="Comercio__Industria_y_Turismo" localSheetId="2">[2]TABLA!#REF!</definedName>
    <definedName name="Comercio__Industria_y_Turismo" localSheetId="6">[3]TABLA!#REF!</definedName>
    <definedName name="Comercio__Industria_y_Turismo">[4]TABLA!#REF!</definedName>
    <definedName name="Departamentos" localSheetId="3">#REF!</definedName>
    <definedName name="Departamentos" localSheetId="4">#REF!</definedName>
    <definedName name="Departamentos" localSheetId="5">#REF!</definedName>
    <definedName name="departamentos" localSheetId="2">[2]TABLA!$D$2:$D$36</definedName>
    <definedName name="Departamentos" localSheetId="6">#REF!</definedName>
    <definedName name="Departamentos">#REF!</definedName>
    <definedName name="fdqs">'[1]Tablas instituciones'!$D$2:$D$9</definedName>
    <definedName name="Fuentes" localSheetId="3">#REF!</definedName>
    <definedName name="Fuentes" localSheetId="4">#REF!</definedName>
    <definedName name="Fuentes" localSheetId="5">#REF!</definedName>
    <definedName name="Fuentes" localSheetId="2">#REF!</definedName>
    <definedName name="Fuentes" localSheetId="6">#REF!</definedName>
    <definedName name="Fuentes">#REF!</definedName>
    <definedName name="Indicadores" localSheetId="3">#REF!</definedName>
    <definedName name="Indicadores" localSheetId="4">#REF!</definedName>
    <definedName name="Indicadores" localSheetId="5">#REF!</definedName>
    <definedName name="Indicadores" localSheetId="2">#REF!</definedName>
    <definedName name="Indicadores" localSheetId="6">#REF!</definedName>
    <definedName name="Indicadores">#REF!</definedName>
    <definedName name="nivel" localSheetId="4">[1]TABLA!$C$2:$C$3</definedName>
    <definedName name="nivel" localSheetId="2">[2]TABLA!$C$2:$C$3</definedName>
    <definedName name="nivel" localSheetId="6">[3]TABLA!$C$2:$C$3</definedName>
    <definedName name="nivel">[4]TABLA!$C$2:$C$3</definedName>
    <definedName name="Objetivos" localSheetId="3">OFFSET(#REF!,0,0,COUNTA(#REF!)-1,1)</definedName>
    <definedName name="Objetivos" localSheetId="4">OFFSET(#REF!,0,0,COUNTA(#REF!)-1,1)</definedName>
    <definedName name="Objetivos" localSheetId="5">OFFSET(#REF!,0,0,COUNTA(#REF!)-1,1)</definedName>
    <definedName name="Objetivos" localSheetId="6">OFFSET(#REF!,0,0,COUNTA(#REF!)-1,1)</definedName>
    <definedName name="Objetivos">OFFSET(#REF!,0,0,COUNTA(#REF!)-1,1)</definedName>
    <definedName name="orden" localSheetId="4">[1]TABLA!$A$3:$A$4</definedName>
    <definedName name="orden" localSheetId="2">[2]TABLA!$A$3:$A$4</definedName>
    <definedName name="orden" localSheetId="6">[3]TABLA!$A$3:$A$4</definedName>
    <definedName name="orden">[4]TABLA!$A$3:$A$4</definedName>
    <definedName name="sector" localSheetId="4">[1]TABLA!$B$2:$B$26</definedName>
    <definedName name="sector" localSheetId="2">[2]TABLA!$B$2:$B$26</definedName>
    <definedName name="sector" localSheetId="6">[3]TABLA!$B$2:$B$26</definedName>
    <definedName name="sector">[4]TABLA!$B$2:$B$26</definedName>
    <definedName name="Tipos" localSheetId="4">[1]TABLA!$G$2:$G$4</definedName>
    <definedName name="Tipos" localSheetId="2">[2]TABLA!$G$2:$G$4</definedName>
    <definedName name="Tipos" localSheetId="6">[3]TABLA!$G$2:$G$4</definedName>
    <definedName name="Tipos">[4]TABLA!$G$2:$G$4</definedName>
    <definedName name="_xlnm.Print_Titles" localSheetId="2">'Estrategias de Racionalizacion'!$5:$16</definedName>
    <definedName name="_xlnm.Print_Titles" localSheetId="0">'Gestión Riesgo Corrupción '!$1:$3</definedName>
    <definedName name="vigencias" localSheetId="4">[1]TABLA!$E$2:$E$7</definedName>
    <definedName name="vigencias" localSheetId="2">[2]TABLA!$E$2:$E$7</definedName>
    <definedName name="vigencias" localSheetId="6">[3]TABLA!$E$2:$E$7</definedName>
    <definedName name="vigencias">[4]TABLA!$E$2:$E$7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O11" i="13" l="1"/>
  <c r="P8" i="11"/>
  <c r="O6" i="13" l="1"/>
  <c r="P6" i="13"/>
  <c r="O7" i="13"/>
  <c r="P7" i="13"/>
  <c r="O8" i="13"/>
  <c r="P8" i="13"/>
  <c r="O9" i="13"/>
  <c r="P9" i="13"/>
  <c r="O10" i="13"/>
  <c r="P10" i="13"/>
  <c r="P11" i="13"/>
  <c r="O12" i="13"/>
  <c r="P12" i="13"/>
  <c r="O13" i="13"/>
  <c r="P13" i="13"/>
  <c r="O14" i="13"/>
  <c r="P14" i="13"/>
  <c r="O15" i="13"/>
  <c r="P15" i="13"/>
  <c r="O16" i="13"/>
  <c r="P16" i="13"/>
  <c r="P5" i="13"/>
  <c r="O5" i="13"/>
  <c r="O6" i="12"/>
  <c r="Q6" i="12" s="1"/>
  <c r="O7" i="12"/>
  <c r="O8" i="12"/>
  <c r="O9" i="12"/>
  <c r="Q9" i="12" s="1"/>
  <c r="O10" i="12"/>
  <c r="Q10" i="12" s="1"/>
  <c r="O11" i="12"/>
  <c r="O12" i="12"/>
  <c r="O13" i="12"/>
  <c r="Q13" i="12" s="1"/>
  <c r="O14" i="12"/>
  <c r="O15" i="12"/>
  <c r="O5" i="12"/>
  <c r="P6" i="12"/>
  <c r="P7" i="12"/>
  <c r="P8" i="12"/>
  <c r="P9" i="12"/>
  <c r="P10" i="12"/>
  <c r="P11" i="12"/>
  <c r="P12" i="12"/>
  <c r="P13" i="12"/>
  <c r="P14" i="12"/>
  <c r="P15" i="12"/>
  <c r="P5" i="12"/>
  <c r="Q5" i="12" s="1"/>
  <c r="N6" i="11"/>
  <c r="P6" i="11" s="1"/>
  <c r="O6" i="11"/>
  <c r="N7" i="11"/>
  <c r="O7" i="11"/>
  <c r="N8" i="11"/>
  <c r="O8" i="11"/>
  <c r="N9" i="11"/>
  <c r="O9" i="11"/>
  <c r="N10" i="11"/>
  <c r="O10" i="11"/>
  <c r="N11" i="11"/>
  <c r="O11" i="11"/>
  <c r="N12" i="11"/>
  <c r="O12" i="11"/>
  <c r="N13" i="11"/>
  <c r="O13" i="11"/>
  <c r="N14" i="11"/>
  <c r="O14" i="11"/>
  <c r="N15" i="11"/>
  <c r="O15" i="11"/>
  <c r="N16" i="11"/>
  <c r="O16" i="11"/>
  <c r="N17" i="11"/>
  <c r="O17" i="11"/>
  <c r="O5" i="11"/>
  <c r="N5" i="11"/>
  <c r="O6" i="9"/>
  <c r="O7" i="9"/>
  <c r="O8" i="9"/>
  <c r="O9" i="9"/>
  <c r="O10" i="9"/>
  <c r="O11" i="9"/>
  <c r="O12" i="9"/>
  <c r="O13" i="9"/>
  <c r="O14" i="9"/>
  <c r="O15" i="9"/>
  <c r="N6" i="9"/>
  <c r="N7" i="9"/>
  <c r="N8" i="9"/>
  <c r="N9" i="9"/>
  <c r="N10" i="9"/>
  <c r="N11" i="9"/>
  <c r="N12" i="9"/>
  <c r="N13" i="9"/>
  <c r="N14" i="9"/>
  <c r="N15" i="9"/>
  <c r="O5" i="9"/>
  <c r="N5" i="9"/>
  <c r="Q8" i="13" l="1"/>
  <c r="Q12" i="12"/>
  <c r="Q11" i="12"/>
  <c r="Q15" i="12"/>
  <c r="Q14" i="12"/>
  <c r="P5" i="9"/>
  <c r="Q7" i="13"/>
  <c r="P13" i="11"/>
  <c r="P9" i="11"/>
  <c r="Q13" i="13"/>
  <c r="Q11" i="13"/>
  <c r="Q12" i="13"/>
  <c r="Q10" i="13"/>
  <c r="Q9" i="13"/>
  <c r="Q16" i="13"/>
  <c r="Q15" i="13"/>
  <c r="Q14" i="13"/>
  <c r="Q6" i="13"/>
  <c r="P12" i="11"/>
  <c r="P10" i="11"/>
  <c r="P17" i="11"/>
  <c r="P15" i="11"/>
  <c r="P11" i="11"/>
  <c r="P16" i="11"/>
  <c r="P7" i="11"/>
  <c r="P14" i="11"/>
  <c r="P5" i="11"/>
  <c r="Q8" i="12"/>
  <c r="Q7" i="12"/>
  <c r="D27" i="15"/>
  <c r="F31" i="15"/>
  <c r="F30" i="15"/>
  <c r="F29" i="15"/>
  <c r="D29" i="15"/>
  <c r="F28" i="15"/>
  <c r="F27" i="15"/>
  <c r="C8" i="15"/>
  <c r="F8" i="15" s="1"/>
  <c r="C7" i="15"/>
  <c r="F7" i="15" s="1"/>
  <c r="C6" i="15"/>
  <c r="F6" i="15" s="1"/>
  <c r="C5" i="15"/>
  <c r="F5" i="15" s="1"/>
  <c r="C4" i="15"/>
  <c r="F4" i="15" s="1"/>
  <c r="F9" i="15" l="1"/>
  <c r="F32" i="15"/>
  <c r="D30" i="15"/>
  <c r="D31" i="15"/>
  <c r="D28" i="15"/>
  <c r="E13" i="7" l="1"/>
  <c r="D13" i="7"/>
  <c r="F12" i="7"/>
  <c r="D12" i="7"/>
  <c r="D11" i="7"/>
  <c r="F11" i="7" s="1"/>
  <c r="F10" i="7"/>
  <c r="D10" i="7"/>
  <c r="D9" i="7"/>
  <c r="F9" i="7" s="1"/>
  <c r="F8" i="7"/>
  <c r="F13" i="7" s="1"/>
  <c r="D8" i="7"/>
  <c r="Q5" i="13"/>
  <c r="K19" i="10"/>
  <c r="S19" i="10"/>
  <c r="P15" i="9"/>
  <c r="P14" i="9"/>
  <c r="P13" i="9"/>
  <c r="P12" i="9"/>
  <c r="P11" i="9"/>
  <c r="P10" i="9"/>
  <c r="P9" i="9"/>
  <c r="P8" i="9"/>
  <c r="P7" i="9"/>
  <c r="P6" i="9"/>
  <c r="L14" i="2"/>
  <c r="O14" i="2" s="1"/>
  <c r="P14" i="2" s="1"/>
  <c r="L13" i="2"/>
  <c r="O13" i="2" s="1"/>
  <c r="P13" i="2" s="1"/>
  <c r="O12" i="2"/>
  <c r="P12" i="2" s="1"/>
  <c r="L12" i="2"/>
  <c r="L11" i="2"/>
  <c r="O11" i="2" s="1"/>
  <c r="P11" i="2" s="1"/>
  <c r="L10" i="2"/>
  <c r="O10" i="2" s="1"/>
  <c r="P10" i="2" s="1"/>
  <c r="L9" i="2"/>
  <c r="O9" i="2" s="1"/>
  <c r="P9" i="2" s="1"/>
  <c r="O8" i="2"/>
  <c r="P8" i="2" s="1"/>
  <c r="L8" i="2"/>
  <c r="L7" i="2"/>
  <c r="O7" i="2" s="1"/>
  <c r="P7" i="2" s="1"/>
  <c r="L6" i="2"/>
  <c r="O6" i="2" s="1"/>
  <c r="P6" i="2" s="1"/>
  <c r="L5" i="2"/>
  <c r="O5" i="2" s="1"/>
  <c r="P5" i="2" s="1"/>
  <c r="O4" i="2"/>
  <c r="P4" i="2" s="1"/>
  <c r="L4" i="2"/>
</calcChain>
</file>

<file path=xl/comments1.xml><?xml version="1.0" encoding="utf-8"?>
<comments xmlns="http://schemas.openxmlformats.org/spreadsheetml/2006/main">
  <authors>
    <author>Luz Miriam Diaz Diaz</author>
    <author>mprada</author>
    <author>Jaime Orlando Delgado Gordillo</author>
    <author>Jorge Chávez</author>
  </authors>
  <commentList>
    <comment ref="C6" authorId="0" shapeId="0">
      <text>
        <r>
          <rPr>
            <sz val="12"/>
            <color indexed="81"/>
            <rFont val="Tahoma"/>
            <family val="2"/>
          </rPr>
          <t>Escriba el nombre completo de la entidad</t>
        </r>
      </text>
    </comment>
    <comment ref="C8" authorId="0" shapeId="0">
      <text>
        <r>
          <rPr>
            <sz val="10"/>
            <color indexed="81"/>
            <rFont val="Tahoma"/>
            <family val="2"/>
          </rPr>
          <t>Seleccione el sector al que pertenece la entidad (sólo para entidades del orden nacional)</t>
        </r>
      </text>
    </comment>
    <comment ref="H8" authorId="0" shapeId="0">
      <text>
        <r>
          <rPr>
            <sz val="10"/>
            <color indexed="81"/>
            <rFont val="Tahoma"/>
            <family val="2"/>
          </rPr>
          <t>Seleccione el orden al que pertenece la entidad (nacional o territorial)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10" authorId="0" shapeId="0">
      <text>
        <r>
          <rPr>
            <sz val="10"/>
            <color indexed="81"/>
            <rFont val="Tahoma"/>
            <family val="2"/>
          </rPr>
          <t>Seleccione el departamento donde está ubicada la entidad (solo para entidades del orden territorial)</t>
        </r>
      </text>
    </comment>
    <comment ref="H10" authorId="0" shapeId="0">
      <text>
        <r>
          <rPr>
            <sz val="10"/>
            <color indexed="81"/>
            <rFont val="Tahoma"/>
            <family val="2"/>
          </rPr>
          <t>Seleccione el año en que va a presentar la propuesta de racionalización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12" authorId="0" shapeId="0">
      <text>
        <r>
          <rPr>
            <sz val="12"/>
            <color indexed="81"/>
            <rFont val="Tahoma"/>
            <family val="2"/>
          </rPr>
          <t>Escriba el nombre del Municipio donde se ubica la entidad (sólo para entidades del orden territorial)</t>
        </r>
      </text>
    </comment>
    <comment ref="C15" authorId="0" shapeId="0">
      <text>
        <r>
          <rPr>
            <sz val="12"/>
            <color indexed="81"/>
            <rFont val="Tahoma"/>
            <family val="2"/>
          </rPr>
          <t>Seleccione la modalidad de la mejora a realizar (normativa, administrativa o tecnológica)</t>
        </r>
      </text>
    </comment>
    <comment ref="D15" authorId="0" shapeId="0">
      <text>
        <r>
          <rPr>
            <sz val="12"/>
            <color indexed="81"/>
            <rFont val="Tahoma"/>
            <family val="2"/>
          </rPr>
          <t>Seleccione la opción de racionalización que aplica, según el tipo de racionalización elegido</t>
        </r>
      </text>
    </comment>
    <comment ref="E15" authorId="0" shapeId="0">
      <text>
        <r>
          <rPr>
            <sz val="12"/>
            <color indexed="81"/>
            <rFont val="Tahoma"/>
            <family val="2"/>
          </rPr>
          <t>De manera concreta describa como está u opera actualmente el trámite, proceso o procedimiento, es decir, antes de realizar la mejora a proponer</t>
        </r>
      </text>
    </comment>
    <comment ref="F15" authorId="1" shapeId="0">
      <text>
        <r>
          <rPr>
            <sz val="12"/>
            <color indexed="81"/>
            <rFont val="Tahoma"/>
            <family val="2"/>
          </rPr>
          <t>De manera concreta describa en qué consiste la acción de mejora o racionalización a realizar al trámite, proceso o procedimiento.</t>
        </r>
      </text>
    </comment>
    <comment ref="G15" authorId="0" shapeId="0">
      <text>
        <r>
          <rPr>
            <sz val="12"/>
            <color indexed="81"/>
            <rFont val="Tahoma"/>
            <family val="2"/>
          </rPr>
          <t>De manera concreta describa el impacto que tiene la mejora en el ciudadano y/o la entidad, expresada en reducción de tiempo o costos</t>
        </r>
      </text>
    </comment>
    <comment ref="H15" authorId="2" shapeId="0">
      <text>
        <r>
          <rPr>
            <sz val="12"/>
            <color indexed="81"/>
            <rFont val="Tahoma"/>
            <family val="2"/>
          </rPr>
          <t>Ärea dentro de la entidad que lidera la racionalización del trámite, proceso o procedimiento</t>
        </r>
      </text>
    </comment>
    <comment ref="I16" authorId="2" shapeId="0">
      <text>
        <r>
          <rPr>
            <sz val="12"/>
            <color indexed="81"/>
            <rFont val="Tahoma"/>
            <family val="2"/>
          </rPr>
          <t>Indique la fecha de inicio de las acciones de racionalización a realizar</t>
        </r>
      </text>
    </comment>
    <comment ref="J16" authorId="2" shapeId="0">
      <text>
        <r>
          <rPr>
            <sz val="12"/>
            <color indexed="81"/>
            <rFont val="Tahoma"/>
            <family val="2"/>
          </rPr>
          <t>Indique la fecha de terminación de las acciones de racionalización a realizar</t>
        </r>
      </text>
    </comment>
    <comment ref="C21" authorId="3" shapeId="0">
      <text>
        <r>
          <rPr>
            <b/>
            <sz val="9"/>
            <color indexed="81"/>
            <rFont val="Tahoma"/>
            <family val="2"/>
          </rPr>
          <t>Jorge Chávez:</t>
        </r>
        <r>
          <rPr>
            <sz val="9"/>
            <color indexed="81"/>
            <rFont val="Tahoma"/>
            <family val="2"/>
          </rPr>
          <t xml:space="preserve">
Relacionar el nombre del responsable del tramite, proceso o procedimeinto</t>
        </r>
      </text>
    </comment>
    <comment ref="I21" authorId="3" shapeId="0">
      <text>
        <r>
          <rPr>
            <b/>
            <sz val="9"/>
            <color indexed="81"/>
            <rFont val="Tahoma"/>
            <family val="2"/>
          </rPr>
          <t>Jorge Chávez:</t>
        </r>
        <r>
          <rPr>
            <sz val="9"/>
            <color indexed="81"/>
            <rFont val="Tahoma"/>
            <family val="2"/>
          </rPr>
          <t xml:space="preserve">
Relacionar el numero de telefono del responsable</t>
        </r>
      </text>
    </comment>
    <comment ref="C23" authorId="3" shapeId="0">
      <text>
        <r>
          <rPr>
            <b/>
            <sz val="9"/>
            <color indexed="81"/>
            <rFont val="Tahoma"/>
            <family val="2"/>
          </rPr>
          <t>Jorge Chávez:</t>
        </r>
        <r>
          <rPr>
            <sz val="9"/>
            <color indexed="81"/>
            <rFont val="Tahoma"/>
            <family val="2"/>
          </rPr>
          <t xml:space="preserve">
Relacionar el correo electronico del responsable</t>
        </r>
      </text>
    </comment>
    <comment ref="I23" authorId="3" shapeId="0">
      <text>
        <r>
          <rPr>
            <b/>
            <sz val="9"/>
            <color indexed="81"/>
            <rFont val="Tahoma"/>
            <family val="2"/>
          </rPr>
          <t>Jorge Chávez:</t>
        </r>
        <r>
          <rPr>
            <sz val="9"/>
            <color indexed="81"/>
            <rFont val="Tahoma"/>
            <family val="2"/>
          </rPr>
          <t xml:space="preserve">
relacionar la fecha de aprobacion del plan</t>
        </r>
      </text>
    </comment>
  </commentList>
</comments>
</file>

<file path=xl/sharedStrings.xml><?xml version="1.0" encoding="utf-8"?>
<sst xmlns="http://schemas.openxmlformats.org/spreadsheetml/2006/main" count="555" uniqueCount="309">
  <si>
    <t xml:space="preserve">Plan Anticorrupción y de Atención al Ciudadano                                                                                                                                                                                   </t>
  </si>
  <si>
    <t>Componente 1: Gestión del Riesgo de Corrupción</t>
  </si>
  <si>
    <t>Subcomponente</t>
  </si>
  <si>
    <t xml:space="preserve"> Actividades</t>
  </si>
  <si>
    <t>Meta o producto</t>
  </si>
  <si>
    <t>Fecha programada</t>
  </si>
  <si>
    <t>Política de Administración de Riesgos de Corrupción</t>
  </si>
  <si>
    <t>1.1</t>
  </si>
  <si>
    <t>Director de Investigaciones y Planeación, y Coordinación de Planeación y Estadística.</t>
  </si>
  <si>
    <t>Construcción del Mapa de Riesgos de Corrupción</t>
  </si>
  <si>
    <t>2.1</t>
  </si>
  <si>
    <t>Coordinación de Planeación y Estadística y Líderes de procesos</t>
  </si>
  <si>
    <t>2.2</t>
  </si>
  <si>
    <t>Consolidación y publicación de la matriz de riesgos de corrupción para consulta de la ciudadanía</t>
  </si>
  <si>
    <t>Coordinación de Planeación y Estadística.</t>
  </si>
  <si>
    <t xml:space="preserve"> Consulta y divulgación </t>
  </si>
  <si>
    <t>3.1</t>
  </si>
  <si>
    <t>Recibir y consoldidar las observaciones enviadas por parte la ciudadanía con respecto al mapa de riesgos de corrupción</t>
  </si>
  <si>
    <t>3.2</t>
  </si>
  <si>
    <t>Publicación en firme del mapa de riesgos de corrupción pagina Web de la Entidad y en la pagina Gobierno en Línea- GEL</t>
  </si>
  <si>
    <t xml:space="preserve"> Monitoreo o revisión</t>
  </si>
  <si>
    <t>4.1</t>
  </si>
  <si>
    <t>Mapas de riesgo de los procesos con monitoreo y revisión diligenciado</t>
  </si>
  <si>
    <t>Líderes de proceso</t>
  </si>
  <si>
    <t>4.2</t>
  </si>
  <si>
    <t>4.3</t>
  </si>
  <si>
    <t>Seguimiento</t>
  </si>
  <si>
    <t>Seguimiento Oficina de control interno</t>
  </si>
  <si>
    <t>Jefe de Control Interno</t>
  </si>
  <si>
    <t>Enero - Marzo</t>
  </si>
  <si>
    <t>Abril - Junio</t>
  </si>
  <si>
    <t>Julio - Septiembre</t>
  </si>
  <si>
    <t>Octubre - Diciembre</t>
  </si>
  <si>
    <t>AVANCES</t>
  </si>
  <si>
    <t>META</t>
  </si>
  <si>
    <t>Ponderación actividad específica</t>
  </si>
  <si>
    <t>TOTAL Ejecutado</t>
  </si>
  <si>
    <t>Avance por Actividad Específica</t>
  </si>
  <si>
    <t>Descripción de Avance</t>
  </si>
  <si>
    <t>Avance por Actividad General</t>
  </si>
  <si>
    <t>5.1</t>
  </si>
  <si>
    <t>5.2</t>
  </si>
  <si>
    <t>COMPONENTES</t>
  </si>
  <si>
    <t>Ponderación de cada componente</t>
  </si>
  <si>
    <t>Gestión Riesgo de Corrupción</t>
  </si>
  <si>
    <t>Racionalización de Trámites</t>
  </si>
  <si>
    <t>Rendición de Cuentas</t>
  </si>
  <si>
    <t>Atención al Ciudadano</t>
  </si>
  <si>
    <t>Avance de cada Componente</t>
  </si>
  <si>
    <t>Avance Total</t>
  </si>
  <si>
    <t>Transparencia y Acceso a la Información</t>
  </si>
  <si>
    <t>Grupo</t>
  </si>
  <si>
    <t>Responsable</t>
  </si>
  <si>
    <t>5.3</t>
  </si>
  <si>
    <t>Realizar primer monitoreo a Mapas de riesgo de corrupción del proceso</t>
  </si>
  <si>
    <t>Realizar segundo monitoreo a Mapas de riesgo de corrupción del proceso</t>
  </si>
  <si>
    <t>Realizar tercer monitoreo a Mapas de riesgo de corrupción del proceso</t>
  </si>
  <si>
    <t>Realizar primer seguimiento a Mapas de riesgo de corrupción</t>
  </si>
  <si>
    <t>Realizar segundo seguimiento a Mapas de riesgo de corrupción</t>
  </si>
  <si>
    <t>Realizar tercer seguimiento a Mapas de riesgo de corrupción</t>
  </si>
  <si>
    <t>Revisión de la actual politica de administración de riesgos de la Unidad, para su actualizacion permanente</t>
  </si>
  <si>
    <t>Una Política de Administración de riesgos actualizada</t>
  </si>
  <si>
    <t xml:space="preserve">Una Matriz de riesgos de corrupción publicada en la página web de la Unidad www.orgsolidarias.gov.co </t>
  </si>
  <si>
    <t>Un documento de identificación y valoración de riesgos de corrupción por procesos</t>
  </si>
  <si>
    <t>Un documento de consolidación de las observaciones recibidas</t>
  </si>
  <si>
    <t>Un Mapa de riesgos de corrupción publicado</t>
  </si>
  <si>
    <t xml:space="preserve">Coordinador de Planeacion y Estadistica
</t>
  </si>
  <si>
    <t xml:space="preserve">Director de Investigaciones y Planeación 
Coordinador de Planeacion y Estadistica
</t>
  </si>
  <si>
    <t>Revisar y actualizar la identificación y valoración de los riesgos de corrupción de conformidad con la guia para la gestión del riesgo de corrupción 2018</t>
  </si>
  <si>
    <t>Revisión  de la política de administración de riesgos de la Unidad, para su actualización permanente</t>
  </si>
  <si>
    <t>Director Técnico</t>
  </si>
  <si>
    <t xml:space="preserve">Coordinador </t>
  </si>
  <si>
    <t>Revisar y actualizar la identificación y valoración de los riesgos de corrupción de conformidad con la guía para la gestión del riesgo de corrupción 2018</t>
  </si>
  <si>
    <t>Planeación y Estadística</t>
  </si>
  <si>
    <t>Consolidación y publicación de la matriz de riesgos de corrupción para consulta de la ciudadanía.</t>
  </si>
  <si>
    <t>Recibir y consolidar las observaciones enviadas por parte la ciudadanía con respecto al mapa de riesgos de corrupción</t>
  </si>
  <si>
    <t>Publicación en firme del mapa de riesgos de corrupción página Web de la Entidad y en la página Gobierno en Línea- GEL</t>
  </si>
  <si>
    <t>Control Interno</t>
  </si>
  <si>
    <t>PLAN ANTICORRUPCIÓN Y DE ATENCIÓN AL CIUDADANO</t>
  </si>
  <si>
    <t>VERSIÓN 06</t>
  </si>
  <si>
    <t>CÓDIGO UAEOS-FO-PDE-03</t>
  </si>
  <si>
    <t>FECHA EDICIÓN 30/01/2019</t>
  </si>
  <si>
    <t>Nombre de la entidad</t>
  </si>
  <si>
    <t>Unidad Administrativa Especial de Organizaciones Solidarias</t>
  </si>
  <si>
    <t>Sector Administrativo</t>
  </si>
  <si>
    <t>Trabajo</t>
  </si>
  <si>
    <t>Orden</t>
  </si>
  <si>
    <t>Nacional</t>
  </si>
  <si>
    <t>Departamento:</t>
  </si>
  <si>
    <t>Cundinamarca</t>
  </si>
  <si>
    <t>Año Vigencia:</t>
  </si>
  <si>
    <t>Municipio:</t>
  </si>
  <si>
    <t>Bogotá D.C.</t>
  </si>
  <si>
    <t>PLANEACION DE LA ESTRATEGIA DE RACIONALIZACIÓN</t>
  </si>
  <si>
    <t xml:space="preserve">
N°</t>
  </si>
  <si>
    <t>NOMBRE DEL TRÁMITE, PROCESO O PROCEDIMIENTO</t>
  </si>
  <si>
    <t>TIPO DE RACIONALIZACIÓN</t>
  </si>
  <si>
    <t>ACCIÓN ESPECÍFICA DE RACIONALIZACIÓN</t>
  </si>
  <si>
    <t>SITUACIÓN ACTUAL</t>
  </si>
  <si>
    <t>DESCRIPCIÓN DE LA MEJORA A REALIZAR AL TRÁMITE, PROCESO O PROCEDIMIENTO</t>
  </si>
  <si>
    <t>BENEFICIO AL CIUDADANO Y/O ENTIDAD</t>
  </si>
  <si>
    <t>DEPENDENCIA 
RESPONSABLE</t>
  </si>
  <si>
    <t xml:space="preserve"> FECHA REALIZACIÓN</t>
  </si>
  <si>
    <t>INICIO
dd/mm/aa</t>
  </si>
  <si>
    <t>FIN
dd/mm/aa</t>
  </si>
  <si>
    <t>Acreditación</t>
  </si>
  <si>
    <t>Normativa</t>
  </si>
  <si>
    <t>Unificar en un documento las difernetes normas que regulan el trámite de acreditación</t>
  </si>
  <si>
    <t>El trámite de acreditación actualmente se encuentra regulado por:
Resolución 221 de 2007
Resolución 110 de 2016
Resolución 332 de 2017
Circular 01 de 2018
cada uno de estos refernetes normativos establece actuaciones frente al trámite</t>
  </si>
  <si>
    <t>Consolidar en un  solo documento marco de referencia la normatividad aplicable al trámite de acreditación</t>
  </si>
  <si>
    <t xml:space="preserve">Se espera que al compliar en un solo acto administrativo el marco regulatorio del trámite de acreditación, la información sea más accesible y comprensible para el ciudadano, pues podrá encontrar toda la información en una única resoluión y no en tres. </t>
  </si>
  <si>
    <t xml:space="preserve">Grupo de Educación e Investigación
Oficina Asesora Jurídica </t>
  </si>
  <si>
    <t>INTERCAMBIO DE INFORMACIÓN (CADENAS DE TRÁMITES - VENTANILLAS ÚNICAS)</t>
  </si>
  <si>
    <t>Nombre del responsable:</t>
  </si>
  <si>
    <t>Número de teléfono:</t>
  </si>
  <si>
    <t>3275252 Ext 217</t>
  </si>
  <si>
    <t>Correo electrónico:</t>
  </si>
  <si>
    <t>Fecha aprobación del plan:</t>
  </si>
  <si>
    <t>Dirección de Investigación y Planeación</t>
  </si>
  <si>
    <t>Grupo de Educación e Investigación</t>
  </si>
  <si>
    <t xml:space="preserve">Oficina Asesora Jurídica </t>
  </si>
  <si>
    <t xml:space="preserve">Plan Anticorrupción y de Atención al Ciudadano                                                                                                                                                                                                                                        </t>
  </si>
  <si>
    <t>Componente 3: Rendición de cuentas</t>
  </si>
  <si>
    <t xml:space="preserve">Subcomponente </t>
  </si>
  <si>
    <t>Actividades</t>
  </si>
  <si>
    <t xml:space="preserve">Responsable </t>
  </si>
  <si>
    <t xml:space="preserve">Grupo </t>
  </si>
  <si>
    <t xml:space="preserve"> Información de calidad y en lenguaje comprensible</t>
  </si>
  <si>
    <t>Elaborar y publicar informes de atención al ciudadano, que incluya la medición de la satisfacción de los mismos</t>
  </si>
  <si>
    <t>2 informes elaborados y publicados (ultimo 2018 y primer semestre 2019)</t>
  </si>
  <si>
    <t>Educación e investigación (elaboración)
Comunicaciones y Prensa (publicación)</t>
  </si>
  <si>
    <t>20/01/2019
20/07/2019</t>
  </si>
  <si>
    <t>1.2</t>
  </si>
  <si>
    <t>Se elaborarán y publicarán piezas divulgativas con lenguaje ciudadano en los canales propios de la Unidad Administrativa sobre  la gestión y  resultados  de la planeación estratégica de la entidad, compromisos relacionados con la estabilización de la PAZ</t>
  </si>
  <si>
    <t>1 actividad incluida en la estrategia de Comunicaciones</t>
  </si>
  <si>
    <t>Grupo de Comunicaciones y Prensa</t>
  </si>
  <si>
    <t>1.3</t>
  </si>
  <si>
    <t>Identificar (de la matriz del DAFP) las obligaciones que tiene la entidad en materia de implementación de tareas estabilización de la PAZ y los actores para el proceso de rendición de cuentas general de la entidad</t>
  </si>
  <si>
    <t xml:space="preserve">1 documento </t>
  </si>
  <si>
    <t>1.4</t>
  </si>
  <si>
    <t>Se gestionará con los entes encargados de la televisión pública y privada, la inclusión de espacios promocionales que divulguen la Economía Solidaria, teniendo en cuenta, además, la disponibilidad presupuestal para el año en curso</t>
  </si>
  <si>
    <t>2 códigos cívicos gestionados</t>
  </si>
  <si>
    <t>Coordinador</t>
  </si>
  <si>
    <t xml:space="preserve"> Diálogo de doble vía con la ciudadanía y sus organizaciones</t>
  </si>
  <si>
    <t>Consultará con la ciudadanía propuestas, necesidades, problemáticas, etc., por medio de foros virtuales dispuestos en la página web.</t>
  </si>
  <si>
    <t xml:space="preserve">Diseñar la campaña de derechos y deberes para servidores públicos en materia de la obligación de rendición de cuentas. actividades que permitan incentivar la participación ciudadanía  </t>
  </si>
  <si>
    <t xml:space="preserve">1 campaña diseñada  </t>
  </si>
  <si>
    <t xml:space="preserve">Grupo de Comunicaciones y Prensa
Grupo de Planeación Estadística </t>
  </si>
  <si>
    <t xml:space="preserve"> 31/12/2019</t>
  </si>
  <si>
    <t>Realizar acciones que propicien encuentros con grupos de ciudadanos, para obtener insumos de mejora en el servicio al ciudadano y a la gestión misional de la Unidad</t>
  </si>
  <si>
    <t>2  encuentros de diálogo con los ciudadanos</t>
  </si>
  <si>
    <t xml:space="preserve">Educación e Investigación </t>
  </si>
  <si>
    <t>30/06/2019
30/11/2019</t>
  </si>
  <si>
    <t>2.4</t>
  </si>
  <si>
    <t>La Entidad seguirá los lineamientos establecidos para la realización de la audiencia pública, garantizando la participación de la ciudadanía en todo el proceso.</t>
  </si>
  <si>
    <t>Una audiencia realizada</t>
  </si>
  <si>
    <t xml:space="preserve">Responsabilidad </t>
  </si>
  <si>
    <t>Se entregará material educativo a los ciudadanos que participen activamente en la actividades de Rendición de Cuentas</t>
  </si>
  <si>
    <t>2 informes de evidencias de entrega del material</t>
  </si>
  <si>
    <t>15/07/2019
30/11/2019</t>
  </si>
  <si>
    <t xml:space="preserve">Disponer de herramientas pedagógicas e investigaciones para entregar a la ciudadanía como incentivo a su participación en el marco de acciones que adelante la entidad como parte del componente de rendición de cuentas </t>
  </si>
  <si>
    <t xml:space="preserve">100% de las solicitudes de material que realice el grupo de planeación para ser entregados a la ciudadanía </t>
  </si>
  <si>
    <t>A partir de 10/01/2019 y hasta 20/12/2019</t>
  </si>
  <si>
    <t>Publicaciones de experiencias en la página WEB de la entidad y en revistas publicadas en el año</t>
  </si>
  <si>
    <t>2 informes de evidencias sobre las publicaciones en la WEB</t>
  </si>
  <si>
    <t>Se realizará seguimiento semestral para evaluar la participación de los ciudadanos y crear planes de mejoramiento que permitan mejorar y aumentar dicha participación</t>
  </si>
  <si>
    <t>2 Informes de seguimiento</t>
  </si>
  <si>
    <t>Grupo de Planeación y Estadística</t>
  </si>
  <si>
    <t>15/07/2019
31/12/2019</t>
  </si>
  <si>
    <t xml:space="preserve">se realizara una identificación de los diferentes espacios en los cuales la unidad administrativa especial de organizaciones solidarias podrá tener un acercamiento con sus grupos de interés y población en general para la participación ciudadana </t>
  </si>
  <si>
    <t>1 informe de identificación de espacios de participación ciudadana</t>
  </si>
  <si>
    <t>15/07/2019  10/12/2020</t>
  </si>
  <si>
    <t>Plan Anticorrupción y de Atención al Ciudadano</t>
  </si>
  <si>
    <t>Componente 4: Atención al Ciudadano</t>
  </si>
  <si>
    <t>Actividad General</t>
  </si>
  <si>
    <t>Estructura administrativa y direccionamiento Estratégico</t>
  </si>
  <si>
    <t xml:space="preserve">Socializar el proceso de servicio al ciudadano y sus procedimientos al interior de la Unidad </t>
  </si>
  <si>
    <t xml:space="preserve">2 actividades de socialización internas del proceso de servicio al ciudadano </t>
  </si>
  <si>
    <t>1/07/2019
20/12/2019</t>
  </si>
  <si>
    <t>Implementar dos actividades al interior de la Unidad para socializar el proceso de servicio al ciudadano y recoger insumos de mejora</t>
  </si>
  <si>
    <t>Educación e Investigación</t>
  </si>
  <si>
    <t>Fortalecimiento a los canales de atención</t>
  </si>
  <si>
    <t>Fortalecer indicadores que permitan medir el desempeño de los canales de atención y consolidar estadísticas sobre tiempos de espera, tiempos de atención y ciudadanos atendidos</t>
  </si>
  <si>
    <t>2 indicadores de desempeño de los canales de atención diseñados, formulados e implementados, uno para el procedimiento de gestión de peticiones y otro para el procedimiento del trámite de acreditación</t>
  </si>
  <si>
    <t>Diseñar indicadores que permitan hacer la medición de tiempos de espera por canales de atención al ciudadano</t>
  </si>
  <si>
    <t>Aprobar la inclusión de los indicadores diseñados como parte del sistema de gestión de la calidad, proceso de servicio al ciudadano</t>
  </si>
  <si>
    <t>Dirección de Investigación y Planeación
Dirección Nacional</t>
  </si>
  <si>
    <t>Incorporar los resultados de la medición en informe presentado a la Alta Dirección y a la ciudadanía</t>
  </si>
  <si>
    <t>coordinador del grupo de educación e investigación</t>
  </si>
  <si>
    <t>Talento Humano</t>
  </si>
  <si>
    <t>Fortalecer las competencias del saber y saber hacer en los servidores públicos de la Unidad con el fin de dar orientación a los usuarios y ciudadanos del Proceso de Servicio Ciudadano.</t>
  </si>
  <si>
    <t xml:space="preserve">100% Jornadas de Sensibilización </t>
  </si>
  <si>
    <t>Socializar a todos los servidores públicos de la Unidad el Proceso de Servicio al Ciudadano, la Política, Manuales y Protocolos.</t>
  </si>
  <si>
    <t>Gestión Humana</t>
  </si>
  <si>
    <t>No.  de Inducciones a nuevos servidores públicos y contratistas</t>
  </si>
  <si>
    <t>Empoderar a través de la inducción  a los nuevos servidores públicos y contratistas competencias del saber del Proceso de Servicio al ciudadano y sus protocolos</t>
  </si>
  <si>
    <t xml:space="preserve">Gestión Humana </t>
  </si>
  <si>
    <t>Normativo y procedimental</t>
  </si>
  <si>
    <t>Realizar campañas informativas sobre la responsabilidad de los servidores públicos frente a los derechos de los ciudadanos</t>
  </si>
  <si>
    <r>
      <t xml:space="preserve">4 </t>
    </r>
    <r>
      <rPr>
        <i/>
        <sz val="9"/>
        <color theme="1"/>
        <rFont val="Arial Narrow"/>
        <family val="2"/>
      </rPr>
      <t>actividades informativas realizadas sobre  responsabilidad de los servidores públicos frente a los derechos de los ciudadanos</t>
    </r>
  </si>
  <si>
    <t>Diseñar piezas comunicativas para ser divulgadas al interior de la Unidad sobre temáticas que permitan dar a conocer la responsabilidad de los servidores públicos frente a los derechos de los ciudadanos</t>
  </si>
  <si>
    <t>Comunicaciones y Prensa</t>
  </si>
  <si>
    <t>Relacionamiento con el ciudadano</t>
  </si>
  <si>
    <t xml:space="preserve">Actualizar el documento de caracterización de ciudadanos y grupos de interés </t>
  </si>
  <si>
    <t>1 documento actualizado de caracterización de usuarios(ciudadanos) y/o grupos de interés</t>
  </si>
  <si>
    <t xml:space="preserve">Revisar la pertinencia del documento actual de caracterización de usuarios y/o grupos de interés </t>
  </si>
  <si>
    <t xml:space="preserve">Proponer acciones de mejora al documento actual de caracterización de usuarios y/o grupos de interés </t>
  </si>
  <si>
    <t>Aprobar la inclusión de las mejoras al documento de caracterización de usuarios (ciudadanos) y/o grupos de interés, como parte del sistema de gestión de la calidad, proceso de servicio al ciudadano</t>
  </si>
  <si>
    <t>Incorporar los resultados de la nueva caracterización de usuarios (ciudadanos) y/o grupos de interés en informe presentado a la Alta Dirección y a la ciudadanía</t>
  </si>
  <si>
    <t>Componente 5: Transparencia y Acceso a la Información</t>
  </si>
  <si>
    <t>Indicadores</t>
  </si>
  <si>
    <t>Lineamientos de Transparencia Activa</t>
  </si>
  <si>
    <t>Medir la oportunidad en los tiempos de respuesta a las peticiones y solicitudes de los ciudadanos por los diferentes canales de atención</t>
  </si>
  <si>
    <t>Dar respuesta a las peticiones en un término no superior a 10 días hábiles</t>
  </si>
  <si>
    <t>Promedio No. de días de respuesta de Solicitudes y Peticiones</t>
  </si>
  <si>
    <t>Diez primeros días de cada mes</t>
  </si>
  <si>
    <t>2 informes elaborados y publicados</t>
  </si>
  <si>
    <t xml:space="preserve">Número de informes publicados </t>
  </si>
  <si>
    <t>Verificar la publicación de la información mínima obligatoria de la Entidad en las secciones de la Web Institucional que determina la Ley 1712 de 2014 y la resolución 3564 de 2015 de Min TIC, en el marco de la auditoría de evaluación independiente al proceso de Comunicación y prensa</t>
  </si>
  <si>
    <t>(Información mínima publicada / Información mínima obligada a publicar por la Ley) *100</t>
  </si>
  <si>
    <t>Oficina de Control Interno</t>
  </si>
  <si>
    <t>31/06/2019</t>
  </si>
  <si>
    <t>Verificar que el o los conjuntos de Datos abiertos sean publicados tanto en la web institucional como en el portal datos.gov.co</t>
  </si>
  <si>
    <t>Conjunto de datos publicado en web y en datos.gov.co / Conjunto de datos abiertos obligado a publicar por Ley</t>
  </si>
  <si>
    <t>Grupo de Tecnologías de la Información</t>
  </si>
  <si>
    <t>30/04/2019
31/08/2019
31/12/2019</t>
  </si>
  <si>
    <t>Publicar los avances de la Estrategia GEL para la vigencia 2019, respecto de cada uno de los componentes de dicha estrategia</t>
  </si>
  <si>
    <t>3 reportes</t>
  </si>
  <si>
    <t>Reportes de Información de Avance de la Estrategia Gel en la Web Institucional</t>
  </si>
  <si>
    <t>Verificar la publicación de la Información sobre Contratación Pública en SECOP II</t>
  </si>
  <si>
    <t>Información sobre Contratación Pública registrada en SECOP / Información sobre Contratación Pública Total de la Entidad</t>
  </si>
  <si>
    <t>Jefe Oficina Asesora Jurídica</t>
  </si>
  <si>
    <t>Oficina Asesora Jurídica</t>
  </si>
  <si>
    <t>Lineamientos de Transparencia Pasiva</t>
  </si>
  <si>
    <t>Publicar en la web Informes de satisfacción ciudadana semestrales y anuales una vez sean elaborados y entregados por el procedimiento encargado.</t>
  </si>
  <si>
    <t>2 informes anuales</t>
  </si>
  <si>
    <t>Informes publicados</t>
  </si>
  <si>
    <t>Medición mensual,
publicación semestral: 17/07/2019
Publicación anual: 15/01/2019</t>
  </si>
  <si>
    <t>Elaboración los Instrumentos de Gestión de la Información</t>
  </si>
  <si>
    <t>Publicar, Revisar y/o actualizar, el inventario de activos de Información, de acuerdo a los cambios identificados.</t>
  </si>
  <si>
    <t>Reporte de Actualización y Publicación del Inventario de Activos de Información de la Entidad</t>
  </si>
  <si>
    <t>Publicación de Inventarios Documentales de conformidad con los criterios establecidos en la estrategia GEL y ley 1712 de 2014.</t>
  </si>
  <si>
    <t>16 Transferencias documentales primarias publicadas en la web institucional.</t>
  </si>
  <si>
    <t>Grado de implementación de TRD.</t>
  </si>
  <si>
    <t>Grupo de Gestión Administrativa</t>
  </si>
  <si>
    <t>3.3</t>
  </si>
  <si>
    <t xml:space="preserve">Actualización y Publicación de la Información mínima exigida por la Ley 1712 de 2014 relacionada con Gestión Documental. </t>
  </si>
  <si>
    <t>((Información Mínima Publicada /Información Mínima Obligada a Publicar por la Ley) *100)</t>
  </si>
  <si>
    <t>Criterio diferencial de accesibilidad</t>
  </si>
  <si>
    <t>Publicar los avances del desarrollo del portal dedicado para niños en donde el atractivo principal es una interfaz más llamativa y amigable para involucrarlos en el componente de la asociatividad y la solidaridad.</t>
  </si>
  <si>
    <t>reporte del desarrollo del portal web para niños</t>
  </si>
  <si>
    <t>Monitoreo del Acceso a la Información Pública</t>
  </si>
  <si>
    <t>Publicar en la web los Informes de atención al ciudadano semestral y anual una vez sean elaborados y entregados por el procedimiento encargado.</t>
  </si>
  <si>
    <t xml:space="preserve">2 informes anuales </t>
  </si>
  <si>
    <t>Informes  publicados</t>
  </si>
  <si>
    <t>TOTAL</t>
  </si>
  <si>
    <t>PORCENTAJE CUMPLIDO</t>
  </si>
  <si>
    <t>EJECUTADO</t>
  </si>
  <si>
    <t xml:space="preserve">ESPERADO </t>
  </si>
  <si>
    <t>01/02/2019 a 31/12/2019</t>
  </si>
  <si>
    <t>Jose Efraín Cuy Esteban</t>
  </si>
  <si>
    <t>jcuy@orgsolidarias.gov.co</t>
  </si>
  <si>
    <t>6 foros  virtuales realizados</t>
  </si>
  <si>
    <t xml:space="preserve">
30/06/2019
30/09/2019
30/12/2019</t>
  </si>
  <si>
    <t xml:space="preserve">Dimension </t>
  </si>
  <si>
    <t>Cumplimiento</t>
  </si>
  <si>
    <t>Ponderacion</t>
  </si>
  <si>
    <t xml:space="preserve">Porcentaje </t>
  </si>
  <si>
    <t xml:space="preserve">Gestion de Riesgo de Corrupcion </t>
  </si>
  <si>
    <t>Estrategias de Razonalizacion</t>
  </si>
  <si>
    <t>Rendicion de Cuentas</t>
  </si>
  <si>
    <t>Atencion al ciudadano</t>
  </si>
  <si>
    <t>Transparencia y Acc. Info</t>
  </si>
  <si>
    <t>Esperado</t>
  </si>
  <si>
    <t>CUATRIMESTRE 1</t>
  </si>
  <si>
    <t>CUATRIMESTRE 2</t>
  </si>
  <si>
    <t>CUATRIMESTRE 3</t>
  </si>
  <si>
    <t>DESCRIPCION DEL AVANCE 1ER CUATRIMESTRE</t>
  </si>
  <si>
    <t>DESCRIPCION DEL AVANCE 2DO CUATRIMESTRE</t>
  </si>
  <si>
    <t>DESCRIPCION DEL AVANCE 3ER CUATRIMESTRE</t>
  </si>
  <si>
    <t>DESCRIPCION AVANCE 1ER CUATRIMESTRE</t>
  </si>
  <si>
    <t>DESCRIPCION AVANCE 2DO CUATRIMESTRE</t>
  </si>
  <si>
    <t>DESCRIPCION AVANCE 3ER CUATRIMESTRE</t>
  </si>
  <si>
    <t xml:space="preserve">Enero 30 de Abril </t>
  </si>
  <si>
    <t xml:space="preserve">Mayo 30 de Agosto </t>
  </si>
  <si>
    <t xml:space="preserve">Septiembre a 30 Diciembre </t>
  </si>
  <si>
    <t>Se publicó el informe enviado por el Grupo de Educación e Investigación sobre atención al ciudadano y la satisfacción de los mismos. En la página WEB. 
https://www.orgsolidarias.gov.co/tr%C3%A1mites-y-servicios/atenci%C3%B3n/atenci%C3%B3n-al-ciudadano/resultados-de-mediciones-satisfacci%C3%B3n-ciudadana</t>
  </si>
  <si>
    <t xml:space="preserve">Se realizaron dos (2) videos de código cívico los cuales fueron subidos a la plataforma SAMI y en este momento  se están realizando ajustes de acuerdo a las recomendaciones del Alto Consejero de las Comunicaciones. De acuerdo a la instrucción de esta misma oficina para su emisión estos deben contar con el aval de la oficina de comunicaciones del Ministerio del Trabajo. </t>
  </si>
  <si>
    <t>Se realizó un (1) foro "Encuesta a la ciudadanía respecto a Plan Anticorrupción y Atención al Ciudadano Organizaciones Solidarias 2019"
https://docs.google.com/forms/d/1P3hceXMwoLwEL2CYf3ZjtRUDRqTgjucGRi-_GKXHvbQ/viewform?edit_requested=true</t>
  </si>
  <si>
    <t>Se publicó el informe enviado por el Grupo de Educación e Investigación sobre satisfacción ciudadana. En la página WEB. 
https://www.orgsolidarias.gov.co/tr%C3%A1mites-y-servicios/atenci%C3%B3n/atenci%C3%B3n-al-ciudadano/resultados-de-mediciones-satisfacci%C3%B3n-ciudadana</t>
  </si>
  <si>
    <t>Se publicó el informe enviado por el Grupo de Educación e Investigación sobre atención al ciudadano. En la página WEB. 
https://www.orgsolidarias.gov.co/tr%C3%A1mites-y-servicios/atenci%C3%B3n/atenci%C3%B3n-al-ciudadano/resultados-de-mediciones-satisfacci%C3%B3n-ciudadana</t>
  </si>
  <si>
    <t xml:space="preserve">se elaboro el documento de identificacion y valoracion de riesgos de corrupcion por procesos </t>
  </si>
  <si>
    <t>se consolido y publico la matriz de riesgos de corrupcion y se subio en la pagina web para consulta de la ciudadania</t>
  </si>
  <si>
    <t>En el primer cuatrimestre se realizó mesa de trabajo con la Oficina Asesora Jirídica, con la Dra  Angélica Varón, en donde se planteó una agenda de trabajo para ejecutar la estrategia anti-trámite 2019, con acciones que se desarrollaran desde el 1 de abril hasta el 12 de diciembre de 2019, enfocados en la optimización normativa.</t>
  </si>
  <si>
    <t>Se realizó una socialización del proceso de servicio al ciudadano dirigida hacia los servidores de toda la unidad, realizada el 27 de marzo</t>
  </si>
  <si>
    <t>Se espera iniciar en el mes de septiembre, por lo cual serán reportados en el último cuatrimestre.</t>
  </si>
  <si>
    <t>Dirección de Planeación informa que la actividad está programada para el mes de noviembre de 2019.</t>
  </si>
  <si>
    <t>Actividad para ser reportada en el último cuatrimestre de 2019.</t>
  </si>
  <si>
    <t>El Grupo de Comunicaciones y Prensa conomunica que la actividad se reportará en el último cuatrimestre de 2019.</t>
  </si>
  <si>
    <t xml:space="preserve">Se espera iniciar en el mes de junio, armonizado con el componente de gobierno electrónico - digital. En abril se hizo lectura de la guía </t>
  </si>
  <si>
    <t>La actividad está programada para el tercer cuatrimestre de 2019.</t>
  </si>
  <si>
    <t>Dirección de Planeación informa que la actividad está programada para el mes de diciembre de 2019.</t>
  </si>
  <si>
    <t>La  medición de oportunidad se incluye en los informes mensuales de atención al ciudadano; y se reporta en los indicadores del proceso al sistema de gestión de la calidad, dentro de los diez primeros dias del mes siguiente al reporte.
Mes enero: 6,12 días
Mes febrero: 2,52 días
Mes marzo: 2 días
Mes abril :</t>
  </si>
  <si>
    <t xml:space="preserve">
Informe remitido a la Dirección Técnica, aprobado por esta y publicado en https://www.orgsolidarias.gov.co/sites/default/files/archivos/Informe%20consolidado%202018%20.pdf</t>
  </si>
  <si>
    <t xml:space="preserve">Se realiza publicación del conjunto de datos de entidades acreditadas, en el portal de datos abiertos del estado colombiano, con fecha de última actualización al 14 de Junio de 2019.
Vistas: 525
Descargas: 31
https://www.datos.gov.co/Trabajo/Organizaciones-Entidades-Aplicaci-n-SIIA-Acreditad/2tsa-2de2
Se publicó el Inventario de Activos de Información de la UAEOS, fecha de actualización: 19 Junio de 2019,
Vistas: 5
Descargas: 0
https://www.datos.gov.co/Trabajo/Inventario-de-Activos-de-Informaci-n-UAEOS/swm5-3uza
Se realizó publicación del índice de información Clasificada y Reservada UAEOS, fecha de actualización: 19 Junio de 2019,
Vistas: 5
Descargas: 0
https://www.datos.gov.co/Trabajo/Indice-de-informaci-n-p-blica-clasificada-y-reserv/wpra-cq6a </t>
  </si>
  <si>
    <t>Se realiza el reporte de avance de la política de gobierno digital para el segundo trimestre de la vigencia 2019. El reporte se encuentra en la siguiente ruta: N:\ARCHIVO GTI_TRD_2019\GESTION_GEL_2019\Informes</t>
  </si>
  <si>
    <t>A la fecha se evidencia cargada toda la documentación e información en los procesos de contratación que la entidad ha adelantado en estado celebrado y en ejecución</t>
  </si>
  <si>
    <t>Se realizó revisión y actualización de los activos del proceso de gestión informática, se requiere realizar clasificación de los nuevos activos identificados. El reporte se encuentra en:  N:\ARCHIVO GTI_TRD_2019\GESTION_GEL_2019\Plan Anticorrupción\Reportes inventario</t>
  </si>
  <si>
    <t>Se realiza el reporte de avance del desarrollo  del portal dedicado para niños 
El reporte se encuentra en la siguiente ruta: N:\ARCHIVO GTI_TRD_2019\124.03 PLANES\124.03.02 Plan anticorrupción AC\1er cuatrimestre PA y AC 2019\Tics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</si>
</sst>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%"/>
    <numFmt numFmtId="165" formatCode="dd/mm/yyyy;@"/>
  </numFmts>
  <fonts count="6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</font>
    <font>
      <i/>
      <sz val="11"/>
      <name val="Calibri"/>
      <family val="2"/>
    </font>
    <font>
      <sz val="11"/>
      <color theme="1"/>
      <name val="Calibri"/>
      <family val="2"/>
    </font>
    <font>
      <i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 Light"/>
      <family val="2"/>
      <scheme val="major"/>
    </font>
    <font>
      <sz val="10"/>
      <color theme="1"/>
      <name val="Calibri Light"/>
      <family val="2"/>
      <scheme val="major"/>
    </font>
    <font>
      <b/>
      <sz val="10"/>
      <color theme="0"/>
      <name val="Calibri Light"/>
      <family val="2"/>
      <scheme val="major"/>
    </font>
    <font>
      <b/>
      <sz val="10"/>
      <color rgb="FF000000"/>
      <name val="Arial Narrow"/>
      <family val="2"/>
    </font>
    <font>
      <i/>
      <sz val="10"/>
      <color rgb="FF000000"/>
      <name val="Arial Narrow"/>
      <family val="2"/>
    </font>
    <font>
      <i/>
      <sz val="10"/>
      <color theme="1"/>
      <name val="Arial Narrow"/>
      <family val="2"/>
    </font>
    <font>
      <sz val="10"/>
      <color rgb="FF000000"/>
      <name val="Arial Narrow"/>
      <family val="2"/>
    </font>
    <font>
      <b/>
      <i/>
      <sz val="10"/>
      <color rgb="FF000000"/>
      <name val="Arial Narrow"/>
      <family val="2"/>
    </font>
    <font>
      <sz val="12"/>
      <color theme="1"/>
      <name val="Arial"/>
      <family val="2"/>
    </font>
    <font>
      <b/>
      <i/>
      <sz val="12"/>
      <color theme="1"/>
      <name val="Arial"/>
      <family val="2"/>
    </font>
    <font>
      <b/>
      <sz val="8"/>
      <color theme="1"/>
      <name val="Arial"/>
      <family val="2"/>
    </font>
    <font>
      <b/>
      <sz val="12"/>
      <name val="Arial"/>
      <family val="2"/>
    </font>
    <font>
      <b/>
      <sz val="10"/>
      <color indexed="8"/>
      <name val="Arial"/>
      <family val="2"/>
    </font>
    <font>
      <sz val="10"/>
      <color indexed="8"/>
      <name val="Arial Narrow"/>
      <family val="2"/>
    </font>
    <font>
      <b/>
      <sz val="20"/>
      <color indexed="21"/>
      <name val="Arial Narrow"/>
      <family val="2"/>
    </font>
    <font>
      <b/>
      <sz val="12"/>
      <color indexed="8"/>
      <name val="Arial Narrow"/>
      <family val="2"/>
    </font>
    <font>
      <b/>
      <sz val="12"/>
      <color indexed="8"/>
      <name val="Arial"/>
      <family val="2"/>
    </font>
    <font>
      <b/>
      <sz val="10"/>
      <name val="Arial"/>
      <family val="2"/>
    </font>
    <font>
      <sz val="10"/>
      <name val="Arial Narrow"/>
      <family val="2"/>
    </font>
    <font>
      <b/>
      <sz val="10"/>
      <color indexed="9"/>
      <name val="Arial Narrow"/>
      <family val="2"/>
    </font>
    <font>
      <sz val="10"/>
      <color indexed="8"/>
      <name val="Arial"/>
      <family val="2"/>
    </font>
    <font>
      <sz val="11"/>
      <color indexed="8"/>
      <name val="Arial"/>
      <family val="2"/>
    </font>
    <font>
      <sz val="12"/>
      <color indexed="8"/>
      <name val="Arial"/>
      <family val="2"/>
    </font>
    <font>
      <b/>
      <sz val="9"/>
      <color indexed="8"/>
      <name val="Arial"/>
      <family val="2"/>
    </font>
    <font>
      <u/>
      <sz val="11"/>
      <color theme="10"/>
      <name val="Calibri"/>
      <family val="2"/>
      <scheme val="minor"/>
    </font>
    <font>
      <b/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4"/>
      <name val="Arial"/>
      <family val="2"/>
    </font>
    <font>
      <sz val="12"/>
      <color indexed="81"/>
      <name val="Tahoma"/>
      <family val="2"/>
    </font>
    <font>
      <sz val="10"/>
      <color indexed="81"/>
      <name val="Tahoma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0"/>
      <color theme="1"/>
      <name val="Arial Narrow"/>
      <family val="2"/>
    </font>
    <font>
      <b/>
      <i/>
      <sz val="10"/>
      <color theme="1"/>
      <name val="Arial Narrow"/>
      <family val="2"/>
    </font>
    <font>
      <b/>
      <sz val="9"/>
      <color rgb="FF000000"/>
      <name val="Arial Narrow"/>
      <family val="2"/>
    </font>
    <font>
      <b/>
      <i/>
      <sz val="9"/>
      <color theme="1"/>
      <name val="Arial Narrow"/>
      <family val="2"/>
    </font>
    <font>
      <b/>
      <i/>
      <sz val="9"/>
      <color rgb="FF000000"/>
      <name val="Arial Narrow"/>
      <family val="2"/>
    </font>
    <font>
      <i/>
      <sz val="9"/>
      <color rgb="FF000000"/>
      <name val="Arial Narrow"/>
      <family val="2"/>
    </font>
    <font>
      <i/>
      <sz val="9"/>
      <color theme="1"/>
      <name val="Arial Narrow"/>
      <family val="2"/>
    </font>
    <font>
      <sz val="9"/>
      <color theme="1"/>
      <name val="Arial Narrow"/>
      <family val="2"/>
    </font>
    <font>
      <b/>
      <sz val="8"/>
      <color theme="1"/>
      <name val="Arial Narrow"/>
      <family val="2"/>
    </font>
    <font>
      <b/>
      <i/>
      <sz val="8"/>
      <color theme="1"/>
      <name val="Arial Narrow"/>
      <family val="2"/>
    </font>
    <font>
      <i/>
      <sz val="8"/>
      <color theme="1"/>
      <name val="Arial Narrow"/>
      <family val="2"/>
    </font>
    <font>
      <sz val="8"/>
      <color theme="1"/>
      <name val="Arial Narrow"/>
      <family val="2"/>
    </font>
    <font>
      <sz val="10"/>
      <color theme="1"/>
      <name val="Arial Narrow"/>
      <family val="2"/>
    </font>
    <font>
      <sz val="11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B4C6E7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C5D9F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59999389629810485"/>
        <bgColor indexed="64"/>
      </patternFill>
    </fill>
  </fills>
  <borders count="84">
    <border>
      <left/>
      <right/>
      <top/>
      <bottom/>
      <diagonal/>
    </border>
    <border>
      <left style="medium">
        <color theme="3"/>
      </left>
      <right/>
      <top style="medium">
        <color theme="3"/>
      </top>
      <bottom style="medium">
        <color theme="3"/>
      </bottom>
      <diagonal/>
    </border>
    <border>
      <left/>
      <right style="medium">
        <color theme="3"/>
      </right>
      <top style="medium">
        <color theme="3"/>
      </top>
      <bottom style="medium">
        <color theme="3"/>
      </bottom>
      <diagonal/>
    </border>
    <border>
      <left style="medium">
        <color theme="3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medium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medium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medium">
        <color theme="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medium">
        <color theme="3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3"/>
      </left>
      <right style="thin">
        <color theme="3"/>
      </right>
      <top style="medium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medium">
        <color theme="3"/>
      </top>
      <bottom style="thin">
        <color theme="3"/>
      </bottom>
      <diagonal/>
    </border>
    <border>
      <left style="medium">
        <color theme="3"/>
      </left>
      <right style="medium">
        <color theme="3"/>
      </right>
      <top style="medium">
        <color theme="3"/>
      </top>
      <bottom style="medium">
        <color theme="3"/>
      </bottom>
      <diagonal/>
    </border>
    <border>
      <left style="medium">
        <color theme="3"/>
      </left>
      <right style="medium">
        <color theme="3"/>
      </right>
      <top/>
      <bottom style="thin">
        <color indexed="64"/>
      </bottom>
      <diagonal/>
    </border>
    <border>
      <left style="medium">
        <color theme="3"/>
      </left>
      <right style="medium">
        <color theme="3"/>
      </right>
      <top/>
      <bottom style="medium">
        <color theme="3"/>
      </bottom>
      <diagonal/>
    </border>
    <border>
      <left style="medium">
        <color theme="3"/>
      </left>
      <right/>
      <top/>
      <bottom style="thin">
        <color indexed="64"/>
      </bottom>
      <diagonal/>
    </border>
    <border>
      <left style="medium">
        <color theme="3"/>
      </left>
      <right/>
      <top style="thin">
        <color indexed="64"/>
      </top>
      <bottom style="thin">
        <color indexed="64"/>
      </bottom>
      <diagonal/>
    </border>
    <border>
      <left style="medium">
        <color theme="3"/>
      </left>
      <right/>
      <top style="thin">
        <color indexed="64"/>
      </top>
      <bottom style="medium">
        <color theme="3"/>
      </bottom>
      <diagonal/>
    </border>
    <border>
      <left style="medium">
        <color theme="3"/>
      </left>
      <right style="medium">
        <color theme="3"/>
      </right>
      <top style="thin">
        <color indexed="64"/>
      </top>
      <bottom style="thin">
        <color indexed="64"/>
      </bottom>
      <diagonal/>
    </border>
    <border>
      <left style="medium">
        <color theme="3"/>
      </left>
      <right style="medium">
        <color theme="3"/>
      </right>
      <top style="thin">
        <color indexed="64"/>
      </top>
      <bottom style="medium">
        <color theme="3"/>
      </bottom>
      <diagonal/>
    </border>
    <border>
      <left style="thin">
        <color theme="3"/>
      </left>
      <right style="thin">
        <color theme="3"/>
      </right>
      <top/>
      <bottom style="medium">
        <color theme="3"/>
      </bottom>
      <diagonal/>
    </border>
    <border>
      <left/>
      <right style="thin">
        <color theme="3"/>
      </right>
      <top style="medium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medium">
        <color theme="3"/>
      </bottom>
      <diagonal/>
    </border>
    <border>
      <left style="medium">
        <color theme="3"/>
      </left>
      <right/>
      <top/>
      <bottom style="medium">
        <color theme="3"/>
      </bottom>
      <diagonal/>
    </border>
    <border>
      <left/>
      <right/>
      <top/>
      <bottom style="medium">
        <color theme="3"/>
      </bottom>
      <diagonal/>
    </border>
    <border>
      <left style="thin">
        <color theme="3"/>
      </left>
      <right style="medium">
        <color theme="4" tint="-0.24994659260841701"/>
      </right>
      <top/>
      <bottom style="medium">
        <color theme="3"/>
      </bottom>
      <diagonal/>
    </border>
    <border>
      <left style="medium">
        <color theme="4" tint="-0.24994659260841701"/>
      </left>
      <right style="thin">
        <color theme="3"/>
      </right>
      <top/>
      <bottom style="medium">
        <color theme="3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theme="3"/>
      </right>
      <top/>
      <bottom/>
      <diagonal/>
    </border>
    <border>
      <left/>
      <right style="medium">
        <color rgb="FF44546A"/>
      </right>
      <top/>
      <bottom style="medium">
        <color rgb="FF44546A"/>
      </bottom>
      <diagonal/>
    </border>
    <border>
      <left/>
      <right/>
      <top/>
      <bottom style="medium">
        <color rgb="FF44546A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44546A"/>
      </left>
      <right/>
      <top/>
      <bottom style="medium">
        <color rgb="FF44546A"/>
      </bottom>
      <diagonal/>
    </border>
    <border>
      <left/>
      <right style="medium">
        <color rgb="FF44546A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44546A"/>
      </left>
      <right style="medium">
        <color rgb="FF44546A"/>
      </right>
      <top/>
      <bottom/>
      <diagonal/>
    </border>
    <border>
      <left style="medium">
        <color rgb="FF44546A"/>
      </left>
      <right style="medium">
        <color rgb="FF44546A"/>
      </right>
      <top/>
      <bottom style="medium">
        <color rgb="FF44546A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44546A"/>
      </left>
      <right/>
      <top style="medium">
        <color indexed="64"/>
      </top>
      <bottom style="medium">
        <color rgb="FF44546A"/>
      </bottom>
      <diagonal/>
    </border>
    <border>
      <left/>
      <right style="medium">
        <color rgb="FF44546A"/>
      </right>
      <top style="medium">
        <color indexed="64"/>
      </top>
      <bottom style="medium">
        <color rgb="FF44546A"/>
      </bottom>
      <diagonal/>
    </border>
    <border>
      <left style="medium">
        <color rgb="FF44546A"/>
      </left>
      <right style="medium">
        <color rgb="FF44546A"/>
      </right>
      <top style="medium">
        <color rgb="FF44546A"/>
      </top>
      <bottom/>
      <diagonal/>
    </border>
    <border>
      <left style="medium">
        <color rgb="FF44546A"/>
      </left>
      <right style="medium">
        <color indexed="64"/>
      </right>
      <top style="medium">
        <color rgb="FF44546A"/>
      </top>
      <bottom/>
      <diagonal/>
    </border>
    <border>
      <left style="medium">
        <color rgb="FF44546A"/>
      </left>
      <right/>
      <top style="medium">
        <color rgb="FF44546A"/>
      </top>
      <bottom/>
      <diagonal/>
    </border>
    <border>
      <left style="medium">
        <color indexed="64"/>
      </left>
      <right style="medium">
        <color rgb="FF44546A"/>
      </right>
      <top style="medium">
        <color indexed="64"/>
      </top>
      <bottom style="medium">
        <color indexed="64"/>
      </bottom>
      <diagonal/>
    </border>
    <border>
      <left/>
      <right style="medium">
        <color rgb="FF44546A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12" fillId="0" borderId="0"/>
    <xf numFmtId="0" fontId="12" fillId="0" borderId="0"/>
    <xf numFmtId="0" fontId="37" fillId="0" borderId="0" applyNumberFormat="0" applyFill="0" applyBorder="0" applyAlignment="0" applyProtection="0"/>
  </cellStyleXfs>
  <cellXfs count="414">
    <xf numFmtId="0" fontId="0" fillId="0" borderId="0" xfId="0"/>
    <xf numFmtId="0" fontId="0" fillId="2" borderId="0" xfId="0" applyFill="1"/>
    <xf numFmtId="0" fontId="6" fillId="3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justify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justify" vertical="center" wrapText="1"/>
    </xf>
    <xf numFmtId="0" fontId="0" fillId="2" borderId="0" xfId="0" applyFill="1" applyAlignment="1">
      <alignment horizontal="center"/>
    </xf>
    <xf numFmtId="9" fontId="11" fillId="2" borderId="6" xfId="1" applyFont="1" applyFill="1" applyBorder="1" applyAlignment="1" applyProtection="1">
      <alignment horizontal="center" vertical="center"/>
      <protection locked="0"/>
    </xf>
    <xf numFmtId="9" fontId="11" fillId="2" borderId="6" xfId="1" applyFont="1" applyFill="1" applyBorder="1" applyAlignment="1">
      <alignment horizontal="center" vertical="center"/>
    </xf>
    <xf numFmtId="9" fontId="11" fillId="2" borderId="6" xfId="0" applyNumberFormat="1" applyFont="1" applyFill="1" applyBorder="1" applyAlignment="1">
      <alignment horizontal="center" vertical="center"/>
    </xf>
    <xf numFmtId="9" fontId="11" fillId="2" borderId="18" xfId="1" applyFont="1" applyFill="1" applyBorder="1" applyAlignment="1" applyProtection="1">
      <alignment horizontal="center" vertical="center"/>
      <protection locked="0"/>
    </xf>
    <xf numFmtId="9" fontId="11" fillId="2" borderId="18" xfId="1" applyFont="1" applyFill="1" applyBorder="1" applyAlignment="1">
      <alignment horizontal="center" vertical="center"/>
    </xf>
    <xf numFmtId="9" fontId="11" fillId="2" borderId="18" xfId="0" applyNumberFormat="1" applyFont="1" applyFill="1" applyBorder="1" applyAlignment="1">
      <alignment horizontal="center" vertical="center"/>
    </xf>
    <xf numFmtId="9" fontId="11" fillId="2" borderId="9" xfId="1" applyFont="1" applyFill="1" applyBorder="1" applyAlignment="1" applyProtection="1">
      <alignment horizontal="center" vertical="center"/>
      <protection locked="0"/>
    </xf>
    <xf numFmtId="9" fontId="11" fillId="2" borderId="9" xfId="1" applyFont="1" applyFill="1" applyBorder="1" applyAlignment="1">
      <alignment horizontal="center" vertical="center"/>
    </xf>
    <xf numFmtId="9" fontId="11" fillId="2" borderId="9" xfId="0" applyNumberFormat="1" applyFont="1" applyFill="1" applyBorder="1" applyAlignment="1">
      <alignment horizontal="center" vertical="center"/>
    </xf>
    <xf numFmtId="0" fontId="13" fillId="0" borderId="23" xfId="0" applyFont="1" applyBorder="1"/>
    <xf numFmtId="0" fontId="13" fillId="0" borderId="24" xfId="0" applyFont="1" applyBorder="1"/>
    <xf numFmtId="0" fontId="13" fillId="0" borderId="25" xfId="0" applyFont="1" applyBorder="1"/>
    <xf numFmtId="164" fontId="14" fillId="0" borderId="21" xfId="0" applyNumberFormat="1" applyFont="1" applyBorder="1" applyAlignment="1">
      <alignment horizontal="center"/>
    </xf>
    <xf numFmtId="9" fontId="14" fillId="0" borderId="21" xfId="0" applyNumberFormat="1" applyFont="1" applyBorder="1" applyAlignment="1">
      <alignment horizontal="center"/>
    </xf>
    <xf numFmtId="164" fontId="14" fillId="0" borderId="21" xfId="1" applyNumberFormat="1" applyFont="1" applyBorder="1" applyAlignment="1">
      <alignment horizontal="center"/>
    </xf>
    <xf numFmtId="164" fontId="14" fillId="0" borderId="26" xfId="0" applyNumberFormat="1" applyFont="1" applyBorder="1" applyAlignment="1">
      <alignment horizontal="center"/>
    </xf>
    <xf numFmtId="164" fontId="14" fillId="0" borderId="27" xfId="0" applyNumberFormat="1" applyFont="1" applyBorder="1" applyAlignment="1">
      <alignment horizontal="center"/>
    </xf>
    <xf numFmtId="9" fontId="14" fillId="0" borderId="22" xfId="0" applyNumberFormat="1" applyFont="1" applyBorder="1" applyAlignment="1">
      <alignment horizontal="center"/>
    </xf>
    <xf numFmtId="164" fontId="14" fillId="0" borderId="22" xfId="1" applyNumberFormat="1" applyFont="1" applyBorder="1" applyAlignment="1">
      <alignment horizontal="center"/>
    </xf>
    <xf numFmtId="164" fontId="14" fillId="2" borderId="1" xfId="0" applyNumberFormat="1" applyFont="1" applyFill="1" applyBorder="1" applyAlignment="1">
      <alignment horizontal="center" vertical="center"/>
    </xf>
    <xf numFmtId="9" fontId="14" fillId="2" borderId="20" xfId="0" applyNumberFormat="1" applyFont="1" applyFill="1" applyBorder="1" applyAlignment="1">
      <alignment horizontal="center" vertical="center"/>
    </xf>
    <xf numFmtId="164" fontId="14" fillId="2" borderId="2" xfId="0" applyNumberFormat="1" applyFont="1" applyFill="1" applyBorder="1" applyAlignment="1">
      <alignment horizontal="center" vertical="center"/>
    </xf>
    <xf numFmtId="0" fontId="15" fillId="4" borderId="1" xfId="0" applyFont="1" applyFill="1" applyBorder="1" applyAlignment="1">
      <alignment horizontal="center" vertical="center"/>
    </xf>
    <xf numFmtId="0" fontId="15" fillId="4" borderId="20" xfId="0" applyFont="1" applyFill="1" applyBorder="1" applyAlignment="1">
      <alignment horizontal="center" vertical="center" wrapText="1"/>
    </xf>
    <xf numFmtId="0" fontId="10" fillId="2" borderId="19" xfId="0" applyFont="1" applyFill="1" applyBorder="1" applyAlignment="1" applyProtection="1">
      <alignment horizontal="justify" vertical="center" wrapText="1"/>
      <protection locked="0"/>
    </xf>
    <xf numFmtId="0" fontId="10" fillId="2" borderId="7" xfId="0" applyFont="1" applyFill="1" applyBorder="1" applyAlignment="1" applyProtection="1">
      <alignment horizontal="justify" vertical="center" wrapText="1"/>
      <protection locked="0"/>
    </xf>
    <xf numFmtId="0" fontId="10" fillId="2" borderId="10" xfId="0" applyFont="1" applyFill="1" applyBorder="1" applyAlignment="1" applyProtection="1">
      <alignment horizontal="justify" vertical="center" wrapText="1"/>
      <protection locked="0"/>
    </xf>
    <xf numFmtId="0" fontId="7" fillId="2" borderId="12" xfId="0" applyFont="1" applyFill="1" applyBorder="1" applyAlignment="1">
      <alignment horizontal="justify" vertical="center" wrapText="1"/>
    </xf>
    <xf numFmtId="0" fontId="7" fillId="2" borderId="13" xfId="0" applyFont="1" applyFill="1" applyBorder="1" applyAlignment="1">
      <alignment horizontal="justify" vertical="center" wrapText="1"/>
    </xf>
    <xf numFmtId="0" fontId="7" fillId="2" borderId="13" xfId="0" applyFont="1" applyFill="1" applyBorder="1" applyAlignment="1">
      <alignment horizontal="justify" vertical="center"/>
    </xf>
    <xf numFmtId="0" fontId="7" fillId="2" borderId="13" xfId="0" applyFont="1" applyFill="1" applyBorder="1" applyAlignment="1">
      <alignment horizontal="center" vertical="center"/>
    </xf>
    <xf numFmtId="9" fontId="11" fillId="2" borderId="29" xfId="1" applyFont="1" applyFill="1" applyBorder="1" applyAlignment="1" applyProtection="1">
      <alignment horizontal="center" vertical="center"/>
      <protection locked="0"/>
    </xf>
    <xf numFmtId="9" fontId="11" fillId="2" borderId="30" xfId="1" applyFont="1" applyFill="1" applyBorder="1" applyAlignment="1" applyProtection="1">
      <alignment horizontal="center" vertical="center"/>
      <protection locked="0"/>
    </xf>
    <xf numFmtId="9" fontId="11" fillId="2" borderId="31" xfId="1" applyFont="1" applyFill="1" applyBorder="1" applyAlignment="1" applyProtection="1">
      <alignment horizontal="center" vertical="center"/>
      <protection locked="0"/>
    </xf>
    <xf numFmtId="14" fontId="8" fillId="0" borderId="11" xfId="0" applyNumberFormat="1" applyFont="1" applyFill="1" applyBorder="1" applyAlignment="1">
      <alignment horizontal="center" vertical="center"/>
    </xf>
    <xf numFmtId="14" fontId="7" fillId="2" borderId="11" xfId="0" applyNumberFormat="1" applyFont="1" applyFill="1" applyBorder="1" applyAlignment="1">
      <alignment horizontal="center" vertical="center"/>
    </xf>
    <xf numFmtId="0" fontId="10" fillId="2" borderId="17" xfId="0" applyFont="1" applyFill="1" applyBorder="1" applyAlignment="1">
      <alignment horizontal="center" vertical="center" wrapText="1"/>
    </xf>
    <xf numFmtId="0" fontId="6" fillId="2" borderId="32" xfId="0" applyFont="1" applyFill="1" applyBorder="1" applyAlignment="1">
      <alignment horizontal="center" vertical="center"/>
    </xf>
    <xf numFmtId="0" fontId="6" fillId="2" borderId="33" xfId="0" applyFont="1" applyFill="1" applyBorder="1" applyAlignment="1">
      <alignment horizontal="center" vertical="center" wrapText="1"/>
    </xf>
    <xf numFmtId="0" fontId="6" fillId="2" borderId="28" xfId="0" applyFont="1" applyFill="1" applyBorder="1" applyAlignment="1">
      <alignment horizontal="center" vertical="center" wrapText="1"/>
    </xf>
    <xf numFmtId="0" fontId="6" fillId="2" borderId="28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 wrapText="1"/>
    </xf>
    <xf numFmtId="0" fontId="10" fillId="2" borderId="16" xfId="0" applyFont="1" applyFill="1" applyBorder="1" applyAlignment="1">
      <alignment horizontal="center" vertical="center"/>
    </xf>
    <xf numFmtId="0" fontId="10" fillId="2" borderId="17" xfId="0" applyFont="1" applyFill="1" applyBorder="1" applyAlignment="1">
      <alignment horizontal="center" vertical="center"/>
    </xf>
    <xf numFmtId="0" fontId="10" fillId="2" borderId="36" xfId="0" applyFont="1" applyFill="1" applyBorder="1" applyAlignment="1">
      <alignment horizontal="center" vertical="center" wrapText="1"/>
    </xf>
    <xf numFmtId="0" fontId="10" fillId="2" borderId="37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7" fillId="2" borderId="13" xfId="0" applyFont="1" applyFill="1" applyBorder="1" applyAlignment="1">
      <alignment horizontal="left" vertical="center"/>
    </xf>
    <xf numFmtId="0" fontId="2" fillId="0" borderId="6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justify" vertical="center" wrapText="1"/>
    </xf>
    <xf numFmtId="0" fontId="7" fillId="0" borderId="9" xfId="0" applyFont="1" applyFill="1" applyBorder="1" applyAlignment="1">
      <alignment horizontal="justify" vertical="center" wrapText="1"/>
    </xf>
    <xf numFmtId="0" fontId="7" fillId="0" borderId="13" xfId="0" applyFont="1" applyFill="1" applyBorder="1" applyAlignment="1">
      <alignment horizontal="center" vertical="center"/>
    </xf>
    <xf numFmtId="14" fontId="7" fillId="0" borderId="11" xfId="0" applyNumberFormat="1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/>
    </xf>
    <xf numFmtId="14" fontId="9" fillId="0" borderId="11" xfId="0" applyNumberFormat="1" applyFont="1" applyFill="1" applyBorder="1" applyAlignment="1">
      <alignment horizontal="center" vertical="center"/>
    </xf>
    <xf numFmtId="14" fontId="8" fillId="2" borderId="11" xfId="0" applyNumberFormat="1" applyFont="1" applyFill="1" applyBorder="1" applyAlignment="1">
      <alignment horizontal="center" vertical="center"/>
    </xf>
    <xf numFmtId="0" fontId="16" fillId="2" borderId="52" xfId="0" applyFont="1" applyFill="1" applyBorder="1" applyAlignment="1">
      <alignment horizontal="center" vertical="center" wrapText="1"/>
    </xf>
    <xf numFmtId="0" fontId="17" fillId="2" borderId="52" xfId="0" applyFont="1" applyFill="1" applyBorder="1" applyAlignment="1">
      <alignment horizontal="justify" vertical="center" wrapText="1"/>
    </xf>
    <xf numFmtId="0" fontId="18" fillId="2" borderId="43" xfId="0" applyFont="1" applyFill="1" applyBorder="1" applyAlignment="1">
      <alignment vertical="center" wrapText="1"/>
    </xf>
    <xf numFmtId="0" fontId="17" fillId="2" borderId="53" xfId="0" applyFont="1" applyFill="1" applyBorder="1" applyAlignment="1">
      <alignment horizontal="justify" vertical="center" wrapText="1"/>
    </xf>
    <xf numFmtId="14" fontId="18" fillId="2" borderId="44" xfId="0" applyNumberFormat="1" applyFont="1" applyFill="1" applyBorder="1" applyAlignment="1">
      <alignment horizontal="center" vertical="center"/>
    </xf>
    <xf numFmtId="0" fontId="16" fillId="2" borderId="55" xfId="0" applyFont="1" applyFill="1" applyBorder="1" applyAlignment="1">
      <alignment horizontal="center" vertical="center" wrapText="1"/>
    </xf>
    <xf numFmtId="0" fontId="17" fillId="2" borderId="56" xfId="0" applyFont="1" applyFill="1" applyBorder="1" applyAlignment="1">
      <alignment horizontal="justify" vertical="center" wrapText="1"/>
    </xf>
    <xf numFmtId="0" fontId="17" fillId="2" borderId="48" xfId="0" applyFont="1" applyFill="1" applyBorder="1" applyAlignment="1">
      <alignment horizontal="center" vertical="center" wrapText="1"/>
    </xf>
    <xf numFmtId="14" fontId="18" fillId="2" borderId="40" xfId="0" applyNumberFormat="1" applyFont="1" applyFill="1" applyBorder="1" applyAlignment="1">
      <alignment horizontal="center" vertical="center"/>
    </xf>
    <xf numFmtId="0" fontId="16" fillId="2" borderId="38" xfId="0" applyFont="1" applyFill="1" applyBorder="1" applyAlignment="1">
      <alignment horizontal="center" vertical="center" wrapText="1"/>
    </xf>
    <xf numFmtId="0" fontId="17" fillId="2" borderId="38" xfId="0" applyFont="1" applyFill="1" applyBorder="1" applyAlignment="1">
      <alignment horizontal="justify" vertical="center" wrapText="1"/>
    </xf>
    <xf numFmtId="0" fontId="17" fillId="2" borderId="39" xfId="0" applyFont="1" applyFill="1" applyBorder="1" applyAlignment="1">
      <alignment horizontal="center" vertical="center"/>
    </xf>
    <xf numFmtId="14" fontId="18" fillId="2" borderId="41" xfId="0" applyNumberFormat="1" applyFont="1" applyFill="1" applyBorder="1" applyAlignment="1">
      <alignment horizontal="center" vertical="center"/>
    </xf>
    <xf numFmtId="0" fontId="17" fillId="2" borderId="39" xfId="0" applyFont="1" applyFill="1" applyBorder="1" applyAlignment="1">
      <alignment vertical="center"/>
    </xf>
    <xf numFmtId="0" fontId="17" fillId="2" borderId="42" xfId="0" applyFont="1" applyFill="1" applyBorder="1" applyAlignment="1">
      <alignment horizontal="center" vertical="center"/>
    </xf>
    <xf numFmtId="14" fontId="17" fillId="2" borderId="41" xfId="0" applyNumberFormat="1" applyFont="1" applyFill="1" applyBorder="1" applyAlignment="1">
      <alignment horizontal="center" vertical="center"/>
    </xf>
    <xf numFmtId="0" fontId="19" fillId="2" borderId="39" xfId="0" applyFont="1" applyFill="1" applyBorder="1" applyAlignment="1">
      <alignment horizontal="center" vertical="center"/>
    </xf>
    <xf numFmtId="14" fontId="19" fillId="2" borderId="41" xfId="0" applyNumberFormat="1" applyFont="1" applyFill="1" applyBorder="1" applyAlignment="1">
      <alignment horizontal="center" vertical="center"/>
    </xf>
    <xf numFmtId="0" fontId="20" fillId="3" borderId="42" xfId="0" applyFont="1" applyFill="1" applyBorder="1" applyAlignment="1">
      <alignment horizontal="center" vertical="center"/>
    </xf>
    <xf numFmtId="0" fontId="20" fillId="3" borderId="39" xfId="0" applyFont="1" applyFill="1" applyBorder="1" applyAlignment="1">
      <alignment horizontal="center" vertical="center" wrapText="1"/>
    </xf>
    <xf numFmtId="0" fontId="20" fillId="3" borderId="46" xfId="0" applyFont="1" applyFill="1" applyBorder="1" applyAlignment="1">
      <alignment horizontal="center" vertical="center" wrapText="1"/>
    </xf>
    <xf numFmtId="0" fontId="20" fillId="3" borderId="38" xfId="0" applyFont="1" applyFill="1" applyBorder="1" applyAlignment="1">
      <alignment horizontal="center" vertical="center"/>
    </xf>
    <xf numFmtId="0" fontId="20" fillId="3" borderId="52" xfId="0" applyFont="1" applyFill="1" applyBorder="1" applyAlignment="1">
      <alignment horizontal="center" vertical="center" wrapText="1"/>
    </xf>
    <xf numFmtId="0" fontId="12" fillId="0" borderId="0" xfId="3"/>
    <xf numFmtId="0" fontId="24" fillId="0" borderId="60" xfId="3" applyFont="1" applyBorder="1" applyAlignment="1" applyProtection="1">
      <alignment horizontal="center" vertical="center" wrapText="1"/>
    </xf>
    <xf numFmtId="0" fontId="24" fillId="0" borderId="0" xfId="3" applyFont="1" applyBorder="1" applyAlignment="1" applyProtection="1">
      <alignment horizontal="center" vertical="center" wrapText="1"/>
    </xf>
    <xf numFmtId="0" fontId="24" fillId="0" borderId="15" xfId="3" applyFont="1" applyBorder="1" applyAlignment="1" applyProtection="1">
      <alignment horizontal="center" vertical="center" wrapText="1"/>
    </xf>
    <xf numFmtId="0" fontId="12" fillId="0" borderId="60" xfId="3" applyBorder="1" applyProtection="1"/>
    <xf numFmtId="0" fontId="25" fillId="5" borderId="0" xfId="3" applyFont="1" applyFill="1" applyBorder="1" applyAlignment="1" applyProtection="1">
      <alignment vertical="center" wrapText="1"/>
    </xf>
    <xf numFmtId="0" fontId="12" fillId="0" borderId="0" xfId="3" applyBorder="1" applyProtection="1"/>
    <xf numFmtId="0" fontId="26" fillId="0" borderId="60" xfId="3" applyFont="1" applyBorder="1" applyAlignment="1" applyProtection="1">
      <alignment horizontal="justify" vertical="top" wrapText="1"/>
    </xf>
    <xf numFmtId="0" fontId="27" fillId="0" borderId="0" xfId="3" applyFont="1" applyBorder="1" applyAlignment="1" applyProtection="1">
      <alignment horizontal="center" vertical="center" wrapText="1"/>
    </xf>
    <xf numFmtId="0" fontId="27" fillId="0" borderId="15" xfId="3" applyFont="1" applyBorder="1" applyAlignment="1" applyProtection="1">
      <alignment horizontal="center" vertical="center" wrapText="1"/>
    </xf>
    <xf numFmtId="0" fontId="25" fillId="0" borderId="0" xfId="3" applyFont="1" applyBorder="1" applyAlignment="1" applyProtection="1">
      <alignment vertical="center" wrapText="1"/>
    </xf>
    <xf numFmtId="0" fontId="25" fillId="0" borderId="0" xfId="3" applyFont="1" applyBorder="1" applyAlignment="1" applyProtection="1">
      <alignment horizontal="right" vertical="center" wrapText="1"/>
    </xf>
    <xf numFmtId="0" fontId="25" fillId="0" borderId="11" xfId="3" applyFont="1" applyFill="1" applyBorder="1" applyAlignment="1" applyProtection="1">
      <alignment horizontal="center" vertical="center" wrapText="1"/>
    </xf>
    <xf numFmtId="0" fontId="12" fillId="0" borderId="15" xfId="3" applyBorder="1" applyProtection="1"/>
    <xf numFmtId="0" fontId="28" fillId="0" borderId="60" xfId="3" applyFont="1" applyBorder="1" applyAlignment="1" applyProtection="1">
      <alignment horizontal="justify" vertical="top" wrapText="1"/>
    </xf>
    <xf numFmtId="0" fontId="29" fillId="5" borderId="0" xfId="3" applyFont="1" applyFill="1" applyBorder="1" applyAlignment="1" applyProtection="1">
      <alignment horizontal="left" vertical="center" wrapText="1"/>
    </xf>
    <xf numFmtId="0" fontId="29" fillId="0" borderId="0" xfId="3" applyFont="1" applyFill="1" applyBorder="1" applyAlignment="1" applyProtection="1">
      <alignment horizontal="left" vertical="center" wrapText="1"/>
    </xf>
    <xf numFmtId="0" fontId="12" fillId="0" borderId="0" xfId="3" applyFill="1" applyBorder="1"/>
    <xf numFmtId="0" fontId="28" fillId="0" borderId="15" xfId="3" applyFont="1" applyFill="1" applyBorder="1" applyAlignment="1" applyProtection="1">
      <alignment horizontal="left" vertical="top" wrapText="1"/>
    </xf>
    <xf numFmtId="0" fontId="25" fillId="5" borderId="0" xfId="3" applyFont="1" applyFill="1" applyBorder="1" applyAlignment="1" applyProtection="1">
      <alignment horizontal="center" vertical="center" wrapText="1"/>
    </xf>
    <xf numFmtId="0" fontId="25" fillId="0" borderId="0" xfId="3" applyFont="1" applyFill="1" applyBorder="1" applyAlignment="1" applyProtection="1">
      <alignment horizontal="center" vertical="center" wrapText="1"/>
    </xf>
    <xf numFmtId="0" fontId="25" fillId="0" borderId="60" xfId="3" applyFont="1" applyBorder="1" applyAlignment="1" applyProtection="1">
      <alignment horizontal="left" vertical="center" wrapText="1"/>
    </xf>
    <xf numFmtId="0" fontId="25" fillId="0" borderId="0" xfId="3" applyFont="1" applyBorder="1" applyAlignment="1" applyProtection="1">
      <alignment horizontal="left" vertical="center" wrapText="1"/>
    </xf>
    <xf numFmtId="0" fontId="25" fillId="0" borderId="0" xfId="3" applyFont="1" applyFill="1" applyBorder="1" applyAlignment="1" applyProtection="1">
      <alignment vertical="center" wrapText="1"/>
    </xf>
    <xf numFmtId="0" fontId="12" fillId="0" borderId="0" xfId="3" applyFont="1" applyBorder="1" applyProtection="1"/>
    <xf numFmtId="0" fontId="29" fillId="0" borderId="0" xfId="3" applyFont="1" applyBorder="1" applyAlignment="1" applyProtection="1">
      <alignment horizontal="center" vertical="top" wrapText="1"/>
    </xf>
    <xf numFmtId="0" fontId="29" fillId="0" borderId="0" xfId="3" applyFont="1" applyBorder="1" applyAlignment="1" applyProtection="1">
      <alignment horizontal="left" vertical="top" wrapText="1"/>
    </xf>
    <xf numFmtId="0" fontId="29" fillId="0" borderId="0" xfId="3" applyFont="1" applyBorder="1" applyAlignment="1" applyProtection="1">
      <alignment horizontal="justify" vertical="top" wrapText="1"/>
    </xf>
    <xf numFmtId="0" fontId="29" fillId="0" borderId="15" xfId="3" applyFont="1" applyBorder="1" applyAlignment="1" applyProtection="1">
      <alignment horizontal="justify" vertical="top" wrapText="1"/>
    </xf>
    <xf numFmtId="0" fontId="30" fillId="7" borderId="71" xfId="3" applyFont="1" applyFill="1" applyBorder="1" applyAlignment="1" applyProtection="1">
      <alignment horizontal="center" vertical="center" wrapText="1"/>
    </xf>
    <xf numFmtId="0" fontId="30" fillId="0" borderId="67" xfId="3" applyFont="1" applyFill="1" applyBorder="1" applyAlignment="1" applyProtection="1">
      <alignment horizontal="center" vertical="center" wrapText="1"/>
    </xf>
    <xf numFmtId="0" fontId="12" fillId="0" borderId="68" xfId="3" applyFont="1" applyFill="1" applyBorder="1" applyAlignment="1" applyProtection="1">
      <alignment horizontal="center" vertical="center" wrapText="1"/>
    </xf>
    <xf numFmtId="0" fontId="12" fillId="0" borderId="68" xfId="3" applyFont="1" applyFill="1" applyBorder="1" applyAlignment="1" applyProtection="1">
      <alignment horizontal="justify" vertical="center" wrapText="1"/>
    </xf>
    <xf numFmtId="14" fontId="12" fillId="0" borderId="68" xfId="3" applyNumberFormat="1" applyFont="1" applyFill="1" applyBorder="1" applyAlignment="1" applyProtection="1">
      <alignment horizontal="center" vertical="center" wrapText="1"/>
    </xf>
    <xf numFmtId="0" fontId="12" fillId="0" borderId="0" xfId="3" applyFill="1"/>
    <xf numFmtId="0" fontId="31" fillId="5" borderId="72" xfId="3" applyFont="1" applyFill="1" applyBorder="1" applyAlignment="1" applyProtection="1">
      <alignment horizontal="center" vertical="center" wrapText="1"/>
      <protection locked="0"/>
    </xf>
    <xf numFmtId="0" fontId="31" fillId="5" borderId="73" xfId="3" applyFont="1" applyFill="1" applyBorder="1" applyAlignment="1" applyProtection="1">
      <alignment horizontal="left" vertical="top" wrapText="1"/>
      <protection locked="0"/>
    </xf>
    <xf numFmtId="0" fontId="31" fillId="5" borderId="73" xfId="3" applyFont="1" applyFill="1" applyBorder="1" applyAlignment="1" applyProtection="1">
      <alignment horizontal="center" vertical="center" wrapText="1"/>
      <protection locked="0"/>
    </xf>
    <xf numFmtId="0" fontId="31" fillId="5" borderId="74" xfId="3" applyFont="1" applyFill="1" applyBorder="1" applyAlignment="1" applyProtection="1">
      <alignment horizontal="left" vertical="top" wrapText="1"/>
      <protection locked="0"/>
    </xf>
    <xf numFmtId="0" fontId="26" fillId="0" borderId="0" xfId="3" applyFont="1" applyBorder="1" applyAlignment="1" applyProtection="1">
      <alignment horizontal="justify" vertical="top" wrapText="1"/>
    </xf>
    <xf numFmtId="0" fontId="32" fillId="0" borderId="0" xfId="3" applyFont="1" applyFill="1" applyBorder="1" applyAlignment="1" applyProtection="1">
      <alignment horizontal="justify" vertical="top" wrapText="1"/>
    </xf>
    <xf numFmtId="0" fontId="32" fillId="0" borderId="0" xfId="3" applyFont="1" applyFill="1" applyBorder="1" applyAlignment="1" applyProtection="1">
      <alignment vertical="top" wrapText="1"/>
    </xf>
    <xf numFmtId="0" fontId="32" fillId="0" borderId="15" xfId="3" applyFont="1" applyFill="1" applyBorder="1" applyAlignment="1" applyProtection="1">
      <alignment vertical="top" wrapText="1"/>
    </xf>
    <xf numFmtId="0" fontId="25" fillId="5" borderId="0" xfId="3" applyFont="1" applyFill="1" applyBorder="1" applyAlignment="1" applyProtection="1">
      <alignment horizontal="left" vertical="center" wrapText="1"/>
    </xf>
    <xf numFmtId="0" fontId="34" fillId="0" borderId="0" xfId="3" applyFont="1" applyFill="1" applyBorder="1" applyAlignment="1" applyProtection="1">
      <alignment horizontal="center" vertical="top" wrapText="1"/>
      <protection locked="0"/>
    </xf>
    <xf numFmtId="0" fontId="36" fillId="5" borderId="0" xfId="3" applyFont="1" applyFill="1" applyBorder="1" applyAlignment="1" applyProtection="1">
      <alignment vertical="center" wrapText="1"/>
    </xf>
    <xf numFmtId="0" fontId="34" fillId="0" borderId="0" xfId="3" applyFont="1" applyFill="1" applyBorder="1" applyAlignment="1" applyProtection="1">
      <alignment vertical="top" wrapText="1"/>
    </xf>
    <xf numFmtId="0" fontId="25" fillId="0" borderId="0" xfId="3" applyFont="1" applyFill="1" applyBorder="1" applyAlignment="1" applyProtection="1">
      <alignment horizontal="right" vertical="top" wrapText="1"/>
    </xf>
    <xf numFmtId="0" fontId="25" fillId="0" borderId="15" xfId="3" applyFont="1" applyFill="1" applyBorder="1" applyAlignment="1" applyProtection="1">
      <alignment horizontal="right" vertical="top" wrapText="1"/>
    </xf>
    <xf numFmtId="0" fontId="25" fillId="5" borderId="60" xfId="3" applyFont="1" applyFill="1" applyBorder="1" applyAlignment="1" applyProtection="1">
      <alignment vertical="center" wrapText="1"/>
    </xf>
    <xf numFmtId="0" fontId="30" fillId="5" borderId="61" xfId="3" applyFont="1" applyFill="1" applyBorder="1" applyAlignment="1" applyProtection="1">
      <alignment horizontal="left"/>
    </xf>
    <xf numFmtId="0" fontId="30" fillId="5" borderId="62" xfId="3" applyFont="1" applyFill="1" applyBorder="1" applyAlignment="1" applyProtection="1">
      <alignment horizontal="left"/>
    </xf>
    <xf numFmtId="0" fontId="25" fillId="0" borderId="62" xfId="3" applyFont="1" applyFill="1" applyBorder="1" applyAlignment="1" applyProtection="1">
      <alignment horizontal="left" vertical="top" wrapText="1"/>
    </xf>
    <xf numFmtId="0" fontId="12" fillId="0" borderId="62" xfId="3" applyBorder="1" applyProtection="1"/>
    <xf numFmtId="0" fontId="12" fillId="0" borderId="63" xfId="3" applyBorder="1" applyProtection="1"/>
    <xf numFmtId="0" fontId="30" fillId="5" borderId="0" xfId="3" applyFont="1" applyFill="1" applyBorder="1" applyAlignment="1" applyProtection="1">
      <alignment horizontal="left" vertical="center" wrapText="1"/>
    </xf>
    <xf numFmtId="0" fontId="34" fillId="0" borderId="0" xfId="3" applyFont="1" applyFill="1" applyBorder="1" applyAlignment="1" applyProtection="1">
      <alignment horizontal="justify" vertical="top" wrapText="1"/>
    </xf>
    <xf numFmtId="0" fontId="34" fillId="0" borderId="0" xfId="3" applyFont="1" applyFill="1" applyBorder="1" applyAlignment="1" applyProtection="1">
      <alignment horizontal="left" vertical="top" wrapText="1"/>
    </xf>
    <xf numFmtId="0" fontId="34" fillId="0" borderId="0" xfId="3" applyFont="1" applyFill="1" applyBorder="1" applyAlignment="1" applyProtection="1">
      <alignment horizontal="center" vertical="top" wrapText="1"/>
    </xf>
    <xf numFmtId="0" fontId="34" fillId="0" borderId="15" xfId="3" applyFont="1" applyFill="1" applyBorder="1" applyAlignment="1" applyProtection="1">
      <alignment horizontal="center" vertical="top" wrapText="1"/>
    </xf>
    <xf numFmtId="0" fontId="38" fillId="0" borderId="0" xfId="3" applyFont="1" applyBorder="1" applyProtection="1"/>
    <xf numFmtId="0" fontId="39" fillId="0" borderId="60" xfId="3" applyFont="1" applyBorder="1" applyProtection="1"/>
    <xf numFmtId="0" fontId="40" fillId="0" borderId="0" xfId="3" applyFont="1" applyBorder="1" applyProtection="1"/>
    <xf numFmtId="0" fontId="39" fillId="0" borderId="0" xfId="3" applyFont="1" applyBorder="1" applyProtection="1"/>
    <xf numFmtId="0" fontId="39" fillId="0" borderId="15" xfId="3" applyFont="1" applyBorder="1" applyProtection="1"/>
    <xf numFmtId="0" fontId="39" fillId="0" borderId="0" xfId="3" applyFont="1"/>
    <xf numFmtId="14" fontId="39" fillId="0" borderId="0" xfId="3" applyNumberFormat="1" applyFont="1" applyBorder="1" applyAlignment="1" applyProtection="1">
      <alignment horizontal="left"/>
    </xf>
    <xf numFmtId="0" fontId="12" fillId="0" borderId="61" xfId="3" applyBorder="1" applyProtection="1"/>
    <xf numFmtId="0" fontId="12" fillId="0" borderId="0" xfId="3" applyProtection="1"/>
    <xf numFmtId="0" fontId="41" fillId="0" borderId="0" xfId="3" applyFont="1" applyProtection="1"/>
    <xf numFmtId="0" fontId="38" fillId="0" borderId="0" xfId="3" applyFont="1" applyProtection="1"/>
    <xf numFmtId="14" fontId="12" fillId="0" borderId="0" xfId="3" applyNumberFormat="1" applyAlignment="1" applyProtection="1">
      <alignment horizontal="left"/>
    </xf>
    <xf numFmtId="0" fontId="47" fillId="9" borderId="41" xfId="0" applyFont="1" applyFill="1" applyBorder="1" applyAlignment="1">
      <alignment horizontal="center" vertical="center"/>
    </xf>
    <xf numFmtId="0" fontId="47" fillId="9" borderId="63" xfId="0" applyFont="1" applyFill="1" applyBorder="1" applyAlignment="1">
      <alignment horizontal="center" vertical="center" wrapText="1"/>
    </xf>
    <xf numFmtId="0" fontId="46" fillId="9" borderId="44" xfId="0" applyFont="1" applyFill="1" applyBorder="1" applyAlignment="1">
      <alignment horizontal="center" vertical="center" wrapText="1"/>
    </xf>
    <xf numFmtId="0" fontId="18" fillId="0" borderId="44" xfId="0" applyFont="1" applyBorder="1" applyAlignment="1">
      <alignment horizontal="justify" vertical="center" wrapText="1"/>
    </xf>
    <xf numFmtId="0" fontId="18" fillId="0" borderId="44" xfId="0" applyFont="1" applyBorder="1" applyAlignment="1">
      <alignment vertical="center" wrapText="1"/>
    </xf>
    <xf numFmtId="14" fontId="18" fillId="0" borderId="15" xfId="0" applyNumberFormat="1" applyFont="1" applyBorder="1" applyAlignment="1">
      <alignment horizontal="center" vertical="center" wrapText="1"/>
    </xf>
    <xf numFmtId="0" fontId="46" fillId="9" borderId="62" xfId="0" applyFont="1" applyFill="1" applyBorder="1" applyAlignment="1">
      <alignment horizontal="center" vertical="center" wrapText="1"/>
    </xf>
    <xf numFmtId="0" fontId="18" fillId="0" borderId="40" xfId="0" applyFont="1" applyBorder="1" applyAlignment="1">
      <alignment horizontal="justify" vertical="center" wrapText="1"/>
    </xf>
    <xf numFmtId="0" fontId="18" fillId="0" borderId="49" xfId="0" applyFont="1" applyBorder="1" applyAlignment="1">
      <alignment vertical="center" wrapText="1"/>
    </xf>
    <xf numFmtId="0" fontId="18" fillId="0" borderId="49" xfId="0" applyFont="1" applyBorder="1" applyAlignment="1">
      <alignment horizontal="center" vertical="center" wrapText="1"/>
    </xf>
    <xf numFmtId="14" fontId="18" fillId="0" borderId="49" xfId="0" applyNumberFormat="1" applyFont="1" applyBorder="1" applyAlignment="1">
      <alignment horizontal="center" vertical="center" wrapText="1"/>
    </xf>
    <xf numFmtId="0" fontId="46" fillId="9" borderId="63" xfId="0" applyFont="1" applyFill="1" applyBorder="1" applyAlignment="1">
      <alignment horizontal="center" vertical="center" wrapText="1"/>
    </xf>
    <xf numFmtId="0" fontId="18" fillId="0" borderId="63" xfId="0" applyFont="1" applyBorder="1" applyAlignment="1">
      <alignment horizontal="justify" vertical="center" wrapText="1"/>
    </xf>
    <xf numFmtId="0" fontId="18" fillId="0" borderId="63" xfId="0" applyFont="1" applyBorder="1" applyAlignment="1">
      <alignment vertical="center" wrapText="1"/>
    </xf>
    <xf numFmtId="0" fontId="18" fillId="0" borderId="63" xfId="0" applyFont="1" applyBorder="1" applyAlignment="1">
      <alignment horizontal="center" vertical="center" wrapText="1"/>
    </xf>
    <xf numFmtId="14" fontId="18" fillId="0" borderId="63" xfId="0" applyNumberFormat="1" applyFont="1" applyBorder="1" applyAlignment="1">
      <alignment horizontal="center" vertical="center" wrapText="1"/>
    </xf>
    <xf numFmtId="0" fontId="18" fillId="0" borderId="44" xfId="0" applyFont="1" applyBorder="1" applyAlignment="1">
      <alignment horizontal="center" vertical="center" wrapText="1"/>
    </xf>
    <xf numFmtId="14" fontId="18" fillId="0" borderId="40" xfId="0" applyNumberFormat="1" applyFont="1" applyBorder="1" applyAlignment="1">
      <alignment horizontal="center" vertical="center" wrapText="1"/>
    </xf>
    <xf numFmtId="14" fontId="18" fillId="0" borderId="44" xfId="0" applyNumberFormat="1" applyFont="1" applyBorder="1" applyAlignment="1">
      <alignment horizontal="center" vertical="center" wrapText="1"/>
    </xf>
    <xf numFmtId="0" fontId="46" fillId="9" borderId="63" xfId="0" applyFont="1" applyFill="1" applyBorder="1" applyAlignment="1">
      <alignment horizontal="center" vertical="center"/>
    </xf>
    <xf numFmtId="0" fontId="18" fillId="0" borderId="40" xfId="0" applyFont="1" applyBorder="1" applyAlignment="1">
      <alignment vertical="center" wrapText="1"/>
    </xf>
    <xf numFmtId="0" fontId="18" fillId="0" borderId="49" xfId="0" applyFont="1" applyBorder="1" applyAlignment="1">
      <alignment vertical="center"/>
    </xf>
    <xf numFmtId="0" fontId="49" fillId="12" borderId="41" xfId="0" applyFont="1" applyFill="1" applyBorder="1" applyAlignment="1">
      <alignment horizontal="center" vertical="center"/>
    </xf>
    <xf numFmtId="0" fontId="49" fillId="12" borderId="63" xfId="0" applyFont="1" applyFill="1" applyBorder="1" applyAlignment="1">
      <alignment horizontal="center" vertical="center" wrapText="1"/>
    </xf>
    <xf numFmtId="0" fontId="49" fillId="12" borderId="63" xfId="0" applyFont="1" applyFill="1" applyBorder="1" applyAlignment="1">
      <alignment horizontal="center" vertical="center"/>
    </xf>
    <xf numFmtId="0" fontId="50" fillId="11" borderId="44" xfId="0" applyFont="1" applyFill="1" applyBorder="1" applyAlignment="1">
      <alignment horizontal="center" vertical="center" wrapText="1"/>
    </xf>
    <xf numFmtId="0" fontId="48" fillId="9" borderId="44" xfId="0" applyFont="1" applyFill="1" applyBorder="1" applyAlignment="1">
      <alignment horizontal="center" vertical="center" wrapText="1"/>
    </xf>
    <xf numFmtId="0" fontId="51" fillId="9" borderId="44" xfId="0" applyFont="1" applyFill="1" applyBorder="1" applyAlignment="1">
      <alignment horizontal="justify" vertical="center" wrapText="1"/>
    </xf>
    <xf numFmtId="14" fontId="52" fillId="0" borderId="15" xfId="0" applyNumberFormat="1" applyFont="1" applyBorder="1" applyAlignment="1">
      <alignment horizontal="center" vertical="center" wrapText="1"/>
    </xf>
    <xf numFmtId="0" fontId="51" fillId="9" borderId="44" xfId="0" applyFont="1" applyFill="1" applyBorder="1" applyAlignment="1">
      <alignment vertical="center" wrapText="1"/>
    </xf>
    <xf numFmtId="0" fontId="51" fillId="9" borderId="40" xfId="0" applyFont="1" applyFill="1" applyBorder="1" applyAlignment="1">
      <alignment vertical="center" wrapText="1"/>
    </xf>
    <xf numFmtId="0" fontId="51" fillId="9" borderId="49" xfId="0" applyFont="1" applyFill="1" applyBorder="1" applyAlignment="1">
      <alignment vertical="center" wrapText="1"/>
    </xf>
    <xf numFmtId="0" fontId="51" fillId="9" borderId="77" xfId="0" applyFont="1" applyFill="1" applyBorder="1" applyAlignment="1">
      <alignment vertical="center" wrapText="1"/>
    </xf>
    <xf numFmtId="0" fontId="51" fillId="9" borderId="15" xfId="0" applyFont="1" applyFill="1" applyBorder="1" applyAlignment="1">
      <alignment vertical="center" wrapText="1"/>
    </xf>
    <xf numFmtId="0" fontId="52" fillId="0" borderId="63" xfId="0" applyFont="1" applyBorder="1" applyAlignment="1">
      <alignment horizontal="justify" vertical="center" wrapText="1"/>
    </xf>
    <xf numFmtId="14" fontId="52" fillId="0" borderId="63" xfId="0" applyNumberFormat="1" applyFont="1" applyBorder="1" applyAlignment="1">
      <alignment horizontal="center" vertical="center" wrapText="1"/>
    </xf>
    <xf numFmtId="0" fontId="51" fillId="9" borderId="63" xfId="0" applyFont="1" applyFill="1" applyBorder="1" applyAlignment="1">
      <alignment horizontal="justify" vertical="center" wrapText="1"/>
    </xf>
    <xf numFmtId="0" fontId="51" fillId="9" borderId="63" xfId="0" applyFont="1" applyFill="1" applyBorder="1" applyAlignment="1">
      <alignment vertical="center" wrapText="1"/>
    </xf>
    <xf numFmtId="0" fontId="53" fillId="0" borderId="15" xfId="0" applyFont="1" applyBorder="1" applyAlignment="1">
      <alignment horizontal="justify" vertical="center" wrapText="1"/>
    </xf>
    <xf numFmtId="14" fontId="52" fillId="0" borderId="77" xfId="0" applyNumberFormat="1" applyFont="1" applyBorder="1" applyAlignment="1">
      <alignment horizontal="center" vertical="center" wrapText="1"/>
    </xf>
    <xf numFmtId="0" fontId="51" fillId="9" borderId="15" xfId="0" applyFont="1" applyFill="1" applyBorder="1" applyAlignment="1">
      <alignment horizontal="justify" vertical="center" wrapText="1"/>
    </xf>
    <xf numFmtId="0" fontId="51" fillId="0" borderId="77" xfId="0" applyFont="1" applyBorder="1" applyAlignment="1">
      <alignment vertical="center" wrapText="1"/>
    </xf>
    <xf numFmtId="0" fontId="52" fillId="9" borderId="44" xfId="0" applyFont="1" applyFill="1" applyBorder="1" applyAlignment="1">
      <alignment horizontal="justify" vertical="center" wrapText="1"/>
    </xf>
    <xf numFmtId="0" fontId="49" fillId="9" borderId="44" xfId="0" applyFont="1" applyFill="1" applyBorder="1" applyAlignment="1">
      <alignment horizontal="center" vertical="center" wrapText="1"/>
    </xf>
    <xf numFmtId="14" fontId="52" fillId="0" borderId="44" xfId="0" applyNumberFormat="1" applyFont="1" applyBorder="1" applyAlignment="1">
      <alignment horizontal="center" vertical="center" wrapText="1"/>
    </xf>
    <xf numFmtId="0" fontId="55" fillId="0" borderId="41" xfId="0" applyFont="1" applyBorder="1" applyAlignment="1">
      <alignment horizontal="center" vertical="center"/>
    </xf>
    <xf numFmtId="0" fontId="55" fillId="0" borderId="63" xfId="0" applyFont="1" applyBorder="1" applyAlignment="1">
      <alignment horizontal="center" vertical="center" wrapText="1"/>
    </xf>
    <xf numFmtId="0" fontId="55" fillId="0" borderId="63" xfId="0" applyFont="1" applyBorder="1" applyAlignment="1">
      <alignment horizontal="center" vertical="center"/>
    </xf>
    <xf numFmtId="0" fontId="54" fillId="9" borderId="63" xfId="0" applyFont="1" applyFill="1" applyBorder="1" applyAlignment="1">
      <alignment horizontal="center" vertical="center" wrapText="1"/>
    </xf>
    <xf numFmtId="0" fontId="56" fillId="0" borderId="63" xfId="0" applyFont="1" applyBorder="1" applyAlignment="1">
      <alignment horizontal="justify" vertical="center" wrapText="1"/>
    </xf>
    <xf numFmtId="0" fontId="56" fillId="0" borderId="63" xfId="0" applyFont="1" applyBorder="1" applyAlignment="1">
      <alignment horizontal="center" vertical="center" wrapText="1"/>
    </xf>
    <xf numFmtId="0" fontId="56" fillId="9" borderId="63" xfId="0" applyFont="1" applyFill="1" applyBorder="1" applyAlignment="1">
      <alignment horizontal="center" vertical="center" wrapText="1"/>
    </xf>
    <xf numFmtId="0" fontId="54" fillId="9" borderId="44" xfId="0" applyFont="1" applyFill="1" applyBorder="1" applyAlignment="1">
      <alignment horizontal="center" vertical="center" wrapText="1"/>
    </xf>
    <xf numFmtId="0" fontId="56" fillId="9" borderId="44" xfId="0" applyFont="1" applyFill="1" applyBorder="1" applyAlignment="1">
      <alignment horizontal="justify" vertical="center" wrapText="1"/>
    </xf>
    <xf numFmtId="0" fontId="56" fillId="0" borderId="44" xfId="0" applyFont="1" applyBorder="1" applyAlignment="1">
      <alignment horizontal="center" vertical="center" wrapText="1"/>
    </xf>
    <xf numFmtId="0" fontId="56" fillId="9" borderId="44" xfId="0" applyFont="1" applyFill="1" applyBorder="1" applyAlignment="1">
      <alignment horizontal="center" vertical="center" wrapText="1"/>
    </xf>
    <xf numFmtId="14" fontId="56" fillId="0" borderId="15" xfId="0" applyNumberFormat="1" applyFont="1" applyBorder="1" applyAlignment="1">
      <alignment horizontal="center" vertical="center" wrapText="1"/>
    </xf>
    <xf numFmtId="0" fontId="54" fillId="9" borderId="40" xfId="0" applyFont="1" applyFill="1" applyBorder="1" applyAlignment="1">
      <alignment horizontal="center" vertical="center" wrapText="1"/>
    </xf>
    <xf numFmtId="0" fontId="56" fillId="0" borderId="49" xfId="0" applyFont="1" applyBorder="1" applyAlignment="1">
      <alignment horizontal="justify" vertical="center" wrapText="1"/>
    </xf>
    <xf numFmtId="9" fontId="56" fillId="0" borderId="49" xfId="0" applyNumberFormat="1" applyFont="1" applyBorder="1" applyAlignment="1">
      <alignment horizontal="center" vertical="center"/>
    </xf>
    <xf numFmtId="0" fontId="56" fillId="0" borderId="49" xfId="0" applyFont="1" applyBorder="1" applyAlignment="1">
      <alignment horizontal="center" vertical="center" wrapText="1"/>
    </xf>
    <xf numFmtId="0" fontId="56" fillId="0" borderId="49" xfId="0" applyFont="1" applyBorder="1" applyAlignment="1">
      <alignment horizontal="center" vertical="center"/>
    </xf>
    <xf numFmtId="0" fontId="56" fillId="0" borderId="44" xfId="0" applyFont="1" applyBorder="1" applyAlignment="1">
      <alignment vertical="center" wrapText="1"/>
    </xf>
    <xf numFmtId="9" fontId="56" fillId="0" borderId="44" xfId="0" applyNumberFormat="1" applyFont="1" applyBorder="1" applyAlignment="1">
      <alignment horizontal="center" vertical="center" wrapText="1"/>
    </xf>
    <xf numFmtId="14" fontId="56" fillId="0" borderId="40" xfId="0" applyNumberFormat="1" applyFont="1" applyBorder="1" applyAlignment="1">
      <alignment horizontal="center" vertical="center" wrapText="1"/>
    </xf>
    <xf numFmtId="0" fontId="57" fillId="0" borderId="44" xfId="0" applyFont="1" applyBorder="1" applyAlignment="1">
      <alignment horizontal="justify" vertical="center" wrapText="1"/>
    </xf>
    <xf numFmtId="0" fontId="56" fillId="0" borderId="44" xfId="0" applyFont="1" applyBorder="1" applyAlignment="1">
      <alignment horizontal="justify" vertical="center" wrapText="1"/>
    </xf>
    <xf numFmtId="0" fontId="55" fillId="11" borderId="44" xfId="0" applyFont="1" applyFill="1" applyBorder="1" applyAlignment="1">
      <alignment horizontal="center" vertical="center" wrapText="1"/>
    </xf>
    <xf numFmtId="0" fontId="56" fillId="0" borderId="40" xfId="0" applyFont="1" applyBorder="1" applyAlignment="1">
      <alignment horizontal="center" vertical="center" wrapText="1"/>
    </xf>
    <xf numFmtId="0" fontId="55" fillId="11" borderId="44" xfId="0" applyFont="1" applyFill="1" applyBorder="1" applyAlignment="1">
      <alignment vertical="center" wrapText="1"/>
    </xf>
    <xf numFmtId="0" fontId="55" fillId="11" borderId="40" xfId="0" applyFont="1" applyFill="1" applyBorder="1" applyAlignment="1">
      <alignment horizontal="center" vertical="center" wrapText="1"/>
    </xf>
    <xf numFmtId="0" fontId="56" fillId="0" borderId="40" xfId="0" applyFont="1" applyBorder="1" applyAlignment="1">
      <alignment vertical="center" wrapText="1"/>
    </xf>
    <xf numFmtId="0" fontId="0" fillId="6" borderId="11" xfId="0" applyFill="1" applyBorder="1"/>
    <xf numFmtId="0" fontId="0" fillId="2" borderId="11" xfId="0" applyFill="1" applyBorder="1" applyAlignment="1">
      <alignment horizontal="center" vertical="center"/>
    </xf>
    <xf numFmtId="0" fontId="0" fillId="13" borderId="11" xfId="0" applyFill="1" applyBorder="1" applyAlignment="1">
      <alignment horizontal="center" vertical="center"/>
    </xf>
    <xf numFmtId="9" fontId="0" fillId="2" borderId="11" xfId="1" applyFont="1" applyFill="1" applyBorder="1" applyAlignment="1">
      <alignment horizontal="center" vertical="center"/>
    </xf>
    <xf numFmtId="9" fontId="0" fillId="2" borderId="11" xfId="1" applyFont="1" applyFill="1" applyBorder="1" applyAlignment="1">
      <alignment horizontal="justify" vertical="center" wrapText="1"/>
    </xf>
    <xf numFmtId="9" fontId="0" fillId="2" borderId="11" xfId="1" applyFont="1" applyFill="1" applyBorder="1" applyAlignment="1">
      <alignment horizontal="center" vertical="center" wrapText="1"/>
    </xf>
    <xf numFmtId="9" fontId="0" fillId="2" borderId="11" xfId="1" applyFont="1" applyFill="1" applyBorder="1" applyAlignment="1">
      <alignment horizontal="left" vertical="center" wrapText="1"/>
    </xf>
    <xf numFmtId="9" fontId="11" fillId="2" borderId="11" xfId="1" applyFont="1" applyFill="1" applyBorder="1" applyAlignment="1">
      <alignment horizontal="left" vertical="center" wrapText="1"/>
    </xf>
    <xf numFmtId="0" fontId="0" fillId="2" borderId="11" xfId="0" applyFill="1" applyBorder="1" applyAlignment="1">
      <alignment horizontal="center" vertical="center" wrapText="1"/>
    </xf>
    <xf numFmtId="0" fontId="20" fillId="3" borderId="0" xfId="0" applyFont="1" applyFill="1" applyBorder="1" applyAlignment="1">
      <alignment horizontal="center" vertical="center" wrapText="1"/>
    </xf>
    <xf numFmtId="0" fontId="0" fillId="14" borderId="11" xfId="0" applyFill="1" applyBorder="1"/>
    <xf numFmtId="9" fontId="31" fillId="5" borderId="0" xfId="3" applyNumberFormat="1" applyFont="1" applyFill="1" applyBorder="1" applyAlignment="1" applyProtection="1">
      <alignment horizontal="left" vertical="top" wrapText="1"/>
      <protection locked="0"/>
    </xf>
    <xf numFmtId="0" fontId="31" fillId="5" borderId="0" xfId="3" applyFont="1" applyFill="1" applyBorder="1" applyAlignment="1" applyProtection="1">
      <alignment horizontal="left" vertical="top" wrapText="1"/>
      <protection locked="0"/>
    </xf>
    <xf numFmtId="0" fontId="30" fillId="7" borderId="78" xfId="3" applyFont="1" applyFill="1" applyBorder="1" applyAlignment="1" applyProtection="1">
      <alignment horizontal="center" vertical="center" wrapText="1"/>
    </xf>
    <xf numFmtId="14" fontId="12" fillId="0" borderId="82" xfId="3" applyNumberFormat="1" applyFont="1" applyFill="1" applyBorder="1" applyAlignment="1" applyProtection="1">
      <alignment horizontal="center" vertical="center" wrapText="1"/>
    </xf>
    <xf numFmtId="9" fontId="0" fillId="13" borderId="11" xfId="1" applyFont="1" applyFill="1" applyBorder="1" applyAlignment="1">
      <alignment horizontal="center" vertical="center"/>
    </xf>
    <xf numFmtId="1" fontId="0" fillId="13" borderId="11" xfId="1" applyNumberFormat="1" applyFont="1" applyFill="1" applyBorder="1" applyAlignment="1">
      <alignment horizontal="center" vertical="center"/>
    </xf>
    <xf numFmtId="1" fontId="0" fillId="2" borderId="11" xfId="1" applyNumberFormat="1" applyFont="1" applyFill="1" applyBorder="1" applyAlignment="1">
      <alignment horizontal="center" vertical="center"/>
    </xf>
    <xf numFmtId="9" fontId="0" fillId="13" borderId="11" xfId="0" applyNumberFormat="1" applyFill="1" applyBorder="1" applyAlignment="1">
      <alignment horizontal="center" vertical="center"/>
    </xf>
    <xf numFmtId="0" fontId="47" fillId="9" borderId="62" xfId="0" applyFont="1" applyFill="1" applyBorder="1" applyAlignment="1">
      <alignment horizontal="center" vertical="center" wrapText="1"/>
    </xf>
    <xf numFmtId="10" fontId="0" fillId="2" borderId="11" xfId="1" applyNumberFormat="1" applyFont="1" applyFill="1" applyBorder="1" applyAlignment="1">
      <alignment horizontal="center" vertical="center"/>
    </xf>
    <xf numFmtId="9" fontId="0" fillId="2" borderId="11" xfId="0" applyNumberFormat="1" applyFill="1" applyBorder="1" applyAlignment="1">
      <alignment horizontal="center" vertical="center"/>
    </xf>
    <xf numFmtId="9" fontId="58" fillId="2" borderId="11" xfId="1" applyFont="1" applyFill="1" applyBorder="1" applyAlignment="1">
      <alignment horizontal="left" vertical="center" wrapText="1"/>
    </xf>
    <xf numFmtId="0" fontId="0" fillId="0" borderId="11" xfId="0" applyBorder="1"/>
    <xf numFmtId="9" fontId="0" fillId="0" borderId="11" xfId="0" applyNumberFormat="1" applyBorder="1"/>
    <xf numFmtId="10" fontId="0" fillId="0" borderId="11" xfId="0" applyNumberFormat="1" applyBorder="1"/>
    <xf numFmtId="10" fontId="0" fillId="0" borderId="0" xfId="0" applyNumberFormat="1"/>
    <xf numFmtId="9" fontId="2" fillId="0" borderId="11" xfId="0" applyNumberFormat="1" applyFont="1" applyBorder="1"/>
    <xf numFmtId="9" fontId="0" fillId="0" borderId="0" xfId="0" applyNumberFormat="1"/>
    <xf numFmtId="0" fontId="59" fillId="2" borderId="11" xfId="0" applyFont="1" applyFill="1" applyBorder="1" applyAlignment="1">
      <alignment horizontal="center" vertical="center"/>
    </xf>
    <xf numFmtId="0" fontId="59" fillId="13" borderId="11" xfId="0" applyFont="1" applyFill="1" applyBorder="1" applyAlignment="1">
      <alignment horizontal="center" vertical="center"/>
    </xf>
    <xf numFmtId="9" fontId="59" fillId="2" borderId="11" xfId="1" applyFont="1" applyFill="1" applyBorder="1" applyAlignment="1">
      <alignment horizontal="center" vertical="center"/>
    </xf>
    <xf numFmtId="9" fontId="59" fillId="13" borderId="11" xfId="1" applyFont="1" applyFill="1" applyBorder="1" applyAlignment="1">
      <alignment horizontal="center" vertical="center"/>
    </xf>
    <xf numFmtId="9" fontId="59" fillId="13" borderId="11" xfId="0" applyNumberFormat="1" applyFont="1" applyFill="1" applyBorder="1" applyAlignment="1">
      <alignment horizontal="center" vertical="center"/>
    </xf>
    <xf numFmtId="0" fontId="59" fillId="0" borderId="0" xfId="0" applyFont="1"/>
    <xf numFmtId="0" fontId="59" fillId="6" borderId="11" xfId="0" applyFont="1" applyFill="1" applyBorder="1"/>
    <xf numFmtId="0" fontId="0" fillId="2" borderId="11" xfId="1" applyNumberFormat="1" applyFont="1" applyFill="1" applyBorder="1" applyAlignment="1">
      <alignment horizontal="center" vertical="center"/>
    </xf>
    <xf numFmtId="0" fontId="18" fillId="8" borderId="15" xfId="0" applyFont="1" applyFill="1" applyBorder="1" applyAlignment="1">
      <alignment horizontal="center" vertical="center" wrapText="1"/>
    </xf>
    <xf numFmtId="0" fontId="18" fillId="8" borderId="49" xfId="0" applyFont="1" applyFill="1" applyBorder="1" applyAlignment="1">
      <alignment horizontal="center" vertical="center" wrapText="1"/>
    </xf>
    <xf numFmtId="0" fontId="18" fillId="8" borderId="63" xfId="0" applyFont="1" applyFill="1" applyBorder="1" applyAlignment="1">
      <alignment horizontal="center" vertical="center" wrapText="1"/>
    </xf>
    <xf numFmtId="0" fontId="56" fillId="8" borderId="44" xfId="0" applyFont="1" applyFill="1" applyBorder="1" applyAlignment="1">
      <alignment horizontal="center" vertical="center" wrapText="1"/>
    </xf>
    <xf numFmtId="0" fontId="56" fillId="8" borderId="40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vertical="center"/>
    </xf>
    <xf numFmtId="0" fontId="6" fillId="2" borderId="34" xfId="0" applyFont="1" applyFill="1" applyBorder="1" applyAlignment="1">
      <alignment horizontal="center" vertical="center"/>
    </xf>
    <xf numFmtId="0" fontId="6" fillId="2" borderId="35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/>
    </xf>
    <xf numFmtId="0" fontId="20" fillId="3" borderId="54" xfId="0" applyFont="1" applyFill="1" applyBorder="1" applyAlignment="1">
      <alignment horizontal="center" vertical="center" wrapText="1"/>
    </xf>
    <xf numFmtId="0" fontId="20" fillId="3" borderId="46" xfId="0" applyFont="1" applyFill="1" applyBorder="1" applyAlignment="1">
      <alignment horizontal="center" vertical="center" wrapText="1"/>
    </xf>
    <xf numFmtId="0" fontId="20" fillId="3" borderId="52" xfId="0" applyFont="1" applyFill="1" applyBorder="1" applyAlignment="1">
      <alignment horizontal="center" vertical="center" wrapText="1"/>
    </xf>
    <xf numFmtId="0" fontId="20" fillId="3" borderId="45" xfId="0" applyFont="1" applyFill="1" applyBorder="1" applyAlignment="1">
      <alignment horizontal="center" vertical="center" wrapText="1"/>
    </xf>
    <xf numFmtId="0" fontId="16" fillId="3" borderId="47" xfId="0" applyFont="1" applyFill="1" applyBorder="1" applyAlignment="1">
      <alignment horizontal="center" vertical="center" wrapText="1"/>
    </xf>
    <xf numFmtId="0" fontId="16" fillId="3" borderId="48" xfId="0" applyFont="1" applyFill="1" applyBorder="1" applyAlignment="1">
      <alignment horizontal="center" vertical="center" wrapText="1"/>
    </xf>
    <xf numFmtId="0" fontId="16" fillId="3" borderId="47" xfId="0" applyFont="1" applyFill="1" applyBorder="1" applyAlignment="1">
      <alignment horizontal="center" vertical="center"/>
    </xf>
    <xf numFmtId="0" fontId="16" fillId="3" borderId="48" xfId="0" applyFont="1" applyFill="1" applyBorder="1" applyAlignment="1">
      <alignment horizontal="center" vertical="center"/>
    </xf>
    <xf numFmtId="0" fontId="20" fillId="3" borderId="50" xfId="0" applyFont="1" applyFill="1" applyBorder="1" applyAlignment="1">
      <alignment horizontal="center" vertical="center"/>
    </xf>
    <xf numFmtId="0" fontId="20" fillId="3" borderId="51" xfId="0" applyFont="1" applyFill="1" applyBorder="1" applyAlignment="1">
      <alignment horizontal="center" vertical="center"/>
    </xf>
    <xf numFmtId="0" fontId="0" fillId="14" borderId="11" xfId="0" applyFill="1" applyBorder="1" applyAlignment="1">
      <alignment horizontal="center" vertical="center" wrapText="1"/>
    </xf>
    <xf numFmtId="0" fontId="0" fillId="14" borderId="78" xfId="0" applyFill="1" applyBorder="1" applyAlignment="1">
      <alignment horizontal="center"/>
    </xf>
    <xf numFmtId="0" fontId="0" fillId="14" borderId="79" xfId="0" applyFill="1" applyBorder="1" applyAlignment="1">
      <alignment horizontal="center"/>
    </xf>
    <xf numFmtId="0" fontId="0" fillId="14" borderId="80" xfId="0" applyFill="1" applyBorder="1" applyAlignment="1">
      <alignment horizontal="center"/>
    </xf>
    <xf numFmtId="0" fontId="0" fillId="14" borderId="81" xfId="0" applyFill="1" applyBorder="1" applyAlignment="1">
      <alignment horizontal="center"/>
    </xf>
    <xf numFmtId="0" fontId="0" fillId="14" borderId="11" xfId="0" applyFill="1" applyBorder="1" applyAlignment="1">
      <alignment horizontal="center" vertical="center"/>
    </xf>
    <xf numFmtId="0" fontId="30" fillId="7" borderId="68" xfId="3" applyFont="1" applyFill="1" applyBorder="1" applyAlignment="1" applyProtection="1">
      <alignment horizontal="center" vertical="center" wrapText="1"/>
    </xf>
    <xf numFmtId="0" fontId="30" fillId="7" borderId="82" xfId="3" applyFont="1" applyFill="1" applyBorder="1" applyAlignment="1" applyProtection="1">
      <alignment horizontal="center" vertical="center" wrapText="1"/>
    </xf>
    <xf numFmtId="0" fontId="25" fillId="5" borderId="64" xfId="3" applyFont="1" applyFill="1" applyBorder="1" applyAlignment="1" applyProtection="1">
      <alignment horizontal="center" vertical="center" wrapText="1"/>
    </xf>
    <xf numFmtId="0" fontId="25" fillId="5" borderId="65" xfId="3" applyFont="1" applyFill="1" applyBorder="1" applyAlignment="1" applyProtection="1">
      <alignment horizontal="center" vertical="center" wrapText="1"/>
    </xf>
    <xf numFmtId="0" fontId="25" fillId="5" borderId="66" xfId="3" applyFont="1" applyFill="1" applyBorder="1" applyAlignment="1" applyProtection="1">
      <alignment horizontal="center" vertical="center" wrapText="1"/>
    </xf>
    <xf numFmtId="0" fontId="21" fillId="2" borderId="57" xfId="0" applyFont="1" applyFill="1" applyBorder="1" applyAlignment="1">
      <alignment horizontal="center"/>
    </xf>
    <xf numFmtId="0" fontId="21" fillId="2" borderId="58" xfId="0" applyFont="1" applyFill="1" applyBorder="1" applyAlignment="1">
      <alignment horizontal="center"/>
    </xf>
    <xf numFmtId="0" fontId="21" fillId="2" borderId="59" xfId="0" applyFont="1" applyFill="1" applyBorder="1" applyAlignment="1">
      <alignment horizontal="center"/>
    </xf>
    <xf numFmtId="0" fontId="21" fillId="2" borderId="60" xfId="0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/>
    </xf>
    <xf numFmtId="0" fontId="21" fillId="2" borderId="15" xfId="0" applyFont="1" applyFill="1" applyBorder="1" applyAlignment="1">
      <alignment horizontal="center"/>
    </xf>
    <xf numFmtId="0" fontId="21" fillId="2" borderId="61" xfId="0" applyFont="1" applyFill="1" applyBorder="1" applyAlignment="1">
      <alignment horizontal="center"/>
    </xf>
    <xf numFmtId="0" fontId="21" fillId="2" borderId="62" xfId="0" applyFont="1" applyFill="1" applyBorder="1" applyAlignment="1">
      <alignment horizontal="center"/>
    </xf>
    <xf numFmtId="0" fontId="21" fillId="2" borderId="63" xfId="0" applyFont="1" applyFill="1" applyBorder="1" applyAlignment="1">
      <alignment horizontal="center"/>
    </xf>
    <xf numFmtId="0" fontId="22" fillId="2" borderId="57" xfId="0" applyFont="1" applyFill="1" applyBorder="1" applyAlignment="1">
      <alignment horizontal="center" vertical="center" wrapText="1"/>
    </xf>
    <xf numFmtId="0" fontId="22" fillId="2" borderId="58" xfId="0" applyFont="1" applyFill="1" applyBorder="1" applyAlignment="1">
      <alignment horizontal="center" vertical="center" wrapText="1"/>
    </xf>
    <xf numFmtId="0" fontId="22" fillId="2" borderId="59" xfId="0" applyFont="1" applyFill="1" applyBorder="1" applyAlignment="1">
      <alignment horizontal="center" vertical="center" wrapText="1"/>
    </xf>
    <xf numFmtId="0" fontId="22" fillId="2" borderId="60" xfId="0" applyFont="1" applyFill="1" applyBorder="1" applyAlignment="1">
      <alignment horizontal="center" vertical="center" wrapText="1"/>
    </xf>
    <xf numFmtId="0" fontId="22" fillId="2" borderId="0" xfId="0" applyFont="1" applyFill="1" applyBorder="1" applyAlignment="1">
      <alignment horizontal="center" vertical="center" wrapText="1"/>
    </xf>
    <xf numFmtId="0" fontId="22" fillId="2" borderId="15" xfId="0" applyFont="1" applyFill="1" applyBorder="1" applyAlignment="1">
      <alignment horizontal="center" vertical="center" wrapText="1"/>
    </xf>
    <xf numFmtId="0" fontId="23" fillId="2" borderId="47" xfId="0" applyFont="1" applyFill="1" applyBorder="1" applyAlignment="1">
      <alignment horizontal="center" vertical="center"/>
    </xf>
    <xf numFmtId="0" fontId="23" fillId="2" borderId="48" xfId="0" applyFont="1" applyFill="1" applyBorder="1" applyAlignment="1">
      <alignment horizontal="center" vertical="center"/>
    </xf>
    <xf numFmtId="0" fontId="23" fillId="2" borderId="49" xfId="0" applyFont="1" applyFill="1" applyBorder="1" applyAlignment="1">
      <alignment horizontal="center" vertical="center"/>
    </xf>
    <xf numFmtId="165" fontId="35" fillId="5" borderId="64" xfId="3" applyNumberFormat="1" applyFont="1" applyFill="1" applyBorder="1" applyAlignment="1" applyProtection="1">
      <alignment horizontal="center" vertical="center" wrapText="1"/>
      <protection locked="0"/>
    </xf>
    <xf numFmtId="165" fontId="35" fillId="5" borderId="76" xfId="3" applyNumberFormat="1" applyFont="1" applyFill="1" applyBorder="1" applyAlignment="1" applyProtection="1">
      <alignment horizontal="center" vertical="center" wrapText="1"/>
      <protection locked="0"/>
    </xf>
    <xf numFmtId="0" fontId="37" fillId="0" borderId="64" xfId="4" applyBorder="1" applyAlignment="1">
      <alignment horizontal="center" vertical="center" wrapText="1"/>
    </xf>
    <xf numFmtId="0" fontId="12" fillId="0" borderId="65" xfId="3" applyBorder="1" applyAlignment="1">
      <alignment horizontal="center" vertical="center"/>
    </xf>
    <xf numFmtId="0" fontId="12" fillId="0" borderId="66" xfId="3" applyBorder="1" applyAlignment="1">
      <alignment horizontal="center" vertical="center"/>
    </xf>
    <xf numFmtId="0" fontId="25" fillId="5" borderId="0" xfId="3" applyFont="1" applyFill="1" applyBorder="1" applyAlignment="1" applyProtection="1">
      <alignment horizontal="right" vertical="center" wrapText="1"/>
    </xf>
    <xf numFmtId="0" fontId="25" fillId="5" borderId="75" xfId="3" applyFont="1" applyFill="1" applyBorder="1" applyAlignment="1" applyProtection="1">
      <alignment horizontal="right" vertical="center" wrapText="1"/>
    </xf>
    <xf numFmtId="165" fontId="35" fillId="8" borderId="64" xfId="3" applyNumberFormat="1" applyFont="1" applyFill="1" applyBorder="1" applyAlignment="1" applyProtection="1">
      <alignment horizontal="center" vertical="center" wrapText="1"/>
      <protection locked="0"/>
    </xf>
    <xf numFmtId="165" fontId="35" fillId="8" borderId="76" xfId="3" applyNumberFormat="1" applyFont="1" applyFill="1" applyBorder="1" applyAlignment="1" applyProtection="1">
      <alignment horizontal="center" vertical="center" wrapText="1"/>
      <protection locked="0"/>
    </xf>
    <xf numFmtId="0" fontId="25" fillId="0" borderId="64" xfId="3" applyFont="1" applyBorder="1" applyAlignment="1" applyProtection="1">
      <alignment horizontal="center" vertical="center" wrapText="1"/>
    </xf>
    <xf numFmtId="0" fontId="25" fillId="0" borderId="65" xfId="3" applyFont="1" applyBorder="1" applyAlignment="1" applyProtection="1">
      <alignment horizontal="center" vertical="center" wrapText="1"/>
    </xf>
    <xf numFmtId="0" fontId="25" fillId="0" borderId="66" xfId="3" applyFont="1" applyBorder="1" applyAlignment="1" applyProtection="1">
      <alignment horizontal="center" vertical="center" wrapText="1"/>
    </xf>
    <xf numFmtId="0" fontId="25" fillId="0" borderId="64" xfId="3" applyFont="1" applyFill="1" applyBorder="1" applyAlignment="1" applyProtection="1">
      <alignment horizontal="center" vertical="center" wrapText="1"/>
    </xf>
    <xf numFmtId="0" fontId="25" fillId="0" borderId="65" xfId="3" applyFont="1" applyFill="1" applyBorder="1" applyAlignment="1" applyProtection="1">
      <alignment horizontal="center" vertical="center" wrapText="1"/>
    </xf>
    <xf numFmtId="0" fontId="25" fillId="0" borderId="66" xfId="3" applyFont="1" applyFill="1" applyBorder="1" applyAlignment="1" applyProtection="1">
      <alignment horizontal="center" vertical="center" wrapText="1"/>
    </xf>
    <xf numFmtId="0" fontId="25" fillId="6" borderId="47" xfId="3" applyFont="1" applyFill="1" applyBorder="1" applyAlignment="1" applyProtection="1">
      <alignment horizontal="center" vertical="center" wrapText="1"/>
    </xf>
    <xf numFmtId="0" fontId="25" fillId="6" borderId="48" xfId="3" applyFont="1" applyFill="1" applyBorder="1" applyAlignment="1" applyProtection="1">
      <alignment horizontal="center" vertical="center" wrapText="1"/>
    </xf>
    <xf numFmtId="0" fontId="30" fillId="7" borderId="67" xfId="3" applyFont="1" applyFill="1" applyBorder="1" applyAlignment="1" applyProtection="1">
      <alignment horizontal="center" vertical="center" wrapText="1"/>
    </xf>
    <xf numFmtId="0" fontId="30" fillId="7" borderId="70" xfId="3" applyFont="1" applyFill="1" applyBorder="1" applyAlignment="1" applyProtection="1">
      <alignment horizontal="center" vertical="center" wrapText="1"/>
    </xf>
    <xf numFmtId="0" fontId="30" fillId="7" borderId="71" xfId="3" applyFont="1" applyFill="1" applyBorder="1" applyAlignment="1" applyProtection="1">
      <alignment horizontal="center" vertical="center" wrapText="1"/>
    </xf>
    <xf numFmtId="0" fontId="30" fillId="7" borderId="69" xfId="3" applyFont="1" applyFill="1" applyBorder="1" applyAlignment="1" applyProtection="1">
      <alignment horizontal="center" vertical="center" wrapText="1"/>
    </xf>
    <xf numFmtId="0" fontId="30" fillId="7" borderId="17" xfId="3" applyFont="1" applyFill="1" applyBorder="1" applyAlignment="1" applyProtection="1">
      <alignment horizontal="center" vertical="center" wrapText="1"/>
    </xf>
    <xf numFmtId="0" fontId="25" fillId="6" borderId="64" xfId="3" applyFont="1" applyFill="1" applyBorder="1" applyAlignment="1" applyProtection="1">
      <alignment horizontal="center" vertical="center" wrapText="1"/>
    </xf>
    <xf numFmtId="0" fontId="25" fillId="6" borderId="65" xfId="3" applyFont="1" applyFill="1" applyBorder="1" applyAlignment="1" applyProtection="1">
      <alignment horizontal="center" vertical="center" wrapText="1"/>
    </xf>
    <xf numFmtId="0" fontId="30" fillId="5" borderId="60" xfId="3" applyFont="1" applyFill="1" applyBorder="1" applyAlignment="1" applyProtection="1">
      <alignment horizontal="left" vertical="center" wrapText="1"/>
    </xf>
    <xf numFmtId="0" fontId="30" fillId="5" borderId="0" xfId="3" applyFont="1" applyFill="1" applyBorder="1" applyAlignment="1" applyProtection="1">
      <alignment horizontal="left" vertical="center" wrapText="1"/>
    </xf>
    <xf numFmtId="0" fontId="39" fillId="0" borderId="0" xfId="3" applyFont="1" applyBorder="1" applyAlignment="1" applyProtection="1">
      <alignment horizontal="left" wrapText="1"/>
    </xf>
    <xf numFmtId="0" fontId="0" fillId="6" borderId="11" xfId="0" applyFill="1" applyBorder="1" applyAlignment="1">
      <alignment horizontal="center"/>
    </xf>
    <xf numFmtId="0" fontId="0" fillId="6" borderId="11" xfId="0" applyFill="1" applyBorder="1" applyAlignment="1">
      <alignment horizontal="center" wrapText="1"/>
    </xf>
    <xf numFmtId="0" fontId="0" fillId="6" borderId="11" xfId="0" applyFill="1" applyBorder="1" applyAlignment="1">
      <alignment horizontal="center" vertical="center" wrapText="1"/>
    </xf>
    <xf numFmtId="0" fontId="25" fillId="6" borderId="61" xfId="3" applyFont="1" applyFill="1" applyBorder="1" applyAlignment="1" applyProtection="1">
      <alignment horizontal="center" vertical="center" wrapText="1"/>
    </xf>
    <xf numFmtId="0" fontId="25" fillId="6" borderId="62" xfId="3" applyFont="1" applyFill="1" applyBorder="1" applyAlignment="1" applyProtection="1">
      <alignment horizontal="center" vertical="center" wrapText="1"/>
    </xf>
    <xf numFmtId="0" fontId="33" fillId="5" borderId="64" xfId="3" applyFont="1" applyFill="1" applyBorder="1" applyAlignment="1" applyProtection="1">
      <alignment horizontal="center" vertical="center" wrapText="1"/>
    </xf>
    <xf numFmtId="0" fontId="33" fillId="5" borderId="65" xfId="3" applyFont="1" applyFill="1" applyBorder="1" applyAlignment="1" applyProtection="1">
      <alignment horizontal="center" vertical="center" wrapText="1"/>
    </xf>
    <xf numFmtId="0" fontId="33" fillId="5" borderId="66" xfId="3" applyFont="1" applyFill="1" applyBorder="1" applyAlignment="1" applyProtection="1">
      <alignment horizontal="center" vertical="center" wrapText="1"/>
    </xf>
    <xf numFmtId="0" fontId="0" fillId="6" borderId="71" xfId="0" applyFill="1" applyBorder="1" applyAlignment="1">
      <alignment horizontal="center" vertical="center" wrapText="1"/>
    </xf>
    <xf numFmtId="0" fontId="0" fillId="6" borderId="17" xfId="0" applyFill="1" applyBorder="1" applyAlignment="1">
      <alignment horizontal="center" vertical="center" wrapText="1"/>
    </xf>
    <xf numFmtId="0" fontId="0" fillId="6" borderId="73" xfId="0" applyFill="1" applyBorder="1" applyAlignment="1">
      <alignment horizontal="center" vertical="center" wrapText="1"/>
    </xf>
    <xf numFmtId="0" fontId="47" fillId="10" borderId="44" xfId="0" applyFont="1" applyFill="1" applyBorder="1" applyAlignment="1">
      <alignment horizontal="center" vertical="center" wrapText="1"/>
    </xf>
    <xf numFmtId="0" fontId="47" fillId="10" borderId="77" xfId="0" applyFont="1" applyFill="1" applyBorder="1" applyAlignment="1">
      <alignment horizontal="center" vertical="center" wrapText="1"/>
    </xf>
    <xf numFmtId="0" fontId="47" fillId="10" borderId="41" xfId="0" applyFont="1" applyFill="1" applyBorder="1" applyAlignment="1">
      <alignment horizontal="center" vertical="center" wrapText="1"/>
    </xf>
    <xf numFmtId="0" fontId="0" fillId="6" borderId="71" xfId="0" applyFill="1" applyBorder="1" applyAlignment="1">
      <alignment horizontal="center" vertical="center"/>
    </xf>
    <xf numFmtId="0" fontId="0" fillId="6" borderId="17" xfId="0" applyFill="1" applyBorder="1" applyAlignment="1">
      <alignment horizontal="center" vertical="center"/>
    </xf>
    <xf numFmtId="0" fontId="0" fillId="6" borderId="73" xfId="0" applyFill="1" applyBorder="1" applyAlignment="1">
      <alignment horizontal="center" vertical="center"/>
    </xf>
    <xf numFmtId="0" fontId="46" fillId="9" borderId="47" xfId="0" applyFont="1" applyFill="1" applyBorder="1" applyAlignment="1">
      <alignment horizontal="center" vertical="center" wrapText="1"/>
    </xf>
    <xf numFmtId="0" fontId="46" fillId="9" borderId="48" xfId="0" applyFont="1" applyFill="1" applyBorder="1" applyAlignment="1">
      <alignment horizontal="center" vertical="center" wrapText="1"/>
    </xf>
    <xf numFmtId="0" fontId="46" fillId="10" borderId="47" xfId="0" applyFont="1" applyFill="1" applyBorder="1" applyAlignment="1">
      <alignment horizontal="center" vertical="center"/>
    </xf>
    <xf numFmtId="0" fontId="46" fillId="10" borderId="48" xfId="0" applyFont="1" applyFill="1" applyBorder="1" applyAlignment="1">
      <alignment horizontal="center" vertical="center"/>
    </xf>
    <xf numFmtId="0" fontId="47" fillId="9" borderId="47" xfId="0" applyFont="1" applyFill="1" applyBorder="1" applyAlignment="1">
      <alignment horizontal="center" vertical="center"/>
    </xf>
    <xf numFmtId="0" fontId="47" fillId="9" borderId="49" xfId="0" applyFont="1" applyFill="1" applyBorder="1" applyAlignment="1">
      <alignment horizontal="center" vertical="center"/>
    </xf>
    <xf numFmtId="0" fontId="59" fillId="6" borderId="11" xfId="0" applyFont="1" applyFill="1" applyBorder="1" applyAlignment="1">
      <alignment horizontal="center"/>
    </xf>
    <xf numFmtId="0" fontId="59" fillId="0" borderId="83" xfId="0" applyFont="1" applyBorder="1" applyAlignment="1">
      <alignment horizontal="center"/>
    </xf>
    <xf numFmtId="16" fontId="59" fillId="0" borderId="83" xfId="0" applyNumberFormat="1" applyFont="1" applyBorder="1" applyAlignment="1">
      <alignment horizontal="center" wrapText="1"/>
    </xf>
    <xf numFmtId="0" fontId="51" fillId="9" borderId="44" xfId="0" applyFont="1" applyFill="1" applyBorder="1" applyAlignment="1">
      <alignment vertical="center" wrapText="1"/>
    </xf>
    <xf numFmtId="0" fontId="51" fillId="9" borderId="77" xfId="0" applyFont="1" applyFill="1" applyBorder="1" applyAlignment="1">
      <alignment vertical="center" wrapText="1"/>
    </xf>
    <xf numFmtId="0" fontId="51" fillId="9" borderId="41" xfId="0" applyFont="1" applyFill="1" applyBorder="1" applyAlignment="1">
      <alignment vertical="center" wrapText="1"/>
    </xf>
    <xf numFmtId="14" fontId="52" fillId="0" borderId="44" xfId="0" applyNumberFormat="1" applyFont="1" applyBorder="1" applyAlignment="1">
      <alignment horizontal="center" vertical="center" wrapText="1"/>
    </xf>
    <xf numFmtId="14" fontId="52" fillId="0" borderId="77" xfId="0" applyNumberFormat="1" applyFont="1" applyBorder="1" applyAlignment="1">
      <alignment horizontal="center" vertical="center" wrapText="1"/>
    </xf>
    <xf numFmtId="14" fontId="52" fillId="0" borderId="41" xfId="0" applyNumberFormat="1" applyFont="1" applyBorder="1" applyAlignment="1">
      <alignment horizontal="center" vertical="center" wrapText="1"/>
    </xf>
    <xf numFmtId="0" fontId="48" fillId="0" borderId="47" xfId="0" applyFont="1" applyBorder="1" applyAlignment="1">
      <alignment horizontal="center" vertical="center"/>
    </xf>
    <xf numFmtId="0" fontId="48" fillId="0" borderId="48" xfId="0" applyFont="1" applyBorder="1" applyAlignment="1">
      <alignment horizontal="center" vertical="center"/>
    </xf>
    <xf numFmtId="0" fontId="48" fillId="0" borderId="49" xfId="0" applyFont="1" applyBorder="1" applyAlignment="1">
      <alignment horizontal="center" vertical="center"/>
    </xf>
    <xf numFmtId="0" fontId="48" fillId="11" borderId="47" xfId="0" applyFont="1" applyFill="1" applyBorder="1" applyAlignment="1">
      <alignment horizontal="center" vertical="center"/>
    </xf>
    <xf numFmtId="0" fontId="48" fillId="11" borderId="48" xfId="0" applyFont="1" applyFill="1" applyBorder="1" applyAlignment="1">
      <alignment horizontal="center" vertical="center"/>
    </xf>
    <xf numFmtId="0" fontId="48" fillId="11" borderId="49" xfId="0" applyFont="1" applyFill="1" applyBorder="1" applyAlignment="1">
      <alignment horizontal="center" vertical="center"/>
    </xf>
    <xf numFmtId="0" fontId="50" fillId="11" borderId="44" xfId="0" applyFont="1" applyFill="1" applyBorder="1" applyAlignment="1">
      <alignment horizontal="center" vertical="center" wrapText="1"/>
    </xf>
    <xf numFmtId="0" fontId="50" fillId="11" borderId="77" xfId="0" applyFont="1" applyFill="1" applyBorder="1" applyAlignment="1">
      <alignment horizontal="center" vertical="center" wrapText="1"/>
    </xf>
    <xf numFmtId="0" fontId="48" fillId="9" borderId="44" xfId="0" applyFont="1" applyFill="1" applyBorder="1" applyAlignment="1">
      <alignment horizontal="center" vertical="center" wrapText="1"/>
    </xf>
    <xf numFmtId="0" fontId="48" fillId="9" borderId="77" xfId="0" applyFont="1" applyFill="1" applyBorder="1" applyAlignment="1">
      <alignment horizontal="center" vertical="center" wrapText="1"/>
    </xf>
    <xf numFmtId="0" fontId="49" fillId="12" borderId="47" xfId="0" applyFont="1" applyFill="1" applyBorder="1" applyAlignment="1">
      <alignment horizontal="center" vertical="center"/>
    </xf>
    <xf numFmtId="0" fontId="49" fillId="12" borderId="49" xfId="0" applyFont="1" applyFill="1" applyBorder="1" applyAlignment="1">
      <alignment horizontal="center" vertical="center"/>
    </xf>
    <xf numFmtId="0" fontId="50" fillId="11" borderId="41" xfId="0" applyFont="1" applyFill="1" applyBorder="1" applyAlignment="1">
      <alignment horizontal="center" vertical="center" wrapText="1"/>
    </xf>
    <xf numFmtId="0" fontId="48" fillId="9" borderId="41" xfId="0" applyFont="1" applyFill="1" applyBorder="1" applyAlignment="1">
      <alignment horizontal="center" vertical="center" wrapText="1"/>
    </xf>
    <xf numFmtId="0" fontId="51" fillId="9" borderId="44" xfId="0" applyFont="1" applyFill="1" applyBorder="1" applyAlignment="1">
      <alignment horizontal="justify" vertical="center" wrapText="1"/>
    </xf>
    <xf numFmtId="0" fontId="51" fillId="9" borderId="77" xfId="0" applyFont="1" applyFill="1" applyBorder="1" applyAlignment="1">
      <alignment horizontal="justify" vertical="center" wrapText="1"/>
    </xf>
    <xf numFmtId="0" fontId="51" fillId="9" borderId="41" xfId="0" applyFont="1" applyFill="1" applyBorder="1" applyAlignment="1">
      <alignment horizontal="justify" vertical="center" wrapText="1"/>
    </xf>
    <xf numFmtId="0" fontId="55" fillId="11" borderId="44" xfId="0" applyFont="1" applyFill="1" applyBorder="1" applyAlignment="1">
      <alignment horizontal="center" vertical="center" wrapText="1"/>
    </xf>
    <xf numFmtId="0" fontId="55" fillId="11" borderId="77" xfId="0" applyFont="1" applyFill="1" applyBorder="1" applyAlignment="1">
      <alignment horizontal="center" vertical="center" wrapText="1"/>
    </xf>
    <xf numFmtId="0" fontId="54" fillId="0" borderId="47" xfId="0" applyFont="1" applyBorder="1" applyAlignment="1">
      <alignment horizontal="center" vertical="center"/>
    </xf>
    <xf numFmtId="0" fontId="54" fillId="0" borderId="48" xfId="0" applyFont="1" applyBorder="1" applyAlignment="1">
      <alignment horizontal="center" vertical="center"/>
    </xf>
    <xf numFmtId="0" fontId="54" fillId="0" borderId="49" xfId="0" applyFont="1" applyBorder="1" applyAlignment="1">
      <alignment horizontal="center" vertical="center"/>
    </xf>
    <xf numFmtId="0" fontId="54" fillId="11" borderId="47" xfId="0" applyFont="1" applyFill="1" applyBorder="1" applyAlignment="1">
      <alignment horizontal="center" vertical="center"/>
    </xf>
    <xf numFmtId="0" fontId="54" fillId="11" borderId="48" xfId="0" applyFont="1" applyFill="1" applyBorder="1" applyAlignment="1">
      <alignment horizontal="center" vertical="center"/>
    </xf>
    <xf numFmtId="0" fontId="54" fillId="11" borderId="49" xfId="0" applyFont="1" applyFill="1" applyBorder="1" applyAlignment="1">
      <alignment horizontal="center" vertical="center"/>
    </xf>
    <xf numFmtId="0" fontId="55" fillId="0" borderId="47" xfId="0" applyFont="1" applyBorder="1" applyAlignment="1">
      <alignment horizontal="center" vertical="center"/>
    </xf>
    <xf numFmtId="0" fontId="55" fillId="0" borderId="49" xfId="0" applyFont="1" applyBorder="1" applyAlignment="1">
      <alignment horizontal="center" vertical="center"/>
    </xf>
    <xf numFmtId="0" fontId="0" fillId="6" borderId="64" xfId="0" applyFill="1" applyBorder="1" applyAlignment="1">
      <alignment horizontal="center"/>
    </xf>
    <xf numFmtId="0" fontId="0" fillId="6" borderId="65" xfId="0" applyFill="1" applyBorder="1" applyAlignment="1">
      <alignment horizontal="center"/>
    </xf>
    <xf numFmtId="0" fontId="0" fillId="6" borderId="66" xfId="0" applyFill="1" applyBorder="1" applyAlignment="1">
      <alignment horizontal="center"/>
    </xf>
    <xf numFmtId="0" fontId="51" fillId="2" borderId="44" xfId="0" applyFont="1" applyFill="1" applyBorder="1" applyAlignment="1">
      <alignment vertical="center" wrapText="1"/>
    </xf>
    <xf numFmtId="9" fontId="0" fillId="0" borderId="11" xfId="0" applyNumberFormat="1" applyFill="1" applyBorder="1" applyAlignment="1">
      <alignment horizontal="center" vertical="center"/>
    </xf>
  </cellXfs>
  <cellStyles count="5">
    <cellStyle name="Hipervínculo" xfId="4" builtinId="8"/>
    <cellStyle name="Normal" xfId="0" builtinId="0"/>
    <cellStyle name="Normal 2" xfId="2"/>
    <cellStyle name="Normal 3" xfId="3"/>
    <cellStyle name="Porcentaje" xfId="1" builtinId="5"/>
  </cellStyles>
  <dxfs count="10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5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[6]TOTAL!$C$3</c:f>
              <c:strCache>
                <c:ptCount val="1"/>
                <c:pt idx="0">
                  <c:v>Cumplimiento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[6]TOTAL!$B$4:$B$8</c:f>
              <c:strCache>
                <c:ptCount val="5"/>
                <c:pt idx="0">
                  <c:v>Gestion de Riesgo de Corrupcion </c:v>
                </c:pt>
                <c:pt idx="1">
                  <c:v>Estrategias de Razonalizacion</c:v>
                </c:pt>
                <c:pt idx="2">
                  <c:v>Rendicion de Cuentas</c:v>
                </c:pt>
                <c:pt idx="3">
                  <c:v>Atencion al ciudadano</c:v>
                </c:pt>
                <c:pt idx="4">
                  <c:v>Transparencia y Acc. Info</c:v>
                </c:pt>
              </c:strCache>
            </c:strRef>
          </c:cat>
          <c:val>
            <c:numRef>
              <c:f>[6]TOTAL!$C$4:$C$8</c:f>
              <c:numCache>
                <c:formatCode>General</c:formatCode>
                <c:ptCount val="5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249-4E18-B3A2-287A22F5C85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17554856"/>
        <c:axId val="317560344"/>
      </c:barChart>
      <c:catAx>
        <c:axId val="31755485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crossAx val="317560344"/>
        <c:crosses val="autoZero"/>
        <c:auto val="1"/>
        <c:lblAlgn val="ctr"/>
        <c:lblOffset val="100"/>
        <c:noMultiLvlLbl val="0"/>
      </c:catAx>
      <c:valAx>
        <c:axId val="3175603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crossAx val="317554856"/>
        <c:crosses val="autoZero"/>
        <c:crossBetween val="between"/>
      </c:valAx>
    </c:plotArea>
    <c:legend>
      <c:legendPos val="b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cap="all" spc="15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O"/>
              <a:t>SEGUIMIENTO PLAN ANTICORRUPCION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cap="all" spc="15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pattFill prst="narHorz">
              <a:fgClr>
                <a:schemeClr val="accent1"/>
              </a:fgClr>
              <a:bgClr>
                <a:schemeClr val="accent1">
                  <a:lumMod val="20000"/>
                  <a:lumOff val="80000"/>
                </a:schemeClr>
              </a:bgClr>
            </a:pattFill>
            <a:ln>
              <a:noFill/>
            </a:ln>
            <a:effectLst>
              <a:innerShdw blurRad="114300">
                <a:schemeClr val="accent1"/>
              </a:inn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TOTAL!$B$27:$B$31</c:f>
              <c:strCache>
                <c:ptCount val="5"/>
                <c:pt idx="0">
                  <c:v>Gestion de Riesgo de Corrupcion </c:v>
                </c:pt>
                <c:pt idx="1">
                  <c:v>Estrategias de Razonalizacion</c:v>
                </c:pt>
                <c:pt idx="2">
                  <c:v>Rendicion de Cuentas</c:v>
                </c:pt>
                <c:pt idx="3">
                  <c:v>Atencion al ciudadano</c:v>
                </c:pt>
                <c:pt idx="4">
                  <c:v>Transparencia y Acc. Info</c:v>
                </c:pt>
              </c:strCache>
            </c:strRef>
          </c:cat>
          <c:val>
            <c:numRef>
              <c:f>TOTAL!$C$27:$C$31</c:f>
              <c:numCache>
                <c:formatCode>0%</c:formatCode>
                <c:ptCount val="5"/>
                <c:pt idx="0">
                  <c:v>0.25</c:v>
                </c:pt>
                <c:pt idx="1">
                  <c:v>0.25</c:v>
                </c:pt>
                <c:pt idx="2">
                  <c:v>0.25</c:v>
                </c:pt>
                <c:pt idx="3">
                  <c:v>0.25</c:v>
                </c:pt>
                <c:pt idx="4">
                  <c:v>0.25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5E4-4E33-ACBB-66D23F6AAF4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64"/>
        <c:overlap val="-22"/>
        <c:axId val="512670104"/>
        <c:axId val="512666968"/>
      </c:barChart>
      <c:catAx>
        <c:axId val="512670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512666968"/>
        <c:crosses val="autoZero"/>
        <c:auto val="1"/>
        <c:lblAlgn val="ctr"/>
        <c:lblOffset val="100"/>
        <c:noMultiLvlLbl val="0"/>
      </c:catAx>
      <c:valAx>
        <c:axId val="512666968"/>
        <c:scaling>
          <c:orientation val="minMax"/>
        </c:scaling>
        <c:delete val="0"/>
        <c:axPos val="l"/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5126701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TOTAL!$C$26</c:f>
              <c:strCache>
                <c:ptCount val="1"/>
                <c:pt idx="0">
                  <c:v>Cumplimiento</c:v>
                </c:pt>
              </c:strCache>
            </c:strRef>
          </c:tx>
          <c:spPr>
            <a:pattFill prst="narHorz">
              <a:fgClr>
                <a:schemeClr val="accent1"/>
              </a:fgClr>
              <a:bgClr>
                <a:schemeClr val="accent1">
                  <a:lumMod val="20000"/>
                  <a:lumOff val="80000"/>
                </a:schemeClr>
              </a:bgClr>
            </a:pattFill>
            <a:ln>
              <a:noFill/>
            </a:ln>
            <a:effectLst>
              <a:innerShdw blurRad="114300">
                <a:schemeClr val="accent1"/>
              </a:innerShdw>
            </a:effectLst>
          </c:spPr>
          <c:invertIfNegative val="0"/>
          <c:dPt>
            <c:idx val="1"/>
            <c:invertIfNegative val="0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  <a:effectLst>
                <a:innerShdw blurRad="114300">
                  <a:schemeClr val="accent1"/>
                </a:innerShdw>
              </a:effectLst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721-4A76-934E-C48AE800D12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TOTAL!$C$31</c:f>
              <c:numCache>
                <c:formatCode>0%</c:formatCode>
                <c:ptCount val="1"/>
                <c:pt idx="0">
                  <c:v>0.25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5721-4A76-934E-C48AE800D128}"/>
            </c:ext>
            <c:ext xmlns:c15="http://schemas.microsoft.com/office/drawing/2012/chart" uri="{02D57815-91ED-43cb-92C2-25804820EDAC}">
              <c15:filteredCategoryTitle>
                <c15:cat>
                  <c:strRef>
                    <c:extLst xmlns:c16="http://schemas.microsoft.com/office/drawing/2014/chart" xmlns:c16r2="http://schemas.microsoft.com/office/drawing/2015/06/chart">
                      <c:ext uri="{02D57815-91ED-43cb-92C2-25804820EDAC}">
                        <c15:formulaRef>
                          <c15:sqref>TOTAL!$B$31</c15:sqref>
                        </c15:formulaRef>
                      </c:ext>
                    </c:extLst>
                    <c:strCache>
                      <c:ptCount val="1"/>
                      <c:pt idx="0">
                        <c:v>Transparencia y Acc. Info</c:v>
                      </c:pt>
                    </c:strCache>
                  </c:strRef>
                </c15:cat>
              </c15:filteredCategoryTitle>
            </c:ext>
          </c:extLst>
        </c:ser>
        <c:ser>
          <c:idx val="1"/>
          <c:order val="1"/>
          <c:tx>
            <c:strRef>
              <c:f>TOTAL!$D$26</c:f>
              <c:strCache>
                <c:ptCount val="1"/>
                <c:pt idx="0">
                  <c:v>Esperado</c:v>
                </c:pt>
              </c:strCache>
            </c:strRef>
          </c:tx>
          <c:spPr>
            <a:pattFill prst="narHorz">
              <a:fgClr>
                <a:schemeClr val="accent2"/>
              </a:fgClr>
              <a:bgClr>
                <a:schemeClr val="accent2">
                  <a:lumMod val="20000"/>
                  <a:lumOff val="80000"/>
                </a:schemeClr>
              </a:bgClr>
            </a:pattFill>
            <a:ln>
              <a:noFill/>
            </a:ln>
            <a:effectLst>
              <a:innerShdw blurRad="114300">
                <a:schemeClr val="accent2"/>
              </a:inn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TOTAL!$D$31</c:f>
              <c:numCache>
                <c:formatCode>0%</c:formatCode>
                <c:ptCount val="1"/>
                <c:pt idx="0">
                  <c:v>0.25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721-4A76-934E-C48AE800D128}"/>
            </c:ext>
            <c:ext xmlns:c15="http://schemas.microsoft.com/office/drawing/2012/chart" uri="{02D57815-91ED-43cb-92C2-25804820EDAC}">
              <c15:filteredCategoryTitle>
                <c15:cat>
                  <c:strRef>
                    <c:extLst xmlns:c16="http://schemas.microsoft.com/office/drawing/2014/chart" xmlns:c16r2="http://schemas.microsoft.com/office/drawing/2015/06/chart">
                      <c:ext uri="{02D57815-91ED-43cb-92C2-25804820EDAC}">
                        <c15:formulaRef>
                          <c15:sqref>TOTAL!$B$31</c15:sqref>
                        </c15:formulaRef>
                      </c:ext>
                    </c:extLst>
                    <c:strCache>
                      <c:ptCount val="1"/>
                      <c:pt idx="0">
                        <c:v>Transparencia y Acc. Info</c:v>
                      </c:pt>
                    </c:strCache>
                  </c:str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64"/>
        <c:overlap val="-22"/>
        <c:axId val="512672456"/>
        <c:axId val="512668536"/>
      </c:barChart>
      <c:catAx>
        <c:axId val="512672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512668536"/>
        <c:crosses val="autoZero"/>
        <c:auto val="1"/>
        <c:lblAlgn val="ctr"/>
        <c:lblOffset val="100"/>
        <c:noMultiLvlLbl val="0"/>
      </c:catAx>
      <c:valAx>
        <c:axId val="512668536"/>
        <c:scaling>
          <c:orientation val="minMax"/>
        </c:scaling>
        <c:delete val="0"/>
        <c:axPos val="l"/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512672456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>
            <a:solidFill>
              <a:schemeClr val="tx1">
                <a:lumMod val="15000"/>
                <a:lumOff val="85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TOTAL!$C$26</c:f>
              <c:strCache>
                <c:ptCount val="1"/>
                <c:pt idx="0">
                  <c:v>Cumplimiento</c:v>
                </c:pt>
              </c:strCache>
            </c:strRef>
          </c:tx>
          <c:spPr>
            <a:pattFill prst="narHorz">
              <a:fgClr>
                <a:schemeClr val="accent1"/>
              </a:fgClr>
              <a:bgClr>
                <a:schemeClr val="accent1">
                  <a:lumMod val="20000"/>
                  <a:lumOff val="80000"/>
                </a:schemeClr>
              </a:bgClr>
            </a:pattFill>
            <a:ln>
              <a:noFill/>
            </a:ln>
            <a:effectLst>
              <a:innerShdw blurRad="114300">
                <a:schemeClr val="accent1"/>
              </a:inn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TOTAL!$B$27:$B$31</c:f>
              <c:strCache>
                <c:ptCount val="5"/>
                <c:pt idx="0">
                  <c:v>Gestion de Riesgo de Corrupcion </c:v>
                </c:pt>
                <c:pt idx="1">
                  <c:v>Estrategias de Razonalizacion</c:v>
                </c:pt>
                <c:pt idx="2">
                  <c:v>Rendicion de Cuentas</c:v>
                </c:pt>
                <c:pt idx="3">
                  <c:v>Atencion al ciudadano</c:v>
                </c:pt>
                <c:pt idx="4">
                  <c:v>Transparencia y Acc. Info</c:v>
                </c:pt>
              </c:strCache>
            </c:strRef>
          </c:cat>
          <c:val>
            <c:numRef>
              <c:f>TOTAL!$C$27:$C$31</c:f>
              <c:numCache>
                <c:formatCode>0%</c:formatCode>
                <c:ptCount val="5"/>
                <c:pt idx="0">
                  <c:v>0.25</c:v>
                </c:pt>
                <c:pt idx="1">
                  <c:v>0.25</c:v>
                </c:pt>
                <c:pt idx="2">
                  <c:v>0.25</c:v>
                </c:pt>
                <c:pt idx="3">
                  <c:v>0.25</c:v>
                </c:pt>
                <c:pt idx="4">
                  <c:v>0.25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194-4A78-9574-AC22FCD0D61C}"/>
            </c:ext>
          </c:extLst>
        </c:ser>
        <c:ser>
          <c:idx val="1"/>
          <c:order val="1"/>
          <c:tx>
            <c:strRef>
              <c:f>TOTAL!$D$26</c:f>
              <c:strCache>
                <c:ptCount val="1"/>
                <c:pt idx="0">
                  <c:v>Esperado</c:v>
                </c:pt>
              </c:strCache>
            </c:strRef>
          </c:tx>
          <c:spPr>
            <a:pattFill prst="narHorz">
              <a:fgClr>
                <a:schemeClr val="accent2"/>
              </a:fgClr>
              <a:bgClr>
                <a:schemeClr val="accent2">
                  <a:lumMod val="20000"/>
                  <a:lumOff val="80000"/>
                </a:schemeClr>
              </a:bgClr>
            </a:pattFill>
            <a:ln>
              <a:noFill/>
            </a:ln>
            <a:effectLst>
              <a:innerShdw blurRad="114300">
                <a:schemeClr val="accent2"/>
              </a:inn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TOTAL!$B$27:$B$31</c:f>
              <c:strCache>
                <c:ptCount val="5"/>
                <c:pt idx="0">
                  <c:v>Gestion de Riesgo de Corrupcion </c:v>
                </c:pt>
                <c:pt idx="1">
                  <c:v>Estrategias de Razonalizacion</c:v>
                </c:pt>
                <c:pt idx="2">
                  <c:v>Rendicion de Cuentas</c:v>
                </c:pt>
                <c:pt idx="3">
                  <c:v>Atencion al ciudadano</c:v>
                </c:pt>
                <c:pt idx="4">
                  <c:v>Transparencia y Acc. Info</c:v>
                </c:pt>
              </c:strCache>
            </c:strRef>
          </c:cat>
          <c:val>
            <c:numRef>
              <c:f>TOTAL!$D$27:$D$31</c:f>
              <c:numCache>
                <c:formatCode>0%</c:formatCode>
                <c:ptCount val="5"/>
                <c:pt idx="0">
                  <c:v>0.25</c:v>
                </c:pt>
                <c:pt idx="1">
                  <c:v>0.25</c:v>
                </c:pt>
                <c:pt idx="2">
                  <c:v>0.25</c:v>
                </c:pt>
                <c:pt idx="3">
                  <c:v>0.25</c:v>
                </c:pt>
                <c:pt idx="4">
                  <c:v>0.25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1194-4A78-9574-AC22FCD0D61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64"/>
        <c:overlap val="-22"/>
        <c:axId val="512668928"/>
        <c:axId val="512673240"/>
      </c:barChart>
      <c:catAx>
        <c:axId val="512668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512673240"/>
        <c:crosses val="autoZero"/>
        <c:auto val="1"/>
        <c:lblAlgn val="ctr"/>
        <c:lblOffset val="100"/>
        <c:noMultiLvlLbl val="0"/>
      </c:catAx>
      <c:valAx>
        <c:axId val="512673240"/>
        <c:scaling>
          <c:orientation val="minMax"/>
        </c:scaling>
        <c:delete val="0"/>
        <c:axPos val="l"/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5126689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O" sz="1400" b="0" i="0" baseline="0"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AVANCE PLAN ANTICORRUPCION  Y DE ATENCION AL CUIDADANO</a:t>
            </a:r>
            <a:endParaRPr lang="es-CO" sz="1400">
              <a:effectLst/>
            </a:endParaRPr>
          </a:p>
        </c:rich>
      </c:tx>
      <c:layout>
        <c:manualLayout>
          <c:xMode val="edge"/>
          <c:yMode val="edge"/>
          <c:x val="0.12650650650650649"/>
          <c:y val="3.8144771558690387E-2"/>
        </c:manualLayout>
      </c:layout>
      <c:overlay val="0"/>
      <c:spPr>
        <a:noFill/>
        <a:ln>
          <a:noFill/>
        </a:ln>
        <a:effectLst/>
      </c:sp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8.3622047244094486E-2"/>
          <c:y val="0.16329429933624823"/>
          <c:w val="0.89435593073388353"/>
          <c:h val="0.7338644476257542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AVANCES!$D$7</c:f>
              <c:strCache>
                <c:ptCount val="1"/>
                <c:pt idx="0">
                  <c:v>Avance de cada Componente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180000" tIns="72000" rIns="38100" bIns="19050" anchor="t" anchorCtr="0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AVANCES!$C$8:$C$12</c:f>
              <c:strCache>
                <c:ptCount val="5"/>
                <c:pt idx="0">
                  <c:v>Gestión Riesgo de Corrupción</c:v>
                </c:pt>
                <c:pt idx="1">
                  <c:v>Racionalización de Trámites</c:v>
                </c:pt>
                <c:pt idx="2">
                  <c:v>Rendición de Cuentas</c:v>
                </c:pt>
                <c:pt idx="3">
                  <c:v>Atención al Ciudadano</c:v>
                </c:pt>
                <c:pt idx="4">
                  <c:v>Transparencia y Acceso a la Información</c:v>
                </c:pt>
              </c:strCache>
            </c:strRef>
          </c:cat>
          <c:val>
            <c:numRef>
              <c:f>AVANCES!$D$8:$D$12</c:f>
              <c:numCache>
                <c:formatCode>0.0%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A7E-4AE5-BBC9-4C6883489B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512674024"/>
        <c:axId val="512669712"/>
        <c:axId val="0"/>
      </c:bar3DChart>
      <c:catAx>
        <c:axId val="512674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 Narrow" panose="020B0606020202030204" pitchFamily="34" charset="0"/>
                <a:ea typeface="+mn-ea"/>
                <a:cs typeface="+mn-cs"/>
              </a:defRPr>
            </a:pPr>
            <a:endParaRPr lang="es-CO"/>
          </a:p>
        </c:txPr>
        <c:crossAx val="512669712"/>
        <c:crosses val="autoZero"/>
        <c:auto val="1"/>
        <c:lblAlgn val="ctr"/>
        <c:lblOffset val="100"/>
        <c:noMultiLvlLbl val="0"/>
      </c:catAx>
      <c:valAx>
        <c:axId val="5126697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51267402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3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9050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>
      <cs:styleClr val="auto"/>
    </cs:effectRef>
    <cs:fontRef idx="minor">
      <a:schemeClr val="dk1"/>
    </cs:fontRef>
    <cs:spPr>
      <a:pattFill prst="narHorz">
        <a:fgClr>
          <a:schemeClr val="phClr"/>
        </a:fgClr>
        <a:bgClr>
          <a:schemeClr val="phClr">
            <a:lumMod val="20000"/>
            <a:lumOff val="80000"/>
          </a:schemeClr>
        </a:bgClr>
      </a:pattFill>
      <a:effectLst>
        <a:innerShdw blurRad="114300">
          <a:schemeClr val="phClr"/>
        </a:inn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pattFill prst="narHorz">
        <a:fgClr>
          <a:schemeClr val="phClr"/>
        </a:fgClr>
        <a:bgClr>
          <a:schemeClr val="phClr">
            <a:lumMod val="20000"/>
            <a:lumOff val="80000"/>
          </a:schemeClr>
        </a:bgClr>
      </a:pattFill>
      <a:effectLst>
        <a:innerShdw blurRad="114300">
          <a:schemeClr val="phClr"/>
        </a:inn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>
        <a:solidFill>
          <a:schemeClr val="tx1">
            <a:lumMod val="15000"/>
            <a:lumOff val="85000"/>
          </a:schemeClr>
        </a:solidFill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50000"/>
        <a:lumOff val="50000"/>
      </a:schemeClr>
    </cs:fontRef>
    <cs:defRPr sz="1800" b="1" kern="1200" cap="all" spc="15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03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9050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>
      <cs:styleClr val="auto"/>
    </cs:effectRef>
    <cs:fontRef idx="minor">
      <a:schemeClr val="dk1"/>
    </cs:fontRef>
    <cs:spPr>
      <a:pattFill prst="narHorz">
        <a:fgClr>
          <a:schemeClr val="phClr"/>
        </a:fgClr>
        <a:bgClr>
          <a:schemeClr val="phClr">
            <a:lumMod val="20000"/>
            <a:lumOff val="80000"/>
          </a:schemeClr>
        </a:bgClr>
      </a:pattFill>
      <a:effectLst>
        <a:innerShdw blurRad="114300">
          <a:schemeClr val="phClr"/>
        </a:inn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pattFill prst="narHorz">
        <a:fgClr>
          <a:schemeClr val="phClr"/>
        </a:fgClr>
        <a:bgClr>
          <a:schemeClr val="phClr">
            <a:lumMod val="20000"/>
            <a:lumOff val="80000"/>
          </a:schemeClr>
        </a:bgClr>
      </a:pattFill>
      <a:effectLst>
        <a:innerShdw blurRad="114300">
          <a:schemeClr val="phClr"/>
        </a:inn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>
        <a:solidFill>
          <a:schemeClr val="tx1">
            <a:lumMod val="15000"/>
            <a:lumOff val="85000"/>
          </a:schemeClr>
        </a:solidFill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50000"/>
        <a:lumOff val="50000"/>
      </a:schemeClr>
    </cs:fontRef>
    <cs:defRPr sz="1800" b="1" kern="1200" cap="all" spc="15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03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9050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>
      <cs:styleClr val="auto"/>
    </cs:effectRef>
    <cs:fontRef idx="minor">
      <a:schemeClr val="dk1"/>
    </cs:fontRef>
    <cs:spPr>
      <a:pattFill prst="narHorz">
        <a:fgClr>
          <a:schemeClr val="phClr"/>
        </a:fgClr>
        <a:bgClr>
          <a:schemeClr val="phClr">
            <a:lumMod val="20000"/>
            <a:lumOff val="80000"/>
          </a:schemeClr>
        </a:bgClr>
      </a:pattFill>
      <a:effectLst>
        <a:innerShdw blurRad="114300">
          <a:schemeClr val="phClr"/>
        </a:inn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pattFill prst="narHorz">
        <a:fgClr>
          <a:schemeClr val="phClr"/>
        </a:fgClr>
        <a:bgClr>
          <a:schemeClr val="phClr">
            <a:lumMod val="20000"/>
            <a:lumOff val="80000"/>
          </a:schemeClr>
        </a:bgClr>
      </a:pattFill>
      <a:effectLst>
        <a:innerShdw blurRad="114300">
          <a:schemeClr val="phClr"/>
        </a:inn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>
        <a:solidFill>
          <a:schemeClr val="tx1">
            <a:lumMod val="15000"/>
            <a:lumOff val="85000"/>
          </a:schemeClr>
        </a:solidFill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50000"/>
        <a:lumOff val="50000"/>
      </a:schemeClr>
    </cs:fontRef>
    <cs:defRPr sz="1800" b="1" kern="1200" cap="all" spc="15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160811</xdr:colOff>
      <xdr:row>1</xdr:row>
      <xdr:rowOff>12369</xdr:rowOff>
    </xdr:from>
    <xdr:to>
      <xdr:col>3</xdr:col>
      <xdr:colOff>1632857</xdr:colOff>
      <xdr:row>2</xdr:row>
      <xdr:rowOff>766947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0811" y="174294"/>
          <a:ext cx="5367771" cy="91650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542925</xdr:colOff>
      <xdr:row>1</xdr:row>
      <xdr:rowOff>147637</xdr:rowOff>
    </xdr:from>
    <xdr:to>
      <xdr:col>12</xdr:col>
      <xdr:colOff>542925</xdr:colOff>
      <xdr:row>16</xdr:row>
      <xdr:rowOff>33337</xdr:rowOff>
    </xdr:to>
    <xdr:graphicFrame macro="">
      <xdr:nvGraphicFramePr>
        <xdr:cNvPr id="2" name="2 Gráfico"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695325</xdr:colOff>
      <xdr:row>19</xdr:row>
      <xdr:rowOff>176212</xdr:rowOff>
    </xdr:from>
    <xdr:to>
      <xdr:col>13</xdr:col>
      <xdr:colOff>676275</xdr:colOff>
      <xdr:row>34</xdr:row>
      <xdr:rowOff>61912</xdr:rowOff>
    </xdr:to>
    <xdr:graphicFrame macro="">
      <xdr:nvGraphicFramePr>
        <xdr:cNvPr id="3" name="Gráfico 2"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442912</xdr:colOff>
      <xdr:row>40</xdr:row>
      <xdr:rowOff>147637</xdr:rowOff>
    </xdr:from>
    <xdr:to>
      <xdr:col>6</xdr:col>
      <xdr:colOff>547687</xdr:colOff>
      <xdr:row>55</xdr:row>
      <xdr:rowOff>33337</xdr:rowOff>
    </xdr:to>
    <xdr:graphicFrame macro="">
      <xdr:nvGraphicFramePr>
        <xdr:cNvPr id="4" name="Gráfico 3"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1838325</xdr:colOff>
      <xdr:row>37</xdr:row>
      <xdr:rowOff>14287</xdr:rowOff>
    </xdr:from>
    <xdr:to>
      <xdr:col>5</xdr:col>
      <xdr:colOff>866775</xdr:colOff>
      <xdr:row>72</xdr:row>
      <xdr:rowOff>90487</xdr:rowOff>
    </xdr:to>
    <xdr:graphicFrame macro="">
      <xdr:nvGraphicFramePr>
        <xdr:cNvPr id="5" name="Gráfico 4"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723900</xdr:colOff>
      <xdr:row>14</xdr:row>
      <xdr:rowOff>80962</xdr:rowOff>
    </xdr:from>
    <xdr:to>
      <xdr:col>6</xdr:col>
      <xdr:colOff>9525</xdr:colOff>
      <xdr:row>33</xdr:row>
      <xdr:rowOff>123825</xdr:rowOff>
    </xdr:to>
    <xdr:graphicFrame macro="">
      <xdr:nvGraphicFramePr>
        <xdr:cNvPr id="2" name="Gráfico 1">
          <a:extLst>
            <a:ext uri="{FF2B5EF4-FFF2-40B4-BE49-F238E27FC236}">
              <a16:creationId xmlns=""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GESTION%202017/1.%20Pensamiento%20y%20Direccionamiento/Plan%20Anticorrupci&#243;n/Componentes%20PAyAtC/2%20-%20Racionalizaci&#243;n%20tr&#225;mite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GESTION%202018\1.%20Pensamiento%20y%20Direccionamiento\Plan%20Anticorrupci&#243;n\Documento%20Definitivo\Racionalizaci&#243;n%20tr&#225;mites%202018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GESTION%202017\1.%20Pensamiento%20y%20Direccionamiento\Plan%20Anticorrupci&#243;n\Componentes%20PAyAtC\2%20-%20Racionalizaci&#243;n%20tr&#225;mites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file\Educacion$\GESTION%202017\1.%20Pensamiento%20y%20Direccionamiento\Plan%20Anticorrupci&#243;n\Componentes%20PAyAtC\2%20-%20Racionalizaci&#243;n%20tr&#225;mites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mprada\Configuraci&#243;n%20local\Archivos%20temporales%20de%20Internet\Content.Outlook\U0N9MWXX\Estrategias%20de%20racionalizaci&#243;n%20de%20tr&#225;mites%20naci&#243;n%2017Jun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GESTION%202018\1.%20Pensamiento%20y%20Direccionamiento\Plan%20Anticorrupci&#243;n\Seguimiento\final%204to%20Trimestre%20Seguimiento%20Plan%20Anticorrupcio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VO"/>
      <sheetName val="ESTRATEGIAS DE RACIONALIZACION"/>
      <sheetName val="CADENA DE TRÁMITES"/>
      <sheetName val="TABLA"/>
      <sheetName val="Tablas instituciones"/>
      <sheetName val="Hoja1"/>
    </sheetNames>
    <sheetDataSet>
      <sheetData sheetId="0" refreshError="1"/>
      <sheetData sheetId="1"/>
      <sheetData sheetId="2" refreshError="1"/>
      <sheetData sheetId="3">
        <row r="2">
          <cell r="B2" t="str">
            <v>Agricultura y Desarrollo Rural</v>
          </cell>
          <cell r="C2" t="str">
            <v>Central</v>
          </cell>
          <cell r="E2">
            <v>2015</v>
          </cell>
          <cell r="G2" t="str">
            <v>Normativas</v>
          </cell>
          <cell r="Q2" t="str">
            <v>SI</v>
          </cell>
        </row>
        <row r="3">
          <cell r="A3" t="str">
            <v>Nacional</v>
          </cell>
          <cell r="B3" t="str">
            <v>Ambiente y Desarrollo Sostenible</v>
          </cell>
          <cell r="C3" t="str">
            <v>Descentralizado</v>
          </cell>
          <cell r="E3">
            <v>2016</v>
          </cell>
          <cell r="G3" t="str">
            <v>Administrativas</v>
          </cell>
          <cell r="Q3" t="str">
            <v>NO</v>
          </cell>
        </row>
        <row r="4">
          <cell r="A4" t="str">
            <v>Territorial</v>
          </cell>
          <cell r="B4" t="str">
            <v>Ciencia, Tecnología e innovación</v>
          </cell>
          <cell r="E4">
            <v>2017</v>
          </cell>
          <cell r="G4" t="str">
            <v>Tecnologicas</v>
          </cell>
        </row>
        <row r="5">
          <cell r="B5" t="str">
            <v>Comercio, Industria y Turismo</v>
          </cell>
          <cell r="E5">
            <v>2018</v>
          </cell>
        </row>
        <row r="6">
          <cell r="B6" t="str">
            <v>Cultura</v>
          </cell>
          <cell r="E6">
            <v>2019</v>
          </cell>
        </row>
        <row r="7">
          <cell r="B7" t="str">
            <v>Defensa</v>
          </cell>
          <cell r="E7">
            <v>2020</v>
          </cell>
        </row>
        <row r="8">
          <cell r="B8" t="str">
            <v>Del Deporte, la Recreación, la Actividad Física y el Aprovechamiento del Tiempo Libre</v>
          </cell>
        </row>
        <row r="9">
          <cell r="B9" t="str">
            <v>Educación</v>
          </cell>
        </row>
        <row r="10">
          <cell r="B10" t="str">
            <v>Estadísticas</v>
          </cell>
        </row>
        <row r="11">
          <cell r="B11" t="str">
            <v>Función Pública</v>
          </cell>
        </row>
        <row r="12">
          <cell r="B12" t="str">
            <v>Hacienda y Crédito Público</v>
          </cell>
        </row>
        <row r="13">
          <cell r="B13" t="str">
            <v>Inclusión Social y Reconciliación</v>
          </cell>
        </row>
        <row r="15">
          <cell r="B15" t="str">
            <v>Inteligencia Estratégica y Contrainteligencia</v>
          </cell>
        </row>
        <row r="16">
          <cell r="B16" t="str">
            <v>Interior</v>
          </cell>
        </row>
        <row r="17">
          <cell r="B17" t="str">
            <v>Justicia y del Derecho</v>
          </cell>
        </row>
        <row r="18">
          <cell r="B18" t="str">
            <v>Minas y Energía</v>
          </cell>
        </row>
        <row r="19">
          <cell r="B19" t="str">
            <v>Planeación</v>
          </cell>
        </row>
        <row r="20">
          <cell r="B20" t="str">
            <v>Presidencia de la República</v>
          </cell>
        </row>
        <row r="21">
          <cell r="B21" t="str">
            <v>Relaciones Exteriores</v>
          </cell>
        </row>
        <row r="22">
          <cell r="B22" t="str">
            <v>Salud y Protección Social</v>
          </cell>
        </row>
        <row r="23">
          <cell r="B23" t="str">
            <v>Tecnologías de la Información y las Comunicaciones</v>
          </cell>
        </row>
        <row r="24">
          <cell r="B24" t="str">
            <v>Trabajo</v>
          </cell>
        </row>
        <row r="25">
          <cell r="B25" t="str">
            <v>Transporte</v>
          </cell>
        </row>
        <row r="26">
          <cell r="B26" t="str">
            <v>Vivienda Ciudad y Territorio</v>
          </cell>
        </row>
      </sheetData>
      <sheetData sheetId="4">
        <row r="2">
          <cell r="D2" t="str">
            <v>Autoridad Nacional de Licencias Ambientales</v>
          </cell>
        </row>
        <row r="3">
          <cell r="D3" t="str">
            <v>Instituto Amazónico de Investigaciones Científicas</v>
          </cell>
        </row>
        <row r="4">
          <cell r="D4" t="str">
            <v>Instituto de Hidrología, Meteorología y Estudios Ambientales</v>
          </cell>
        </row>
        <row r="5">
          <cell r="D5" t="str">
            <v>Instituto de Investigación de Recursos Biológicos Alexander Von Humboldt</v>
          </cell>
        </row>
        <row r="6">
          <cell r="D6" t="str">
            <v>Instituto de Investigaciones Ambientales del Pacífico John Von Neumann</v>
          </cell>
        </row>
        <row r="7">
          <cell r="D7" t="str">
            <v>Instituto de Investigaciones Marinas y Costeras José Benito Vives de Andréis</v>
          </cell>
        </row>
        <row r="8">
          <cell r="D8" t="str">
            <v>Ministerio de Ambiente y Desarrollo Sostenible</v>
          </cell>
        </row>
        <row r="9">
          <cell r="D9" t="str">
            <v>Parques Nacionales Naturales de Colombia</v>
          </cell>
        </row>
      </sheetData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VO"/>
      <sheetName val="ESTRATEGIAS DE RACIONALIZACION"/>
      <sheetName val="CADENA DE TRÁMITES"/>
      <sheetName val="TABLA"/>
      <sheetName val="Tablas instituciones"/>
      <sheetName val="Hoja1"/>
    </sheetNames>
    <sheetDataSet>
      <sheetData sheetId="0"/>
      <sheetData sheetId="1"/>
      <sheetData sheetId="2"/>
      <sheetData sheetId="3">
        <row r="2">
          <cell r="B2" t="str">
            <v>Agricultura y Desarrollo Rural</v>
          </cell>
          <cell r="C2" t="str">
            <v>Central</v>
          </cell>
          <cell r="D2" t="str">
            <v>Amazonas</v>
          </cell>
          <cell r="E2">
            <v>2015</v>
          </cell>
          <cell r="G2" t="str">
            <v>Normativas</v>
          </cell>
          <cell r="Q2" t="str">
            <v>SI</v>
          </cell>
        </row>
        <row r="3">
          <cell r="A3" t="str">
            <v>Nacional</v>
          </cell>
          <cell r="B3" t="str">
            <v>Ambiente y Desarrollo Sostenible</v>
          </cell>
          <cell r="C3" t="str">
            <v>Descentralizado</v>
          </cell>
          <cell r="D3" t="str">
            <v>Antioquia</v>
          </cell>
          <cell r="E3">
            <v>2016</v>
          </cell>
          <cell r="G3" t="str">
            <v>Administrativas</v>
          </cell>
          <cell r="Q3" t="str">
            <v>NO</v>
          </cell>
        </row>
        <row r="4">
          <cell r="A4" t="str">
            <v>Territorial</v>
          </cell>
          <cell r="B4" t="str">
            <v>Ciencia, Tecnología e innovación</v>
          </cell>
          <cell r="D4" t="str">
            <v>Arauca</v>
          </cell>
          <cell r="E4">
            <v>2017</v>
          </cell>
          <cell r="G4" t="str">
            <v>Tecnologicas</v>
          </cell>
        </row>
        <row r="5">
          <cell r="B5" t="str">
            <v>Comercio, Industria y Turismo</v>
          </cell>
          <cell r="D5" t="str">
            <v>Atlántico</v>
          </cell>
          <cell r="E5">
            <v>2018</v>
          </cell>
        </row>
        <row r="6">
          <cell r="B6" t="str">
            <v>Cultura</v>
          </cell>
          <cell r="D6" t="str">
            <v>Bolívar</v>
          </cell>
          <cell r="E6">
            <v>2019</v>
          </cell>
        </row>
        <row r="7">
          <cell r="B7" t="str">
            <v>Defensa</v>
          </cell>
          <cell r="D7" t="str">
            <v>Boyacá</v>
          </cell>
          <cell r="E7">
            <v>2020</v>
          </cell>
        </row>
        <row r="8">
          <cell r="B8" t="str">
            <v>Del Deporte, la Recreación, la Actividad Física y el Aprovechamiento del Tiempo Libre</v>
          </cell>
          <cell r="D8" t="str">
            <v>Caldas</v>
          </cell>
        </row>
        <row r="9">
          <cell r="B9" t="str">
            <v>Educación</v>
          </cell>
          <cell r="D9" t="str">
            <v>Caquetá</v>
          </cell>
        </row>
        <row r="10">
          <cell r="B10" t="str">
            <v>Estadísticas</v>
          </cell>
          <cell r="D10" t="str">
            <v>Casanare</v>
          </cell>
        </row>
        <row r="11">
          <cell r="B11" t="str">
            <v>Función Pública</v>
          </cell>
          <cell r="D11" t="str">
            <v>Cauca</v>
          </cell>
        </row>
        <row r="12">
          <cell r="B12" t="str">
            <v>Hacienda y Crédito Público</v>
          </cell>
          <cell r="D12" t="str">
            <v>Cesar</v>
          </cell>
        </row>
        <row r="13">
          <cell r="B13" t="str">
            <v>Inclusión Social y Reconciliación</v>
          </cell>
          <cell r="D13" t="str">
            <v>Choco</v>
          </cell>
        </row>
        <row r="14">
          <cell r="B14">
            <v>0</v>
          </cell>
          <cell r="D14" t="str">
            <v>Córdoba</v>
          </cell>
        </row>
        <row r="15">
          <cell r="B15" t="str">
            <v>Inteligencia Estratégica y Contrainteligencia</v>
          </cell>
          <cell r="D15" t="str">
            <v>Cundinamarca</v>
          </cell>
        </row>
        <row r="16">
          <cell r="B16" t="str">
            <v>Interior</v>
          </cell>
          <cell r="D16" t="str">
            <v>Guainía</v>
          </cell>
        </row>
        <row r="17">
          <cell r="B17" t="str">
            <v>Justicia y del Derecho</v>
          </cell>
          <cell r="D17" t="str">
            <v>Guaviare</v>
          </cell>
        </row>
        <row r="18">
          <cell r="B18" t="str">
            <v>Minas y Energía</v>
          </cell>
          <cell r="D18" t="str">
            <v>Huila</v>
          </cell>
        </row>
        <row r="19">
          <cell r="B19" t="str">
            <v>Planeación</v>
          </cell>
          <cell r="D19" t="str">
            <v>La Guajira</v>
          </cell>
        </row>
        <row r="20">
          <cell r="B20" t="str">
            <v>Presidencia de la República</v>
          </cell>
          <cell r="D20" t="str">
            <v>Magdalena</v>
          </cell>
        </row>
        <row r="21">
          <cell r="B21" t="str">
            <v>Relaciones Exteriores</v>
          </cell>
          <cell r="D21" t="str">
            <v>Meta</v>
          </cell>
        </row>
        <row r="22">
          <cell r="B22" t="str">
            <v>Salud y Protección Social</v>
          </cell>
          <cell r="D22" t="str">
            <v>Nariño</v>
          </cell>
        </row>
        <row r="23">
          <cell r="B23" t="str">
            <v>Tecnologías de la Información y las Comunicaciones</v>
          </cell>
          <cell r="D23" t="str">
            <v>Norte de Santander</v>
          </cell>
        </row>
        <row r="24">
          <cell r="B24" t="str">
            <v>Trabajo</v>
          </cell>
          <cell r="D24" t="str">
            <v>Putumayo</v>
          </cell>
        </row>
        <row r="25">
          <cell r="B25" t="str">
            <v>Transporte</v>
          </cell>
          <cell r="D25" t="str">
            <v>Quindío</v>
          </cell>
        </row>
        <row r="26">
          <cell r="B26" t="str">
            <v>Vivienda Ciudad y Territorio</v>
          </cell>
          <cell r="D26" t="str">
            <v>Risaralda</v>
          </cell>
        </row>
        <row r="27">
          <cell r="D27" t="str">
            <v>San Andrés y Providencia</v>
          </cell>
        </row>
        <row r="28">
          <cell r="D28" t="str">
            <v>Santander</v>
          </cell>
        </row>
        <row r="29">
          <cell r="D29" t="str">
            <v>Sucre</v>
          </cell>
        </row>
        <row r="30">
          <cell r="D30" t="str">
            <v>Tolima</v>
          </cell>
        </row>
        <row r="31">
          <cell r="D31" t="str">
            <v>Valle del Cauca</v>
          </cell>
        </row>
        <row r="32">
          <cell r="D32" t="str">
            <v>Vaupes</v>
          </cell>
        </row>
        <row r="33">
          <cell r="D33" t="str">
            <v>Vichada</v>
          </cell>
        </row>
        <row r="34">
          <cell r="D34" t="str">
            <v>Bogotá D.C</v>
          </cell>
        </row>
        <row r="36">
          <cell r="D36">
            <v>0</v>
          </cell>
        </row>
      </sheetData>
      <sheetData sheetId="4">
        <row r="2">
          <cell r="D2" t="str">
            <v>Autoridad Nacional de Licencias Ambientales</v>
          </cell>
        </row>
        <row r="3">
          <cell r="D3" t="str">
            <v>Instituto Amazónico de Investigaciones Científicas</v>
          </cell>
        </row>
        <row r="4">
          <cell r="D4" t="str">
            <v>Instituto de Hidrología, Meteorología y Estudios Ambientales</v>
          </cell>
        </row>
        <row r="5">
          <cell r="D5" t="str">
            <v>Instituto de Investigación de Recursos Biológicos Alexander Von Humboldt</v>
          </cell>
        </row>
        <row r="6">
          <cell r="D6" t="str">
            <v>Instituto de Investigaciones Ambientales del Pacífico John Von Neumann</v>
          </cell>
        </row>
        <row r="7">
          <cell r="D7" t="str">
            <v>Instituto de Investigaciones Marinas y Costeras José Benito Vives de Andréis</v>
          </cell>
        </row>
        <row r="8">
          <cell r="D8" t="str">
            <v>Ministerio de Ambiente y Desarrollo Sostenible</v>
          </cell>
        </row>
        <row r="9">
          <cell r="D9" t="str">
            <v>Parques Nacionales Naturales de Colombia</v>
          </cell>
        </row>
      </sheetData>
      <sheetData sheetId="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VO"/>
      <sheetName val="ESTRATEGIAS DE RACIONALIZACION"/>
      <sheetName val="CADENA DE TRÁMITES"/>
      <sheetName val="TABLA"/>
      <sheetName val="Tablas instituciones"/>
      <sheetName val="Hoja1"/>
    </sheetNames>
    <sheetDataSet>
      <sheetData sheetId="0" refreshError="1"/>
      <sheetData sheetId="1"/>
      <sheetData sheetId="2" refreshError="1"/>
      <sheetData sheetId="3">
        <row r="2">
          <cell r="B2" t="str">
            <v>Agricultura y Desarrollo Rural</v>
          </cell>
          <cell r="C2" t="str">
            <v>Central</v>
          </cell>
          <cell r="E2">
            <v>2015</v>
          </cell>
          <cell r="G2" t="str">
            <v>Normativas</v>
          </cell>
          <cell r="Q2" t="str">
            <v>SI</v>
          </cell>
        </row>
        <row r="3">
          <cell r="A3" t="str">
            <v>Nacional</v>
          </cell>
          <cell r="B3" t="str">
            <v>Ambiente y Desarrollo Sostenible</v>
          </cell>
          <cell r="C3" t="str">
            <v>Descentralizado</v>
          </cell>
          <cell r="E3">
            <v>2016</v>
          </cell>
          <cell r="G3" t="str">
            <v>Administrativas</v>
          </cell>
          <cell r="Q3" t="str">
            <v>NO</v>
          </cell>
        </row>
        <row r="4">
          <cell r="A4" t="str">
            <v>Territorial</v>
          </cell>
          <cell r="B4" t="str">
            <v>Ciencia, Tecnología e innovación</v>
          </cell>
          <cell r="E4">
            <v>2017</v>
          </cell>
          <cell r="G4" t="str">
            <v>Tecnologicas</v>
          </cell>
        </row>
        <row r="5">
          <cell r="B5" t="str">
            <v>Comercio, Industria y Turismo</v>
          </cell>
          <cell r="E5">
            <v>2018</v>
          </cell>
        </row>
        <row r="6">
          <cell r="B6" t="str">
            <v>Cultura</v>
          </cell>
          <cell r="E6">
            <v>2019</v>
          </cell>
        </row>
        <row r="7">
          <cell r="B7" t="str">
            <v>Defensa</v>
          </cell>
          <cell r="E7">
            <v>2020</v>
          </cell>
        </row>
        <row r="8">
          <cell r="B8" t="str">
            <v>Del Deporte, la Recreación, la Actividad Física y el Aprovechamiento del Tiempo Libre</v>
          </cell>
        </row>
        <row r="9">
          <cell r="B9" t="str">
            <v>Educación</v>
          </cell>
        </row>
        <row r="10">
          <cell r="B10" t="str">
            <v>Estadísticas</v>
          </cell>
        </row>
        <row r="11">
          <cell r="B11" t="str">
            <v>Función Pública</v>
          </cell>
        </row>
        <row r="12">
          <cell r="B12" t="str">
            <v>Hacienda y Crédito Público</v>
          </cell>
        </row>
        <row r="13">
          <cell r="B13" t="str">
            <v>Inclusión Social y Reconciliación</v>
          </cell>
        </row>
        <row r="15">
          <cell r="B15" t="str">
            <v>Inteligencia Estratégica y Contrainteligencia</v>
          </cell>
        </row>
        <row r="16">
          <cell r="B16" t="str">
            <v>Interior</v>
          </cell>
        </row>
        <row r="17">
          <cell r="B17" t="str">
            <v>Justicia y del Derecho</v>
          </cell>
        </row>
        <row r="18">
          <cell r="B18" t="str">
            <v>Minas y Energía</v>
          </cell>
        </row>
        <row r="19">
          <cell r="B19" t="str">
            <v>Planeación</v>
          </cell>
        </row>
        <row r="20">
          <cell r="B20" t="str">
            <v>Presidencia de la República</v>
          </cell>
        </row>
        <row r="21">
          <cell r="B21" t="str">
            <v>Relaciones Exteriores</v>
          </cell>
        </row>
        <row r="22">
          <cell r="B22" t="str">
            <v>Salud y Protección Social</v>
          </cell>
        </row>
        <row r="23">
          <cell r="B23" t="str">
            <v>Tecnologías de la Información y las Comunicaciones</v>
          </cell>
        </row>
        <row r="24">
          <cell r="B24" t="str">
            <v>Trabajo</v>
          </cell>
        </row>
        <row r="25">
          <cell r="B25" t="str">
            <v>Transporte</v>
          </cell>
        </row>
        <row r="26">
          <cell r="B26" t="str">
            <v>Vivienda Ciudad y Territorio</v>
          </cell>
        </row>
      </sheetData>
      <sheetData sheetId="4">
        <row r="2">
          <cell r="D2" t="str">
            <v>Autoridad Nacional de Licencias Ambientales</v>
          </cell>
        </row>
        <row r="3">
          <cell r="D3" t="str">
            <v>Instituto Amazónico de Investigaciones Científicas</v>
          </cell>
        </row>
        <row r="4">
          <cell r="D4" t="str">
            <v>Instituto de Hidrología, Meteorología y Estudios Ambientales</v>
          </cell>
        </row>
        <row r="5">
          <cell r="D5" t="str">
            <v>Instituto de Investigación de Recursos Biológicos Alexander Von Humboldt</v>
          </cell>
        </row>
        <row r="6">
          <cell r="D6" t="str">
            <v>Instituto de Investigaciones Ambientales del Pacífico John Von Neumann</v>
          </cell>
        </row>
        <row r="7">
          <cell r="D7" t="str">
            <v>Instituto de Investigaciones Marinas y Costeras José Benito Vives de Andréis</v>
          </cell>
        </row>
        <row r="8">
          <cell r="D8" t="str">
            <v>Ministerio de Ambiente y Desarrollo Sostenible</v>
          </cell>
        </row>
        <row r="9">
          <cell r="D9" t="str">
            <v>Parques Nacionales Naturales de Colombia</v>
          </cell>
        </row>
      </sheetData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VO"/>
      <sheetName val="ESTRATEGIAS DE RACIONALIZACION"/>
      <sheetName val="CADENA DE TRÁMITES"/>
      <sheetName val="TABLA"/>
      <sheetName val="Tablas instituciones"/>
      <sheetName val="Hoja1"/>
    </sheetNames>
    <sheetDataSet>
      <sheetData sheetId="0" refreshError="1"/>
      <sheetData sheetId="1"/>
      <sheetData sheetId="2" refreshError="1"/>
      <sheetData sheetId="3">
        <row r="2">
          <cell r="B2" t="str">
            <v>Agricultura y Desarrollo Rural</v>
          </cell>
          <cell r="C2" t="str">
            <v>Central</v>
          </cell>
          <cell r="E2">
            <v>2015</v>
          </cell>
          <cell r="G2" t="str">
            <v>Normativas</v>
          </cell>
          <cell r="Q2" t="str">
            <v>SI</v>
          </cell>
        </row>
        <row r="3">
          <cell r="A3" t="str">
            <v>Nacional</v>
          </cell>
          <cell r="B3" t="str">
            <v>Ambiente y Desarrollo Sostenible</v>
          </cell>
          <cell r="C3" t="str">
            <v>Descentralizado</v>
          </cell>
          <cell r="E3">
            <v>2016</v>
          </cell>
          <cell r="G3" t="str">
            <v>Administrativas</v>
          </cell>
          <cell r="Q3" t="str">
            <v>NO</v>
          </cell>
        </row>
        <row r="4">
          <cell r="A4" t="str">
            <v>Territorial</v>
          </cell>
          <cell r="B4" t="str">
            <v>Ciencia, Tecnología e innovación</v>
          </cell>
          <cell r="E4">
            <v>2017</v>
          </cell>
          <cell r="G4" t="str">
            <v>Tecnologicas</v>
          </cell>
        </row>
        <row r="5">
          <cell r="B5" t="str">
            <v>Comercio, Industria y Turismo</v>
          </cell>
          <cell r="E5">
            <v>2018</v>
          </cell>
        </row>
        <row r="6">
          <cell r="B6" t="str">
            <v>Cultura</v>
          </cell>
          <cell r="E6">
            <v>2019</v>
          </cell>
        </row>
        <row r="7">
          <cell r="B7" t="str">
            <v>Defensa</v>
          </cell>
          <cell r="E7">
            <v>2020</v>
          </cell>
        </row>
        <row r="8">
          <cell r="B8" t="str">
            <v>Del Deporte, la Recreación, la Actividad Física y el Aprovechamiento del Tiempo Libre</v>
          </cell>
        </row>
        <row r="9">
          <cell r="B9" t="str">
            <v>Educación</v>
          </cell>
        </row>
        <row r="10">
          <cell r="B10" t="str">
            <v>Estadísticas</v>
          </cell>
        </row>
        <row r="11">
          <cell r="B11" t="str">
            <v>Función Pública</v>
          </cell>
        </row>
        <row r="12">
          <cell r="B12" t="str">
            <v>Hacienda y Crédito Público</v>
          </cell>
        </row>
        <row r="13">
          <cell r="B13" t="str">
            <v>Inclusión Social y Reconciliación</v>
          </cell>
        </row>
        <row r="15">
          <cell r="B15" t="str">
            <v>Inteligencia Estratégica y Contrainteligencia</v>
          </cell>
        </row>
        <row r="16">
          <cell r="B16" t="str">
            <v>Interior</v>
          </cell>
        </row>
        <row r="17">
          <cell r="B17" t="str">
            <v>Justicia y del Derecho</v>
          </cell>
        </row>
        <row r="18">
          <cell r="B18" t="str">
            <v>Minas y Energía</v>
          </cell>
        </row>
        <row r="19">
          <cell r="B19" t="str">
            <v>Planeación</v>
          </cell>
        </row>
        <row r="20">
          <cell r="B20" t="str">
            <v>Presidencia de la República</v>
          </cell>
        </row>
        <row r="21">
          <cell r="B21" t="str">
            <v>Relaciones Exteriores</v>
          </cell>
        </row>
        <row r="22">
          <cell r="B22" t="str">
            <v>Salud y Protección Social</v>
          </cell>
        </row>
        <row r="23">
          <cell r="B23" t="str">
            <v>Tecnologías de la Información y las Comunicaciones</v>
          </cell>
        </row>
        <row r="24">
          <cell r="B24" t="str">
            <v>Trabajo</v>
          </cell>
        </row>
        <row r="25">
          <cell r="B25" t="str">
            <v>Transporte</v>
          </cell>
        </row>
        <row r="26">
          <cell r="B26" t="str">
            <v>Vivienda Ciudad y Territorio</v>
          </cell>
        </row>
      </sheetData>
      <sheetData sheetId="4">
        <row r="2">
          <cell r="D2" t="str">
            <v>Autoridad Nacional de Licencias Ambientales</v>
          </cell>
        </row>
        <row r="3">
          <cell r="D3" t="str">
            <v>Instituto Amazónico de Investigaciones Científicas</v>
          </cell>
        </row>
        <row r="4">
          <cell r="D4" t="str">
            <v>Instituto de Hidrología, Meteorología y Estudios Ambientales</v>
          </cell>
        </row>
        <row r="5">
          <cell r="D5" t="str">
            <v>Instituto de Investigación de Recursos Biológicos Alexander Von Humboldt</v>
          </cell>
        </row>
        <row r="6">
          <cell r="D6" t="str">
            <v>Instituto de Investigaciones Ambientales del Pacífico John Von Neumann</v>
          </cell>
        </row>
        <row r="7">
          <cell r="D7" t="str">
            <v>Instituto de Investigaciones Marinas y Costeras José Benito Vives de Andréis</v>
          </cell>
        </row>
        <row r="8">
          <cell r="D8" t="str">
            <v>Ministerio de Ambiente y Desarrollo Sostenible</v>
          </cell>
        </row>
        <row r="9">
          <cell r="D9" t="str">
            <v>Parques Nacionales Naturales de Colombia</v>
          </cell>
        </row>
      </sheetData>
      <sheetData sheetId="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VO"/>
      <sheetName val="ESTRATEGIAS DE RACIONALIZACION"/>
      <sheetName val="CADENA DE TRÁMITES"/>
      <sheetName val="TABLA"/>
      <sheetName val="Tablas instituciones"/>
      <sheetName val="Hoja1"/>
    </sheetNames>
    <sheetDataSet>
      <sheetData sheetId="0"/>
      <sheetData sheetId="1"/>
      <sheetData sheetId="2"/>
      <sheetData sheetId="3">
        <row r="2">
          <cell r="B2" t="str">
            <v>Agricultura y Desarrollo Rural</v>
          </cell>
          <cell r="G2" t="str">
            <v>Factores Externos y/o Internos</v>
          </cell>
        </row>
        <row r="3">
          <cell r="G3" t="str">
            <v>GRAT</v>
          </cell>
        </row>
        <row r="4">
          <cell r="G4" t="str">
            <v>Cumplimiento de disposiciones legales</v>
          </cell>
        </row>
        <row r="5">
          <cell r="G5" t="str">
            <v>Iniciativa de la institución</v>
          </cell>
        </row>
      </sheetData>
      <sheetData sheetId="4">
        <row r="2">
          <cell r="D2" t="str">
            <v>Autoridad Nacional de Licencias Ambientales</v>
          </cell>
        </row>
      </sheetData>
      <sheetData sheetId="5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stión Riesgo Corrupción "/>
      <sheetName val="Estrategias de Racionalizacion"/>
      <sheetName val="Rendición de Cuentas"/>
      <sheetName val="Atención al ciudadano"/>
      <sheetName val="Transparencia y Acc. Info"/>
      <sheetName val="TOTAL"/>
    </sheetNames>
    <sheetDataSet>
      <sheetData sheetId="0">
        <row r="15">
          <cell r="AB15">
            <v>1</v>
          </cell>
        </row>
      </sheetData>
      <sheetData sheetId="1">
        <row r="15">
          <cell r="U15">
            <v>1</v>
          </cell>
        </row>
      </sheetData>
      <sheetData sheetId="2">
        <row r="14">
          <cell r="AB14">
            <v>1</v>
          </cell>
        </row>
      </sheetData>
      <sheetData sheetId="3">
        <row r="26">
          <cell r="S26">
            <v>1</v>
          </cell>
        </row>
      </sheetData>
      <sheetData sheetId="4">
        <row r="18">
          <cell r="AC18">
            <v>1</v>
          </cell>
        </row>
      </sheetData>
      <sheetData sheetId="5">
        <row r="3">
          <cell r="C3" t="str">
            <v>Cumplimiento</v>
          </cell>
        </row>
        <row r="4">
          <cell r="B4" t="str">
            <v xml:space="preserve">Gestion de Riesgo de Corrupcion </v>
          </cell>
          <cell r="C4">
            <v>1</v>
          </cell>
        </row>
        <row r="5">
          <cell r="B5" t="str">
            <v>Estrategias de Razonalizacion</v>
          </cell>
          <cell r="C5">
            <v>1</v>
          </cell>
        </row>
        <row r="6">
          <cell r="B6" t="str">
            <v>Rendicion de Cuentas</v>
          </cell>
          <cell r="C6">
            <v>1</v>
          </cell>
        </row>
        <row r="7">
          <cell r="B7" t="str">
            <v>Atencion al ciudadano</v>
          </cell>
          <cell r="C7">
            <v>1</v>
          </cell>
        </row>
        <row r="8">
          <cell r="B8" t="str">
            <v>Transparencia y Acc. Info</v>
          </cell>
          <cell r="C8">
            <v>1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jcuy@orgsolidarias.gov.co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Q14"/>
  <sheetViews>
    <sheetView zoomScale="120" zoomScaleNormal="120" zoomScaleSheetLayoutView="100" workbookViewId="0">
      <selection activeCell="C6" sqref="C6"/>
    </sheetView>
  </sheetViews>
  <sheetFormatPr baseColWidth="10" defaultRowHeight="15" x14ac:dyDescent="0.25"/>
  <cols>
    <col min="1" max="1" width="24.7109375" style="7" customWidth="1"/>
    <col min="2" max="2" width="8.85546875" style="1" customWidth="1"/>
    <col min="3" max="3" width="45.7109375" style="1" customWidth="1"/>
    <col min="4" max="5" width="31.7109375" style="1" customWidth="1"/>
    <col min="6" max="6" width="31.28515625" style="1" customWidth="1"/>
    <col min="7" max="7" width="16" style="1" customWidth="1"/>
    <col min="8" max="8" width="15.7109375" style="1" hidden="1" customWidth="1"/>
    <col min="9" max="9" width="12.140625" style="1" hidden="1" customWidth="1"/>
    <col min="10" max="10" width="14.42578125" style="1" hidden="1" customWidth="1"/>
    <col min="11" max="11" width="13.28515625" style="1" hidden="1" customWidth="1"/>
    <col min="12" max="12" width="14.7109375" style="1" hidden="1" customWidth="1"/>
    <col min="13" max="13" width="0" style="1" hidden="1" customWidth="1"/>
    <col min="14" max="16" width="18.7109375" style="1" hidden="1" customWidth="1"/>
    <col min="17" max="17" width="36.85546875" style="1" hidden="1" customWidth="1"/>
    <col min="18" max="16384" width="11.42578125" style="1"/>
  </cols>
  <sheetData>
    <row r="1" spans="1:17" ht="19.5" customHeight="1" x14ac:dyDescent="0.25">
      <c r="A1" s="278" t="s">
        <v>0</v>
      </c>
      <c r="B1" s="278"/>
      <c r="C1" s="278"/>
      <c r="D1" s="278"/>
      <c r="E1" s="278"/>
      <c r="F1" s="278"/>
      <c r="G1" s="278"/>
      <c r="H1" s="278"/>
      <c r="I1" s="278"/>
      <c r="J1" s="278"/>
      <c r="K1" s="278"/>
      <c r="L1" s="278"/>
      <c r="M1" s="278"/>
      <c r="N1" s="278"/>
      <c r="O1" s="278"/>
      <c r="P1" s="278"/>
      <c r="Q1" s="278"/>
    </row>
    <row r="2" spans="1:17" ht="15.75" x14ac:dyDescent="0.25">
      <c r="A2" s="279" t="s">
        <v>1</v>
      </c>
      <c r="B2" s="280"/>
      <c r="C2" s="280"/>
      <c r="D2" s="280"/>
      <c r="E2" s="280"/>
      <c r="F2" s="280"/>
      <c r="G2" s="280"/>
      <c r="H2" s="277" t="s">
        <v>33</v>
      </c>
      <c r="I2" s="277"/>
      <c r="J2" s="277"/>
      <c r="K2" s="277"/>
      <c r="L2" s="277"/>
      <c r="M2" s="277"/>
      <c r="N2" s="277"/>
      <c r="O2" s="277"/>
      <c r="P2" s="277"/>
      <c r="Q2" s="277"/>
    </row>
    <row r="3" spans="1:17" ht="30.75" thickBot="1" x14ac:dyDescent="0.3">
      <c r="A3" s="45" t="s">
        <v>2</v>
      </c>
      <c r="B3" s="281" t="s">
        <v>3</v>
      </c>
      <c r="C3" s="282"/>
      <c r="D3" s="46" t="s">
        <v>4</v>
      </c>
      <c r="E3" s="47" t="s">
        <v>52</v>
      </c>
      <c r="F3" s="48" t="s">
        <v>51</v>
      </c>
      <c r="G3" s="49" t="s">
        <v>5</v>
      </c>
      <c r="H3" s="50" t="s">
        <v>29</v>
      </c>
      <c r="I3" s="51" t="s">
        <v>30</v>
      </c>
      <c r="J3" s="44" t="s">
        <v>31</v>
      </c>
      <c r="K3" s="52" t="s">
        <v>32</v>
      </c>
      <c r="L3" s="44" t="s">
        <v>36</v>
      </c>
      <c r="M3" s="52" t="s">
        <v>34</v>
      </c>
      <c r="N3" s="52" t="s">
        <v>35</v>
      </c>
      <c r="O3" s="52" t="s">
        <v>37</v>
      </c>
      <c r="P3" s="52" t="s">
        <v>39</v>
      </c>
      <c r="Q3" s="53" t="s">
        <v>38</v>
      </c>
    </row>
    <row r="4" spans="1:17" ht="90" x14ac:dyDescent="0.25">
      <c r="A4" s="2" t="s">
        <v>6</v>
      </c>
      <c r="B4" s="3" t="s">
        <v>7</v>
      </c>
      <c r="C4" s="4" t="s">
        <v>60</v>
      </c>
      <c r="D4" s="4" t="s">
        <v>61</v>
      </c>
      <c r="E4" s="54" t="s">
        <v>67</v>
      </c>
      <c r="F4" s="35" t="s">
        <v>8</v>
      </c>
      <c r="G4" s="64">
        <v>43707</v>
      </c>
      <c r="H4" s="39"/>
      <c r="I4" s="11"/>
      <c r="J4" s="11"/>
      <c r="K4" s="11"/>
      <c r="L4" s="12">
        <f>SUM(H4:K4)</f>
        <v>0</v>
      </c>
      <c r="M4" s="13">
        <v>1</v>
      </c>
      <c r="N4" s="12">
        <v>8.3299999999999999E-2</v>
      </c>
      <c r="O4" s="12">
        <f>L4/M4</f>
        <v>0</v>
      </c>
      <c r="P4" s="12">
        <f>O4*N4</f>
        <v>0</v>
      </c>
      <c r="Q4" s="32"/>
    </row>
    <row r="5" spans="1:17" ht="60" customHeight="1" x14ac:dyDescent="0.25">
      <c r="A5" s="274" t="s">
        <v>9</v>
      </c>
      <c r="B5" s="5" t="s">
        <v>10</v>
      </c>
      <c r="C5" s="6" t="s">
        <v>68</v>
      </c>
      <c r="D5" s="6" t="s">
        <v>63</v>
      </c>
      <c r="E5" s="4" t="s">
        <v>66</v>
      </c>
      <c r="F5" s="36" t="s">
        <v>11</v>
      </c>
      <c r="G5" s="42">
        <v>43539</v>
      </c>
      <c r="H5" s="40"/>
      <c r="I5" s="8"/>
      <c r="J5" s="8"/>
      <c r="K5" s="8"/>
      <c r="L5" s="9">
        <f t="shared" ref="L5:L14" si="0">SUM(H5:K5)</f>
        <v>0</v>
      </c>
      <c r="M5" s="10">
        <v>1</v>
      </c>
      <c r="N5" s="9">
        <v>8.3299999999999999E-2</v>
      </c>
      <c r="O5" s="9">
        <f t="shared" ref="O5:O14" si="1">L5/M5</f>
        <v>0</v>
      </c>
      <c r="P5" s="9">
        <f t="shared" ref="P5:P13" si="2">O5*N5</f>
        <v>0</v>
      </c>
      <c r="Q5" s="33"/>
    </row>
    <row r="6" spans="1:17" ht="60" x14ac:dyDescent="0.25">
      <c r="A6" s="283"/>
      <c r="B6" s="5" t="s">
        <v>12</v>
      </c>
      <c r="C6" s="6" t="s">
        <v>13</v>
      </c>
      <c r="D6" s="6" t="s">
        <v>62</v>
      </c>
      <c r="E6" s="4" t="s">
        <v>66</v>
      </c>
      <c r="F6" s="37" t="s">
        <v>14</v>
      </c>
      <c r="G6" s="42">
        <v>43544</v>
      </c>
      <c r="H6" s="40"/>
      <c r="I6" s="8"/>
      <c r="J6" s="8"/>
      <c r="K6" s="8"/>
      <c r="L6" s="9">
        <f t="shared" si="0"/>
        <v>0</v>
      </c>
      <c r="M6" s="10">
        <v>1</v>
      </c>
      <c r="N6" s="9">
        <v>8.3299999999999999E-2</v>
      </c>
      <c r="O6" s="9">
        <f t="shared" si="1"/>
        <v>0</v>
      </c>
      <c r="P6" s="9">
        <f t="shared" si="2"/>
        <v>0</v>
      </c>
      <c r="Q6" s="33"/>
    </row>
    <row r="7" spans="1:17" ht="45" x14ac:dyDescent="0.25">
      <c r="A7" s="274" t="s">
        <v>15</v>
      </c>
      <c r="B7" s="5" t="s">
        <v>16</v>
      </c>
      <c r="C7" s="6" t="s">
        <v>17</v>
      </c>
      <c r="D7" s="6" t="s">
        <v>64</v>
      </c>
      <c r="E7" s="4" t="s">
        <v>66</v>
      </c>
      <c r="F7" s="37" t="s">
        <v>14</v>
      </c>
      <c r="G7" s="42">
        <v>43549</v>
      </c>
      <c r="H7" s="40"/>
      <c r="I7" s="8"/>
      <c r="J7" s="8"/>
      <c r="K7" s="8"/>
      <c r="L7" s="9">
        <f t="shared" si="0"/>
        <v>0</v>
      </c>
      <c r="M7" s="10">
        <v>1</v>
      </c>
      <c r="N7" s="9">
        <v>8.3299999999999999E-2</v>
      </c>
      <c r="O7" s="9">
        <f t="shared" si="1"/>
        <v>0</v>
      </c>
      <c r="P7" s="9">
        <f t="shared" si="2"/>
        <v>0</v>
      </c>
      <c r="Q7" s="33"/>
    </row>
    <row r="8" spans="1:17" ht="45" x14ac:dyDescent="0.25">
      <c r="A8" s="283"/>
      <c r="B8" s="5" t="s">
        <v>18</v>
      </c>
      <c r="C8" s="6" t="s">
        <v>19</v>
      </c>
      <c r="D8" s="6" t="s">
        <v>65</v>
      </c>
      <c r="E8" s="4" t="s">
        <v>66</v>
      </c>
      <c r="F8" s="37" t="s">
        <v>14</v>
      </c>
      <c r="G8" s="42">
        <v>43553</v>
      </c>
      <c r="H8" s="40"/>
      <c r="I8" s="8"/>
      <c r="J8" s="8"/>
      <c r="K8" s="8"/>
      <c r="L8" s="9">
        <f t="shared" si="0"/>
        <v>0</v>
      </c>
      <c r="M8" s="10">
        <v>1</v>
      </c>
      <c r="N8" s="9">
        <v>8.3299999999999999E-2</v>
      </c>
      <c r="O8" s="9">
        <f t="shared" si="1"/>
        <v>0</v>
      </c>
      <c r="P8" s="9">
        <f t="shared" si="2"/>
        <v>0</v>
      </c>
      <c r="Q8" s="33"/>
    </row>
    <row r="9" spans="1:17" ht="45" x14ac:dyDescent="0.25">
      <c r="A9" s="274" t="s">
        <v>20</v>
      </c>
      <c r="B9" s="5" t="s">
        <v>21</v>
      </c>
      <c r="C9" s="6" t="s">
        <v>54</v>
      </c>
      <c r="D9" s="6" t="s">
        <v>22</v>
      </c>
      <c r="E9" s="55" t="s">
        <v>23</v>
      </c>
      <c r="F9" s="38" t="s">
        <v>23</v>
      </c>
      <c r="G9" s="43">
        <v>43585</v>
      </c>
      <c r="H9" s="40"/>
      <c r="I9" s="8"/>
      <c r="J9" s="8"/>
      <c r="K9" s="8"/>
      <c r="L9" s="9">
        <f t="shared" si="0"/>
        <v>0</v>
      </c>
      <c r="M9" s="10">
        <v>1</v>
      </c>
      <c r="N9" s="9">
        <v>8.3299999999999999E-2</v>
      </c>
      <c r="O9" s="9">
        <f t="shared" si="1"/>
        <v>0</v>
      </c>
      <c r="P9" s="9">
        <f t="shared" si="2"/>
        <v>0</v>
      </c>
      <c r="Q9" s="33"/>
    </row>
    <row r="10" spans="1:17" ht="45" x14ac:dyDescent="0.25">
      <c r="A10" s="283"/>
      <c r="B10" s="5" t="s">
        <v>24</v>
      </c>
      <c r="C10" s="6" t="s">
        <v>55</v>
      </c>
      <c r="D10" s="6" t="s">
        <v>22</v>
      </c>
      <c r="E10" s="55" t="s">
        <v>23</v>
      </c>
      <c r="F10" s="38" t="s">
        <v>23</v>
      </c>
      <c r="G10" s="43">
        <v>43708</v>
      </c>
      <c r="H10" s="40"/>
      <c r="I10" s="8"/>
      <c r="J10" s="8"/>
      <c r="K10" s="8"/>
      <c r="L10" s="9">
        <f t="shared" si="0"/>
        <v>0</v>
      </c>
      <c r="M10" s="10">
        <v>1</v>
      </c>
      <c r="N10" s="9">
        <v>8.3299999999999999E-2</v>
      </c>
      <c r="O10" s="9">
        <f t="shared" si="1"/>
        <v>0</v>
      </c>
      <c r="P10" s="9">
        <f t="shared" si="2"/>
        <v>0</v>
      </c>
      <c r="Q10" s="33"/>
    </row>
    <row r="11" spans="1:17" ht="45" x14ac:dyDescent="0.25">
      <c r="A11" s="283"/>
      <c r="B11" s="5" t="s">
        <v>25</v>
      </c>
      <c r="C11" s="6" t="s">
        <v>56</v>
      </c>
      <c r="D11" s="6" t="s">
        <v>22</v>
      </c>
      <c r="E11" s="55" t="s">
        <v>23</v>
      </c>
      <c r="F11" s="38" t="s">
        <v>23</v>
      </c>
      <c r="G11" s="43">
        <v>43830</v>
      </c>
      <c r="H11" s="40"/>
      <c r="I11" s="8"/>
      <c r="J11" s="8"/>
      <c r="K11" s="8"/>
      <c r="L11" s="9">
        <f t="shared" si="0"/>
        <v>0</v>
      </c>
      <c r="M11" s="10">
        <v>1</v>
      </c>
      <c r="N11" s="9">
        <v>8.3299999999999999E-2</v>
      </c>
      <c r="O11" s="9">
        <f t="shared" si="1"/>
        <v>0</v>
      </c>
      <c r="P11" s="9">
        <f t="shared" si="2"/>
        <v>0</v>
      </c>
      <c r="Q11" s="33"/>
    </row>
    <row r="12" spans="1:17" ht="30.75" thickBot="1" x14ac:dyDescent="0.3">
      <c r="A12" s="274" t="s">
        <v>26</v>
      </c>
      <c r="B12" s="56" t="s">
        <v>40</v>
      </c>
      <c r="C12" s="57" t="s">
        <v>57</v>
      </c>
      <c r="D12" s="57" t="s">
        <v>27</v>
      </c>
      <c r="E12" s="58" t="s">
        <v>28</v>
      </c>
      <c r="F12" s="59" t="s">
        <v>28</v>
      </c>
      <c r="G12" s="60">
        <v>43600</v>
      </c>
      <c r="H12" s="40"/>
      <c r="I12" s="8"/>
      <c r="J12" s="8"/>
      <c r="K12" s="8"/>
      <c r="L12" s="9">
        <f t="shared" si="0"/>
        <v>0</v>
      </c>
      <c r="M12" s="10">
        <v>1</v>
      </c>
      <c r="N12" s="9">
        <v>8.3299999999999999E-2</v>
      </c>
      <c r="O12" s="9">
        <f t="shared" si="1"/>
        <v>0</v>
      </c>
      <c r="P12" s="9">
        <f t="shared" si="2"/>
        <v>0</v>
      </c>
      <c r="Q12" s="33"/>
    </row>
    <row r="13" spans="1:17" ht="37.5" customHeight="1" thickBot="1" x14ac:dyDescent="0.3">
      <c r="A13" s="275"/>
      <c r="B13" s="56" t="s">
        <v>41</v>
      </c>
      <c r="C13" s="57" t="s">
        <v>58</v>
      </c>
      <c r="D13" s="57" t="s">
        <v>27</v>
      </c>
      <c r="E13" s="58" t="s">
        <v>28</v>
      </c>
      <c r="F13" s="59" t="s">
        <v>28</v>
      </c>
      <c r="G13" s="60">
        <v>43721</v>
      </c>
      <c r="H13" s="40"/>
      <c r="I13" s="8"/>
      <c r="J13" s="8"/>
      <c r="K13" s="8"/>
      <c r="L13" s="9">
        <f t="shared" si="0"/>
        <v>0</v>
      </c>
      <c r="M13" s="10">
        <v>1</v>
      </c>
      <c r="N13" s="9">
        <v>8.3299999999999999E-2</v>
      </c>
      <c r="O13" s="9">
        <f t="shared" si="1"/>
        <v>0</v>
      </c>
      <c r="P13" s="9">
        <f t="shared" si="2"/>
        <v>0</v>
      </c>
      <c r="Q13" s="33"/>
    </row>
    <row r="14" spans="1:17" ht="37.5" customHeight="1" thickBot="1" x14ac:dyDescent="0.3">
      <c r="A14" s="276"/>
      <c r="B14" s="61" t="s">
        <v>53</v>
      </c>
      <c r="C14" s="58" t="s">
        <v>59</v>
      </c>
      <c r="D14" s="58" t="s">
        <v>27</v>
      </c>
      <c r="E14" s="58" t="s">
        <v>28</v>
      </c>
      <c r="F14" s="62" t="s">
        <v>28</v>
      </c>
      <c r="G14" s="63">
        <v>43846</v>
      </c>
      <c r="H14" s="41"/>
      <c r="I14" s="14"/>
      <c r="J14" s="14"/>
      <c r="K14" s="14"/>
      <c r="L14" s="15">
        <f t="shared" si="0"/>
        <v>0</v>
      </c>
      <c r="M14" s="16">
        <v>1</v>
      </c>
      <c r="N14" s="15">
        <v>8.3299999999999999E-2</v>
      </c>
      <c r="O14" s="15">
        <f t="shared" si="1"/>
        <v>0</v>
      </c>
      <c r="P14" s="15">
        <f>O14*N14</f>
        <v>0</v>
      </c>
      <c r="Q14" s="34"/>
    </row>
  </sheetData>
  <mergeCells count="8">
    <mergeCell ref="A12:A14"/>
    <mergeCell ref="H2:Q2"/>
    <mergeCell ref="A1:Q1"/>
    <mergeCell ref="A2:G2"/>
    <mergeCell ref="B3:C3"/>
    <mergeCell ref="A5:A6"/>
    <mergeCell ref="A7:A8"/>
    <mergeCell ref="A9:A11"/>
  </mergeCells>
  <conditionalFormatting sqref="L4:L14">
    <cfRule type="iconSet" priority="15">
      <iconSet iconSet="3Symbols">
        <cfvo type="percent" val="0"/>
        <cfvo type="percent" val="75"/>
        <cfvo type="percent" val="91"/>
      </iconSet>
    </cfRule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{86AB0C1F-8911-45DF-86FE-835B305A938E}</x14:id>
        </ext>
      </extLst>
    </cfRule>
  </conditionalFormatting>
  <printOptions horizontalCentered="1"/>
  <pageMargins left="0.70866141732283472" right="0.70866141732283472" top="0.74803149606299213" bottom="0.74803149606299213" header="0.31496062992125984" footer="0.31496062992125984"/>
  <pageSetup scale="60" orientation="landscape" horizontalDpi="4294967293" verticalDpi="4294967293" r:id="rId1"/>
  <headerFooter>
    <oddFooter>&amp;C
&amp;RPágina &amp;P</oddFooter>
  </headerFooter>
  <ignoredErrors>
    <ignoredError sqref="L4:L7 L8:L14" formulaRange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86AB0C1F-8911-45DF-86FE-835B305A938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L4:L14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5"/>
  <sheetViews>
    <sheetView topLeftCell="C7" workbookViewId="0">
      <selection activeCell="Q12" sqref="Q12"/>
    </sheetView>
  </sheetViews>
  <sheetFormatPr baseColWidth="10" defaultRowHeight="15" x14ac:dyDescent="0.25"/>
  <cols>
    <col min="1" max="1" width="23.42578125" style="1" customWidth="1"/>
    <col min="2" max="2" width="11.42578125" style="1"/>
    <col min="3" max="3" width="27.85546875" style="1" customWidth="1"/>
    <col min="4" max="4" width="22.140625" style="1" customWidth="1"/>
    <col min="5" max="5" width="11.42578125" style="1"/>
    <col min="6" max="6" width="23.85546875" style="1" customWidth="1"/>
    <col min="7" max="8" width="11.42578125" style="1"/>
    <col min="9" max="9" width="10.7109375" style="1" bestFit="1" customWidth="1"/>
    <col min="10" max="10" width="11.42578125" style="1"/>
    <col min="11" max="11" width="10.7109375" style="1" bestFit="1" customWidth="1"/>
    <col min="12" max="12" width="11.42578125" style="1"/>
    <col min="13" max="13" width="10.7109375" style="1" bestFit="1" customWidth="1"/>
    <col min="14" max="15" width="11.42578125" style="1"/>
    <col min="16" max="16" width="14.42578125" style="1" customWidth="1"/>
    <col min="17" max="17" width="33.5703125" style="1" customWidth="1"/>
    <col min="18" max="18" width="31.5703125" style="1" customWidth="1"/>
    <col min="19" max="19" width="31" style="1" customWidth="1"/>
    <col min="20" max="16384" width="11.42578125" style="1"/>
  </cols>
  <sheetData>
    <row r="1" spans="1:19" ht="15.75" thickBot="1" x14ac:dyDescent="0.3"/>
    <row r="2" spans="1:19" ht="15.75" customHeight="1" thickBot="1" x14ac:dyDescent="0.3">
      <c r="A2" s="288" t="s">
        <v>0</v>
      </c>
      <c r="B2" s="289"/>
      <c r="C2" s="289"/>
      <c r="D2" s="289"/>
      <c r="E2" s="289"/>
      <c r="F2" s="289"/>
      <c r="G2" s="289"/>
      <c r="H2" s="295" t="s">
        <v>274</v>
      </c>
      <c r="I2" s="296"/>
      <c r="J2" s="295" t="s">
        <v>275</v>
      </c>
      <c r="K2" s="296"/>
      <c r="L2" s="295" t="s">
        <v>276</v>
      </c>
      <c r="M2" s="296"/>
      <c r="N2" s="242"/>
      <c r="O2" s="242"/>
      <c r="P2" s="242"/>
      <c r="Q2" s="242"/>
      <c r="R2" s="242"/>
      <c r="S2" s="242"/>
    </row>
    <row r="3" spans="1:19" ht="15.75" customHeight="1" thickBot="1" x14ac:dyDescent="0.3">
      <c r="A3" s="290" t="s">
        <v>1</v>
      </c>
      <c r="B3" s="291"/>
      <c r="C3" s="291"/>
      <c r="D3" s="291"/>
      <c r="E3" s="291"/>
      <c r="F3" s="291"/>
      <c r="G3" s="291"/>
      <c r="H3" s="297"/>
      <c r="I3" s="298"/>
      <c r="J3" s="297"/>
      <c r="K3" s="298"/>
      <c r="L3" s="297"/>
      <c r="M3" s="298"/>
      <c r="N3" s="299" t="s">
        <v>255</v>
      </c>
      <c r="O3" s="299" t="s">
        <v>34</v>
      </c>
      <c r="P3" s="294" t="s">
        <v>256</v>
      </c>
      <c r="Q3" s="294" t="s">
        <v>277</v>
      </c>
      <c r="R3" s="294" t="s">
        <v>278</v>
      </c>
      <c r="S3" s="294" t="s">
        <v>279</v>
      </c>
    </row>
    <row r="4" spans="1:19" ht="26.25" thickBot="1" x14ac:dyDescent="0.3">
      <c r="A4" s="83" t="s">
        <v>2</v>
      </c>
      <c r="B4" s="292" t="s">
        <v>3</v>
      </c>
      <c r="C4" s="293"/>
      <c r="D4" s="84" t="s">
        <v>4</v>
      </c>
      <c r="E4" s="85" t="s">
        <v>52</v>
      </c>
      <c r="F4" s="86" t="s">
        <v>51</v>
      </c>
      <c r="G4" s="241" t="s">
        <v>5</v>
      </c>
      <c r="H4" s="242" t="s">
        <v>257</v>
      </c>
      <c r="I4" s="242" t="s">
        <v>258</v>
      </c>
      <c r="J4" s="242" t="s">
        <v>257</v>
      </c>
      <c r="K4" s="242" t="s">
        <v>258</v>
      </c>
      <c r="L4" s="242" t="s">
        <v>257</v>
      </c>
      <c r="M4" s="242" t="s">
        <v>258</v>
      </c>
      <c r="N4" s="299"/>
      <c r="O4" s="299"/>
      <c r="P4" s="294"/>
      <c r="Q4" s="294"/>
      <c r="R4" s="294"/>
      <c r="S4" s="294"/>
    </row>
    <row r="5" spans="1:19" ht="55.5" customHeight="1" thickBot="1" x14ac:dyDescent="0.3">
      <c r="A5" s="87" t="s">
        <v>6</v>
      </c>
      <c r="B5" s="65" t="s">
        <v>7</v>
      </c>
      <c r="C5" s="66" t="s">
        <v>69</v>
      </c>
      <c r="D5" s="66" t="s">
        <v>61</v>
      </c>
      <c r="E5" s="67" t="s">
        <v>70</v>
      </c>
      <c r="F5" s="68" t="s">
        <v>8</v>
      </c>
      <c r="G5" s="69">
        <v>43815</v>
      </c>
      <c r="H5" s="233"/>
      <c r="I5" s="234"/>
      <c r="J5" s="233"/>
      <c r="K5" s="234"/>
      <c r="L5" s="233"/>
      <c r="M5" s="234">
        <v>1</v>
      </c>
      <c r="N5" s="233">
        <f>H5+J5+L5</f>
        <v>0</v>
      </c>
      <c r="O5" s="233">
        <f>I5+K5+M5</f>
        <v>1</v>
      </c>
      <c r="P5" s="235">
        <f>N5/O5</f>
        <v>0</v>
      </c>
      <c r="Q5" s="254"/>
      <c r="R5" s="236"/>
      <c r="S5" s="237"/>
    </row>
    <row r="6" spans="1:19" ht="51" customHeight="1" thickBot="1" x14ac:dyDescent="0.3">
      <c r="A6" s="284" t="s">
        <v>9</v>
      </c>
      <c r="B6" s="70" t="s">
        <v>10</v>
      </c>
      <c r="C6" s="71" t="s">
        <v>72</v>
      </c>
      <c r="D6" s="71" t="s">
        <v>63</v>
      </c>
      <c r="E6" s="71" t="s">
        <v>71</v>
      </c>
      <c r="F6" s="72" t="s">
        <v>73</v>
      </c>
      <c r="G6" s="73">
        <v>43579</v>
      </c>
      <c r="H6" s="233">
        <v>1</v>
      </c>
      <c r="I6" s="234">
        <v>1</v>
      </c>
      <c r="J6" s="233"/>
      <c r="K6" s="234"/>
      <c r="L6" s="233"/>
      <c r="M6" s="234"/>
      <c r="N6" s="233">
        <f t="shared" ref="N6:N15" si="0">H6+J6+L6</f>
        <v>1</v>
      </c>
      <c r="O6" s="233">
        <f t="shared" ref="O6:O15" si="1">I6+K6+M6</f>
        <v>1</v>
      </c>
      <c r="P6" s="235">
        <f>N6/O6</f>
        <v>1</v>
      </c>
      <c r="Q6" s="254" t="s">
        <v>291</v>
      </c>
      <c r="R6" s="239"/>
      <c r="S6" s="237"/>
    </row>
    <row r="7" spans="1:19" ht="51.75" thickBot="1" x14ac:dyDescent="0.3">
      <c r="A7" s="285"/>
      <c r="B7" s="74" t="s">
        <v>12</v>
      </c>
      <c r="C7" s="75" t="s">
        <v>74</v>
      </c>
      <c r="D7" s="75" t="s">
        <v>62</v>
      </c>
      <c r="E7" s="75" t="s">
        <v>71</v>
      </c>
      <c r="F7" s="76" t="s">
        <v>73</v>
      </c>
      <c r="G7" s="77">
        <v>43585</v>
      </c>
      <c r="H7" s="233">
        <v>1</v>
      </c>
      <c r="I7" s="234">
        <v>1</v>
      </c>
      <c r="J7" s="233"/>
      <c r="K7" s="234"/>
      <c r="L7" s="233"/>
      <c r="M7" s="234"/>
      <c r="N7" s="233">
        <f t="shared" si="0"/>
        <v>1</v>
      </c>
      <c r="O7" s="233">
        <f t="shared" si="1"/>
        <v>1</v>
      </c>
      <c r="P7" s="235">
        <f t="shared" ref="P7:P15" si="2">N7/O7</f>
        <v>1</v>
      </c>
      <c r="Q7" s="254" t="s">
        <v>292</v>
      </c>
      <c r="R7" s="4"/>
      <c r="S7" s="237"/>
    </row>
    <row r="8" spans="1:19" ht="51.75" thickBot="1" x14ac:dyDescent="0.3">
      <c r="A8" s="286" t="s">
        <v>15</v>
      </c>
      <c r="B8" s="74" t="s">
        <v>16</v>
      </c>
      <c r="C8" s="75" t="s">
        <v>75</v>
      </c>
      <c r="D8" s="75" t="s">
        <v>64</v>
      </c>
      <c r="E8" s="75" t="s">
        <v>71</v>
      </c>
      <c r="F8" s="76" t="s">
        <v>73</v>
      </c>
      <c r="G8" s="77">
        <v>43589</v>
      </c>
      <c r="H8" s="233"/>
      <c r="I8" s="234"/>
      <c r="J8" s="233"/>
      <c r="K8" s="234">
        <v>1</v>
      </c>
      <c r="L8" s="233"/>
      <c r="M8" s="234"/>
      <c r="N8" s="233">
        <f t="shared" si="0"/>
        <v>0</v>
      </c>
      <c r="O8" s="233">
        <f t="shared" si="1"/>
        <v>1</v>
      </c>
      <c r="P8" s="235">
        <f t="shared" si="2"/>
        <v>0</v>
      </c>
      <c r="Q8" s="254"/>
      <c r="R8" s="4"/>
      <c r="S8" s="237"/>
    </row>
    <row r="9" spans="1:19" ht="51.75" thickBot="1" x14ac:dyDescent="0.3">
      <c r="A9" s="285"/>
      <c r="B9" s="74" t="s">
        <v>18</v>
      </c>
      <c r="C9" s="75" t="s">
        <v>76</v>
      </c>
      <c r="D9" s="75" t="s">
        <v>65</v>
      </c>
      <c r="E9" s="75" t="s">
        <v>71</v>
      </c>
      <c r="F9" s="76" t="s">
        <v>73</v>
      </c>
      <c r="G9" s="77">
        <v>43596</v>
      </c>
      <c r="H9" s="233"/>
      <c r="I9" s="234"/>
      <c r="J9" s="233"/>
      <c r="K9" s="234">
        <v>1</v>
      </c>
      <c r="L9" s="233"/>
      <c r="M9" s="234"/>
      <c r="N9" s="233">
        <f t="shared" si="0"/>
        <v>0</v>
      </c>
      <c r="O9" s="233">
        <f t="shared" si="1"/>
        <v>1</v>
      </c>
      <c r="P9" s="235">
        <f t="shared" si="2"/>
        <v>0</v>
      </c>
      <c r="Q9" s="254"/>
      <c r="R9" s="4"/>
      <c r="S9" s="237"/>
    </row>
    <row r="10" spans="1:19" ht="57" customHeight="1" thickBot="1" x14ac:dyDescent="0.3">
      <c r="A10" s="286" t="s">
        <v>20</v>
      </c>
      <c r="B10" s="74" t="s">
        <v>21</v>
      </c>
      <c r="C10" s="75" t="s">
        <v>54</v>
      </c>
      <c r="D10" s="75" t="s">
        <v>22</v>
      </c>
      <c r="E10" s="78" t="s">
        <v>23</v>
      </c>
      <c r="F10" s="79" t="s">
        <v>23</v>
      </c>
      <c r="G10" s="80">
        <v>43600</v>
      </c>
      <c r="H10" s="233"/>
      <c r="I10" s="234"/>
      <c r="J10" s="233"/>
      <c r="K10" s="234">
        <v>1</v>
      </c>
      <c r="L10" s="233"/>
      <c r="M10" s="234"/>
      <c r="N10" s="233">
        <f t="shared" si="0"/>
        <v>0</v>
      </c>
      <c r="O10" s="233">
        <f t="shared" si="1"/>
        <v>1</v>
      </c>
      <c r="P10" s="235">
        <f t="shared" si="2"/>
        <v>0</v>
      </c>
      <c r="Q10" s="254"/>
      <c r="R10" s="237"/>
      <c r="S10" s="237"/>
    </row>
    <row r="11" spans="1:19" ht="44.25" customHeight="1" thickBot="1" x14ac:dyDescent="0.3">
      <c r="A11" s="287"/>
      <c r="B11" s="74" t="s">
        <v>24</v>
      </c>
      <c r="C11" s="75" t="s">
        <v>55</v>
      </c>
      <c r="D11" s="75" t="s">
        <v>22</v>
      </c>
      <c r="E11" s="78" t="s">
        <v>23</v>
      </c>
      <c r="F11" s="79" t="s">
        <v>23</v>
      </c>
      <c r="G11" s="80">
        <v>43708</v>
      </c>
      <c r="H11" s="233"/>
      <c r="I11" s="234"/>
      <c r="J11" s="233"/>
      <c r="K11" s="234">
        <v>1</v>
      </c>
      <c r="L11" s="233"/>
      <c r="M11" s="234"/>
      <c r="N11" s="233">
        <f t="shared" si="0"/>
        <v>0</v>
      </c>
      <c r="O11" s="233">
        <f t="shared" si="1"/>
        <v>1</v>
      </c>
      <c r="P11" s="235">
        <f t="shared" si="2"/>
        <v>0</v>
      </c>
      <c r="Q11" s="254"/>
      <c r="R11" s="235"/>
      <c r="S11" s="237"/>
    </row>
    <row r="12" spans="1:19" ht="44.25" customHeight="1" thickBot="1" x14ac:dyDescent="0.3">
      <c r="A12" s="285"/>
      <c r="B12" s="74" t="s">
        <v>25</v>
      </c>
      <c r="C12" s="75" t="s">
        <v>56</v>
      </c>
      <c r="D12" s="75" t="s">
        <v>22</v>
      </c>
      <c r="E12" s="78" t="s">
        <v>23</v>
      </c>
      <c r="F12" s="79" t="s">
        <v>23</v>
      </c>
      <c r="G12" s="80">
        <v>43830</v>
      </c>
      <c r="H12" s="233"/>
      <c r="I12" s="234"/>
      <c r="J12" s="233"/>
      <c r="K12" s="234"/>
      <c r="L12" s="240"/>
      <c r="M12" s="234">
        <v>1</v>
      </c>
      <c r="N12" s="233">
        <f t="shared" si="0"/>
        <v>0</v>
      </c>
      <c r="O12" s="233">
        <f t="shared" si="1"/>
        <v>1</v>
      </c>
      <c r="P12" s="235">
        <f t="shared" si="2"/>
        <v>0</v>
      </c>
      <c r="Q12" s="254"/>
      <c r="R12" s="235"/>
      <c r="S12" s="237"/>
    </row>
    <row r="13" spans="1:19" ht="27" customHeight="1" thickBot="1" x14ac:dyDescent="0.3">
      <c r="A13" s="286" t="s">
        <v>26</v>
      </c>
      <c r="B13" s="74" t="s">
        <v>40</v>
      </c>
      <c r="C13" s="75" t="s">
        <v>57</v>
      </c>
      <c r="D13" s="75" t="s">
        <v>27</v>
      </c>
      <c r="E13" s="75" t="s">
        <v>28</v>
      </c>
      <c r="F13" s="76" t="s">
        <v>77</v>
      </c>
      <c r="G13" s="80">
        <v>43600</v>
      </c>
      <c r="H13" s="233"/>
      <c r="I13" s="234"/>
      <c r="J13" s="233"/>
      <c r="K13" s="234">
        <v>1</v>
      </c>
      <c r="L13" s="233"/>
      <c r="M13" s="234"/>
      <c r="N13" s="233">
        <f t="shared" si="0"/>
        <v>0</v>
      </c>
      <c r="O13" s="233">
        <f t="shared" si="1"/>
        <v>1</v>
      </c>
      <c r="P13" s="235">
        <f t="shared" si="2"/>
        <v>0</v>
      </c>
      <c r="Q13" s="254"/>
      <c r="R13" s="235"/>
      <c r="S13" s="237"/>
    </row>
    <row r="14" spans="1:19" ht="25.5" customHeight="1" thickBot="1" x14ac:dyDescent="0.3">
      <c r="A14" s="287"/>
      <c r="B14" s="74" t="s">
        <v>41</v>
      </c>
      <c r="C14" s="75" t="s">
        <v>58</v>
      </c>
      <c r="D14" s="75" t="s">
        <v>27</v>
      </c>
      <c r="E14" s="75" t="s">
        <v>28</v>
      </c>
      <c r="F14" s="76" t="s">
        <v>77</v>
      </c>
      <c r="G14" s="80">
        <v>43721</v>
      </c>
      <c r="H14" s="233"/>
      <c r="I14" s="234"/>
      <c r="J14" s="233"/>
      <c r="K14" s="234"/>
      <c r="L14" s="233"/>
      <c r="M14" s="234">
        <v>1</v>
      </c>
      <c r="N14" s="233">
        <f t="shared" si="0"/>
        <v>0</v>
      </c>
      <c r="O14" s="233">
        <f t="shared" si="1"/>
        <v>1</v>
      </c>
      <c r="P14" s="235">
        <f t="shared" si="2"/>
        <v>0</v>
      </c>
      <c r="Q14" s="254"/>
      <c r="R14" s="235"/>
      <c r="S14" s="237"/>
    </row>
    <row r="15" spans="1:19" ht="32.25" customHeight="1" thickBot="1" x14ac:dyDescent="0.3">
      <c r="A15" s="285"/>
      <c r="B15" s="74" t="s">
        <v>53</v>
      </c>
      <c r="C15" s="75" t="s">
        <v>59</v>
      </c>
      <c r="D15" s="75" t="s">
        <v>27</v>
      </c>
      <c r="E15" s="75" t="s">
        <v>28</v>
      </c>
      <c r="F15" s="81" t="s">
        <v>77</v>
      </c>
      <c r="G15" s="82">
        <v>43846</v>
      </c>
      <c r="H15" s="233"/>
      <c r="I15" s="234"/>
      <c r="J15" s="233"/>
      <c r="K15" s="234"/>
      <c r="L15" s="233"/>
      <c r="M15" s="234">
        <v>1</v>
      </c>
      <c r="N15" s="233">
        <f t="shared" si="0"/>
        <v>0</v>
      </c>
      <c r="O15" s="233">
        <f t="shared" si="1"/>
        <v>1</v>
      </c>
      <c r="P15" s="235">
        <f t="shared" si="2"/>
        <v>0</v>
      </c>
      <c r="Q15" s="254"/>
      <c r="R15" s="235"/>
      <c r="S15" s="237"/>
    </row>
  </sheetData>
  <mergeCells count="16">
    <mergeCell ref="S3:S4"/>
    <mergeCell ref="H2:I3"/>
    <mergeCell ref="J2:K3"/>
    <mergeCell ref="L2:M3"/>
    <mergeCell ref="N3:N4"/>
    <mergeCell ref="O3:O4"/>
    <mergeCell ref="P3:P4"/>
    <mergeCell ref="Q3:Q4"/>
    <mergeCell ref="R3:R4"/>
    <mergeCell ref="A6:A7"/>
    <mergeCell ref="A8:A9"/>
    <mergeCell ref="A10:A12"/>
    <mergeCell ref="A13:A15"/>
    <mergeCell ref="A2:G2"/>
    <mergeCell ref="A3:G3"/>
    <mergeCell ref="B4:C4"/>
  </mergeCells>
  <conditionalFormatting sqref="P5:R6 S5:S15 R10 P7:Q10 P11:R15">
    <cfRule type="cellIs" dxfId="9" priority="1" operator="equal">
      <formula>1</formula>
    </cfRule>
  </conditionalFormatting>
  <pageMargins left="0.70866141732283472" right="0.70866141732283472" top="0.74803149606299213" bottom="0.74803149606299213" header="0.31496062992125984" footer="0.31496062992125984"/>
  <pageSetup scale="65" orientation="portrait" horizontalDpi="4294967294" verticalDpi="4294967294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5" tint="-0.249977111117893"/>
    <pageSetUpPr fitToPage="1"/>
  </sheetPr>
  <dimension ref="A1:V251"/>
  <sheetViews>
    <sheetView showGridLines="0" topLeftCell="H1" zoomScale="77" zoomScaleNormal="77" zoomScaleSheetLayoutView="80" workbookViewId="0">
      <selection activeCell="S23" sqref="S23"/>
    </sheetView>
  </sheetViews>
  <sheetFormatPr baseColWidth="10" defaultColWidth="11.42578125" defaultRowHeight="0" customHeight="1" zeroHeight="1" x14ac:dyDescent="0.2"/>
  <cols>
    <col min="1" max="1" width="3.28515625" style="156" customWidth="1"/>
    <col min="2" max="4" width="27.5703125" style="156" customWidth="1"/>
    <col min="5" max="5" width="74.5703125" style="156" customWidth="1"/>
    <col min="6" max="7" width="49" style="156" customWidth="1"/>
    <col min="8" max="8" width="23.5703125" style="156" customWidth="1"/>
    <col min="9" max="9" width="13.7109375" style="156" customWidth="1"/>
    <col min="10" max="10" width="13" style="156" customWidth="1"/>
    <col min="11" max="14" width="11.42578125" style="88"/>
    <col min="15" max="16" width="13" style="88" customWidth="1"/>
    <col min="17" max="19" width="11.42578125" style="88"/>
    <col min="20" max="20" width="32.42578125" style="88" customWidth="1"/>
    <col min="21" max="22" width="21.7109375" style="88" customWidth="1"/>
    <col min="23" max="16384" width="11.42578125" style="88"/>
  </cols>
  <sheetData>
    <row r="1" spans="1:22" ht="12.75" customHeight="1" x14ac:dyDescent="0.2">
      <c r="A1" s="305"/>
      <c r="B1" s="306"/>
      <c r="C1" s="306"/>
      <c r="D1" s="307"/>
      <c r="E1" s="314" t="s">
        <v>78</v>
      </c>
      <c r="F1" s="315"/>
      <c r="G1" s="315"/>
      <c r="H1" s="315"/>
      <c r="I1" s="315"/>
      <c r="J1" s="316"/>
    </row>
    <row r="2" spans="1:22" ht="12.75" customHeight="1" x14ac:dyDescent="0.2">
      <c r="A2" s="308"/>
      <c r="B2" s="309"/>
      <c r="C2" s="309"/>
      <c r="D2" s="310"/>
      <c r="E2" s="317"/>
      <c r="F2" s="318"/>
      <c r="G2" s="318"/>
      <c r="H2" s="318"/>
      <c r="I2" s="318"/>
      <c r="J2" s="319"/>
    </row>
    <row r="3" spans="1:22" ht="65.25" customHeight="1" thickBot="1" x14ac:dyDescent="0.25">
      <c r="A3" s="311"/>
      <c r="B3" s="312"/>
      <c r="C3" s="312"/>
      <c r="D3" s="313"/>
      <c r="E3" s="317"/>
      <c r="F3" s="318"/>
      <c r="G3" s="318"/>
      <c r="H3" s="318"/>
      <c r="I3" s="318"/>
      <c r="J3" s="319"/>
    </row>
    <row r="4" spans="1:22" ht="15.75" customHeight="1" thickBot="1" x14ac:dyDescent="0.25">
      <c r="A4" s="320" t="s">
        <v>79</v>
      </c>
      <c r="B4" s="321"/>
      <c r="C4" s="320" t="s">
        <v>80</v>
      </c>
      <c r="D4" s="322"/>
      <c r="E4" s="320" t="s">
        <v>81</v>
      </c>
      <c r="F4" s="321"/>
      <c r="G4" s="321"/>
      <c r="H4" s="321"/>
      <c r="I4" s="321"/>
      <c r="J4" s="322"/>
    </row>
    <row r="5" spans="1:22" ht="18.75" customHeight="1" x14ac:dyDescent="0.2">
      <c r="A5" s="89"/>
      <c r="B5" s="90"/>
      <c r="C5" s="90"/>
      <c r="D5" s="90"/>
      <c r="E5" s="90"/>
      <c r="F5" s="90"/>
      <c r="G5" s="90"/>
      <c r="H5" s="90"/>
      <c r="I5" s="90"/>
      <c r="J5" s="91"/>
    </row>
    <row r="6" spans="1:22" ht="29.25" customHeight="1" x14ac:dyDescent="0.2">
      <c r="A6" s="92"/>
      <c r="B6" s="93" t="s">
        <v>82</v>
      </c>
      <c r="C6" s="302" t="s">
        <v>83</v>
      </c>
      <c r="D6" s="303"/>
      <c r="E6" s="304"/>
      <c r="F6" s="93"/>
      <c r="G6" s="90"/>
      <c r="H6" s="94"/>
      <c r="I6" s="94"/>
      <c r="J6" s="91"/>
    </row>
    <row r="7" spans="1:22" ht="7.5" customHeight="1" x14ac:dyDescent="0.2">
      <c r="A7" s="95"/>
      <c r="B7" s="96"/>
      <c r="C7" s="96"/>
      <c r="D7" s="96"/>
      <c r="E7" s="96"/>
      <c r="F7" s="96"/>
      <c r="G7" s="96"/>
      <c r="H7" s="96"/>
      <c r="I7" s="96"/>
      <c r="J7" s="97"/>
    </row>
    <row r="8" spans="1:22" ht="18" customHeight="1" x14ac:dyDescent="0.2">
      <c r="A8" s="92"/>
      <c r="B8" s="98" t="s">
        <v>84</v>
      </c>
      <c r="C8" s="332" t="s">
        <v>85</v>
      </c>
      <c r="D8" s="333"/>
      <c r="E8" s="334"/>
      <c r="F8" s="94"/>
      <c r="G8" s="99" t="s">
        <v>86</v>
      </c>
      <c r="H8" s="100" t="s">
        <v>87</v>
      </c>
      <c r="I8" s="94"/>
      <c r="J8" s="101"/>
    </row>
    <row r="9" spans="1:22" ht="7.5" customHeight="1" x14ac:dyDescent="0.2">
      <c r="A9" s="102"/>
      <c r="B9" s="103"/>
      <c r="C9" s="103"/>
      <c r="D9" s="103"/>
      <c r="E9" s="103"/>
      <c r="F9" s="104"/>
      <c r="G9" s="104"/>
      <c r="H9" s="104"/>
      <c r="I9" s="105"/>
      <c r="J9" s="106"/>
    </row>
    <row r="10" spans="1:22" ht="18" customHeight="1" x14ac:dyDescent="0.2">
      <c r="A10" s="92"/>
      <c r="B10" s="98" t="s">
        <v>88</v>
      </c>
      <c r="C10" s="332" t="s">
        <v>89</v>
      </c>
      <c r="D10" s="333"/>
      <c r="E10" s="334"/>
      <c r="F10" s="107"/>
      <c r="G10" s="99" t="s">
        <v>90</v>
      </c>
      <c r="H10" s="100">
        <v>2019</v>
      </c>
      <c r="I10" s="108"/>
      <c r="J10" s="101"/>
    </row>
    <row r="11" spans="1:22" ht="7.5" customHeight="1" x14ac:dyDescent="0.2">
      <c r="A11" s="109"/>
      <c r="B11" s="110"/>
      <c r="C11" s="110"/>
      <c r="D11" s="110"/>
      <c r="E11" s="110"/>
      <c r="F11" s="107"/>
      <c r="G11" s="94"/>
      <c r="H11" s="99"/>
      <c r="I11" s="108"/>
      <c r="J11" s="101"/>
    </row>
    <row r="12" spans="1:22" ht="18" customHeight="1" x14ac:dyDescent="0.2">
      <c r="A12" s="92"/>
      <c r="B12" s="111" t="s">
        <v>91</v>
      </c>
      <c r="C12" s="335" t="s">
        <v>92</v>
      </c>
      <c r="D12" s="336"/>
      <c r="E12" s="337"/>
      <c r="F12" s="107"/>
      <c r="G12" s="112"/>
      <c r="H12" s="99"/>
      <c r="I12" s="108"/>
      <c r="J12" s="101"/>
    </row>
    <row r="13" spans="1:22" ht="15" customHeight="1" thickBot="1" x14ac:dyDescent="0.25">
      <c r="A13" s="92"/>
      <c r="B13" s="94"/>
      <c r="C13" s="94"/>
      <c r="D13" s="94"/>
      <c r="E13" s="94"/>
      <c r="F13" s="94"/>
      <c r="G13" s="113"/>
      <c r="H13" s="114"/>
      <c r="I13" s="115"/>
      <c r="J13" s="116"/>
    </row>
    <row r="14" spans="1:22" ht="18" customHeight="1" thickBot="1" x14ac:dyDescent="0.25">
      <c r="A14" s="338" t="s">
        <v>93</v>
      </c>
      <c r="B14" s="339"/>
      <c r="C14" s="339"/>
      <c r="D14" s="339"/>
      <c r="E14" s="339"/>
      <c r="F14" s="339"/>
      <c r="G14" s="339"/>
      <c r="H14" s="339"/>
      <c r="I14" s="339"/>
      <c r="J14" s="339"/>
      <c r="K14" s="345"/>
      <c r="L14" s="346"/>
      <c r="M14" s="346"/>
      <c r="N14" s="346"/>
      <c r="O14" s="346"/>
      <c r="P14" s="346"/>
      <c r="Q14" s="346"/>
      <c r="R14" s="346"/>
      <c r="S14" s="346"/>
      <c r="T14" s="346"/>
      <c r="U14" s="346"/>
      <c r="V14" s="346"/>
    </row>
    <row r="15" spans="1:22" ht="18" customHeight="1" x14ac:dyDescent="0.25">
      <c r="A15" s="340" t="s">
        <v>94</v>
      </c>
      <c r="B15" s="300" t="s">
        <v>95</v>
      </c>
      <c r="C15" s="343" t="s">
        <v>96</v>
      </c>
      <c r="D15" s="343" t="s">
        <v>97</v>
      </c>
      <c r="E15" s="343" t="s">
        <v>98</v>
      </c>
      <c r="F15" s="300" t="s">
        <v>99</v>
      </c>
      <c r="G15" s="343" t="s">
        <v>100</v>
      </c>
      <c r="H15" s="300" t="s">
        <v>101</v>
      </c>
      <c r="I15" s="300" t="s">
        <v>102</v>
      </c>
      <c r="J15" s="301"/>
      <c r="K15" s="350" t="s">
        <v>274</v>
      </c>
      <c r="L15" s="350"/>
      <c r="M15" s="350" t="s">
        <v>275</v>
      </c>
      <c r="N15" s="350"/>
      <c r="O15" s="350" t="s">
        <v>276</v>
      </c>
      <c r="P15" s="350"/>
      <c r="Q15" s="350" t="s">
        <v>255</v>
      </c>
      <c r="R15" s="350" t="s">
        <v>34</v>
      </c>
      <c r="S15" s="351" t="s">
        <v>256</v>
      </c>
      <c r="T15" s="352" t="s">
        <v>280</v>
      </c>
      <c r="U15" s="352" t="s">
        <v>281</v>
      </c>
      <c r="V15" s="352" t="s">
        <v>282</v>
      </c>
    </row>
    <row r="16" spans="1:22" ht="48.75" customHeight="1" thickBot="1" x14ac:dyDescent="0.3">
      <c r="A16" s="341"/>
      <c r="B16" s="342"/>
      <c r="C16" s="344"/>
      <c r="D16" s="344"/>
      <c r="E16" s="344"/>
      <c r="F16" s="342"/>
      <c r="G16" s="344"/>
      <c r="H16" s="342"/>
      <c r="I16" s="117" t="s">
        <v>103</v>
      </c>
      <c r="J16" s="245" t="s">
        <v>104</v>
      </c>
      <c r="K16" s="232" t="s">
        <v>257</v>
      </c>
      <c r="L16" s="232" t="s">
        <v>258</v>
      </c>
      <c r="M16" s="232" t="s">
        <v>257</v>
      </c>
      <c r="N16" s="232" t="s">
        <v>258</v>
      </c>
      <c r="O16" s="232" t="s">
        <v>257</v>
      </c>
      <c r="P16" s="232" t="s">
        <v>258</v>
      </c>
      <c r="Q16" s="350"/>
      <c r="R16" s="350"/>
      <c r="S16" s="351"/>
      <c r="T16" s="352"/>
      <c r="U16" s="352"/>
      <c r="V16" s="352"/>
    </row>
    <row r="17" spans="1:22" s="122" customFormat="1" ht="152.25" customHeight="1" x14ac:dyDescent="0.2">
      <c r="A17" s="118">
        <v>1</v>
      </c>
      <c r="B17" s="119" t="s">
        <v>105</v>
      </c>
      <c r="C17" s="119" t="s">
        <v>106</v>
      </c>
      <c r="D17" s="119" t="s">
        <v>107</v>
      </c>
      <c r="E17" s="120" t="s">
        <v>108</v>
      </c>
      <c r="F17" s="119" t="s">
        <v>109</v>
      </c>
      <c r="G17" s="119" t="s">
        <v>110</v>
      </c>
      <c r="H17" s="119" t="s">
        <v>111</v>
      </c>
      <c r="I17" s="121">
        <v>43525</v>
      </c>
      <c r="J17" s="246">
        <v>43800</v>
      </c>
      <c r="K17" s="235">
        <v>0.2</v>
      </c>
      <c r="L17" s="247">
        <v>0.2</v>
      </c>
      <c r="M17" s="235"/>
      <c r="N17" s="247">
        <v>0.4</v>
      </c>
      <c r="O17" s="235"/>
      <c r="P17" s="247">
        <v>0.4</v>
      </c>
      <c r="Q17" s="235">
        <v>0.2</v>
      </c>
      <c r="R17" s="235">
        <v>1</v>
      </c>
      <c r="S17" s="268">
        <v>0.2</v>
      </c>
      <c r="T17" s="238" t="s">
        <v>293</v>
      </c>
      <c r="U17" s="238"/>
      <c r="V17" s="238"/>
    </row>
    <row r="18" spans="1:22" ht="18" customHeight="1" thickBot="1" x14ac:dyDescent="0.25">
      <c r="A18" s="353" t="s">
        <v>112</v>
      </c>
      <c r="B18" s="354"/>
      <c r="C18" s="354"/>
      <c r="D18" s="354"/>
      <c r="E18" s="354"/>
      <c r="F18" s="354"/>
      <c r="G18" s="354"/>
      <c r="H18" s="354"/>
      <c r="I18" s="354"/>
      <c r="J18" s="354"/>
      <c r="K18" s="345"/>
      <c r="L18" s="346"/>
      <c r="M18" s="346"/>
      <c r="N18" s="346"/>
      <c r="O18" s="346"/>
      <c r="P18" s="346"/>
      <c r="Q18" s="346"/>
      <c r="R18" s="346"/>
      <c r="S18" s="346"/>
      <c r="T18" s="346"/>
      <c r="U18" s="346"/>
      <c r="V18" s="346"/>
    </row>
    <row r="19" spans="1:22" ht="36" customHeight="1" x14ac:dyDescent="0.2">
      <c r="A19" s="123"/>
      <c r="B19" s="124"/>
      <c r="C19" s="125"/>
      <c r="D19" s="125"/>
      <c r="E19" s="124"/>
      <c r="F19" s="124"/>
      <c r="G19" s="124"/>
      <c r="H19" s="124"/>
      <c r="I19" s="124"/>
      <c r="J19" s="126"/>
      <c r="K19" s="243">
        <f>K17</f>
        <v>0.2</v>
      </c>
      <c r="L19" s="244"/>
      <c r="M19" s="244"/>
      <c r="N19" s="244"/>
      <c r="O19" s="244"/>
      <c r="P19" s="244"/>
      <c r="Q19" s="244"/>
      <c r="R19" s="244"/>
      <c r="S19" s="243">
        <f>AVERAGE(S17)</f>
        <v>0.2</v>
      </c>
      <c r="T19" s="244"/>
      <c r="U19" s="244"/>
    </row>
    <row r="20" spans="1:22" ht="6.75" customHeight="1" x14ac:dyDescent="0.2">
      <c r="A20" s="95"/>
      <c r="B20" s="127"/>
      <c r="C20" s="127"/>
      <c r="D20" s="127"/>
      <c r="E20" s="127"/>
      <c r="F20" s="128"/>
      <c r="G20" s="128"/>
      <c r="H20" s="128"/>
      <c r="I20" s="129"/>
      <c r="J20" s="130"/>
    </row>
    <row r="21" spans="1:22" ht="34.5" customHeight="1" x14ac:dyDescent="0.2">
      <c r="A21" s="95"/>
      <c r="B21" s="131" t="s">
        <v>113</v>
      </c>
      <c r="C21" s="355" t="s">
        <v>260</v>
      </c>
      <c r="D21" s="356"/>
      <c r="E21" s="357"/>
      <c r="F21" s="132"/>
      <c r="G21" s="328" t="s">
        <v>114</v>
      </c>
      <c r="H21" s="329"/>
      <c r="I21" s="323" t="s">
        <v>115</v>
      </c>
      <c r="J21" s="324"/>
    </row>
    <row r="22" spans="1:22" ht="3" customHeight="1" x14ac:dyDescent="0.2">
      <c r="A22" s="95"/>
      <c r="B22" s="133"/>
      <c r="C22" s="133"/>
      <c r="D22" s="133"/>
      <c r="E22" s="133"/>
      <c r="F22" s="134"/>
      <c r="G22" s="134"/>
      <c r="H22" s="134"/>
      <c r="I22" s="135"/>
      <c r="J22" s="136"/>
    </row>
    <row r="23" spans="1:22" ht="30" customHeight="1" x14ac:dyDescent="0.2">
      <c r="A23" s="137"/>
      <c r="B23" s="131" t="s">
        <v>116</v>
      </c>
      <c r="C23" s="325" t="s">
        <v>261</v>
      </c>
      <c r="D23" s="326"/>
      <c r="E23" s="327"/>
      <c r="F23" s="132"/>
      <c r="G23" s="328" t="s">
        <v>117</v>
      </c>
      <c r="H23" s="329"/>
      <c r="I23" s="330"/>
      <c r="J23" s="331"/>
    </row>
    <row r="24" spans="1:22" ht="8.25" customHeight="1" thickBot="1" x14ac:dyDescent="0.25">
      <c r="A24" s="138"/>
      <c r="B24" s="139"/>
      <c r="C24" s="139"/>
      <c r="D24" s="139"/>
      <c r="E24" s="139"/>
      <c r="F24" s="140"/>
      <c r="G24" s="140"/>
      <c r="H24" s="141"/>
      <c r="I24" s="141"/>
      <c r="J24" s="142"/>
    </row>
    <row r="25" spans="1:22" ht="14.25" x14ac:dyDescent="0.2">
      <c r="A25" s="347"/>
      <c r="B25" s="348"/>
      <c r="C25" s="143"/>
      <c r="D25" s="143"/>
      <c r="E25" s="143"/>
      <c r="F25" s="144"/>
      <c r="G25" s="145"/>
      <c r="H25" s="144"/>
      <c r="I25" s="146"/>
      <c r="J25" s="147"/>
    </row>
    <row r="26" spans="1:22" ht="4.5" customHeight="1" x14ac:dyDescent="0.2">
      <c r="A26" s="92"/>
      <c r="B26" s="94"/>
      <c r="C26" s="94"/>
      <c r="D26" s="94"/>
      <c r="E26" s="94"/>
      <c r="F26" s="94"/>
      <c r="G26" s="94"/>
      <c r="H26" s="94"/>
      <c r="I26" s="94"/>
      <c r="J26" s="101"/>
    </row>
    <row r="27" spans="1:22" ht="14.25" customHeight="1" x14ac:dyDescent="0.25">
      <c r="A27" s="92"/>
      <c r="B27" s="148"/>
      <c r="C27" s="94"/>
      <c r="D27" s="94"/>
      <c r="E27" s="148"/>
      <c r="F27" s="94"/>
      <c r="G27" s="94"/>
      <c r="H27" s="94"/>
      <c r="I27" s="94"/>
      <c r="J27" s="101"/>
    </row>
    <row r="28" spans="1:22" s="153" customFormat="1" ht="14.25" customHeight="1" x14ac:dyDescent="0.25">
      <c r="A28" s="149"/>
      <c r="B28" s="150"/>
      <c r="C28" s="151"/>
      <c r="D28" s="151"/>
      <c r="E28" s="150"/>
      <c r="F28" s="151"/>
      <c r="G28" s="151"/>
      <c r="H28" s="151"/>
      <c r="I28" s="151"/>
      <c r="J28" s="152"/>
    </row>
    <row r="29" spans="1:22" s="153" customFormat="1" ht="14.25" customHeight="1" x14ac:dyDescent="0.25">
      <c r="A29" s="149"/>
      <c r="B29" s="150"/>
      <c r="C29" s="150"/>
      <c r="D29" s="150"/>
      <c r="E29" s="150"/>
      <c r="F29" s="150"/>
      <c r="G29" s="150"/>
      <c r="H29" s="151"/>
      <c r="I29" s="151"/>
      <c r="J29" s="152"/>
    </row>
    <row r="30" spans="1:22" s="153" customFormat="1" ht="14.25" customHeight="1" x14ac:dyDescent="0.2">
      <c r="A30" s="149"/>
      <c r="B30" s="349" t="s">
        <v>118</v>
      </c>
      <c r="C30" s="349"/>
      <c r="D30" s="151"/>
      <c r="E30" s="154" t="s">
        <v>119</v>
      </c>
      <c r="F30" s="151"/>
      <c r="G30" s="154" t="s">
        <v>120</v>
      </c>
      <c r="H30" s="151"/>
      <c r="I30" s="151"/>
      <c r="J30" s="152"/>
    </row>
    <row r="31" spans="1:22" ht="13.5" thickBot="1" x14ac:dyDescent="0.25">
      <c r="A31" s="155"/>
      <c r="B31" s="141"/>
      <c r="C31" s="141"/>
      <c r="D31" s="141"/>
      <c r="E31" s="141"/>
      <c r="F31" s="141"/>
      <c r="G31" s="141"/>
      <c r="H31" s="141"/>
      <c r="I31" s="141"/>
      <c r="J31" s="142"/>
    </row>
    <row r="32" spans="1:22" ht="12.75" x14ac:dyDescent="0.2"/>
    <row r="33" spans="2:6" ht="18" x14ac:dyDescent="0.25">
      <c r="B33" s="157"/>
    </row>
    <row r="34" spans="2:6" ht="18" x14ac:dyDescent="0.25">
      <c r="B34" s="157"/>
      <c r="F34" s="157"/>
    </row>
    <row r="35" spans="2:6" ht="18" x14ac:dyDescent="0.25">
      <c r="F35" s="158"/>
    </row>
    <row r="36" spans="2:6" ht="18" x14ac:dyDescent="0.25">
      <c r="F36" s="157"/>
    </row>
    <row r="37" spans="2:6" ht="12.75" x14ac:dyDescent="0.2">
      <c r="F37" s="159"/>
    </row>
    <row r="38" spans="2:6" ht="12.75" x14ac:dyDescent="0.2"/>
    <row r="39" spans="2:6" ht="12.75" x14ac:dyDescent="0.2"/>
    <row r="40" spans="2:6" ht="18" x14ac:dyDescent="0.25">
      <c r="E40" s="157"/>
      <c r="F40" s="157"/>
    </row>
    <row r="41" spans="2:6" ht="12.75" x14ac:dyDescent="0.2">
      <c r="E41" s="159"/>
      <c r="F41" s="159"/>
    </row>
    <row r="42" spans="2:6" ht="12.75" x14ac:dyDescent="0.2"/>
    <row r="43" spans="2:6" ht="12.75" x14ac:dyDescent="0.2"/>
    <row r="44" spans="2:6" ht="12.75" x14ac:dyDescent="0.2"/>
    <row r="45" spans="2:6" ht="12.75" x14ac:dyDescent="0.2"/>
    <row r="46" spans="2:6" ht="12.75" x14ac:dyDescent="0.2"/>
    <row r="47" spans="2:6" ht="12.75" x14ac:dyDescent="0.2"/>
    <row r="48" spans="2:6" ht="12.75" x14ac:dyDescent="0.2"/>
    <row r="49" ht="12.75" x14ac:dyDescent="0.2"/>
    <row r="50" ht="12.75" x14ac:dyDescent="0.2"/>
    <row r="51" ht="12.75" x14ac:dyDescent="0.2"/>
    <row r="52" ht="12.75" x14ac:dyDescent="0.2"/>
    <row r="53" ht="12.75" x14ac:dyDescent="0.2"/>
    <row r="54" ht="12.75" x14ac:dyDescent="0.2"/>
    <row r="55" ht="12.75" x14ac:dyDescent="0.2"/>
    <row r="56" ht="12.75" x14ac:dyDescent="0.2"/>
    <row r="57" ht="12.75" x14ac:dyDescent="0.2"/>
    <row r="58" ht="12.75" x14ac:dyDescent="0.2"/>
    <row r="59" ht="12.75" x14ac:dyDescent="0.2"/>
    <row r="60" ht="12.75" x14ac:dyDescent="0.2"/>
    <row r="61" ht="12.75" x14ac:dyDescent="0.2"/>
    <row r="62" ht="12.75" x14ac:dyDescent="0.2"/>
    <row r="63" ht="12.75" x14ac:dyDescent="0.2"/>
    <row r="64" ht="12.75" x14ac:dyDescent="0.2"/>
    <row r="65" ht="12.75" x14ac:dyDescent="0.2"/>
    <row r="66" ht="12.75" x14ac:dyDescent="0.2"/>
    <row r="67" ht="12.75" x14ac:dyDescent="0.2"/>
    <row r="68" ht="12.75" x14ac:dyDescent="0.2"/>
    <row r="69" ht="12.75" x14ac:dyDescent="0.2"/>
    <row r="70" ht="12.75" x14ac:dyDescent="0.2"/>
    <row r="71" ht="12.75" x14ac:dyDescent="0.2"/>
    <row r="72" ht="12.75" x14ac:dyDescent="0.2"/>
    <row r="73" ht="12.75" x14ac:dyDescent="0.2"/>
    <row r="74" ht="12.75" x14ac:dyDescent="0.2"/>
    <row r="75" ht="12.75" x14ac:dyDescent="0.2"/>
    <row r="76" ht="12.75" x14ac:dyDescent="0.2"/>
    <row r="77" ht="12.75" x14ac:dyDescent="0.2"/>
    <row r="78" ht="12.75" x14ac:dyDescent="0.2"/>
    <row r="79" ht="12.75" x14ac:dyDescent="0.2"/>
    <row r="80" ht="12.75" x14ac:dyDescent="0.2"/>
    <row r="81" ht="12.75" x14ac:dyDescent="0.2"/>
    <row r="82" ht="12.75" x14ac:dyDescent="0.2"/>
    <row r="83" ht="12.75" x14ac:dyDescent="0.2"/>
    <row r="84" ht="12.75" x14ac:dyDescent="0.2"/>
    <row r="85" ht="12.75" x14ac:dyDescent="0.2"/>
    <row r="86" ht="12.75" x14ac:dyDescent="0.2"/>
    <row r="87" ht="12.75" x14ac:dyDescent="0.2"/>
    <row r="88" ht="12.75" x14ac:dyDescent="0.2"/>
    <row r="89" ht="12.75" x14ac:dyDescent="0.2"/>
    <row r="90" ht="12.75" x14ac:dyDescent="0.2"/>
    <row r="91" ht="12.75" x14ac:dyDescent="0.2"/>
    <row r="92" ht="12.75" x14ac:dyDescent="0.2"/>
    <row r="93" ht="12.75" x14ac:dyDescent="0.2"/>
    <row r="94" ht="12.75" x14ac:dyDescent="0.2"/>
    <row r="95" ht="12.75" x14ac:dyDescent="0.2"/>
    <row r="96" ht="12.75" x14ac:dyDescent="0.2"/>
    <row r="97" ht="12.75" x14ac:dyDescent="0.2"/>
    <row r="98" ht="12.75" x14ac:dyDescent="0.2"/>
    <row r="99" ht="12.75" x14ac:dyDescent="0.2"/>
    <row r="100" ht="12.75" x14ac:dyDescent="0.2"/>
    <row r="101" ht="12.75" x14ac:dyDescent="0.2"/>
    <row r="102" ht="12.75" x14ac:dyDescent="0.2"/>
    <row r="103" ht="12.75" x14ac:dyDescent="0.2"/>
    <row r="104" ht="12.75" x14ac:dyDescent="0.2"/>
    <row r="105" ht="12.75" x14ac:dyDescent="0.2"/>
    <row r="106" ht="12.75" x14ac:dyDescent="0.2"/>
    <row r="107" ht="12.75" x14ac:dyDescent="0.2"/>
    <row r="108" ht="12.75" x14ac:dyDescent="0.2"/>
    <row r="109" ht="12.75" x14ac:dyDescent="0.2"/>
    <row r="110" ht="12.75" x14ac:dyDescent="0.2"/>
    <row r="111" ht="12.75" x14ac:dyDescent="0.2"/>
    <row r="112" ht="12.75" x14ac:dyDescent="0.2"/>
    <row r="113" ht="12.75" x14ac:dyDescent="0.2"/>
    <row r="114" ht="12.75" x14ac:dyDescent="0.2"/>
    <row r="115" ht="12.75" x14ac:dyDescent="0.2"/>
    <row r="116" ht="12.75" x14ac:dyDescent="0.2"/>
    <row r="117" ht="12.75" x14ac:dyDescent="0.2"/>
    <row r="118" ht="12.75" x14ac:dyDescent="0.2"/>
    <row r="119" ht="12.75" x14ac:dyDescent="0.2"/>
    <row r="120" ht="12.75" x14ac:dyDescent="0.2"/>
    <row r="121" ht="12.75" x14ac:dyDescent="0.2"/>
    <row r="122" ht="12.75" x14ac:dyDescent="0.2"/>
    <row r="123" ht="12.75" x14ac:dyDescent="0.2"/>
    <row r="124" ht="12.75" x14ac:dyDescent="0.2"/>
    <row r="125" ht="12.75" x14ac:dyDescent="0.2"/>
    <row r="126" ht="12.75" x14ac:dyDescent="0.2"/>
    <row r="127" ht="12.75" x14ac:dyDescent="0.2"/>
    <row r="128" ht="12.75" x14ac:dyDescent="0.2"/>
    <row r="129" ht="12.75" x14ac:dyDescent="0.2"/>
    <row r="130" ht="12.75" x14ac:dyDescent="0.2"/>
    <row r="131" ht="12.75" x14ac:dyDescent="0.2"/>
    <row r="132" ht="12.75" x14ac:dyDescent="0.2"/>
    <row r="133" ht="12.75" x14ac:dyDescent="0.2"/>
    <row r="134" ht="12.75" x14ac:dyDescent="0.2"/>
    <row r="135" ht="12.75" x14ac:dyDescent="0.2"/>
    <row r="136" ht="12.75" x14ac:dyDescent="0.2"/>
    <row r="137" ht="12.75" x14ac:dyDescent="0.2"/>
    <row r="138" ht="12.75" x14ac:dyDescent="0.2"/>
    <row r="139" ht="12.75" x14ac:dyDescent="0.2"/>
    <row r="140" ht="12.75" x14ac:dyDescent="0.2"/>
    <row r="141" ht="12.75" x14ac:dyDescent="0.2"/>
    <row r="142" ht="12.75" x14ac:dyDescent="0.2"/>
    <row r="143" ht="12.75" x14ac:dyDescent="0.2"/>
    <row r="144" ht="12.75" x14ac:dyDescent="0.2"/>
    <row r="145" ht="12.75" x14ac:dyDescent="0.2"/>
    <row r="146" ht="12.75" x14ac:dyDescent="0.2"/>
    <row r="147" ht="12.75" x14ac:dyDescent="0.2"/>
    <row r="148" ht="12.75" x14ac:dyDescent="0.2"/>
    <row r="149" ht="12.75" x14ac:dyDescent="0.2"/>
    <row r="150" ht="12.75" x14ac:dyDescent="0.2"/>
    <row r="151" ht="12.75" x14ac:dyDescent="0.2"/>
    <row r="152" ht="12.75" x14ac:dyDescent="0.2"/>
    <row r="153" ht="12.75" x14ac:dyDescent="0.2"/>
    <row r="154" ht="12.75" x14ac:dyDescent="0.2"/>
    <row r="155" ht="12.75" x14ac:dyDescent="0.2"/>
    <row r="156" ht="12.75" x14ac:dyDescent="0.2"/>
    <row r="157" ht="12.75" x14ac:dyDescent="0.2"/>
    <row r="158" ht="12.75" x14ac:dyDescent="0.2"/>
    <row r="159" ht="12.75" x14ac:dyDescent="0.2"/>
    <row r="160" ht="12.75" x14ac:dyDescent="0.2"/>
    <row r="161" ht="12.75" x14ac:dyDescent="0.2"/>
    <row r="162" ht="12.75" x14ac:dyDescent="0.2"/>
    <row r="163" ht="12.75" x14ac:dyDescent="0.2"/>
    <row r="164" ht="12.75" x14ac:dyDescent="0.2"/>
    <row r="165" ht="12.75" x14ac:dyDescent="0.2"/>
    <row r="166" ht="12.75" x14ac:dyDescent="0.2"/>
    <row r="167" ht="12.75" x14ac:dyDescent="0.2"/>
    <row r="168" ht="12.75" x14ac:dyDescent="0.2"/>
    <row r="169" ht="12.75" x14ac:dyDescent="0.2"/>
    <row r="170" ht="12.75" x14ac:dyDescent="0.2"/>
    <row r="171" ht="12.75" x14ac:dyDescent="0.2"/>
    <row r="172" ht="12.75" x14ac:dyDescent="0.2"/>
    <row r="173" ht="12.75" x14ac:dyDescent="0.2"/>
    <row r="174" ht="12.75" x14ac:dyDescent="0.2"/>
    <row r="175" ht="12.75" x14ac:dyDescent="0.2"/>
    <row r="176" ht="12.75" x14ac:dyDescent="0.2"/>
    <row r="177" ht="12.75" x14ac:dyDescent="0.2"/>
    <row r="178" ht="12.75" x14ac:dyDescent="0.2"/>
    <row r="179" ht="12.75" x14ac:dyDescent="0.2"/>
    <row r="180" ht="12.75" x14ac:dyDescent="0.2"/>
    <row r="181" ht="12.75" x14ac:dyDescent="0.2"/>
    <row r="182" ht="12.75" x14ac:dyDescent="0.2"/>
    <row r="183" ht="12.75" x14ac:dyDescent="0.2"/>
    <row r="184" ht="12.75" x14ac:dyDescent="0.2"/>
    <row r="185" ht="12.75" x14ac:dyDescent="0.2"/>
    <row r="186" ht="12.75" x14ac:dyDescent="0.2"/>
    <row r="187" ht="12.75" x14ac:dyDescent="0.2"/>
    <row r="188" ht="12.75" x14ac:dyDescent="0.2"/>
    <row r="189" ht="12.75" x14ac:dyDescent="0.2"/>
    <row r="190" ht="12.75" x14ac:dyDescent="0.2"/>
    <row r="191" ht="12.75" x14ac:dyDescent="0.2"/>
    <row r="192" ht="12.75" x14ac:dyDescent="0.2"/>
    <row r="193" ht="12.75" x14ac:dyDescent="0.2"/>
    <row r="194" ht="12.75" x14ac:dyDescent="0.2"/>
    <row r="195" ht="12.75" x14ac:dyDescent="0.2"/>
    <row r="196" ht="12.75" x14ac:dyDescent="0.2"/>
    <row r="197" ht="12.75" x14ac:dyDescent="0.2"/>
    <row r="198" ht="12.75" x14ac:dyDescent="0.2"/>
    <row r="199" ht="12.75" x14ac:dyDescent="0.2"/>
    <row r="200" ht="12.75" x14ac:dyDescent="0.2"/>
    <row r="201" ht="12.75" x14ac:dyDescent="0.2"/>
    <row r="202" ht="12.75" x14ac:dyDescent="0.2"/>
    <row r="203" ht="12.75" x14ac:dyDescent="0.2"/>
    <row r="204" ht="12.75" x14ac:dyDescent="0.2"/>
    <row r="205" ht="12.75" x14ac:dyDescent="0.2"/>
    <row r="206" ht="12.75" x14ac:dyDescent="0.2"/>
    <row r="207" ht="12.75" x14ac:dyDescent="0.2"/>
    <row r="208" ht="12.75" x14ac:dyDescent="0.2"/>
    <row r="209" ht="12.75" x14ac:dyDescent="0.2"/>
    <row r="210" ht="12.75" x14ac:dyDescent="0.2"/>
    <row r="211" ht="12.75" x14ac:dyDescent="0.2"/>
    <row r="212" ht="12.75" x14ac:dyDescent="0.2"/>
    <row r="213" ht="12.75" x14ac:dyDescent="0.2"/>
    <row r="214" ht="12.75" x14ac:dyDescent="0.2"/>
    <row r="215" ht="12.75" x14ac:dyDescent="0.2"/>
    <row r="216" ht="12.75" x14ac:dyDescent="0.2"/>
    <row r="217" ht="12.75" x14ac:dyDescent="0.2"/>
    <row r="218" ht="12.75" x14ac:dyDescent="0.2"/>
    <row r="219" ht="12.75" x14ac:dyDescent="0.2"/>
    <row r="220" ht="12.75" x14ac:dyDescent="0.2"/>
    <row r="221" ht="12.75" x14ac:dyDescent="0.2"/>
    <row r="222" ht="12.75" x14ac:dyDescent="0.2"/>
    <row r="223" ht="12.75" x14ac:dyDescent="0.2"/>
    <row r="224" ht="12.75" x14ac:dyDescent="0.2"/>
    <row r="225" ht="12.75" x14ac:dyDescent="0.2"/>
    <row r="226" ht="12.75" x14ac:dyDescent="0.2"/>
    <row r="227" ht="12.75" x14ac:dyDescent="0.2"/>
    <row r="228" ht="12.75" x14ac:dyDescent="0.2"/>
    <row r="229" ht="12.75" x14ac:dyDescent="0.2"/>
    <row r="230" ht="12.75" x14ac:dyDescent="0.2"/>
    <row r="231" ht="12.75" x14ac:dyDescent="0.2"/>
    <row r="232" ht="12.75" x14ac:dyDescent="0.2"/>
    <row r="233" ht="12.75" x14ac:dyDescent="0.2"/>
    <row r="234" ht="12.75" x14ac:dyDescent="0.2"/>
    <row r="235" ht="12.75" x14ac:dyDescent="0.2"/>
    <row r="236" ht="12.75" x14ac:dyDescent="0.2"/>
    <row r="237" ht="12.75" x14ac:dyDescent="0.2"/>
    <row r="238" ht="12.75" x14ac:dyDescent="0.2"/>
    <row r="239" ht="12.75" x14ac:dyDescent="0.2"/>
    <row r="240" ht="12.75" x14ac:dyDescent="0.2"/>
    <row r="241" ht="12.75" x14ac:dyDescent="0.2"/>
    <row r="242" ht="12.75" x14ac:dyDescent="0.2"/>
    <row r="243" ht="12.75" x14ac:dyDescent="0.2"/>
    <row r="244" ht="12.75" x14ac:dyDescent="0.2"/>
    <row r="245" ht="12.75" x14ac:dyDescent="0.2"/>
    <row r="246" ht="12.75" x14ac:dyDescent="0.2"/>
    <row r="247" ht="12.75" x14ac:dyDescent="0.2"/>
    <row r="248" ht="12.75" x14ac:dyDescent="0.2"/>
    <row r="249" ht="12.75" x14ac:dyDescent="0.2"/>
    <row r="250" ht="12.75" x14ac:dyDescent="0.2"/>
    <row r="251" ht="12.75" x14ac:dyDescent="0.2"/>
  </sheetData>
  <dataConsolidate/>
  <mergeCells count="39">
    <mergeCell ref="K14:V14"/>
    <mergeCell ref="A25:B25"/>
    <mergeCell ref="B30:C30"/>
    <mergeCell ref="K18:V18"/>
    <mergeCell ref="M15:N15"/>
    <mergeCell ref="O15:P15"/>
    <mergeCell ref="Q15:Q16"/>
    <mergeCell ref="R15:R16"/>
    <mergeCell ref="S15:S16"/>
    <mergeCell ref="K15:L15"/>
    <mergeCell ref="T15:T16"/>
    <mergeCell ref="U15:U16"/>
    <mergeCell ref="V15:V16"/>
    <mergeCell ref="A18:J18"/>
    <mergeCell ref="C21:E21"/>
    <mergeCell ref="G21:H21"/>
    <mergeCell ref="I21:J21"/>
    <mergeCell ref="C23:E23"/>
    <mergeCell ref="G23:H23"/>
    <mergeCell ref="I23:J23"/>
    <mergeCell ref="C8:E8"/>
    <mergeCell ref="C10:E10"/>
    <mergeCell ref="C12:E12"/>
    <mergeCell ref="A14:J14"/>
    <mergeCell ref="A15:A16"/>
    <mergeCell ref="B15:B16"/>
    <mergeCell ref="C15:C16"/>
    <mergeCell ref="D15:D16"/>
    <mergeCell ref="E15:E16"/>
    <mergeCell ref="F15:F16"/>
    <mergeCell ref="G15:G16"/>
    <mergeCell ref="H15:H16"/>
    <mergeCell ref="I15:J15"/>
    <mergeCell ref="C6:E6"/>
    <mergeCell ref="A1:D3"/>
    <mergeCell ref="E1:J3"/>
    <mergeCell ref="A4:B4"/>
    <mergeCell ref="C4:D4"/>
    <mergeCell ref="E4:J4"/>
  </mergeCells>
  <conditionalFormatting sqref="T17:V17">
    <cfRule type="cellIs" dxfId="8" priority="1" operator="equal">
      <formula>1</formula>
    </cfRule>
  </conditionalFormatting>
  <dataValidations count="10">
    <dataValidation type="list" allowBlank="1" showInputMessage="1" showErrorMessage="1" sqref="C10:E10">
      <formula1>departamentos</formula1>
    </dataValidation>
    <dataValidation type="list" allowBlank="1" showInputMessage="1" showErrorMessage="1" sqref="C8:E8">
      <formula1>sector</formula1>
    </dataValidation>
    <dataValidation type="list" allowBlank="1" showInputMessage="1" showErrorMessage="1" sqref="H8">
      <formula1>orden</formula1>
    </dataValidation>
    <dataValidation type="list" allowBlank="1" showInputMessage="1" showErrorMessage="1" sqref="I10:I12">
      <formula1>nivel</formula1>
    </dataValidation>
    <dataValidation type="list" allowBlank="1" showDropDown="1" showErrorMessage="1" promptTitle="Departamento" prompt="Seleccione eldepartamenton de acuerdo a las opciones relacionadas." sqref="H13">
      <formula1>#REF!</formula1>
    </dataValidation>
    <dataValidation type="list" showInputMessage="1" showErrorMessage="1" sqref="D19">
      <formula1>INDIRECT(C19)</formula1>
    </dataValidation>
    <dataValidation type="list" showInputMessage="1" showErrorMessage="1" sqref="C19">
      <formula1>Tipos</formula1>
    </dataValidation>
    <dataValidation type="list" allowBlank="1" showInputMessage="1" showErrorMessage="1" sqref="H10">
      <formula1>vigencias</formula1>
    </dataValidation>
    <dataValidation showInputMessage="1" showErrorMessage="1" sqref="B19 E19:U19"/>
    <dataValidation type="date" operator="greaterThanOrEqual" allowBlank="1" showInputMessage="1" showErrorMessage="1" sqref="I23">
      <formula1>41275</formula1>
    </dataValidation>
  </dataValidations>
  <hyperlinks>
    <hyperlink ref="C23" r:id="rId1"/>
  </hyperlinks>
  <printOptions horizontalCentered="1"/>
  <pageMargins left="0.27559055118110237" right="0.19685039370078741" top="0.9055118110236221" bottom="0.47244094488188981" header="0.31496062992125984" footer="0.23622047244094491"/>
  <pageSetup scale="45" orientation="landscape" r:id="rId2"/>
  <headerFooter alignWithMargins="0">
    <oddFooter>Página &amp;P&amp;R&amp;F</oddFooter>
  </headerFooter>
  <drawing r:id="rId3"/>
  <legacyDrawing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7"/>
  <sheetViews>
    <sheetView topLeftCell="E4" workbookViewId="0">
      <selection activeCell="Q8" sqref="Q8"/>
    </sheetView>
  </sheetViews>
  <sheetFormatPr baseColWidth="10" defaultRowHeight="15" x14ac:dyDescent="0.25"/>
  <cols>
    <col min="1" max="1" width="29.140625" customWidth="1"/>
    <col min="3" max="3" width="40.42578125" customWidth="1"/>
    <col min="4" max="4" width="21.85546875" customWidth="1"/>
    <col min="5" max="5" width="23.28515625" customWidth="1"/>
    <col min="6" max="6" width="22.7109375" customWidth="1"/>
    <col min="7" max="7" width="22" customWidth="1"/>
    <col min="8" max="12" width="11.42578125" style="266"/>
    <col min="16" max="16" width="13.140625" customWidth="1"/>
    <col min="17" max="17" width="43.28515625" customWidth="1"/>
    <col min="18" max="18" width="39.28515625" customWidth="1"/>
    <col min="19" max="19" width="27.140625" customWidth="1"/>
  </cols>
  <sheetData>
    <row r="1" spans="1:19" ht="28.5" customHeight="1" thickBot="1" x14ac:dyDescent="0.3">
      <c r="H1" s="374" t="s">
        <v>283</v>
      </c>
      <c r="I1" s="374"/>
      <c r="J1" s="374" t="s">
        <v>284</v>
      </c>
      <c r="K1" s="374"/>
      <c r="L1" s="375" t="s">
        <v>285</v>
      </c>
      <c r="M1" s="375"/>
    </row>
    <row r="2" spans="1:19" ht="15.75" customHeight="1" thickBot="1" x14ac:dyDescent="0.3">
      <c r="A2" s="367" t="s">
        <v>121</v>
      </c>
      <c r="B2" s="368"/>
      <c r="C2" s="368"/>
      <c r="D2" s="368"/>
      <c r="E2" s="368"/>
      <c r="F2" s="368"/>
      <c r="G2" s="368"/>
      <c r="H2" s="373" t="s">
        <v>274</v>
      </c>
      <c r="I2" s="373"/>
      <c r="J2" s="373" t="s">
        <v>275</v>
      </c>
      <c r="K2" s="373"/>
      <c r="L2" s="350" t="s">
        <v>276</v>
      </c>
      <c r="M2" s="350"/>
      <c r="N2" s="364" t="s">
        <v>255</v>
      </c>
      <c r="O2" s="364" t="s">
        <v>34</v>
      </c>
      <c r="P2" s="358" t="s">
        <v>256</v>
      </c>
      <c r="Q2" s="358" t="s">
        <v>280</v>
      </c>
      <c r="R2" s="358" t="s">
        <v>281</v>
      </c>
      <c r="S2" s="358" t="s">
        <v>282</v>
      </c>
    </row>
    <row r="3" spans="1:19" ht="15.75" customHeight="1" thickBot="1" x14ac:dyDescent="0.3">
      <c r="A3" s="369" t="s">
        <v>122</v>
      </c>
      <c r="B3" s="370"/>
      <c r="C3" s="370"/>
      <c r="D3" s="370"/>
      <c r="E3" s="370"/>
      <c r="F3" s="370"/>
      <c r="G3" s="370"/>
      <c r="H3" s="373"/>
      <c r="I3" s="373"/>
      <c r="J3" s="373"/>
      <c r="K3" s="373"/>
      <c r="L3" s="350"/>
      <c r="M3" s="350"/>
      <c r="N3" s="365"/>
      <c r="O3" s="365"/>
      <c r="P3" s="359"/>
      <c r="Q3" s="359"/>
      <c r="R3" s="359"/>
      <c r="S3" s="359"/>
    </row>
    <row r="4" spans="1:19" ht="30" customHeight="1" thickBot="1" x14ac:dyDescent="0.3">
      <c r="A4" s="160" t="s">
        <v>123</v>
      </c>
      <c r="B4" s="371" t="s">
        <v>124</v>
      </c>
      <c r="C4" s="372"/>
      <c r="D4" s="161" t="s">
        <v>4</v>
      </c>
      <c r="E4" s="161" t="s">
        <v>125</v>
      </c>
      <c r="F4" s="161" t="s">
        <v>126</v>
      </c>
      <c r="G4" s="251" t="s">
        <v>5</v>
      </c>
      <c r="H4" s="267" t="s">
        <v>257</v>
      </c>
      <c r="I4" s="267" t="s">
        <v>258</v>
      </c>
      <c r="J4" s="267" t="s">
        <v>257</v>
      </c>
      <c r="K4" s="267" t="s">
        <v>258</v>
      </c>
      <c r="L4" s="267" t="s">
        <v>257</v>
      </c>
      <c r="M4" s="232" t="s">
        <v>258</v>
      </c>
      <c r="N4" s="366"/>
      <c r="O4" s="366"/>
      <c r="P4" s="360"/>
      <c r="Q4" s="360"/>
      <c r="R4" s="360"/>
      <c r="S4" s="360"/>
    </row>
    <row r="5" spans="1:19" ht="135.75" thickBot="1" x14ac:dyDescent="0.3">
      <c r="A5" s="361" t="s">
        <v>127</v>
      </c>
      <c r="B5" s="162" t="s">
        <v>7</v>
      </c>
      <c r="C5" s="163" t="s">
        <v>128</v>
      </c>
      <c r="D5" s="164" t="s">
        <v>129</v>
      </c>
      <c r="E5" s="164" t="s">
        <v>71</v>
      </c>
      <c r="F5" s="269" t="s">
        <v>130</v>
      </c>
      <c r="G5" s="165" t="s">
        <v>131</v>
      </c>
      <c r="H5" s="233">
        <v>1</v>
      </c>
      <c r="I5" s="234">
        <v>1</v>
      </c>
      <c r="J5" s="261"/>
      <c r="K5" s="262">
        <v>1</v>
      </c>
      <c r="L5" s="261"/>
      <c r="M5" s="234"/>
      <c r="N5" s="233">
        <f t="shared" ref="N5:N17" si="0">H5+J5+L5</f>
        <v>1</v>
      </c>
      <c r="O5" s="233">
        <f t="shared" ref="O5:O17" si="1">I5+K5+M5</f>
        <v>2</v>
      </c>
      <c r="P5" s="235">
        <f>N5/O5</f>
        <v>0.5</v>
      </c>
      <c r="Q5" s="238" t="s">
        <v>286</v>
      </c>
      <c r="R5" s="238"/>
      <c r="S5" s="238"/>
    </row>
    <row r="6" spans="1:19" ht="64.5" thickBot="1" x14ac:dyDescent="0.3">
      <c r="A6" s="362"/>
      <c r="B6" s="166" t="s">
        <v>132</v>
      </c>
      <c r="C6" s="167" t="s">
        <v>133</v>
      </c>
      <c r="D6" s="168" t="s">
        <v>134</v>
      </c>
      <c r="E6" s="168" t="s">
        <v>71</v>
      </c>
      <c r="F6" s="270" t="s">
        <v>135</v>
      </c>
      <c r="G6" s="170">
        <v>43830</v>
      </c>
      <c r="H6" s="235"/>
      <c r="I6" s="247"/>
      <c r="J6" s="263"/>
      <c r="K6" s="264"/>
      <c r="L6" s="233"/>
      <c r="M6" s="262">
        <v>1</v>
      </c>
      <c r="N6" s="233">
        <f t="shared" si="0"/>
        <v>0</v>
      </c>
      <c r="O6" s="233">
        <f t="shared" si="1"/>
        <v>1</v>
      </c>
      <c r="P6" s="235">
        <f>N6/O6</f>
        <v>0</v>
      </c>
      <c r="Q6" s="238"/>
      <c r="R6" s="238"/>
      <c r="S6" s="238"/>
    </row>
    <row r="7" spans="1:19" ht="51.75" thickBot="1" x14ac:dyDescent="0.3">
      <c r="A7" s="362"/>
      <c r="B7" s="171" t="s">
        <v>136</v>
      </c>
      <c r="C7" s="172" t="s">
        <v>137</v>
      </c>
      <c r="D7" s="173" t="s">
        <v>138</v>
      </c>
      <c r="E7" s="173" t="s">
        <v>70</v>
      </c>
      <c r="F7" s="174" t="s">
        <v>118</v>
      </c>
      <c r="G7" s="175">
        <v>43676</v>
      </c>
      <c r="H7" s="233"/>
      <c r="I7" s="234"/>
      <c r="J7" s="261"/>
      <c r="K7" s="262"/>
      <c r="L7" s="261"/>
      <c r="M7" s="234"/>
      <c r="N7" s="233">
        <f t="shared" si="0"/>
        <v>0</v>
      </c>
      <c r="O7" s="233">
        <f t="shared" si="1"/>
        <v>0</v>
      </c>
      <c r="P7" s="235" t="e">
        <f t="shared" ref="P7:P17" si="2">N7/O7</f>
        <v>#DIV/0!</v>
      </c>
      <c r="Q7" s="237"/>
      <c r="R7" s="237"/>
      <c r="S7" s="237"/>
    </row>
    <row r="8" spans="1:19" ht="142.5" customHeight="1" thickBot="1" x14ac:dyDescent="0.3">
      <c r="A8" s="363"/>
      <c r="B8" s="171" t="s">
        <v>139</v>
      </c>
      <c r="C8" s="172" t="s">
        <v>140</v>
      </c>
      <c r="D8" s="173" t="s">
        <v>141</v>
      </c>
      <c r="E8" s="173" t="s">
        <v>142</v>
      </c>
      <c r="F8" s="271" t="s">
        <v>135</v>
      </c>
      <c r="G8" s="174" t="s">
        <v>259</v>
      </c>
      <c r="H8" s="233">
        <v>1</v>
      </c>
      <c r="I8" s="234">
        <v>1</v>
      </c>
      <c r="J8" s="261"/>
      <c r="K8" s="262"/>
      <c r="L8" s="261"/>
      <c r="M8" s="234"/>
      <c r="N8" s="233">
        <f t="shared" si="0"/>
        <v>1</v>
      </c>
      <c r="O8" s="233">
        <f t="shared" si="1"/>
        <v>1</v>
      </c>
      <c r="P8" s="235">
        <f>N8/O8</f>
        <v>1</v>
      </c>
      <c r="Q8" s="238" t="s">
        <v>287</v>
      </c>
      <c r="R8" s="238"/>
      <c r="S8" s="238"/>
    </row>
    <row r="9" spans="1:19" ht="71.25" customHeight="1" thickBot="1" x14ac:dyDescent="0.3">
      <c r="A9" s="361" t="s">
        <v>143</v>
      </c>
      <c r="B9" s="171" t="s">
        <v>10</v>
      </c>
      <c r="C9" s="172" t="s">
        <v>144</v>
      </c>
      <c r="D9" s="173" t="s">
        <v>262</v>
      </c>
      <c r="E9" s="173" t="s">
        <v>71</v>
      </c>
      <c r="F9" s="271" t="s">
        <v>135</v>
      </c>
      <c r="G9" s="174" t="s">
        <v>259</v>
      </c>
      <c r="H9" s="233">
        <v>1</v>
      </c>
      <c r="I9" s="234">
        <v>1</v>
      </c>
      <c r="J9" s="261"/>
      <c r="K9" s="262">
        <v>3</v>
      </c>
      <c r="L9" s="261"/>
      <c r="M9" s="234">
        <v>2</v>
      </c>
      <c r="N9" s="233">
        <f t="shared" si="0"/>
        <v>1</v>
      </c>
      <c r="O9" s="233">
        <f t="shared" si="1"/>
        <v>6</v>
      </c>
      <c r="P9" s="235">
        <f t="shared" si="2"/>
        <v>0.16666666666666666</v>
      </c>
      <c r="Q9" s="238" t="s">
        <v>288</v>
      </c>
      <c r="R9" s="238"/>
      <c r="S9" s="238"/>
    </row>
    <row r="10" spans="1:19" ht="51.75" thickBot="1" x14ac:dyDescent="0.3">
      <c r="A10" s="362"/>
      <c r="B10" s="162" t="s">
        <v>12</v>
      </c>
      <c r="C10" s="163" t="s">
        <v>145</v>
      </c>
      <c r="D10" s="164" t="s">
        <v>146</v>
      </c>
      <c r="E10" s="164" t="s">
        <v>71</v>
      </c>
      <c r="F10" s="269" t="s">
        <v>147</v>
      </c>
      <c r="G10" s="176" t="s">
        <v>148</v>
      </c>
      <c r="H10" s="233"/>
      <c r="I10" s="234"/>
      <c r="J10" s="261"/>
      <c r="K10" s="262"/>
      <c r="L10" s="261"/>
      <c r="M10" s="234">
        <v>1</v>
      </c>
      <c r="N10" s="233">
        <f t="shared" si="0"/>
        <v>0</v>
      </c>
      <c r="O10" s="233">
        <f t="shared" si="1"/>
        <v>1</v>
      </c>
      <c r="P10" s="235">
        <f t="shared" si="2"/>
        <v>0</v>
      </c>
      <c r="Q10" s="237"/>
      <c r="R10" s="237"/>
      <c r="S10" s="237"/>
    </row>
    <row r="11" spans="1:19" ht="39" thickBot="1" x14ac:dyDescent="0.3">
      <c r="A11" s="362"/>
      <c r="B11" s="162">
        <v>2.2999999999999998</v>
      </c>
      <c r="C11" s="163" t="s">
        <v>149</v>
      </c>
      <c r="D11" s="164" t="s">
        <v>150</v>
      </c>
      <c r="E11" s="164" t="s">
        <v>71</v>
      </c>
      <c r="F11" s="176" t="s">
        <v>151</v>
      </c>
      <c r="G11" s="177" t="s">
        <v>152</v>
      </c>
      <c r="H11" s="233"/>
      <c r="I11" s="234"/>
      <c r="J11" s="261"/>
      <c r="K11" s="262"/>
      <c r="L11" s="261"/>
      <c r="M11" s="234"/>
      <c r="N11" s="233">
        <f t="shared" si="0"/>
        <v>0</v>
      </c>
      <c r="O11" s="233">
        <f t="shared" si="1"/>
        <v>0</v>
      </c>
      <c r="P11" s="235" t="e">
        <f t="shared" si="2"/>
        <v>#DIV/0!</v>
      </c>
      <c r="Q11" s="238"/>
      <c r="R11" s="238"/>
      <c r="S11" s="237"/>
    </row>
    <row r="12" spans="1:19" ht="39" thickBot="1" x14ac:dyDescent="0.3">
      <c r="A12" s="363"/>
      <c r="B12" s="171" t="s">
        <v>153</v>
      </c>
      <c r="C12" s="167" t="s">
        <v>154</v>
      </c>
      <c r="D12" s="168" t="s">
        <v>155</v>
      </c>
      <c r="E12" s="168" t="s">
        <v>70</v>
      </c>
      <c r="F12" s="169" t="s">
        <v>118</v>
      </c>
      <c r="G12" s="175">
        <v>43799</v>
      </c>
      <c r="H12" s="233"/>
      <c r="I12" s="234"/>
      <c r="J12" s="261"/>
      <c r="K12" s="262"/>
      <c r="L12" s="261"/>
      <c r="M12" s="234"/>
      <c r="N12" s="233">
        <f t="shared" si="0"/>
        <v>0</v>
      </c>
      <c r="O12" s="233">
        <f t="shared" si="1"/>
        <v>0</v>
      </c>
      <c r="P12" s="235" t="e">
        <f t="shared" si="2"/>
        <v>#DIV/0!</v>
      </c>
      <c r="Q12" s="235"/>
      <c r="R12" s="238"/>
      <c r="S12" s="238"/>
    </row>
    <row r="13" spans="1:19" ht="39" thickBot="1" x14ac:dyDescent="0.3">
      <c r="A13" s="361" t="s">
        <v>156</v>
      </c>
      <c r="B13" s="162" t="s">
        <v>16</v>
      </c>
      <c r="C13" s="163" t="s">
        <v>157</v>
      </c>
      <c r="D13" s="164" t="s">
        <v>158</v>
      </c>
      <c r="E13" s="164" t="s">
        <v>71</v>
      </c>
      <c r="F13" s="269" t="s">
        <v>135</v>
      </c>
      <c r="G13" s="165" t="s">
        <v>159</v>
      </c>
      <c r="H13" s="233"/>
      <c r="I13" s="234"/>
      <c r="J13" s="261"/>
      <c r="K13" s="262">
        <v>1</v>
      </c>
      <c r="L13" s="261"/>
      <c r="M13" s="234">
        <v>1</v>
      </c>
      <c r="N13" s="233">
        <f t="shared" si="0"/>
        <v>0</v>
      </c>
      <c r="O13" s="233">
        <f t="shared" si="1"/>
        <v>2</v>
      </c>
      <c r="P13" s="235">
        <f t="shared" si="2"/>
        <v>0</v>
      </c>
      <c r="Q13" s="235"/>
      <c r="R13" s="238"/>
      <c r="S13" s="238"/>
    </row>
    <row r="14" spans="1:19" ht="64.5" thickBot="1" x14ac:dyDescent="0.3">
      <c r="A14" s="362"/>
      <c r="B14" s="171"/>
      <c r="C14" s="167" t="s">
        <v>160</v>
      </c>
      <c r="D14" s="168" t="s">
        <v>161</v>
      </c>
      <c r="E14" s="168" t="s">
        <v>71</v>
      </c>
      <c r="F14" s="169" t="s">
        <v>151</v>
      </c>
      <c r="G14" s="169" t="s">
        <v>162</v>
      </c>
      <c r="H14" s="233"/>
      <c r="I14" s="234"/>
      <c r="J14" s="261"/>
      <c r="K14" s="265"/>
      <c r="L14" s="261"/>
      <c r="M14" s="234"/>
      <c r="N14" s="233">
        <f t="shared" si="0"/>
        <v>0</v>
      </c>
      <c r="O14" s="233">
        <f t="shared" si="1"/>
        <v>0</v>
      </c>
      <c r="P14" s="235" t="e">
        <f t="shared" si="2"/>
        <v>#DIV/0!</v>
      </c>
      <c r="Q14" s="235"/>
      <c r="R14" s="237"/>
      <c r="S14" s="237"/>
    </row>
    <row r="15" spans="1:19" ht="39" thickBot="1" x14ac:dyDescent="0.3">
      <c r="A15" s="362"/>
      <c r="B15" s="162" t="s">
        <v>18</v>
      </c>
      <c r="C15" s="163" t="s">
        <v>163</v>
      </c>
      <c r="D15" s="164" t="s">
        <v>164</v>
      </c>
      <c r="E15" s="164" t="s">
        <v>71</v>
      </c>
      <c r="F15" s="269" t="s">
        <v>135</v>
      </c>
      <c r="G15" s="165" t="s">
        <v>159</v>
      </c>
      <c r="H15" s="233"/>
      <c r="I15" s="234"/>
      <c r="J15" s="261"/>
      <c r="K15" s="262">
        <v>1</v>
      </c>
      <c r="L15" s="261"/>
      <c r="M15" s="234">
        <v>1</v>
      </c>
      <c r="N15" s="233">
        <f t="shared" si="0"/>
        <v>0</v>
      </c>
      <c r="O15" s="233">
        <f t="shared" si="1"/>
        <v>2</v>
      </c>
      <c r="P15" s="235">
        <f t="shared" si="2"/>
        <v>0</v>
      </c>
      <c r="Q15" s="235"/>
      <c r="R15" s="237"/>
      <c r="S15" s="237"/>
    </row>
    <row r="16" spans="1:19" ht="67.5" customHeight="1" thickBot="1" x14ac:dyDescent="0.3">
      <c r="A16" s="362"/>
      <c r="B16" s="162" t="s">
        <v>21</v>
      </c>
      <c r="C16" s="163" t="s">
        <v>165</v>
      </c>
      <c r="D16" s="164" t="s">
        <v>166</v>
      </c>
      <c r="E16" s="164" t="s">
        <v>71</v>
      </c>
      <c r="F16" s="176" t="s">
        <v>167</v>
      </c>
      <c r="G16" s="178" t="s">
        <v>168</v>
      </c>
      <c r="H16" s="233"/>
      <c r="I16" s="234"/>
      <c r="J16" s="261"/>
      <c r="K16" s="262"/>
      <c r="L16" s="261"/>
      <c r="M16" s="234"/>
      <c r="N16" s="233">
        <f t="shared" si="0"/>
        <v>0</v>
      </c>
      <c r="O16" s="233">
        <f t="shared" si="1"/>
        <v>0</v>
      </c>
      <c r="P16" s="235" t="e">
        <f t="shared" si="2"/>
        <v>#DIV/0!</v>
      </c>
      <c r="Q16" s="235"/>
      <c r="R16" s="237"/>
      <c r="S16" s="237"/>
    </row>
    <row r="17" spans="1:19" ht="64.5" thickBot="1" x14ac:dyDescent="0.3">
      <c r="A17" s="363"/>
      <c r="B17" s="179">
        <v>4.2</v>
      </c>
      <c r="C17" s="180" t="s">
        <v>169</v>
      </c>
      <c r="D17" s="168" t="s">
        <v>170</v>
      </c>
      <c r="E17" s="181" t="s">
        <v>71</v>
      </c>
      <c r="F17" s="169" t="s">
        <v>167</v>
      </c>
      <c r="G17" s="169" t="s">
        <v>171</v>
      </c>
      <c r="H17" s="233"/>
      <c r="I17" s="234"/>
      <c r="J17" s="261"/>
      <c r="K17" s="262"/>
      <c r="L17" s="261"/>
      <c r="M17" s="234"/>
      <c r="N17" s="233">
        <f t="shared" si="0"/>
        <v>0</v>
      </c>
      <c r="O17" s="233">
        <f t="shared" si="1"/>
        <v>0</v>
      </c>
      <c r="P17" s="235" t="e">
        <f t="shared" si="2"/>
        <v>#DIV/0!</v>
      </c>
      <c r="Q17" s="235"/>
      <c r="R17" s="237"/>
      <c r="S17" s="237"/>
    </row>
  </sheetData>
  <mergeCells count="18">
    <mergeCell ref="H1:I1"/>
    <mergeCell ref="J1:K1"/>
    <mergeCell ref="L1:M1"/>
    <mergeCell ref="P2:P4"/>
    <mergeCell ref="Q2:Q4"/>
    <mergeCell ref="R2:R4"/>
    <mergeCell ref="S2:S4"/>
    <mergeCell ref="A9:A12"/>
    <mergeCell ref="A13:A17"/>
    <mergeCell ref="O2:O4"/>
    <mergeCell ref="A2:G2"/>
    <mergeCell ref="A3:G3"/>
    <mergeCell ref="B4:C4"/>
    <mergeCell ref="A5:A8"/>
    <mergeCell ref="H2:I3"/>
    <mergeCell ref="J2:K3"/>
    <mergeCell ref="L2:M3"/>
    <mergeCell ref="N2:N4"/>
  </mergeCells>
  <conditionalFormatting sqref="P5:P17 R5:S17">
    <cfRule type="cellIs" dxfId="7" priority="2" operator="equal">
      <formula>1</formula>
    </cfRule>
  </conditionalFormatting>
  <conditionalFormatting sqref="Q5:Q17">
    <cfRule type="cellIs" dxfId="6" priority="1" operator="equal">
      <formula>1</formula>
    </cfRule>
  </conditionalFormatting>
  <pageMargins left="0.7" right="0.7" top="0.75" bottom="0.75" header="0.3" footer="0.3"/>
  <pageSetup orientation="portrait" horizontalDpi="4294967294" verticalDpi="4294967294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5"/>
  <sheetViews>
    <sheetView topLeftCell="D1" workbookViewId="0">
      <selection activeCell="R5" sqref="R5:R15"/>
    </sheetView>
  </sheetViews>
  <sheetFormatPr baseColWidth="10" defaultRowHeight="15" x14ac:dyDescent="0.25"/>
  <cols>
    <col min="3" max="3" width="29.7109375" customWidth="1"/>
    <col min="4" max="4" width="22.7109375" customWidth="1"/>
    <col min="6" max="6" width="29.5703125" customWidth="1"/>
    <col min="8" max="8" width="16" customWidth="1"/>
    <col min="10" max="10" width="10.7109375" bestFit="1" customWidth="1"/>
    <col min="12" max="12" width="10.7109375" bestFit="1" customWidth="1"/>
    <col min="14" max="14" width="10.7109375" bestFit="1" customWidth="1"/>
    <col min="18" max="18" width="33.140625" customWidth="1"/>
  </cols>
  <sheetData>
    <row r="1" spans="1:20" ht="15.75" thickBot="1" x14ac:dyDescent="0.3"/>
    <row r="2" spans="1:20" ht="15.75" customHeight="1" thickBot="1" x14ac:dyDescent="0.3">
      <c r="A2" s="382" t="s">
        <v>172</v>
      </c>
      <c r="B2" s="383"/>
      <c r="C2" s="383"/>
      <c r="D2" s="383"/>
      <c r="E2" s="383"/>
      <c r="F2" s="383"/>
      <c r="G2" s="383"/>
      <c r="H2" s="384"/>
      <c r="I2" s="350" t="s">
        <v>274</v>
      </c>
      <c r="J2" s="350"/>
      <c r="K2" s="350" t="s">
        <v>275</v>
      </c>
      <c r="L2" s="350"/>
      <c r="M2" s="350" t="s">
        <v>276</v>
      </c>
      <c r="N2" s="350"/>
      <c r="O2" s="364" t="s">
        <v>255</v>
      </c>
      <c r="P2" s="364" t="s">
        <v>34</v>
      </c>
      <c r="Q2" s="358" t="s">
        <v>256</v>
      </c>
      <c r="R2" s="358" t="s">
        <v>280</v>
      </c>
      <c r="S2" s="358" t="s">
        <v>281</v>
      </c>
      <c r="T2" s="358" t="s">
        <v>282</v>
      </c>
    </row>
    <row r="3" spans="1:20" ht="15.75" thickBot="1" x14ac:dyDescent="0.3">
      <c r="A3" s="385" t="s">
        <v>173</v>
      </c>
      <c r="B3" s="386"/>
      <c r="C3" s="386"/>
      <c r="D3" s="386"/>
      <c r="E3" s="386"/>
      <c r="F3" s="386"/>
      <c r="G3" s="386"/>
      <c r="H3" s="387"/>
      <c r="I3" s="350"/>
      <c r="J3" s="350"/>
      <c r="K3" s="350"/>
      <c r="L3" s="350"/>
      <c r="M3" s="350"/>
      <c r="N3" s="350"/>
      <c r="O3" s="365"/>
      <c r="P3" s="365"/>
      <c r="Q3" s="359"/>
      <c r="R3" s="359"/>
      <c r="S3" s="359"/>
      <c r="T3" s="359"/>
    </row>
    <row r="4" spans="1:20" ht="27.75" thickBot="1" x14ac:dyDescent="0.3">
      <c r="A4" s="182" t="s">
        <v>2</v>
      </c>
      <c r="B4" s="392" t="s">
        <v>174</v>
      </c>
      <c r="C4" s="393"/>
      <c r="D4" s="183" t="s">
        <v>4</v>
      </c>
      <c r="E4" s="183" t="s">
        <v>5</v>
      </c>
      <c r="F4" s="184" t="s">
        <v>124</v>
      </c>
      <c r="G4" s="184" t="s">
        <v>52</v>
      </c>
      <c r="H4" s="184" t="s">
        <v>51</v>
      </c>
      <c r="I4" s="232" t="s">
        <v>257</v>
      </c>
      <c r="J4" s="232" t="s">
        <v>258</v>
      </c>
      <c r="K4" s="232" t="s">
        <v>257</v>
      </c>
      <c r="L4" s="232" t="s">
        <v>258</v>
      </c>
      <c r="M4" s="232" t="s">
        <v>257</v>
      </c>
      <c r="N4" s="232" t="s">
        <v>258</v>
      </c>
      <c r="O4" s="366"/>
      <c r="P4" s="366"/>
      <c r="Q4" s="360"/>
      <c r="R4" s="360"/>
      <c r="S4" s="360"/>
      <c r="T4" s="360"/>
    </row>
    <row r="5" spans="1:20" ht="68.25" thickBot="1" x14ac:dyDescent="0.3">
      <c r="A5" s="185" t="s">
        <v>175</v>
      </c>
      <c r="B5" s="186">
        <v>1.1000000000000001</v>
      </c>
      <c r="C5" s="187" t="s">
        <v>176</v>
      </c>
      <c r="D5" s="187" t="s">
        <v>177</v>
      </c>
      <c r="E5" s="188" t="s">
        <v>178</v>
      </c>
      <c r="F5" s="189" t="s">
        <v>179</v>
      </c>
      <c r="G5" s="189" t="s">
        <v>71</v>
      </c>
      <c r="H5" s="189" t="s">
        <v>180</v>
      </c>
      <c r="I5" s="233">
        <v>1</v>
      </c>
      <c r="J5" s="234">
        <v>1</v>
      </c>
      <c r="K5" s="233"/>
      <c r="L5" s="234"/>
      <c r="M5" s="233"/>
      <c r="N5" s="234">
        <v>1</v>
      </c>
      <c r="O5" s="233">
        <f>I5+K5+M5</f>
        <v>1</v>
      </c>
      <c r="P5" s="233">
        <f>J5+L5+N5</f>
        <v>2</v>
      </c>
      <c r="Q5" s="235">
        <f>O5/P5</f>
        <v>0.5</v>
      </c>
      <c r="R5" s="254" t="s">
        <v>294</v>
      </c>
      <c r="S5" s="238"/>
      <c r="T5" s="238"/>
    </row>
    <row r="6" spans="1:20" ht="41.25" thickBot="1" x14ac:dyDescent="0.3">
      <c r="A6" s="388" t="s">
        <v>181</v>
      </c>
      <c r="B6" s="390">
        <v>2.1</v>
      </c>
      <c r="C6" s="396" t="s">
        <v>182</v>
      </c>
      <c r="D6" s="396" t="s">
        <v>183</v>
      </c>
      <c r="E6" s="379">
        <v>43770</v>
      </c>
      <c r="F6" s="190" t="s">
        <v>184</v>
      </c>
      <c r="G6" s="191" t="s">
        <v>71</v>
      </c>
      <c r="H6" s="191" t="s">
        <v>151</v>
      </c>
      <c r="I6" s="235"/>
      <c r="J6" s="247"/>
      <c r="K6" s="235"/>
      <c r="L6" s="247"/>
      <c r="M6" s="235"/>
      <c r="N6" s="247">
        <v>1</v>
      </c>
      <c r="O6" s="233">
        <f t="shared" ref="O6:O15" si="0">I6+K6+M6</f>
        <v>0</v>
      </c>
      <c r="P6" s="233">
        <f t="shared" ref="P6:P15" si="1">J6+L6+N6</f>
        <v>1</v>
      </c>
      <c r="Q6" s="235">
        <f t="shared" ref="Q6:Q15" si="2">O6/P6</f>
        <v>0</v>
      </c>
      <c r="R6" s="254" t="s">
        <v>295</v>
      </c>
      <c r="S6" s="238"/>
      <c r="T6" s="238"/>
    </row>
    <row r="7" spans="1:20" ht="73.5" customHeight="1" thickBot="1" x14ac:dyDescent="0.3">
      <c r="A7" s="389"/>
      <c r="B7" s="391"/>
      <c r="C7" s="397"/>
      <c r="D7" s="397"/>
      <c r="E7" s="380"/>
      <c r="F7" s="192" t="s">
        <v>185</v>
      </c>
      <c r="G7" s="192" t="s">
        <v>70</v>
      </c>
      <c r="H7" s="193" t="s">
        <v>186</v>
      </c>
      <c r="I7" s="233"/>
      <c r="J7" s="234"/>
      <c r="K7" s="233"/>
      <c r="L7" s="247"/>
      <c r="M7" s="235"/>
      <c r="N7" s="247">
        <v>1</v>
      </c>
      <c r="O7" s="233">
        <f t="shared" si="0"/>
        <v>0</v>
      </c>
      <c r="P7" s="233">
        <f t="shared" si="1"/>
        <v>1</v>
      </c>
      <c r="Q7" s="235">
        <f t="shared" si="2"/>
        <v>0</v>
      </c>
      <c r="R7" s="254" t="s">
        <v>296</v>
      </c>
      <c r="S7" s="237"/>
      <c r="T7" s="237"/>
    </row>
    <row r="8" spans="1:20" ht="54.75" thickBot="1" x14ac:dyDescent="0.3">
      <c r="A8" s="394"/>
      <c r="B8" s="395"/>
      <c r="C8" s="398"/>
      <c r="D8" s="398"/>
      <c r="E8" s="381"/>
      <c r="F8" s="190" t="s">
        <v>187</v>
      </c>
      <c r="G8" s="191" t="s">
        <v>188</v>
      </c>
      <c r="H8" s="191" t="s">
        <v>151</v>
      </c>
      <c r="I8" s="233"/>
      <c r="J8" s="234"/>
      <c r="K8" s="233"/>
      <c r="L8" s="247"/>
      <c r="M8" s="235"/>
      <c r="N8" s="247">
        <v>1</v>
      </c>
      <c r="O8" s="233">
        <f t="shared" si="0"/>
        <v>0</v>
      </c>
      <c r="P8" s="233">
        <f t="shared" si="1"/>
        <v>1</v>
      </c>
      <c r="Q8" s="235">
        <f t="shared" si="2"/>
        <v>0</v>
      </c>
      <c r="R8" s="254" t="s">
        <v>297</v>
      </c>
      <c r="S8" s="238"/>
      <c r="T8" s="238"/>
    </row>
    <row r="9" spans="1:20" ht="54.75" thickBot="1" x14ac:dyDescent="0.3">
      <c r="A9" s="388" t="s">
        <v>189</v>
      </c>
      <c r="B9" s="390">
        <v>3.1</v>
      </c>
      <c r="C9" s="396" t="s">
        <v>190</v>
      </c>
      <c r="D9" s="194" t="s">
        <v>191</v>
      </c>
      <c r="E9" s="195">
        <v>43819</v>
      </c>
      <c r="F9" s="196" t="s">
        <v>192</v>
      </c>
      <c r="G9" s="197" t="s">
        <v>142</v>
      </c>
      <c r="H9" s="197" t="s">
        <v>193</v>
      </c>
      <c r="I9" s="233">
        <v>1</v>
      </c>
      <c r="J9" s="234">
        <v>1</v>
      </c>
      <c r="K9" s="233"/>
      <c r="L9" s="234"/>
      <c r="M9" s="233"/>
      <c r="N9" s="234">
        <v>1</v>
      </c>
      <c r="O9" s="233">
        <f t="shared" si="0"/>
        <v>1</v>
      </c>
      <c r="P9" s="233">
        <f t="shared" si="1"/>
        <v>2</v>
      </c>
      <c r="Q9" s="235">
        <f t="shared" si="2"/>
        <v>0.5</v>
      </c>
      <c r="R9" s="254" t="s">
        <v>294</v>
      </c>
      <c r="S9" s="238"/>
      <c r="T9" s="238"/>
    </row>
    <row r="10" spans="1:20" ht="54.75" thickBot="1" x14ac:dyDescent="0.3">
      <c r="A10" s="389"/>
      <c r="B10" s="391"/>
      <c r="C10" s="397"/>
      <c r="D10" s="198" t="s">
        <v>194</v>
      </c>
      <c r="E10" s="199"/>
      <c r="F10" s="200" t="s">
        <v>195</v>
      </c>
      <c r="G10" s="192" t="s">
        <v>71</v>
      </c>
      <c r="H10" s="201" t="s">
        <v>196</v>
      </c>
      <c r="I10" s="233"/>
      <c r="J10" s="234"/>
      <c r="K10" s="233"/>
      <c r="L10" s="234"/>
      <c r="M10" s="233"/>
      <c r="N10" s="234">
        <v>1</v>
      </c>
      <c r="O10" s="233">
        <f t="shared" si="0"/>
        <v>0</v>
      </c>
      <c r="P10" s="233">
        <f t="shared" si="1"/>
        <v>1</v>
      </c>
      <c r="Q10" s="235">
        <f t="shared" si="2"/>
        <v>0</v>
      </c>
      <c r="R10" s="254" t="s">
        <v>297</v>
      </c>
      <c r="S10" s="237"/>
      <c r="T10" s="237"/>
    </row>
    <row r="11" spans="1:20" ht="80.25" customHeight="1" thickBot="1" x14ac:dyDescent="0.3">
      <c r="A11" s="185" t="s">
        <v>197</v>
      </c>
      <c r="B11" s="186">
        <v>4.0999999999999996</v>
      </c>
      <c r="C11" s="202" t="s">
        <v>198</v>
      </c>
      <c r="D11" s="203" t="s">
        <v>199</v>
      </c>
      <c r="E11" s="204">
        <v>43819</v>
      </c>
      <c r="F11" s="187" t="s">
        <v>200</v>
      </c>
      <c r="G11" s="189" t="s">
        <v>71</v>
      </c>
      <c r="H11" s="412" t="s">
        <v>201</v>
      </c>
      <c r="I11" s="233"/>
      <c r="J11" s="234"/>
      <c r="K11" s="233"/>
      <c r="L11" s="234"/>
      <c r="M11" s="233"/>
      <c r="N11" s="234">
        <v>4</v>
      </c>
      <c r="O11" s="233">
        <f t="shared" si="0"/>
        <v>0</v>
      </c>
      <c r="P11" s="233">
        <f t="shared" si="1"/>
        <v>4</v>
      </c>
      <c r="Q11" s="235">
        <f t="shared" si="2"/>
        <v>0</v>
      </c>
      <c r="R11" s="254" t="s">
        <v>298</v>
      </c>
      <c r="S11" s="238"/>
      <c r="T11" s="237"/>
    </row>
    <row r="12" spans="1:20" ht="41.25" thickBot="1" x14ac:dyDescent="0.3">
      <c r="A12" s="388" t="s">
        <v>202</v>
      </c>
      <c r="B12" s="390">
        <v>5.0999999999999996</v>
      </c>
      <c r="C12" s="376" t="s">
        <v>203</v>
      </c>
      <c r="D12" s="376" t="s">
        <v>204</v>
      </c>
      <c r="E12" s="379">
        <v>43819</v>
      </c>
      <c r="F12" s="190" t="s">
        <v>205</v>
      </c>
      <c r="G12" s="191" t="s">
        <v>142</v>
      </c>
      <c r="H12" s="191" t="s">
        <v>151</v>
      </c>
      <c r="I12" s="233"/>
      <c r="J12" s="234"/>
      <c r="K12" s="233"/>
      <c r="L12" s="247">
        <v>1</v>
      </c>
      <c r="M12" s="235"/>
      <c r="N12" s="247"/>
      <c r="O12" s="233">
        <f t="shared" si="0"/>
        <v>0</v>
      </c>
      <c r="P12" s="233">
        <f t="shared" si="1"/>
        <v>1</v>
      </c>
      <c r="Q12" s="235">
        <f t="shared" si="2"/>
        <v>0</v>
      </c>
      <c r="R12" s="254" t="s">
        <v>299</v>
      </c>
      <c r="S12" s="238"/>
      <c r="T12" s="238"/>
    </row>
    <row r="13" spans="1:20" ht="41.25" thickBot="1" x14ac:dyDescent="0.3">
      <c r="A13" s="389"/>
      <c r="B13" s="391"/>
      <c r="C13" s="377"/>
      <c r="D13" s="377"/>
      <c r="E13" s="380"/>
      <c r="F13" s="197" t="s">
        <v>206</v>
      </c>
      <c r="G13" s="197" t="s">
        <v>142</v>
      </c>
      <c r="H13" s="197" t="s">
        <v>180</v>
      </c>
      <c r="I13" s="233"/>
      <c r="J13" s="234"/>
      <c r="K13" s="233"/>
      <c r="L13" s="247"/>
      <c r="M13" s="235"/>
      <c r="N13" s="247">
        <v>1</v>
      </c>
      <c r="O13" s="233">
        <f t="shared" si="0"/>
        <v>0</v>
      </c>
      <c r="P13" s="233">
        <f t="shared" si="1"/>
        <v>1</v>
      </c>
      <c r="Q13" s="235">
        <f t="shared" si="2"/>
        <v>0</v>
      </c>
      <c r="R13" s="254" t="s">
        <v>300</v>
      </c>
      <c r="S13" s="238"/>
      <c r="T13" s="238"/>
    </row>
    <row r="14" spans="1:20" ht="72.75" customHeight="1" x14ac:dyDescent="0.25">
      <c r="A14" s="389"/>
      <c r="B14" s="391"/>
      <c r="C14" s="377"/>
      <c r="D14" s="377"/>
      <c r="E14" s="380"/>
      <c r="F14" s="189" t="s">
        <v>207</v>
      </c>
      <c r="G14" s="189" t="s">
        <v>70</v>
      </c>
      <c r="H14" s="193" t="s">
        <v>118</v>
      </c>
      <c r="I14" s="233"/>
      <c r="J14" s="234"/>
      <c r="K14" s="233"/>
      <c r="L14" s="247"/>
      <c r="M14" s="235"/>
      <c r="N14" s="247">
        <v>1</v>
      </c>
      <c r="O14" s="233">
        <f t="shared" si="0"/>
        <v>0</v>
      </c>
      <c r="P14" s="233">
        <f t="shared" si="1"/>
        <v>1</v>
      </c>
      <c r="Q14" s="235">
        <f t="shared" si="2"/>
        <v>0</v>
      </c>
      <c r="R14" s="254" t="s">
        <v>301</v>
      </c>
      <c r="S14" s="237"/>
      <c r="T14" s="237"/>
    </row>
    <row r="15" spans="1:20" ht="54.75" thickBot="1" x14ac:dyDescent="0.3">
      <c r="A15" s="394"/>
      <c r="B15" s="395"/>
      <c r="C15" s="378"/>
      <c r="D15" s="378"/>
      <c r="E15" s="381"/>
      <c r="F15" s="197" t="s">
        <v>208</v>
      </c>
      <c r="G15" s="197" t="s">
        <v>142</v>
      </c>
      <c r="H15" s="197" t="s">
        <v>180</v>
      </c>
      <c r="I15" s="233"/>
      <c r="J15" s="234"/>
      <c r="K15" s="233"/>
      <c r="L15" s="234"/>
      <c r="M15" s="233"/>
      <c r="N15" s="234">
        <v>1</v>
      </c>
      <c r="O15" s="233">
        <f t="shared" si="0"/>
        <v>0</v>
      </c>
      <c r="P15" s="233">
        <f t="shared" si="1"/>
        <v>1</v>
      </c>
      <c r="Q15" s="235">
        <f t="shared" si="2"/>
        <v>0</v>
      </c>
      <c r="R15" s="254" t="s">
        <v>297</v>
      </c>
      <c r="S15" s="237"/>
      <c r="T15" s="237"/>
    </row>
  </sheetData>
  <mergeCells count="25">
    <mergeCell ref="C9:C10"/>
    <mergeCell ref="A12:A15"/>
    <mergeCell ref="B12:B15"/>
    <mergeCell ref="B4:C4"/>
    <mergeCell ref="A6:A8"/>
    <mergeCell ref="B6:B8"/>
    <mergeCell ref="C6:C8"/>
    <mergeCell ref="E6:E8"/>
    <mergeCell ref="D6:D8"/>
    <mergeCell ref="C12:C15"/>
    <mergeCell ref="D12:D15"/>
    <mergeCell ref="S2:S4"/>
    <mergeCell ref="T2:T4"/>
    <mergeCell ref="M2:N3"/>
    <mergeCell ref="O2:O4"/>
    <mergeCell ref="P2:P4"/>
    <mergeCell ref="Q2:Q4"/>
    <mergeCell ref="R2:R4"/>
    <mergeCell ref="E12:E15"/>
    <mergeCell ref="I2:J3"/>
    <mergeCell ref="K2:L3"/>
    <mergeCell ref="A2:H2"/>
    <mergeCell ref="A3:H3"/>
    <mergeCell ref="A9:A10"/>
    <mergeCell ref="B9:B10"/>
  </mergeCells>
  <conditionalFormatting sqref="S5:T15">
    <cfRule type="cellIs" dxfId="5" priority="2" operator="equal">
      <formula>1</formula>
    </cfRule>
  </conditionalFormatting>
  <conditionalFormatting sqref="R5:R15">
    <cfRule type="cellIs" dxfId="0" priority="1" operator="equal">
      <formula>1</formula>
    </cfRule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T16"/>
  <sheetViews>
    <sheetView tabSelected="1" topLeftCell="D1" zoomScaleNormal="100" workbookViewId="0">
      <selection activeCell="S5" sqref="S5"/>
    </sheetView>
  </sheetViews>
  <sheetFormatPr baseColWidth="10" defaultRowHeight="15" x14ac:dyDescent="0.25"/>
  <cols>
    <col min="3" max="3" width="42.28515625" customWidth="1"/>
    <col min="4" max="4" width="17.42578125" customWidth="1"/>
    <col min="5" max="5" width="26.42578125" customWidth="1"/>
    <col min="18" max="18" width="41" customWidth="1"/>
    <col min="19" max="19" width="16.42578125" customWidth="1"/>
    <col min="20" max="20" width="19" customWidth="1"/>
  </cols>
  <sheetData>
    <row r="1" spans="1:20" ht="15.75" thickBot="1" x14ac:dyDescent="0.3"/>
    <row r="2" spans="1:20" ht="15.75" customHeight="1" thickBot="1" x14ac:dyDescent="0.3">
      <c r="A2" s="401" t="s">
        <v>172</v>
      </c>
      <c r="B2" s="402"/>
      <c r="C2" s="402"/>
      <c r="D2" s="402"/>
      <c r="E2" s="402"/>
      <c r="F2" s="402"/>
      <c r="G2" s="402"/>
      <c r="H2" s="403"/>
      <c r="I2" s="350" t="s">
        <v>274</v>
      </c>
      <c r="J2" s="350"/>
      <c r="K2" s="350" t="s">
        <v>275</v>
      </c>
      <c r="L2" s="350"/>
      <c r="M2" s="350" t="s">
        <v>276</v>
      </c>
      <c r="N2" s="350"/>
      <c r="O2" s="364" t="s">
        <v>255</v>
      </c>
      <c r="P2" s="364" t="s">
        <v>34</v>
      </c>
      <c r="Q2" s="358" t="s">
        <v>256</v>
      </c>
      <c r="R2" s="358" t="s">
        <v>280</v>
      </c>
      <c r="S2" s="358" t="s">
        <v>281</v>
      </c>
      <c r="T2" s="358" t="s">
        <v>282</v>
      </c>
    </row>
    <row r="3" spans="1:20" ht="15.75" thickBot="1" x14ac:dyDescent="0.3">
      <c r="A3" s="404" t="s">
        <v>209</v>
      </c>
      <c r="B3" s="405"/>
      <c r="C3" s="405"/>
      <c r="D3" s="405"/>
      <c r="E3" s="405"/>
      <c r="F3" s="405"/>
      <c r="G3" s="405"/>
      <c r="H3" s="406"/>
      <c r="I3" s="350"/>
      <c r="J3" s="350"/>
      <c r="K3" s="350"/>
      <c r="L3" s="350"/>
      <c r="M3" s="350"/>
      <c r="N3" s="350"/>
      <c r="O3" s="365"/>
      <c r="P3" s="365"/>
      <c r="Q3" s="359"/>
      <c r="R3" s="359"/>
      <c r="S3" s="359"/>
      <c r="T3" s="359"/>
    </row>
    <row r="4" spans="1:20" ht="26.25" thickBot="1" x14ac:dyDescent="0.3">
      <c r="A4" s="205" t="s">
        <v>2</v>
      </c>
      <c r="B4" s="407" t="s">
        <v>3</v>
      </c>
      <c r="C4" s="408"/>
      <c r="D4" s="206" t="s">
        <v>4</v>
      </c>
      <c r="E4" s="206" t="s">
        <v>210</v>
      </c>
      <c r="F4" s="206" t="s">
        <v>52</v>
      </c>
      <c r="G4" s="207" t="s">
        <v>51</v>
      </c>
      <c r="H4" s="206" t="s">
        <v>5</v>
      </c>
      <c r="I4" s="232" t="s">
        <v>257</v>
      </c>
      <c r="J4" s="232" t="s">
        <v>258</v>
      </c>
      <c r="K4" s="232" t="s">
        <v>257</v>
      </c>
      <c r="L4" s="232" t="s">
        <v>258</v>
      </c>
      <c r="M4" s="232" t="s">
        <v>257</v>
      </c>
      <c r="N4" s="232" t="s">
        <v>258</v>
      </c>
      <c r="O4" s="366"/>
      <c r="P4" s="366"/>
      <c r="Q4" s="360"/>
      <c r="R4" s="360"/>
      <c r="S4" s="360"/>
      <c r="T4" s="360"/>
    </row>
    <row r="5" spans="1:20" ht="115.5" thickBot="1" x14ac:dyDescent="0.3">
      <c r="A5" s="399" t="s">
        <v>211</v>
      </c>
      <c r="B5" s="208">
        <v>1.1000000000000001</v>
      </c>
      <c r="C5" s="209" t="s">
        <v>212</v>
      </c>
      <c r="D5" s="210" t="s">
        <v>213</v>
      </c>
      <c r="E5" s="210" t="s">
        <v>214</v>
      </c>
      <c r="F5" s="211" t="s">
        <v>71</v>
      </c>
      <c r="G5" s="211" t="s">
        <v>180</v>
      </c>
      <c r="H5" s="210" t="s">
        <v>215</v>
      </c>
      <c r="I5" s="413">
        <v>0.33</v>
      </c>
      <c r="J5" s="247">
        <v>0.33</v>
      </c>
      <c r="K5" s="253"/>
      <c r="L5" s="250">
        <v>0.33</v>
      </c>
      <c r="M5" s="233"/>
      <c r="N5" s="250">
        <v>0.34</v>
      </c>
      <c r="O5" s="253">
        <f>I5+K5+M5</f>
        <v>0.33</v>
      </c>
      <c r="P5" s="253">
        <f>J5+L5+N5</f>
        <v>1</v>
      </c>
      <c r="Q5" s="235">
        <f>O5/P5</f>
        <v>0.33</v>
      </c>
      <c r="R5" s="254" t="s">
        <v>302</v>
      </c>
      <c r="S5" s="238"/>
      <c r="T5" s="238"/>
    </row>
    <row r="6" spans="1:20" ht="64.5" thickBot="1" x14ac:dyDescent="0.3">
      <c r="A6" s="400"/>
      <c r="B6" s="212">
        <v>1.2</v>
      </c>
      <c r="C6" s="213" t="s">
        <v>128</v>
      </c>
      <c r="D6" s="213" t="s">
        <v>216</v>
      </c>
      <c r="E6" s="214" t="s">
        <v>217</v>
      </c>
      <c r="F6" s="215" t="s">
        <v>71</v>
      </c>
      <c r="G6" s="215" t="s">
        <v>180</v>
      </c>
      <c r="H6" s="216" t="s">
        <v>131</v>
      </c>
      <c r="I6" s="233">
        <v>1</v>
      </c>
      <c r="J6" s="234">
        <v>1</v>
      </c>
      <c r="K6" s="249"/>
      <c r="L6" s="248">
        <v>1</v>
      </c>
      <c r="M6" s="249"/>
      <c r="N6" s="248"/>
      <c r="O6" s="253">
        <f t="shared" ref="O6:O16" si="0">I6+K6+M6</f>
        <v>1</v>
      </c>
      <c r="P6" s="253">
        <f t="shared" ref="P6:P16" si="1">J6+L6+N6</f>
        <v>2</v>
      </c>
      <c r="Q6" s="235">
        <f t="shared" ref="Q6:Q16" si="2">O6/P6</f>
        <v>0.5</v>
      </c>
      <c r="R6" s="254" t="s">
        <v>303</v>
      </c>
      <c r="S6" s="238"/>
      <c r="T6" s="238"/>
    </row>
    <row r="7" spans="1:20" ht="64.5" thickBot="1" x14ac:dyDescent="0.3">
      <c r="A7" s="400"/>
      <c r="B7" s="217">
        <v>1.3</v>
      </c>
      <c r="C7" s="218" t="s">
        <v>218</v>
      </c>
      <c r="D7" s="219">
        <v>1</v>
      </c>
      <c r="E7" s="220" t="s">
        <v>219</v>
      </c>
      <c r="F7" s="220" t="s">
        <v>28</v>
      </c>
      <c r="G7" s="221" t="s">
        <v>220</v>
      </c>
      <c r="H7" s="221" t="s">
        <v>221</v>
      </c>
      <c r="I7" s="233"/>
      <c r="J7" s="234"/>
      <c r="K7" s="233"/>
      <c r="L7" s="247">
        <v>1</v>
      </c>
      <c r="M7" s="233"/>
      <c r="N7" s="250"/>
      <c r="O7" s="253">
        <f t="shared" si="0"/>
        <v>0</v>
      </c>
      <c r="P7" s="253">
        <f t="shared" si="1"/>
        <v>1</v>
      </c>
      <c r="Q7" s="235">
        <f t="shared" si="2"/>
        <v>0</v>
      </c>
      <c r="R7" s="254"/>
      <c r="S7" s="237"/>
      <c r="T7" s="237"/>
    </row>
    <row r="8" spans="1:20" ht="268.5" thickBot="1" x14ac:dyDescent="0.3">
      <c r="A8" s="400"/>
      <c r="B8" s="212">
        <v>1.4</v>
      </c>
      <c r="C8" s="222" t="s">
        <v>222</v>
      </c>
      <c r="D8" s="223">
        <v>1</v>
      </c>
      <c r="E8" s="222" t="s">
        <v>223</v>
      </c>
      <c r="F8" s="214" t="s">
        <v>71</v>
      </c>
      <c r="G8" s="214" t="s">
        <v>224</v>
      </c>
      <c r="H8" s="224" t="s">
        <v>225</v>
      </c>
      <c r="I8" s="253">
        <v>0.33</v>
      </c>
      <c r="J8" s="250">
        <v>0.33</v>
      </c>
      <c r="K8" s="233"/>
      <c r="L8" s="250">
        <v>0.33</v>
      </c>
      <c r="M8" s="233"/>
      <c r="N8" s="250">
        <v>0.33</v>
      </c>
      <c r="O8" s="253">
        <f t="shared" si="0"/>
        <v>0.33</v>
      </c>
      <c r="P8" s="253">
        <f t="shared" si="1"/>
        <v>0.99</v>
      </c>
      <c r="Q8" s="235">
        <f t="shared" si="2"/>
        <v>0.33333333333333337</v>
      </c>
      <c r="R8" s="254" t="s">
        <v>304</v>
      </c>
      <c r="S8" s="238"/>
      <c r="T8" s="238"/>
    </row>
    <row r="9" spans="1:20" ht="51.75" thickBot="1" x14ac:dyDescent="0.3">
      <c r="A9" s="400"/>
      <c r="B9" s="212">
        <v>1.5</v>
      </c>
      <c r="C9" s="225" t="s">
        <v>226</v>
      </c>
      <c r="D9" s="214" t="s">
        <v>227</v>
      </c>
      <c r="E9" s="222" t="s">
        <v>228</v>
      </c>
      <c r="F9" s="214" t="s">
        <v>71</v>
      </c>
      <c r="G9" s="214" t="s">
        <v>224</v>
      </c>
      <c r="H9" s="224" t="s">
        <v>225</v>
      </c>
      <c r="I9" s="233">
        <v>1</v>
      </c>
      <c r="J9" s="234">
        <v>1</v>
      </c>
      <c r="K9" s="233"/>
      <c r="L9" s="234">
        <v>1</v>
      </c>
      <c r="M9" s="233"/>
      <c r="N9" s="234">
        <v>1</v>
      </c>
      <c r="O9" s="253">
        <f t="shared" si="0"/>
        <v>1</v>
      </c>
      <c r="P9" s="253">
        <f t="shared" si="1"/>
        <v>3</v>
      </c>
      <c r="Q9" s="235">
        <f t="shared" si="2"/>
        <v>0.33333333333333331</v>
      </c>
      <c r="R9" s="254" t="s">
        <v>305</v>
      </c>
      <c r="S9" s="238"/>
      <c r="T9" s="238"/>
    </row>
    <row r="10" spans="1:20" ht="39" thickBot="1" x14ac:dyDescent="0.3">
      <c r="A10" s="400"/>
      <c r="B10" s="212">
        <v>1.6</v>
      </c>
      <c r="C10" s="226" t="s">
        <v>229</v>
      </c>
      <c r="D10" s="223">
        <v>1</v>
      </c>
      <c r="E10" s="222" t="s">
        <v>230</v>
      </c>
      <c r="F10" s="214" t="s">
        <v>231</v>
      </c>
      <c r="G10" s="214" t="s">
        <v>232</v>
      </c>
      <c r="H10" s="224" t="s">
        <v>225</v>
      </c>
      <c r="I10" s="235">
        <v>0.33</v>
      </c>
      <c r="J10" s="247">
        <v>0.33</v>
      </c>
      <c r="K10" s="233"/>
      <c r="L10" s="247">
        <v>0.33</v>
      </c>
      <c r="M10" s="252"/>
      <c r="N10" s="247">
        <v>0.34</v>
      </c>
      <c r="O10" s="253">
        <f t="shared" si="0"/>
        <v>0.33</v>
      </c>
      <c r="P10" s="253">
        <f t="shared" si="1"/>
        <v>1</v>
      </c>
      <c r="Q10" s="235">
        <f t="shared" si="2"/>
        <v>0.33</v>
      </c>
      <c r="R10" s="254" t="s">
        <v>306</v>
      </c>
      <c r="S10" s="237"/>
      <c r="T10" s="237"/>
    </row>
    <row r="11" spans="1:20" ht="120.75" thickBot="1" x14ac:dyDescent="0.3">
      <c r="A11" s="227" t="s">
        <v>233</v>
      </c>
      <c r="B11" s="212">
        <v>2.1</v>
      </c>
      <c r="C11" s="222" t="s">
        <v>234</v>
      </c>
      <c r="D11" s="214" t="s">
        <v>235</v>
      </c>
      <c r="E11" s="222" t="s">
        <v>236</v>
      </c>
      <c r="F11" s="214" t="s">
        <v>71</v>
      </c>
      <c r="G11" s="272" t="s">
        <v>135</v>
      </c>
      <c r="H11" s="228" t="s">
        <v>237</v>
      </c>
      <c r="I11" s="233">
        <v>1</v>
      </c>
      <c r="J11" s="234">
        <v>1</v>
      </c>
      <c r="K11" s="233"/>
      <c r="L11" s="234">
        <v>1</v>
      </c>
      <c r="M11" s="233"/>
      <c r="N11" s="234"/>
      <c r="O11" s="253">
        <f>I11+K11+M11</f>
        <v>1</v>
      </c>
      <c r="P11" s="253">
        <f t="shared" si="1"/>
        <v>2</v>
      </c>
      <c r="Q11" s="235">
        <f t="shared" si="2"/>
        <v>0.5</v>
      </c>
      <c r="R11" s="238" t="s">
        <v>289</v>
      </c>
      <c r="S11" s="238"/>
      <c r="T11" s="237"/>
    </row>
    <row r="12" spans="1:20" ht="60.75" customHeight="1" thickBot="1" x14ac:dyDescent="0.3">
      <c r="A12" s="399" t="s">
        <v>238</v>
      </c>
      <c r="B12" s="212" t="s">
        <v>16</v>
      </c>
      <c r="C12" s="222" t="s">
        <v>239</v>
      </c>
      <c r="D12" s="214" t="s">
        <v>227</v>
      </c>
      <c r="E12" s="222" t="s">
        <v>240</v>
      </c>
      <c r="F12" s="214" t="s">
        <v>71</v>
      </c>
      <c r="G12" s="214" t="s">
        <v>224</v>
      </c>
      <c r="H12" s="224" t="s">
        <v>225</v>
      </c>
      <c r="I12" s="233">
        <v>1</v>
      </c>
      <c r="J12" s="234">
        <v>1</v>
      </c>
      <c r="K12" s="233"/>
      <c r="L12" s="234">
        <v>1</v>
      </c>
      <c r="M12" s="233"/>
      <c r="N12" s="234">
        <v>1</v>
      </c>
      <c r="O12" s="253">
        <f t="shared" si="0"/>
        <v>1</v>
      </c>
      <c r="P12" s="253">
        <f t="shared" si="1"/>
        <v>3</v>
      </c>
      <c r="Q12" s="235">
        <f t="shared" si="2"/>
        <v>0.33333333333333331</v>
      </c>
      <c r="R12" s="254" t="s">
        <v>307</v>
      </c>
      <c r="S12" s="238"/>
      <c r="T12" s="238"/>
    </row>
    <row r="13" spans="1:20" ht="51.75" thickBot="1" x14ac:dyDescent="0.3">
      <c r="A13" s="400"/>
      <c r="B13" s="212" t="s">
        <v>18</v>
      </c>
      <c r="C13" s="222" t="s">
        <v>241</v>
      </c>
      <c r="D13" s="214" t="s">
        <v>242</v>
      </c>
      <c r="E13" s="222" t="s">
        <v>243</v>
      </c>
      <c r="F13" s="214" t="s">
        <v>71</v>
      </c>
      <c r="G13" s="214" t="s">
        <v>244</v>
      </c>
      <c r="H13" s="224" t="s">
        <v>263</v>
      </c>
      <c r="I13" s="233"/>
      <c r="J13" s="234"/>
      <c r="K13" s="233"/>
      <c r="L13" s="234">
        <v>8</v>
      </c>
      <c r="M13" s="233"/>
      <c r="N13" s="234">
        <v>8</v>
      </c>
      <c r="O13" s="253">
        <f t="shared" si="0"/>
        <v>0</v>
      </c>
      <c r="P13" s="253">
        <f t="shared" si="1"/>
        <v>16</v>
      </c>
      <c r="Q13" s="235">
        <f t="shared" si="2"/>
        <v>0</v>
      </c>
      <c r="R13" s="254"/>
      <c r="S13" s="238"/>
      <c r="T13" s="238"/>
    </row>
    <row r="14" spans="1:20" ht="51.75" thickBot="1" x14ac:dyDescent="0.3">
      <c r="A14" s="400"/>
      <c r="B14" s="212" t="s">
        <v>245</v>
      </c>
      <c r="C14" s="222" t="s">
        <v>246</v>
      </c>
      <c r="D14" s="223">
        <v>1</v>
      </c>
      <c r="E14" s="222" t="s">
        <v>247</v>
      </c>
      <c r="F14" s="214" t="s">
        <v>71</v>
      </c>
      <c r="G14" s="214" t="s">
        <v>244</v>
      </c>
      <c r="H14" s="224" t="s">
        <v>263</v>
      </c>
      <c r="I14" s="233"/>
      <c r="J14" s="250"/>
      <c r="K14" s="233"/>
      <c r="L14" s="250">
        <v>0.5</v>
      </c>
      <c r="M14" s="233"/>
      <c r="N14" s="247">
        <v>0.5</v>
      </c>
      <c r="O14" s="253">
        <f t="shared" si="0"/>
        <v>0</v>
      </c>
      <c r="P14" s="253">
        <f t="shared" si="1"/>
        <v>1</v>
      </c>
      <c r="Q14" s="235">
        <f t="shared" si="2"/>
        <v>0</v>
      </c>
      <c r="R14" s="254"/>
      <c r="S14" s="237"/>
      <c r="T14" s="237"/>
    </row>
    <row r="15" spans="1:20" ht="64.5" thickBot="1" x14ac:dyDescent="0.3">
      <c r="A15" s="229" t="s">
        <v>248</v>
      </c>
      <c r="B15" s="212" t="s">
        <v>21</v>
      </c>
      <c r="C15" s="222" t="s">
        <v>249</v>
      </c>
      <c r="D15" s="214" t="s">
        <v>227</v>
      </c>
      <c r="E15" s="222" t="s">
        <v>250</v>
      </c>
      <c r="F15" s="214" t="s">
        <v>71</v>
      </c>
      <c r="G15" s="214" t="s">
        <v>224</v>
      </c>
      <c r="H15" s="224" t="s">
        <v>225</v>
      </c>
      <c r="I15" s="233">
        <v>1</v>
      </c>
      <c r="J15" s="234">
        <v>1</v>
      </c>
      <c r="K15" s="233"/>
      <c r="L15" s="234">
        <v>1</v>
      </c>
      <c r="M15" s="233"/>
      <c r="N15" s="234">
        <v>1</v>
      </c>
      <c r="O15" s="253">
        <f t="shared" si="0"/>
        <v>1</v>
      </c>
      <c r="P15" s="253">
        <f t="shared" si="1"/>
        <v>3</v>
      </c>
      <c r="Q15" s="235">
        <f t="shared" si="2"/>
        <v>0.33333333333333331</v>
      </c>
      <c r="R15" s="254" t="s">
        <v>308</v>
      </c>
      <c r="S15" s="237"/>
      <c r="T15" s="237"/>
    </row>
    <row r="16" spans="1:20" ht="120.75" thickBot="1" x14ac:dyDescent="0.3">
      <c r="A16" s="230" t="s">
        <v>251</v>
      </c>
      <c r="B16" s="217" t="s">
        <v>40</v>
      </c>
      <c r="C16" s="231" t="s">
        <v>252</v>
      </c>
      <c r="D16" s="228" t="s">
        <v>253</v>
      </c>
      <c r="E16" s="231" t="s">
        <v>254</v>
      </c>
      <c r="F16" s="228" t="s">
        <v>71</v>
      </c>
      <c r="G16" s="273" t="s">
        <v>135</v>
      </c>
      <c r="H16" s="220" t="s">
        <v>237</v>
      </c>
      <c r="I16" s="233">
        <v>1</v>
      </c>
      <c r="J16" s="234">
        <v>1</v>
      </c>
      <c r="K16" s="233"/>
      <c r="L16" s="234">
        <v>1</v>
      </c>
      <c r="M16" s="233"/>
      <c r="N16" s="234"/>
      <c r="O16" s="253">
        <f t="shared" si="0"/>
        <v>1</v>
      </c>
      <c r="P16" s="253">
        <f t="shared" si="1"/>
        <v>2</v>
      </c>
      <c r="Q16" s="235">
        <f t="shared" si="2"/>
        <v>0.5</v>
      </c>
      <c r="R16" s="237" t="s">
        <v>290</v>
      </c>
      <c r="S16" s="237"/>
      <c r="T16" s="237"/>
    </row>
  </sheetData>
  <autoFilter ref="A4:T16">
    <filterColumn colId="1" showButton="0"/>
  </autoFilter>
  <mergeCells count="14">
    <mergeCell ref="A12:A14"/>
    <mergeCell ref="R2:R4"/>
    <mergeCell ref="S2:S4"/>
    <mergeCell ref="T2:T4"/>
    <mergeCell ref="K2:L3"/>
    <mergeCell ref="M2:N3"/>
    <mergeCell ref="O2:O4"/>
    <mergeCell ref="P2:P4"/>
    <mergeCell ref="Q2:Q4"/>
    <mergeCell ref="I2:J3"/>
    <mergeCell ref="A2:H2"/>
    <mergeCell ref="A3:H3"/>
    <mergeCell ref="B4:C4"/>
    <mergeCell ref="A5:A10"/>
  </mergeCells>
  <conditionalFormatting sqref="Q5:T10 Q12:T15 Q11 S11:T11 Q16 S16:T16">
    <cfRule type="cellIs" dxfId="4" priority="3" operator="equal">
      <formula>1</formula>
    </cfRule>
  </conditionalFormatting>
  <conditionalFormatting sqref="R11">
    <cfRule type="cellIs" dxfId="3" priority="2" operator="equal">
      <formula>1</formula>
    </cfRule>
  </conditionalFormatting>
  <conditionalFormatting sqref="R16">
    <cfRule type="cellIs" dxfId="2" priority="1" operator="equal">
      <formula>1</formula>
    </cfRule>
  </conditionalFormatting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60"/>
  <sheetViews>
    <sheetView showGridLines="0" topLeftCell="A18" workbookViewId="0">
      <selection activeCell="F28" sqref="F28"/>
    </sheetView>
  </sheetViews>
  <sheetFormatPr baseColWidth="10" defaultRowHeight="15" x14ac:dyDescent="0.25"/>
  <cols>
    <col min="2" max="2" width="31.140625" customWidth="1"/>
    <col min="3" max="3" width="21.7109375" customWidth="1"/>
    <col min="4" max="4" width="14.85546875" customWidth="1"/>
    <col min="5" max="5" width="15.42578125" customWidth="1"/>
    <col min="6" max="6" width="15" customWidth="1"/>
  </cols>
  <sheetData>
    <row r="1" spans="2:6" hidden="1" x14ac:dyDescent="0.25"/>
    <row r="2" spans="2:6" hidden="1" x14ac:dyDescent="0.25"/>
    <row r="3" spans="2:6" hidden="1" x14ac:dyDescent="0.25">
      <c r="B3" s="232" t="s">
        <v>264</v>
      </c>
      <c r="C3" s="232" t="s">
        <v>265</v>
      </c>
      <c r="D3" s="232"/>
      <c r="E3" s="232" t="s">
        <v>266</v>
      </c>
      <c r="F3" s="232" t="s">
        <v>267</v>
      </c>
    </row>
    <row r="4" spans="2:6" hidden="1" x14ac:dyDescent="0.25">
      <c r="B4" s="255" t="s">
        <v>268</v>
      </c>
      <c r="C4" s="256">
        <f>'[6]Gestión Riesgo Corrupción '!AB15</f>
        <v>1</v>
      </c>
      <c r="D4" s="256"/>
      <c r="E4" s="256">
        <v>0.2</v>
      </c>
      <c r="F4" s="257">
        <f>C4*E4</f>
        <v>0.2</v>
      </c>
    </row>
    <row r="5" spans="2:6" hidden="1" x14ac:dyDescent="0.25">
      <c r="B5" s="255" t="s">
        <v>269</v>
      </c>
      <c r="C5" s="256">
        <f>'[6]Estrategias de Racionalizacion'!U15</f>
        <v>1</v>
      </c>
      <c r="D5" s="256"/>
      <c r="E5" s="256">
        <v>0.2</v>
      </c>
      <c r="F5" s="257">
        <f t="shared" ref="F5:F7" si="0">C5*E5</f>
        <v>0.2</v>
      </c>
    </row>
    <row r="6" spans="2:6" hidden="1" x14ac:dyDescent="0.25">
      <c r="B6" s="255" t="s">
        <v>270</v>
      </c>
      <c r="C6" s="256">
        <f>'[6]Rendición de Cuentas'!AB14</f>
        <v>1</v>
      </c>
      <c r="D6" s="256"/>
      <c r="E6" s="256">
        <v>0.2</v>
      </c>
      <c r="F6" s="257">
        <f t="shared" si="0"/>
        <v>0.2</v>
      </c>
    </row>
    <row r="7" spans="2:6" hidden="1" x14ac:dyDescent="0.25">
      <c r="B7" s="255" t="s">
        <v>271</v>
      </c>
      <c r="C7" s="256">
        <f>'[6]Atención al ciudadano'!S26</f>
        <v>1</v>
      </c>
      <c r="D7" s="256"/>
      <c r="E7" s="256">
        <v>0.2</v>
      </c>
      <c r="F7" s="257">
        <f t="shared" si="0"/>
        <v>0.2</v>
      </c>
    </row>
    <row r="8" spans="2:6" hidden="1" x14ac:dyDescent="0.25">
      <c r="B8" s="255" t="s">
        <v>272</v>
      </c>
      <c r="C8" s="256">
        <f>'[6]Transparencia y Acc. Info'!AC18</f>
        <v>1</v>
      </c>
      <c r="D8" s="256"/>
      <c r="E8" s="256">
        <v>0.2</v>
      </c>
      <c r="F8" s="257">
        <f>C8*E8</f>
        <v>0.2</v>
      </c>
    </row>
    <row r="9" spans="2:6" hidden="1" x14ac:dyDescent="0.25">
      <c r="B9" s="409" t="s">
        <v>255</v>
      </c>
      <c r="C9" s="410"/>
      <c r="D9" s="410"/>
      <c r="E9" s="411"/>
      <c r="F9" s="256">
        <f>SUM(F4:F8)</f>
        <v>1</v>
      </c>
    </row>
    <row r="10" spans="2:6" hidden="1" x14ac:dyDescent="0.25"/>
    <row r="11" spans="2:6" hidden="1" x14ac:dyDescent="0.25"/>
    <row r="12" spans="2:6" hidden="1" x14ac:dyDescent="0.25"/>
    <row r="13" spans="2:6" hidden="1" x14ac:dyDescent="0.25"/>
    <row r="14" spans="2:6" hidden="1" x14ac:dyDescent="0.25"/>
    <row r="15" spans="2:6" hidden="1" x14ac:dyDescent="0.25"/>
    <row r="16" spans="2:6" hidden="1" x14ac:dyDescent="0.25"/>
    <row r="17" spans="2:7" hidden="1" x14ac:dyDescent="0.25"/>
    <row r="25" spans="2:7" ht="15" customHeight="1" x14ac:dyDescent="0.25"/>
    <row r="26" spans="2:7" x14ac:dyDescent="0.25">
      <c r="B26" s="232" t="s">
        <v>264</v>
      </c>
      <c r="C26" s="232" t="s">
        <v>265</v>
      </c>
      <c r="D26" s="232" t="s">
        <v>273</v>
      </c>
      <c r="E26" s="232" t="s">
        <v>266</v>
      </c>
      <c r="F26" s="232" t="s">
        <v>267</v>
      </c>
    </row>
    <row r="27" spans="2:7" x14ac:dyDescent="0.25">
      <c r="B27" s="255" t="s">
        <v>268</v>
      </c>
      <c r="C27" s="256">
        <v>0.25</v>
      </c>
      <c r="D27" s="256">
        <f>C27</f>
        <v>0.25</v>
      </c>
      <c r="E27" s="256">
        <v>0.2</v>
      </c>
      <c r="F27" s="257">
        <f>C27*E27</f>
        <v>0.05</v>
      </c>
      <c r="G27" s="258"/>
    </row>
    <row r="28" spans="2:7" x14ac:dyDescent="0.25">
      <c r="B28" s="255" t="s">
        <v>269</v>
      </c>
      <c r="C28" s="256">
        <v>0.25</v>
      </c>
      <c r="D28" s="256">
        <f t="shared" ref="D28:D29" si="1">C28</f>
        <v>0.25</v>
      </c>
      <c r="E28" s="256">
        <v>0.2</v>
      </c>
      <c r="F28" s="257">
        <f t="shared" ref="F28:F30" si="2">C28*E28</f>
        <v>0.05</v>
      </c>
      <c r="G28" s="258"/>
    </row>
    <row r="29" spans="2:7" x14ac:dyDescent="0.25">
      <c r="B29" s="255" t="s">
        <v>270</v>
      </c>
      <c r="C29" s="256">
        <v>0.25</v>
      </c>
      <c r="D29" s="256">
        <f t="shared" si="1"/>
        <v>0.25</v>
      </c>
      <c r="E29" s="256">
        <v>0.2</v>
      </c>
      <c r="F29" s="257">
        <f t="shared" si="2"/>
        <v>0.05</v>
      </c>
      <c r="G29" s="258"/>
    </row>
    <row r="30" spans="2:7" x14ac:dyDescent="0.25">
      <c r="B30" s="255" t="s">
        <v>271</v>
      </c>
      <c r="C30" s="256">
        <v>0.25</v>
      </c>
      <c r="D30" s="256">
        <f>C30</f>
        <v>0.25</v>
      </c>
      <c r="E30" s="256">
        <v>0.2</v>
      </c>
      <c r="F30" s="257">
        <f t="shared" si="2"/>
        <v>0.05</v>
      </c>
      <c r="G30" s="258"/>
    </row>
    <row r="31" spans="2:7" x14ac:dyDescent="0.25">
      <c r="B31" s="255" t="s">
        <v>272</v>
      </c>
      <c r="C31" s="256">
        <v>0.25</v>
      </c>
      <c r="D31" s="256">
        <f>C31</f>
        <v>0.25</v>
      </c>
      <c r="E31" s="256">
        <v>0.2</v>
      </c>
      <c r="F31" s="257">
        <f>C31*E31</f>
        <v>0.05</v>
      </c>
      <c r="G31" s="258"/>
    </row>
    <row r="32" spans="2:7" x14ac:dyDescent="0.25">
      <c r="B32" s="409" t="s">
        <v>255</v>
      </c>
      <c r="C32" s="410"/>
      <c r="D32" s="410"/>
      <c r="E32" s="411"/>
      <c r="F32" s="259">
        <f>SUM(F27:F31)</f>
        <v>0.25</v>
      </c>
      <c r="G32" s="258"/>
    </row>
    <row r="37" spans="5:5" x14ac:dyDescent="0.25">
      <c r="E37" s="260"/>
    </row>
    <row r="40" spans="5:5" hidden="1" x14ac:dyDescent="0.25"/>
    <row r="41" spans="5:5" hidden="1" x14ac:dyDescent="0.25"/>
    <row r="42" spans="5:5" hidden="1" x14ac:dyDescent="0.25"/>
    <row r="43" spans="5:5" hidden="1" x14ac:dyDescent="0.25"/>
    <row r="44" spans="5:5" hidden="1" x14ac:dyDescent="0.25"/>
    <row r="45" spans="5:5" hidden="1" x14ac:dyDescent="0.25"/>
    <row r="46" spans="5:5" hidden="1" x14ac:dyDescent="0.25"/>
    <row r="47" spans="5:5" hidden="1" x14ac:dyDescent="0.25"/>
    <row r="48" spans="5:5" hidden="1" x14ac:dyDescent="0.25"/>
    <row r="49" hidden="1" x14ac:dyDescent="0.25"/>
    <row r="50" hidden="1" x14ac:dyDescent="0.25"/>
    <row r="51" hidden="1" x14ac:dyDescent="0.25"/>
    <row r="52" hidden="1" x14ac:dyDescent="0.25"/>
    <row r="53" hidden="1" x14ac:dyDescent="0.25"/>
    <row r="54" hidden="1" x14ac:dyDescent="0.25"/>
    <row r="55" hidden="1" x14ac:dyDescent="0.25"/>
    <row r="56" hidden="1" x14ac:dyDescent="0.25"/>
    <row r="57" hidden="1" x14ac:dyDescent="0.25"/>
    <row r="58" hidden="1" x14ac:dyDescent="0.25"/>
    <row r="59" hidden="1" x14ac:dyDescent="0.25"/>
    <row r="60" hidden="1" x14ac:dyDescent="0.25"/>
  </sheetData>
  <mergeCells count="2">
    <mergeCell ref="B9:E9"/>
    <mergeCell ref="B32:E32"/>
  </mergeCells>
  <pageMargins left="0.7" right="0.7" top="0.75" bottom="0.75" header="0.3" footer="0.3"/>
  <pageSetup orientation="portrait" horizontalDpi="4294967293" verticalDpi="4294967293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6:F13"/>
  <sheetViews>
    <sheetView workbookViewId="0">
      <selection activeCell="I9" sqref="I9"/>
    </sheetView>
  </sheetViews>
  <sheetFormatPr baseColWidth="10" defaultRowHeight="15" x14ac:dyDescent="0.25"/>
  <cols>
    <col min="1" max="2" width="11.42578125" style="1"/>
    <col min="3" max="3" width="37.42578125" style="1" bestFit="1" customWidth="1"/>
    <col min="4" max="4" width="21.5703125" style="1" customWidth="1"/>
    <col min="5" max="5" width="18.5703125" style="1" customWidth="1"/>
    <col min="6" max="6" width="16.85546875" style="1" customWidth="1"/>
    <col min="7" max="16384" width="11.42578125" style="1"/>
  </cols>
  <sheetData>
    <row r="6" spans="3:6" ht="15.75" thickBot="1" x14ac:dyDescent="0.3"/>
    <row r="7" spans="3:6" ht="41.25" customHeight="1" thickBot="1" x14ac:dyDescent="0.3">
      <c r="C7" s="30" t="s">
        <v>42</v>
      </c>
      <c r="D7" s="31" t="s">
        <v>48</v>
      </c>
      <c r="E7" s="31" t="s">
        <v>43</v>
      </c>
      <c r="F7" s="31" t="s">
        <v>49</v>
      </c>
    </row>
    <row r="8" spans="3:6" x14ac:dyDescent="0.25">
      <c r="C8" s="17" t="s">
        <v>44</v>
      </c>
      <c r="D8" s="20" t="e">
        <f>'Gestión Riesgo Corrupción '!#REF!</f>
        <v>#REF!</v>
      </c>
      <c r="E8" s="21">
        <v>0.2</v>
      </c>
      <c r="F8" s="22" t="e">
        <f>D8*E8</f>
        <v>#REF!</v>
      </c>
    </row>
    <row r="9" spans="3:6" x14ac:dyDescent="0.25">
      <c r="C9" s="18" t="s">
        <v>45</v>
      </c>
      <c r="D9" s="23" t="e">
        <f>#REF!</f>
        <v>#REF!</v>
      </c>
      <c r="E9" s="21">
        <v>0.2</v>
      </c>
      <c r="F9" s="22" t="e">
        <f>D9*E9</f>
        <v>#REF!</v>
      </c>
    </row>
    <row r="10" spans="3:6" x14ac:dyDescent="0.25">
      <c r="C10" s="18" t="s">
        <v>46</v>
      </c>
      <c r="D10" s="23" t="e">
        <f>#REF!</f>
        <v>#REF!</v>
      </c>
      <c r="E10" s="21">
        <v>0.2</v>
      </c>
      <c r="F10" s="22" t="e">
        <f>D10*E10</f>
        <v>#REF!</v>
      </c>
    </row>
    <row r="11" spans="3:6" x14ac:dyDescent="0.25">
      <c r="C11" s="18" t="s">
        <v>47</v>
      </c>
      <c r="D11" s="23" t="e">
        <f>#REF!</f>
        <v>#REF!</v>
      </c>
      <c r="E11" s="21">
        <v>0.2</v>
      </c>
      <c r="F11" s="22" t="e">
        <f>D11*E11</f>
        <v>#REF!</v>
      </c>
    </row>
    <row r="12" spans="3:6" ht="15.75" thickBot="1" x14ac:dyDescent="0.3">
      <c r="C12" s="19" t="s">
        <v>50</v>
      </c>
      <c r="D12" s="24" t="e">
        <f>#REF!</f>
        <v>#REF!</v>
      </c>
      <c r="E12" s="25">
        <v>0.2</v>
      </c>
      <c r="F12" s="26" t="e">
        <f>D12*E12</f>
        <v>#REF!</v>
      </c>
    </row>
    <row r="13" spans="3:6" ht="15.75" thickBot="1" x14ac:dyDescent="0.3">
      <c r="D13" s="27" t="e">
        <f>SUM(D8:D12)</f>
        <v>#REF!</v>
      </c>
      <c r="E13" s="28">
        <f>SUM(E8:E12)</f>
        <v>1</v>
      </c>
      <c r="F13" s="29" t="e">
        <f>SUM(F8:F12)</f>
        <v>#REF!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Gestión Riesgo Corrupción </vt:lpstr>
      <vt:lpstr>1 Gestion de Riesgo Corrupcion </vt:lpstr>
      <vt:lpstr>Estrategias de Racionalizacion</vt:lpstr>
      <vt:lpstr>3 Rendicion de Cuentas</vt:lpstr>
      <vt:lpstr>4 Atencion al Ciudadano </vt:lpstr>
      <vt:lpstr>5 Transparencia y Acc. Info</vt:lpstr>
      <vt:lpstr>TOTAL</vt:lpstr>
      <vt:lpstr>AVANCES</vt:lpstr>
      <vt:lpstr>'Estrategias de Racionalizacion'!Área_de_impresión</vt:lpstr>
      <vt:lpstr>'Gestión Riesgo Corrupción '!Área_de_impresión</vt:lpstr>
      <vt:lpstr>'Estrategias de Racionalizacion'!Títulos_a_imprimir</vt:lpstr>
      <vt:lpstr>'Gestión Riesgo Corrupción 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Carlos Moreno Castelblanco</dc:creator>
  <cp:lastModifiedBy>Jorge Chávez</cp:lastModifiedBy>
  <cp:lastPrinted>2019-04-11T16:20:24Z</cp:lastPrinted>
  <dcterms:created xsi:type="dcterms:W3CDTF">2017-03-13T17:16:50Z</dcterms:created>
  <dcterms:modified xsi:type="dcterms:W3CDTF">2019-07-24T14:16:08Z</dcterms:modified>
</cp:coreProperties>
</file>