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defaultThemeVersion="124226"/>
  <mc:AlternateContent xmlns:mc="http://schemas.openxmlformats.org/markup-compatibility/2006">
    <mc:Choice Requires="x15">
      <x15ac:absPath xmlns:x15ac="http://schemas.microsoft.com/office/spreadsheetml/2010/11/ac" url="W:\GESTION 2019\1. Pensamiento y Direccionamiento\1.Planeación Estrategica Institucional\1.2 Plan Sectorial\5. Seguimiento\4. Diciembre\"/>
    </mc:Choice>
  </mc:AlternateContent>
  <xr:revisionPtr revIDLastSave="0" documentId="13_ncr:1_{4660FF0D-DE36-4595-92F3-BEB25C8F241E}" xr6:coauthVersionLast="36" xr6:coauthVersionMax="45" xr10:uidLastSave="{00000000-0000-0000-0000-000000000000}"/>
  <bookViews>
    <workbookView xWindow="0" yWindow="0" windowWidth="28800" windowHeight="11325" xr2:uid="{00000000-000D-0000-FFFF-FFFF00000000}"/>
  </bookViews>
  <sheets>
    <sheet name="Plan Estrategico Sectorial 2019" sheetId="1" r:id="rId1"/>
  </sheets>
  <externalReferences>
    <externalReference r:id="rId2"/>
  </externalReferences>
  <definedNames>
    <definedName name="_xlnm._FilterDatabase" localSheetId="0" hidden="1">'Plan Estrategico Sectorial 2019'!$A$7:$WZY$72</definedName>
    <definedName name="_xlnm.Print_Area" localSheetId="0">'Plan Estrategico Sectorial 2019'!$A$1:$Y$72</definedName>
    <definedName name="TIPO_INDICADOR" comment="Seleccion">'Plan Estrategico Sectorial 2019'!$WZY$1:$XFD$4</definedName>
    <definedName name="_xlnm.Print_Titles" localSheetId="0">'Plan Estrategico Sectorial 2019'!$1:$7</definedName>
  </definedNames>
  <calcPr calcId="191029"/>
</workbook>
</file>

<file path=xl/calcChain.xml><?xml version="1.0" encoding="utf-8"?>
<calcChain xmlns="http://schemas.openxmlformats.org/spreadsheetml/2006/main">
  <c r="K37" i="1" l="1"/>
  <c r="K19" i="1"/>
  <c r="K13" i="1"/>
  <c r="M41" i="1" l="1"/>
  <c r="J41" i="1"/>
  <c r="I41" i="1"/>
  <c r="M36" i="1"/>
  <c r="J36" i="1"/>
  <c r="I36" i="1"/>
  <c r="G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Viveros</author>
    <author>Zulma Esther Chicuasuque Calderon</author>
  </authors>
  <commentList>
    <comment ref="K6" authorId="0" shapeId="0" xr:uid="{1F743A56-E461-44F6-BCD0-7436016F5FCC}">
      <text>
        <r>
          <rPr>
            <b/>
            <sz val="9"/>
            <color indexed="81"/>
            <rFont val="Tahoma"/>
            <family val="2"/>
          </rPr>
          <t>Marisol Viveros:</t>
        </r>
        <r>
          <rPr>
            <sz val="9"/>
            <color indexed="81"/>
            <rFont val="Tahoma"/>
            <family val="2"/>
          </rPr>
          <t xml:space="preserve">
Algunos valores de esta columna no son los acumulados reportados a 3 trimrestre, en la siguiente columna presentamos los valores reportados acumulados </t>
        </r>
      </text>
    </comment>
    <comment ref="G29" authorId="1" shapeId="0" xr:uid="{00000000-0006-0000-0000-000001000000}">
      <text>
        <r>
          <rPr>
            <b/>
            <sz val="9"/>
            <color indexed="81"/>
            <rFont val="Tahoma"/>
            <family val="2"/>
          </rPr>
          <t>La meta total del indicador es 3.940. Sin embargo por ser compartida con el Ministerio de Trabajo el SENA debe realizar 3.800 y el Ministerio 140</t>
        </r>
        <r>
          <rPr>
            <sz val="9"/>
            <color indexed="81"/>
            <rFont val="Tahoma"/>
            <family val="2"/>
          </rPr>
          <t xml:space="preserve">
</t>
        </r>
      </text>
    </comment>
    <comment ref="O42" authorId="0" shapeId="0" xr:uid="{554BA124-916B-41C7-A5EC-4F83765BA9DC}">
      <text>
        <r>
          <rPr>
            <b/>
            <sz val="9"/>
            <color indexed="81"/>
            <rFont val="Tahoma"/>
            <family val="2"/>
          </rPr>
          <t>Marisol Viveros:</t>
        </r>
        <r>
          <rPr>
            <sz val="9"/>
            <color indexed="81"/>
            <rFont val="Tahoma"/>
            <family val="2"/>
          </rPr>
          <t xml:space="preserve">
el 100% corresonde al avance total de la meta de la vigencia 2019</t>
        </r>
      </text>
    </comment>
  </commentList>
</comments>
</file>

<file path=xl/sharedStrings.xml><?xml version="1.0" encoding="utf-8"?>
<sst xmlns="http://schemas.openxmlformats.org/spreadsheetml/2006/main" count="911" uniqueCount="271">
  <si>
    <t xml:space="preserve">Gestión </t>
  </si>
  <si>
    <t>OBJETIVOS SECTORIALES</t>
  </si>
  <si>
    <t>ESTRATEGIAS</t>
  </si>
  <si>
    <t>INDICADORES</t>
  </si>
  <si>
    <t>TIPO DE INDICADOR</t>
  </si>
  <si>
    <t>Frecuencia  Medición</t>
  </si>
  <si>
    <t>META CUATRIENIO</t>
  </si>
  <si>
    <t>DEPENDENCIA RESPONSABLE</t>
  </si>
  <si>
    <t>OBJETIVO PND</t>
    <phoneticPr fontId="0" type="noConversion"/>
  </si>
  <si>
    <t>Tasa de Trabajo Infantil</t>
  </si>
  <si>
    <t>Anual</t>
  </si>
  <si>
    <t>Trimestral</t>
  </si>
  <si>
    <t>Producto</t>
  </si>
  <si>
    <t>Tasa de desempleo femenina</t>
  </si>
  <si>
    <t>Dirección de Riesgos Laborales</t>
  </si>
  <si>
    <t>Dirección de Pensiones y otras Prestaciones</t>
  </si>
  <si>
    <t>COMPONENTE TRABAJO DECENTE</t>
  </si>
  <si>
    <t>Respeto y vigencia de los Derechos fundamentales en el trabajo</t>
  </si>
  <si>
    <t>Creación de empleo</t>
  </si>
  <si>
    <t>Extensión de la protección y la seguridad social</t>
  </si>
  <si>
    <t>1. 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</si>
  <si>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2. Fortalecer el Sistema de Seguridad Social mediante la promoción a la afiliación  en los Subsistemas de Pensiones, Riesgos laborales y  cajas de compensación familiar. Así como también, generar mecanismos de  equidad a través de un sistema de protección a la vejez desde la vinculación y el reconocimiento de servicios sociales complementarios y la protección progresiva de los ingresos de las personas en su vejez. </t>
  </si>
  <si>
    <t>3. Promover la protección de los derechos fundamentales del trabajo y la promoción del diálogo social, la concertación, la conciliación y la erradicación del trabajo infantil a través de la articulación efectiva de las entidades</t>
  </si>
  <si>
    <t>4. Fortalecer el dialogo social y la concertación laboral.</t>
  </si>
  <si>
    <t>5. Desarrollar acciones de inspección, vigilancia y control con el fin de dar cumplimiento a las normas legales, reglamentarias y convencionales en materia de trabajo decente</t>
  </si>
  <si>
    <t>Promover la generación de empleo a través de mecanismos y programas que incentiven la creación de puestos de trabajo decente y empresas sostenibles.</t>
  </si>
  <si>
    <t>Consolidar el mercado de trabajo para facilitar el encuentro entre la oferta laboral y la demanda laboral, que disminuya los costos de transacción de las partes, teniendo en cuenta la diversidad territorial del país.</t>
  </si>
  <si>
    <t>Establecer mecanismos para atender  la demanda laboral de la población migrante.</t>
  </si>
  <si>
    <t>Mejorar las capacidades productivas de la población facilitando el acceso a  la formación de calidad y pertinente para el trabajo y su vinculación a procesos de desarrollo de competencias laborales específicas y básicas  acordes con su vocación y demandas del sector productivo.</t>
  </si>
  <si>
    <t>Tasa de desempleo</t>
  </si>
  <si>
    <t>Estrategias para fortalecer el Servicio Público de Empleo implementadas</t>
  </si>
  <si>
    <t>Estrategia implementada</t>
  </si>
  <si>
    <t>Gestión</t>
  </si>
  <si>
    <t>META 2019</t>
  </si>
  <si>
    <t>LINEA DE BASE 31 /12/2018</t>
  </si>
  <si>
    <t>Implementar las herramientas que fomentan la inclusión laboral de las personas que enfrentan barreras para la inserción laboral.</t>
  </si>
  <si>
    <t>Implementar la política de equidad laboral con enfoque de género.</t>
  </si>
  <si>
    <t>Implementar mecanismos que faciliten el acceso al Sistema de seguridad social y protección social</t>
  </si>
  <si>
    <t>Mensual</t>
  </si>
  <si>
    <t>Desarrollar mecanismos para protección del trabajador y de seguridad y cuidado en el trabajo.</t>
  </si>
  <si>
    <t>Definir los lineamientos que faciliten el acceso al sistema de subsidio familiar</t>
  </si>
  <si>
    <t>Dirección Generación  y Protección del Empleo y Subsidio Familiar</t>
  </si>
  <si>
    <t>Dirección de Movilidad y Formación para el trabajo</t>
  </si>
  <si>
    <t>Grupo Interno de Tabajo para las victimas y la Equifdad laboral con enfoque de Género</t>
  </si>
  <si>
    <t>Promover mecanismos flexibles de protección social integral y prestación de servicios a la población vulnerable y las víctimas buscando alternativas flexibles de transición para su vinculación a los sistemas de seguridad y protección social integral</t>
  </si>
  <si>
    <t>Bimestral</t>
  </si>
  <si>
    <t>Actualizar la normativa, fortalecer la capacidad institucional para la identificación y atención de la población involucrada</t>
  </si>
  <si>
    <t>Desarrollar los mecanismos para la protección de los derechos fundamentales de los trabajadores.</t>
  </si>
  <si>
    <t>Dirección Derechos Fundamentales del Trabajo</t>
  </si>
  <si>
    <t>Promocionar  el diálogo social para la transformación de las relaciones laborales</t>
  </si>
  <si>
    <t>Fijar programas, estrategias, instrumentos y metodologías para propiciar un entorno constructivo que permita llevar a cabo el diálogo social y la negociación colectiva de las condiciones laborales y salariales en el país</t>
  </si>
  <si>
    <t>Crear condiciones que contribuyan al fortalecimiento de las relaciones laborales tripartitas</t>
  </si>
  <si>
    <t>Implementar estrategias de inspección  sistémica, preventiva y estratégica</t>
  </si>
  <si>
    <t>Diálogo social</t>
  </si>
  <si>
    <t>Desarrollar mecanismos para la consolidación del sistema de información en IVC</t>
  </si>
  <si>
    <t>Dirección de Inspecicón, Vigilancia, Control y Gestión territorial</t>
  </si>
  <si>
    <t>6. Fortalecer las instituciones del Sector Trabajo y la rendición de cuentas en ejercicio del Buen Gobierno, en búsqueda de la modernización, eficiencia, eficacia y la transparencia</t>
  </si>
  <si>
    <t>Número de Ormet con alianzas territoriasles</t>
  </si>
  <si>
    <t>Porcentaje de población ocupada cotizante al sistema de pensiones</t>
  </si>
  <si>
    <t>Porcentaje de población ocupada afiliada a Administradora de Riesgos Laborales</t>
  </si>
  <si>
    <t>Tasa de formalidad laboral</t>
  </si>
  <si>
    <t>Sistema Nacional de cualificaciones diseñado e implementado</t>
  </si>
  <si>
    <t>Trabajadores afiliados a las Cajas de Compensación Familiar</t>
  </si>
  <si>
    <t>Pacto en PND</t>
  </si>
  <si>
    <t>Pacto por la equidad: política social moderna centrada en la familia, eficiente, de calidad y conectada a mercados</t>
  </si>
  <si>
    <t>Linea PND</t>
  </si>
  <si>
    <t>Estrategia</t>
  </si>
  <si>
    <t>Trabajo decente, acceso a mercados e ingresos dignos: acelerando la inclusión productiva</t>
  </si>
  <si>
    <t>Promover el acceso de la población a esquemas de protección y seguridad social</t>
  </si>
  <si>
    <t>Protección social general</t>
  </si>
  <si>
    <t xml:space="preserve">Promover mecanismos para la garantía de los derechos fundamentales de los trabajadores y los grupos prioritarios y vulnerables. </t>
  </si>
  <si>
    <t>Promover la garantía de los derechos de los trabajadores a nivel individual y colectivo.</t>
  </si>
  <si>
    <t>Promover el diálogo social en todas las regiones del país, en el marco de las relaciones laborales. P</t>
  </si>
  <si>
    <t>Diseñar e implementar el Plan Nacional de Inspección, Vigilancia y Control (PIVC) del trabajo</t>
  </si>
  <si>
    <t>Consolidar el Sistema Nacional de Formación para el Trabajo como fuente de oferta de conocimientos y habilidades ocupacionales respondiendo a las necesidades del sector productivo, y en concordancia con la formación profesional a nivel internacional, en el marco del Sistema Nacional de Cualificaciones</t>
  </si>
  <si>
    <t>Fortalecimiento y articulación institucional para el diseño e implementación del Sistema Nacional de Formación para el Trabajo</t>
  </si>
  <si>
    <t>Generar estrategias para una gestión del empleo eficiente, oportuna e integral con énfasis en los grupos poblacionales con mayores barreras para la empleabilidad y el emprendimiento.</t>
  </si>
  <si>
    <t>Generación de lineamientos y modelos para mejorar los servicios de gestión y colocación de empleo, así como de protección al cesante.</t>
  </si>
  <si>
    <t>Víctimas formadas para potenciar el enganche laboral en el Marco de las Rutas de Empleo y Autoempleo para la reparación integral</t>
  </si>
  <si>
    <t>Brecha de ingreso mensual promedio entre hombres y mujeres</t>
  </si>
  <si>
    <t>Promover la generación de ingresos y la inclusión productiva de la población vulnerable y en situación de pobreza, en contextos urbanos y rurales a través del emprendimiento y su integración al sector moderno</t>
  </si>
  <si>
    <t>Diseño de rutas integrales para la inclusión productiva de la población en situación de pobreza y vulnerabilidad diferenciando estrategias urbanas y rurales</t>
  </si>
  <si>
    <t>Sujetos colectivos que participan en procesos de restitución de capacidades productivas</t>
  </si>
  <si>
    <t>Municipios con inspección móvil del trabajo en áreas rurales</t>
  </si>
  <si>
    <t>Departamentos que cuentan con los  planes de implementación de la Línea de Política de Erradicación del trabajo infantil y protección al adolescente trabajador formulados</t>
  </si>
  <si>
    <t>Personas formadas en entornos laborales</t>
  </si>
  <si>
    <t>Empresas beneficiarias de la formación en entorno laboral</t>
  </si>
  <si>
    <t>Semestral</t>
  </si>
  <si>
    <t>NOMBRE Y APELLIDOS DEL FUNCIONARIO RESPONSBALE DE REPORTAR AVANCE</t>
  </si>
  <si>
    <t>Empresas afiliadas a las Cajas de Comnpensación Familiar</t>
  </si>
  <si>
    <t>CORREO ELECTRÓNICO DEL FUNCIONARIO RESPONSBALE DE REPORTAR AVANCE</t>
  </si>
  <si>
    <t>Milton Andrés Mora Angarita</t>
  </si>
  <si>
    <t>Ligia Carrero Monroy</t>
  </si>
  <si>
    <t>mmoraa@mintrabajo.gov.co</t>
  </si>
  <si>
    <t>lcarrero@mintrabajo.gov.co</t>
  </si>
  <si>
    <t>mduarteo@mintrabajo.gov.co</t>
  </si>
  <si>
    <t>Melba Mireya Duarte Osma  Ext. 11413</t>
  </si>
  <si>
    <t>Visitas realizadas dentro del Plan de Intervención Integral</t>
  </si>
  <si>
    <t>Jhon Alexander Romero Nocobe</t>
  </si>
  <si>
    <t>jromeron@mintrabajo.gov.co</t>
  </si>
  <si>
    <t>Stella Salazar Molina</t>
  </si>
  <si>
    <t>ssalazarm@mintrabajo.gov.co</t>
  </si>
  <si>
    <t>jsantiago@mintrabajo.gov.co</t>
  </si>
  <si>
    <t>gleal@mintrabajo.gov.co</t>
  </si>
  <si>
    <t>Gloria Helena Leal Ext. 11451</t>
  </si>
  <si>
    <t>Laura Sanchez Ext. 11460</t>
  </si>
  <si>
    <t>Janeth Cristina Santiago Ext. 11402</t>
  </si>
  <si>
    <t>mdiazh@mintrabajo.gov.co</t>
  </si>
  <si>
    <t>Maria Cristina  Díaz  Ext. 11399</t>
  </si>
  <si>
    <t>Sistema de información de IVC implementados y con registros actualizados en las territoriales</t>
  </si>
  <si>
    <t>1 Sistema Implementado</t>
  </si>
  <si>
    <t>3 Sistemas Implementados y con registros actualizados</t>
  </si>
  <si>
    <t>2 Sistemas implementados</t>
  </si>
  <si>
    <t>Yeani Isabel Marín Ramírez</t>
  </si>
  <si>
    <t>ymarinr@mintrabajo.gov.co</t>
  </si>
  <si>
    <t>Martha Ines Llano</t>
  </si>
  <si>
    <t>mllano@mintrabajo.gov.co</t>
  </si>
  <si>
    <t>Campo Elias Antolinez</t>
  </si>
  <si>
    <t>cantolinez@mintrabajo.gov.co</t>
  </si>
  <si>
    <t>Ana Lucia Fernandez de Soto Montalvo</t>
  </si>
  <si>
    <t>afernandez@mintrabajo.gov.co</t>
  </si>
  <si>
    <t xml:space="preserve">Víctimas (Nucleos familiares) que acceden a programas de emprendimiento en las rutas integrales de generación de empleo y autoempleo rural y urbano - </t>
  </si>
  <si>
    <t>Víctimas formadas vocacionalmente en el Marco de las Rutas de Empleo y Autoempleo para la reparación integral</t>
  </si>
  <si>
    <t>María Cristina Díaz Hernandez</t>
  </si>
  <si>
    <t>Implementar planes de mejoramiento para cerrar de manera escalonada y de acuerdo con la capacidad presupuestal de la entidad,  las brechas identificadas en el resultado del FURAG de cada vigencia</t>
  </si>
  <si>
    <t>Indice de desempeño institucional Solidarias</t>
  </si>
  <si>
    <t>Pacto por una gestión pública efectiva</t>
  </si>
  <si>
    <t>Indice de desempeño institucional SPE</t>
  </si>
  <si>
    <t>Indice de desempeño institucional Colpensiones</t>
  </si>
  <si>
    <t>Indice de desempeño institucional Mintrabajo</t>
  </si>
  <si>
    <t>Indice de desempeño institucional Supersubsidio</t>
  </si>
  <si>
    <t>Indice de desempeño institucional Sena</t>
  </si>
  <si>
    <t xml:space="preserve"> </t>
  </si>
  <si>
    <t>Colocaciones a través del Servicio Público de Empleo </t>
  </si>
  <si>
    <t>III. Pacto por la equidad: política social moderna centrada en la familia, eficiente, de calidad y conectada a mercados</t>
  </si>
  <si>
    <t>F.	Trabajo decente, acceso a mercados e ingresos dignos: acelerando la inclusión productiva</t>
  </si>
  <si>
    <t>fredy.ramos@serviciodeempleo.gov.co</t>
  </si>
  <si>
    <t>ENTIDAD REPSONSABLE</t>
  </si>
  <si>
    <t>Ministerio del Trabajo</t>
  </si>
  <si>
    <t>Servicio Nacional de Aprendizaje</t>
  </si>
  <si>
    <t>Unidad Admiinistrativa Especial de Organizaciones Solidarias</t>
  </si>
  <si>
    <t>Unidad Admiinistrativa Especial del Servicio Público de Empleo</t>
  </si>
  <si>
    <t>Superintendencia del Subsidio Familiar</t>
  </si>
  <si>
    <t xml:space="preserve">Fredy Ramos 
</t>
  </si>
  <si>
    <t>Colocaciones de mujeres a través del Servicio Público de Empleo (SPE) </t>
  </si>
  <si>
    <t>XIV. Pacto de equidad para las mujeres</t>
  </si>
  <si>
    <t>B.	Educación y empoderamiento económico para la eliminación de brechas de género en el mundo del trabajo</t>
  </si>
  <si>
    <t>Impulso y fortalecimiento de estrategias que promuevan la equidad laboral y las condiciones que favorezcan la inserción de las mujeres en el mundo del trabajo</t>
  </si>
  <si>
    <t>Diseñar estrategias de participación igualitaria para las mujeres en el mercado laboral, de modo que mejor</t>
  </si>
  <si>
    <t>Colocaciones de víctimas través del Servicio Público de Empleo </t>
  </si>
  <si>
    <t>XI. Pacto por la Construcción de Paz: Cultura de la legalidad, convivencia, estabilización y víctimas</t>
  </si>
  <si>
    <t>D.	Reparación: Colombia atiende y repara a las víctimas</t>
  </si>
  <si>
    <t>Diseñar componentes diferenciados para la población víctima en la oferta de programas sociales dirigidos a la reducción de pobreza y vulnerabilidad</t>
  </si>
  <si>
    <t>Armonizar el componente de asistencia de la política de víctimas con la política social moderna</t>
  </si>
  <si>
    <t>Colocaciones de personas con discapacidad a través del Servicio Público de Empleo</t>
  </si>
  <si>
    <t>XIII. Pacto por la inclusión de todas las personas con discapacidad</t>
  </si>
  <si>
    <t>A. Alianza por la inclusión y la dignidad de todas las personas con discapacidad</t>
  </si>
  <si>
    <t>Alcanzar la inserción efectiva de las PcD al mercado laboral y al emprendimiento</t>
  </si>
  <si>
    <t>Inclusión productiva para la generación de ingresos y la seguridad económica de las PcD, sus familias y personas cuidadoras</t>
  </si>
  <si>
    <t>Tasa de orientados colocados en la red pública del Servicio Público de Empleo</t>
  </si>
  <si>
    <t>Colocaciones de jóvenes a través del Servicio Público de Empleo </t>
  </si>
  <si>
    <t>G.	Juventud naranja: todos los talentos cuentan para construir país</t>
  </si>
  <si>
    <t>Fortalecer programas para la vinculación laboral de los jóvenes</t>
  </si>
  <si>
    <t>Promover la inclusión productiva de los jóvenes</t>
  </si>
  <si>
    <t>Colpensiones</t>
  </si>
  <si>
    <t>Cesar Agusto Conde</t>
  </si>
  <si>
    <t>cacondez@colpensiones.gov.co</t>
  </si>
  <si>
    <t>Evaluar la arquitectura institucional del Gobierno con el fin de redefinir misiones, roles y competencias que permitan el funcionamiento eficiente del Estado en los diferentes niveles de Gobierno</t>
  </si>
  <si>
    <t>Transformación de la Administración pública</t>
  </si>
  <si>
    <t>Personas con ahorros a través del programa de Beneficios Económicos Periódicos (BEPS)/Colpensiones</t>
  </si>
  <si>
    <t>Personas con Discapacidad que reciben capacitación para el Trabajo</t>
  </si>
  <si>
    <t xml:space="preserve">Tasa de Certificados de Formación Profesional Integral (Auxiliares, Operarios, Técnicos) vinculados laboralmente a los 6 meses de egresados </t>
  </si>
  <si>
    <t>Resultado</t>
  </si>
  <si>
    <t>Tasa de Titulados de la Formación Profesional Integral (Tecnológos y Especializaciones Tecnológicas) que consiguen trabajo a los 6 meses de egresados</t>
  </si>
  <si>
    <t xml:space="preserve">Vinculación laboral de los Titulados y certificados de la Formación Profesional que consiguen trabajo a los 6 meses de egresados </t>
  </si>
  <si>
    <t>Empresas creadas por medio del Fondo Emprender pertenecientes a las actividades de la Economía Naranja</t>
  </si>
  <si>
    <t>Empleos Directos Generados por medio del Fondo Emprender en las actividades pertenecientes a la Economía Naranja</t>
  </si>
  <si>
    <t xml:space="preserve">Emprendimientos solidarios dinamizados </t>
  </si>
  <si>
    <t xml:space="preserve">Producto </t>
  </si>
  <si>
    <t xml:space="preserve">Semestral </t>
  </si>
  <si>
    <t xml:space="preserve">Número de personas  beneficiadas a través de procesos de fomento  de asociatividad solidaria </t>
  </si>
  <si>
    <t>Redes o cadenas productivas promovidas o dinamizadas</t>
  </si>
  <si>
    <t>Programas de formación diseñados o actualizados.</t>
  </si>
  <si>
    <t xml:space="preserve">Anual </t>
  </si>
  <si>
    <t xml:space="preserve">Municipios en donde se implementa el Programa Formar Para Emprender </t>
  </si>
  <si>
    <t xml:space="preserve">Personas capacitadas en curso básico de economía solidaria </t>
  </si>
  <si>
    <t>Documento de análisis y propuestas gestionadas.</t>
  </si>
  <si>
    <t xml:space="preserve">semestral </t>
  </si>
  <si>
    <t xml:space="preserve"> Plan Estadistico Actualizado </t>
  </si>
  <si>
    <t>Promover la generación de ingresos y la inclusión social y productiva de la población  a través del emprendimiento asociativo solidario</t>
  </si>
  <si>
    <t xml:space="preserve">Fomentar la cultura asociativa solidaria para generar conocimiento de los principios, valores y bondades del sector solidario   </t>
  </si>
  <si>
    <t xml:space="preserve">Revisar la normatividad, del sector solidario  y generar propuestas para su actualización </t>
  </si>
  <si>
    <t>Actualizar el Plan Estadístico Institucional y articulación con superintendencias y Confecámaras para mejorar la calidad  de información que se registra en el RUES sobre los  esquemas asociativos.</t>
  </si>
  <si>
    <t>Yully Astrid Quiroga Forero</t>
  </si>
  <si>
    <t>yquirogaf@ssf.gov.co</t>
  </si>
  <si>
    <t>Implementar acciones de Inspección, Vigilancia y Control - IVC que faciliten el mejoramiento continuo de los entes vigilados por la Superintendencia del Subsidio Familiar</t>
  </si>
  <si>
    <t>Porcentaje de cumplimiento del Plan Anual de visitas de IVC bajo la metodología de riesgos</t>
  </si>
  <si>
    <t>MinTrabajo promoverá el acceso de todos los trabajadores formales y sus familias de las zonas urbana y rural a los programas, servicios y beneficios del Sistema de Subsidio Familiar a través de las Cajas de Compensación
Familiar (CCF)</t>
  </si>
  <si>
    <t>Mauricio González barrero</t>
  </si>
  <si>
    <t>mgonzalezb@sssf.gov.co</t>
  </si>
  <si>
    <t>Personas capacitadas  o sensibilizadas con estrategias de formalización laboral</t>
  </si>
  <si>
    <t>Porcentaje de jovenes que no estudian y no tienen empleo</t>
  </si>
  <si>
    <t>Jovenes beneficiarios del programa Estado Joven</t>
  </si>
  <si>
    <t>Adultos mayores con algún tipo de protección a los ingresos</t>
  </si>
  <si>
    <t>Nuevos cupos  de Colombia Mayor</t>
  </si>
  <si>
    <t>Porcentaje de implementación de los sistemas de equidad de género</t>
  </si>
  <si>
    <t>Meta 1 trimestre</t>
  </si>
  <si>
    <t>Meta 2 trimestre</t>
  </si>
  <si>
    <t>Meta 4 trimestre</t>
  </si>
  <si>
    <t>_</t>
  </si>
  <si>
    <t>Nora InésPeña Clavijo</t>
  </si>
  <si>
    <t>nipena@sena.edu.co</t>
  </si>
  <si>
    <t>Grupo der Emprendimiento de la Dirección de Empleo y Trabajo</t>
  </si>
  <si>
    <t>Dirección de Formación Profesional</t>
  </si>
  <si>
    <t>Grupo de Servicio Público de Empleo y Empleabilidad de la Dirección de Empleo y Trabajo</t>
  </si>
  <si>
    <t>Grupo de Mejora Continua de la Dirección de Planeación</t>
  </si>
  <si>
    <t>Direccion de Desarrollo de las Organizaciones Solidarias</t>
  </si>
  <si>
    <t xml:space="preserve">Ehyder Mario Barbosa Perez </t>
  </si>
  <si>
    <t>ehyder.barbosa@orgsolidarias.gov.co</t>
  </si>
  <si>
    <t xml:space="preserve">Direccion de Investigacion y Planeacion </t>
  </si>
  <si>
    <t>Dinamización de emprendimientos solidarios para la
inclusión social y productiva autosostenible en el marco de
una política social moderna</t>
  </si>
  <si>
    <t>Fomentar emprendimientos del sector
solidario, como mecanismo de política social
moderna que promueve el empoderamiento, la
autonomía económica y social de las comunidades,
buscando la reducción de la dependencia del gasto
público social.</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</si>
  <si>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</si>
  <si>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Marisol Viveros Zambrano </t>
  </si>
  <si>
    <t xml:space="preserve">mviveros@orgsolidarias.gov.co </t>
  </si>
  <si>
    <t xml:space="preserve">Oficina Asesora Juridica </t>
  </si>
  <si>
    <t>Fortalecimiento a la institucionalidad y la política pública
para el fomento, inspección, vigilancia y control de las
organizaciones de economía solidaria</t>
  </si>
  <si>
    <t xml:space="preserve">Gloria Ines Lache </t>
  </si>
  <si>
    <t>glache@orgsolidarias.gov.co</t>
  </si>
  <si>
    <t>Direccion de Investigacion y Planeacio</t>
  </si>
  <si>
    <t>12.20</t>
  </si>
  <si>
    <t>10.40</t>
  </si>
  <si>
    <t>18.67</t>
  </si>
  <si>
    <t>17.35</t>
  </si>
  <si>
    <t>43.81</t>
  </si>
  <si>
    <t>NA</t>
  </si>
  <si>
    <t>Porcentaje de casos atendidos en el CETCOIT</t>
  </si>
  <si>
    <t>Porcentaje de conflictos socio laborales atendidos por regiones</t>
  </si>
  <si>
    <t>Planes de Diálogo Social de Subcomisiones Departamentales formulados</t>
  </si>
  <si>
    <t>17.30</t>
  </si>
  <si>
    <t>17.50</t>
  </si>
  <si>
    <t xml:space="preserve">PLAN ESTRATÉGICO SECTORIAL  
2019 </t>
  </si>
  <si>
    <t xml:space="preserve">     -</t>
  </si>
  <si>
    <t xml:space="preserve">       -</t>
  </si>
  <si>
    <t>Observatorio Laboral de la Dirección de Empleo y Trabajo</t>
  </si>
  <si>
    <t>Magda Liliana Gonzalez</t>
  </si>
  <si>
    <t>mgonzalez@mintrabajo.gov.co</t>
  </si>
  <si>
    <t xml:space="preserve">Personas con Formación Titulada del SENA </t>
  </si>
  <si>
    <t>Tasa de  desempleo juvenil</t>
  </si>
  <si>
    <t>lsanchez@mintrabajo.gov.co</t>
  </si>
  <si>
    <t>Municipios atendidos en sensibilización a trabajadores, empleadores y entidades en materia de diálogo social y derechos fundamentales del trabajo.</t>
  </si>
  <si>
    <t>Nubia Isabel Páez</t>
  </si>
  <si>
    <t>npaez@mintrabajo.gov.co</t>
  </si>
  <si>
    <t>Angel Ricardo Peña</t>
  </si>
  <si>
    <t>apena@mintrabajo.gov.co</t>
  </si>
  <si>
    <t>Leidy Clariza  Iguaran</t>
  </si>
  <si>
    <t>liguaran@mintrabajo.gov.co</t>
  </si>
  <si>
    <t>BREVE DESCRIPCIÓN DE LAS ACCIONES REALIZADAS PARA ALCANZAR LA META DEL CUARTO TRIMESTRE</t>
  </si>
  <si>
    <t>Valor</t>
  </si>
  <si>
    <t>%</t>
  </si>
  <si>
    <t>Avance cuarto trimestre</t>
  </si>
  <si>
    <t>Acumulado a 3 trimestre</t>
  </si>
  <si>
    <r>
      <t xml:space="preserve">A 31 de diciembre se reportan  un acumulado de </t>
    </r>
    <r>
      <rPr>
        <b/>
        <sz val="12"/>
        <rFont val="Arial Narrow"/>
        <family val="2"/>
      </rPr>
      <t>400</t>
    </r>
    <r>
      <rPr>
        <sz val="11"/>
        <rFont val="Arial Narrow"/>
        <family val="2"/>
      </rPr>
      <t xml:space="preserve"> emprendimientos solidarios dinamizados en 26 departamentos y 104 municipios. 33 emprendimientos conformados por población en condición de víctima y 3 por población reincorporada , 164 con población vulnerable y 200  emprendimientos beneficiadas de la estrategia de compras públicas locales, estrategia que fortalece los canales de comercialización y generación de ingresos de productos y servicios de los pequeños productores. Se implementó 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
Lo anterior teniendo en cuenta que en PND “Pacto por Colombia, pacto por la equidad”, la UAEOS y la asociatividad solidaria se constituyen en instrumentos para promover la generación de ingresos</t>
    </r>
  </si>
  <si>
    <r>
      <t xml:space="preserve">De los procesos de fomento de asociatividad solidaria, se beneficiaron en el cuarto trimestre  </t>
    </r>
    <r>
      <rPr>
        <b/>
        <sz val="11"/>
        <rFont val="Arial Narrow"/>
        <family val="2"/>
      </rPr>
      <t xml:space="preserve">1624 </t>
    </r>
    <r>
      <rPr>
        <sz val="11"/>
        <rFont val="Arial Narrow"/>
        <family val="2"/>
      </rPr>
      <t xml:space="preserve">personas, para un total de </t>
    </r>
    <r>
      <rPr>
        <b/>
        <sz val="11"/>
        <rFont val="Arial Narrow"/>
        <family val="2"/>
      </rPr>
      <t>6124</t>
    </r>
    <r>
      <rPr>
        <sz val="11"/>
        <rFont val="Arial Narrow"/>
        <family val="2"/>
      </rPr>
      <t xml:space="preserve"> personas beneficiadas a nivel nacional, de los cuales se benefician 660 víctimas y 60 reincorporados</t>
    </r>
  </si>
  <si>
    <t xml:space="preserve">A 31 de diciembre se reporta un acumulado de  13 de las 10 Redes productivas planteadas como meta para la presente vigencia en los Departamentos de:(13) Departamentos: Cundinamarca (Fusagasugá), Huila (Neiva), Cauca (Popayán), Norte de Santander (Cúcuta y Ocaña –Presidencia -PDET), Meta (Villavicencio), Santander (Bucaramanga), Antioquia (Yarumal, Caucasia), Bolívar (Cartagena), Tolima (Ibagué), Guaviare (San José de Guaviare).Atlántico (Barranquilla), Amazonas (Leticia), Archipiélago de San Andrés, Providencia y Santa Catalina (San Andrés, Providencia)., realizando 15 ruedas de negocios, y 183 acuerdos firmados entre una organización de economía solidaria y los operadores de (MEN, ICBF, USPEC, Ejército entre otros).
Durante la vigencia 2019 a través de la estrategia d ecompras publicas locales se reportan mas de $ 15.500 millones de ingresos generados a través de los acuerdos comerciales en beneficio de las organizaciones soldiarias </t>
  </si>
  <si>
    <t xml:space="preserve">Durante la vigencia 2019 la UAEOS  actualizó los   programa de educación solidaria y el curso virtual de educación solidaria este último dirigido a servidores públicos el cual se implemento durante el segundo semestre y contó con una participación de  152 funcionarios inscritos: 78 de la UAEOS y 74 de otras entidades (ADR, ARL, ARN, DAFP, IDARTES, OIM, UAESP, UARIV, Gob Calda, Gob Antioquia, MinCIT, MinTIC, MEN, MinTrabajo, MinVivienda, PNUD, SES, U. Nacional ), el avance de esta actividad se encuentra en un 100%. </t>
  </si>
  <si>
    <t>La UAEOS presentó la propuesta normativa de reglamentación del art 164 del PND al Ministerio del Trabajo y en el Ministerio de Comercio, industria y turismo, para su revisión. De igual manera, ya se cuenta con la propuesta normativa de unificación del proceso de acreditación, pendiente de revisión con la Dirección Nacional para someterla a consulta pública.</t>
  </si>
  <si>
    <t xml:space="preserve">Se realizó la actualización del plan estadístico de la UAEOS de acuerdo a recomendaciones del DANE, se presentó el informe de seguimiento al DANE y se han realizado los informes estadísticos tanto internos como externos según la periodicidad establecida </t>
  </si>
  <si>
    <t>De acuerdo a los resultados de FURAG, se realizó un autodiagnóstico para identificar las acciones a seguir a través de plan de Trabajo, que permita cerrar las brechas identificadas. Y para que en la evaluación de vigencia 2019 que se realizará en la vigencia 2020 logremos alcanzar 85 del Índice de desempeño institucional Solidarias, para la vigencia 2018 la Entidad obtuvo un puntaje de 84,2.</t>
  </si>
  <si>
    <t>a 31 de diciembre se intervinieron  tres municipios en  donde implemento el Programa Formar Para Emprender en instituciones educativasr, dos (2) en Córdoba y una (1) en el Cesar:
En Córdoba: 
- INSTITUCIÓN EDUCATIVA JULIO C. MIRANDA “JUCEMI” municipio de San Antero
- INSTITUCIÓN EDUCATIVA EL CASTILLO municipio de San Bernardo del viento
En Cesar:
- INSTITUCIÓN EDUCATIVA SAN ALBERTO MAGNO “INESAM” municipio de San Alberto</t>
  </si>
  <si>
    <t>Se capacitaron 11,110 personas en curso básico de economía solidaria por parte de las entidades acreditadas a corte de 31 de septiembre 2019.
Se espera el avance total de la vigencia 2019 de las entidades acreditadas el 31 de enero del 2020, las entidades se encuentran compilando la informacion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</si>
</sst>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0.00;[Red]#,##0.00"/>
    <numFmt numFmtId="165" formatCode="#,##0;[Red]#,##0"/>
    <numFmt numFmtId="166" formatCode="0.0%"/>
    <numFmt numFmtId="167" formatCode="0.0"/>
    <numFmt numFmtId="168" formatCode="[$-10C0A]#,##0"/>
    <numFmt numFmtId="169" formatCode="[$-10C0A]#,##0.00"/>
    <numFmt numFmtId="170" formatCode="#,##0_ ;\-#,##0\ "/>
    <numFmt numFmtId="171" formatCode="#,##0.000;[Red]#,##0.000"/>
    <numFmt numFmtId="172" formatCode="#,##0.0000"/>
  </numFmts>
  <fonts count="22" x14ac:knownFonts="1">
    <font>
      <sz val="11"/>
      <color theme="1"/>
      <name val="Calibri"/>
      <family val="2"/>
      <scheme val="minor"/>
    </font>
    <font>
      <sz val="11"/>
      <color theme="1"/>
      <name val="Calibri"/>
      <family val="2"/>
      <scheme val="minor"/>
    </font>
    <font>
      <sz val="11"/>
      <color indexed="8"/>
      <name val="Calibri"/>
      <family val="2"/>
    </font>
    <font>
      <b/>
      <sz val="11"/>
      <name val="Calibri"/>
      <family val="2"/>
    </font>
    <font>
      <sz val="10"/>
      <name val="Verdana"/>
      <family val="2"/>
    </font>
    <font>
      <sz val="11"/>
      <color theme="1"/>
      <name val="Calibri"/>
      <family val="2"/>
    </font>
    <font>
      <sz val="11"/>
      <color theme="1"/>
      <name val="Arial Narrow"/>
      <family val="2"/>
    </font>
    <font>
      <sz val="11"/>
      <color indexed="8"/>
      <name val="Arial Narrow"/>
      <family val="2"/>
    </font>
    <font>
      <b/>
      <sz val="11"/>
      <name val="Arial Narrow"/>
      <family val="2"/>
    </font>
    <font>
      <sz val="11"/>
      <name val="Arial Narrow"/>
      <family val="2"/>
    </font>
    <font>
      <sz val="11"/>
      <color rgb="FFFF0000"/>
      <name val="Arial Narrow"/>
      <family val="2"/>
    </font>
    <font>
      <b/>
      <sz val="11"/>
      <color theme="0"/>
      <name val="Arial Narrow"/>
      <family val="2"/>
    </font>
    <font>
      <b/>
      <sz val="11"/>
      <color theme="0"/>
      <name val="Calibri"/>
      <family val="2"/>
    </font>
    <font>
      <b/>
      <sz val="12"/>
      <name val="Arial Narrow"/>
      <family val="2"/>
    </font>
    <font>
      <b/>
      <sz val="24"/>
      <name val="Arial Narrow"/>
      <family val="2"/>
    </font>
    <font>
      <sz val="11"/>
      <name val="Calibri"/>
      <family val="2"/>
    </font>
    <font>
      <u/>
      <sz val="11"/>
      <color theme="10"/>
      <name val="Calibri"/>
      <family val="2"/>
      <scheme val="minor"/>
    </font>
    <font>
      <u/>
      <sz val="11"/>
      <color theme="10"/>
      <name val="Arial Narrow"/>
      <family val="2"/>
    </font>
    <font>
      <sz val="11"/>
      <name val="Calibri"/>
      <family val="2"/>
      <scheme val="minor"/>
    </font>
    <font>
      <b/>
      <sz val="9"/>
      <color indexed="81"/>
      <name val="Tahoma"/>
      <family val="2"/>
    </font>
    <font>
      <sz val="9"/>
      <color indexed="81"/>
      <name val="Tahoma"/>
      <family val="2"/>
    </font>
    <font>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353588"/>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style="medium">
        <color indexed="64"/>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diagonal/>
    </border>
    <border>
      <left style="thin">
        <color auto="1"/>
      </left>
      <right/>
      <top/>
      <bottom style="medium">
        <color indexed="64"/>
      </bottom>
      <diagonal/>
    </border>
  </borders>
  <cellStyleXfs count="8">
    <xf numFmtId="0" fontId="0" fillId="0" borderId="0"/>
    <xf numFmtId="9" fontId="1" fillId="0" borderId="0" applyFont="0" applyFill="0" applyBorder="0" applyAlignment="0" applyProtection="0"/>
    <xf numFmtId="0" fontId="4" fillId="0" borderId="0"/>
    <xf numFmtId="9" fontId="2"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1" fillId="0" borderId="0"/>
    <xf numFmtId="41" fontId="1" fillId="0" borderId="0" applyFont="0" applyFill="0" applyBorder="0" applyAlignment="0" applyProtection="0"/>
  </cellStyleXfs>
  <cellXfs count="280">
    <xf numFmtId="0" fontId="0" fillId="0" borderId="0" xfId="0"/>
    <xf numFmtId="0" fontId="2" fillId="0" borderId="0" xfId="0" applyFont="1" applyBorder="1" applyAlignment="1">
      <alignment horizontal="center" vertical="center" wrapText="1"/>
    </xf>
    <xf numFmtId="3" fontId="3"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justify" vertical="center"/>
    </xf>
    <xf numFmtId="0" fontId="6" fillId="0" borderId="0" xfId="0" applyFont="1" applyAlignment="1">
      <alignment horizontal="justify" vertical="center"/>
    </xf>
    <xf numFmtId="3" fontId="9" fillId="2" borderId="1" xfId="0" applyNumberFormat="1" applyFont="1" applyFill="1" applyBorder="1" applyAlignment="1">
      <alignment horizontal="justify" vertical="center" wrapText="1"/>
    </xf>
    <xf numFmtId="3" fontId="9" fillId="2" borderId="1"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7" fillId="0" borderId="0" xfId="0" applyFont="1" applyBorder="1" applyAlignment="1">
      <alignment horizontal="justify" vertical="center" wrapText="1"/>
    </xf>
    <xf numFmtId="0" fontId="6" fillId="0" borderId="0" xfId="0" applyFont="1" applyFill="1" applyBorder="1" applyAlignment="1">
      <alignment horizontal="justify" vertical="center"/>
    </xf>
    <xf numFmtId="0" fontId="8" fillId="0" borderId="0" xfId="0" applyFont="1" applyFill="1" applyBorder="1" applyAlignment="1">
      <alignment horizontal="justify" vertical="center" wrapText="1"/>
    </xf>
    <xf numFmtId="0" fontId="2" fillId="0" borderId="0" xfId="0" applyFont="1" applyBorder="1" applyAlignment="1">
      <alignment vertical="center" wrapText="1"/>
    </xf>
    <xf numFmtId="0" fontId="7" fillId="0" borderId="0" xfId="0" applyFont="1" applyBorder="1" applyAlignment="1">
      <alignment vertical="center" wrapText="1"/>
    </xf>
    <xf numFmtId="3" fontId="12" fillId="2"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Fill="1" applyAlignment="1">
      <alignment horizontal="center" vertical="center"/>
    </xf>
    <xf numFmtId="0" fontId="6" fillId="0" borderId="0" xfId="0" applyFont="1" applyAlignment="1">
      <alignment horizontal="center" vertical="center"/>
    </xf>
    <xf numFmtId="0" fontId="9" fillId="0" borderId="0" xfId="0" applyFont="1" applyFill="1" applyBorder="1" applyAlignment="1">
      <alignment horizontal="justify" vertical="center" wrapText="1"/>
    </xf>
    <xf numFmtId="164"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justify" vertical="center" wrapText="1"/>
    </xf>
    <xf numFmtId="0" fontId="6" fillId="0" borderId="0" xfId="0" applyFont="1"/>
    <xf numFmtId="166" fontId="9" fillId="2" borderId="1" xfId="1" applyNumberFormat="1" applyFont="1" applyFill="1" applyBorder="1" applyAlignment="1">
      <alignment horizontal="center" vertical="center" wrapText="1"/>
    </xf>
    <xf numFmtId="0" fontId="14" fillId="0" borderId="0" xfId="0" applyFont="1" applyFill="1" applyBorder="1" applyAlignment="1">
      <alignment vertical="center" wrapText="1"/>
    </xf>
    <xf numFmtId="3" fontId="11" fillId="2" borderId="0" xfId="0" applyNumberFormat="1" applyFont="1" applyFill="1" applyBorder="1" applyAlignment="1">
      <alignment horizontal="center" vertical="center" wrapText="1"/>
    </xf>
    <xf numFmtId="0" fontId="9" fillId="2" borderId="1" xfId="0" applyFont="1" applyFill="1" applyBorder="1" applyAlignment="1" applyProtection="1">
      <alignment horizontal="justify" vertical="center" wrapText="1"/>
    </xf>
    <xf numFmtId="3" fontId="9" fillId="2" borderId="1" xfId="0" applyNumberFormat="1" applyFont="1" applyFill="1" applyBorder="1" applyAlignment="1">
      <alignment horizontal="left" vertical="center" wrapText="1"/>
    </xf>
    <xf numFmtId="3" fontId="8" fillId="2"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3" fontId="6" fillId="2" borderId="0" xfId="0" applyNumberFormat="1" applyFont="1" applyFill="1" applyAlignment="1">
      <alignment horizontal="center" vertical="center"/>
    </xf>
    <xf numFmtId="164" fontId="9" fillId="0" borderId="0" xfId="0" applyNumberFormat="1" applyFont="1" applyFill="1" applyAlignment="1">
      <alignment horizontal="center" vertical="center"/>
    </xf>
    <xf numFmtId="9" fontId="10" fillId="0" borderId="0" xfId="0" applyNumberFormat="1" applyFont="1" applyFill="1" applyBorder="1" applyAlignment="1" applyProtection="1">
      <alignment horizontal="center" vertical="center" wrapText="1"/>
    </xf>
    <xf numFmtId="3" fontId="6" fillId="0" borderId="0" xfId="0" applyNumberFormat="1" applyFont="1" applyFill="1" applyAlignment="1">
      <alignment horizontal="center" vertical="center"/>
    </xf>
    <xf numFmtId="10" fontId="6" fillId="0" borderId="0" xfId="1" applyNumberFormat="1" applyFont="1" applyFill="1" applyAlignment="1">
      <alignment horizontal="center" vertical="center"/>
    </xf>
    <xf numFmtId="0" fontId="6" fillId="0" borderId="0" xfId="0" applyFont="1" applyAlignment="1">
      <alignment horizontal="center" vertical="center" wrapText="1"/>
    </xf>
    <xf numFmtId="0" fontId="6" fillId="2" borderId="0" xfId="0" applyFont="1" applyFill="1" applyAlignment="1">
      <alignment horizontal="center" vertical="center"/>
    </xf>
    <xf numFmtId="164" fontId="9" fillId="0" borderId="0" xfId="0" applyNumberFormat="1" applyFont="1" applyAlignment="1">
      <alignment horizontal="center" vertical="center"/>
    </xf>
    <xf numFmtId="3" fontId="6" fillId="0" borderId="0" xfId="0" applyNumberFormat="1" applyFont="1" applyAlignment="1">
      <alignment horizontal="center" vertical="center"/>
    </xf>
    <xf numFmtId="0" fontId="6" fillId="0" borderId="0" xfId="0" applyFont="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1" xfId="0" applyFont="1" applyFill="1" applyBorder="1" applyAlignment="1">
      <alignment horizontal="center" vertical="center"/>
    </xf>
    <xf numFmtId="0" fontId="6" fillId="2" borderId="1" xfId="0" applyFont="1" applyFill="1" applyBorder="1"/>
    <xf numFmtId="0" fontId="9" fillId="2" borderId="1" xfId="0" applyFont="1" applyFill="1" applyBorder="1" applyAlignment="1">
      <alignment vertical="center" wrapText="1"/>
    </xf>
    <xf numFmtId="9" fontId="6" fillId="2" borderId="1"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18" fillId="2" borderId="1" xfId="0" applyFont="1" applyFill="1" applyBorder="1" applyAlignment="1" applyProtection="1">
      <alignment horizontal="justify" vertical="center" wrapText="1"/>
    </xf>
    <xf numFmtId="0" fontId="6" fillId="2" borderId="1" xfId="0" applyFont="1" applyFill="1" applyBorder="1" applyAlignment="1">
      <alignment horizontal="left"/>
    </xf>
    <xf numFmtId="164" fontId="9" fillId="4" borderId="1" xfId="0" applyNumberFormat="1" applyFont="1" applyFill="1" applyBorder="1" applyAlignment="1">
      <alignment horizontal="justify" vertical="center" wrapText="1"/>
    </xf>
    <xf numFmtId="3" fontId="9" fillId="4" borderId="1"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3" fontId="9" fillId="4" borderId="1" xfId="0" applyNumberFormat="1" applyFont="1" applyFill="1" applyBorder="1" applyAlignment="1">
      <alignment horizontal="justify" vertical="center" wrapText="1"/>
    </xf>
    <xf numFmtId="3" fontId="9"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wrapText="1"/>
    </xf>
    <xf numFmtId="3" fontId="9" fillId="4" borderId="1" xfId="6" applyNumberFormat="1" applyFont="1" applyFill="1" applyBorder="1" applyAlignment="1">
      <alignment horizontal="center" vertical="center" wrapText="1"/>
    </xf>
    <xf numFmtId="165" fontId="9" fillId="4" borderId="1" xfId="6" applyNumberFormat="1" applyFont="1" applyFill="1" applyBorder="1" applyAlignment="1">
      <alignment horizontal="center" vertical="center" wrapText="1"/>
    </xf>
    <xf numFmtId="3" fontId="9" fillId="0" borderId="1" xfId="6" applyNumberFormat="1" applyFont="1" applyFill="1" applyBorder="1" applyAlignment="1">
      <alignment horizontal="center" vertical="center" wrapText="1"/>
    </xf>
    <xf numFmtId="171" fontId="9" fillId="4" borderId="1" xfId="6" applyNumberFormat="1" applyFont="1" applyFill="1" applyBorder="1" applyAlignment="1">
      <alignment horizontal="center" vertical="center" wrapText="1"/>
    </xf>
    <xf numFmtId="172" fontId="9" fillId="4" borderId="1" xfId="6" applyNumberFormat="1" applyFont="1" applyFill="1" applyBorder="1" applyAlignment="1">
      <alignment horizontal="center" vertical="center" wrapText="1"/>
    </xf>
    <xf numFmtId="170" fontId="9" fillId="2" borderId="1" xfId="7" applyNumberFormat="1" applyFont="1" applyFill="1" applyBorder="1" applyAlignment="1" applyProtection="1">
      <alignment horizontal="center" vertical="center" wrapText="1"/>
    </xf>
    <xf numFmtId="164" fontId="9" fillId="4" borderId="6" xfId="0" applyNumberFormat="1" applyFont="1" applyFill="1" applyBorder="1" applyAlignment="1">
      <alignment horizontal="justify" vertical="center" wrapText="1"/>
    </xf>
    <xf numFmtId="3" fontId="9" fillId="4" borderId="6" xfId="0" applyNumberFormat="1" applyFont="1" applyFill="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Border="1" applyAlignment="1">
      <alignment horizontal="justify" vertical="center" wrapText="1"/>
    </xf>
    <xf numFmtId="9" fontId="6" fillId="0" borderId="1" xfId="0" applyNumberFormat="1" applyFont="1" applyBorder="1" applyAlignment="1">
      <alignment horizontal="justify" vertical="center" wrapText="1"/>
    </xf>
    <xf numFmtId="0" fontId="9" fillId="0" borderId="1" xfId="0" applyFont="1" applyFill="1" applyBorder="1" applyAlignment="1" applyProtection="1">
      <alignment horizontal="justify" vertical="center" wrapText="1"/>
    </xf>
    <xf numFmtId="164" fontId="9" fillId="4" borderId="1" xfId="6"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4" borderId="2" xfId="0" applyNumberFormat="1" applyFont="1" applyFill="1" applyBorder="1" applyAlignment="1">
      <alignment horizontal="justify" vertical="center" wrapText="1"/>
    </xf>
    <xf numFmtId="3" fontId="9" fillId="2" borderId="1" xfId="6" applyNumberFormat="1" applyFont="1" applyFill="1" applyBorder="1" applyAlignment="1">
      <alignment horizontal="center" vertical="center" wrapText="1"/>
    </xf>
    <xf numFmtId="165" fontId="9" fillId="2" borderId="1" xfId="6" applyNumberFormat="1" applyFont="1" applyFill="1" applyBorder="1" applyAlignment="1">
      <alignment horizontal="center" vertical="center" wrapText="1"/>
    </xf>
    <xf numFmtId="0" fontId="6" fillId="2" borderId="3" xfId="0" applyFont="1" applyFill="1" applyBorder="1" applyAlignment="1">
      <alignment horizontal="left" wrapText="1"/>
    </xf>
    <xf numFmtId="0" fontId="6" fillId="2" borderId="3" xfId="0" applyFont="1" applyFill="1" applyBorder="1" applyAlignment="1" applyProtection="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9" fontId="6" fillId="4" borderId="1" xfId="0" applyNumberFormat="1" applyFont="1" applyFill="1" applyBorder="1" applyAlignment="1">
      <alignment horizontal="center" vertical="center" wrapText="1"/>
    </xf>
    <xf numFmtId="0" fontId="6" fillId="4" borderId="3" xfId="0" applyFont="1" applyFill="1" applyBorder="1" applyAlignment="1">
      <alignment horizontal="left" vertical="center" wrapText="1"/>
    </xf>
    <xf numFmtId="9" fontId="9" fillId="2" borderId="1" xfId="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6" applyFont="1" applyFill="1" applyBorder="1" applyAlignment="1" applyProtection="1">
      <alignment horizontal="center" vertical="center" wrapText="1"/>
    </xf>
    <xf numFmtId="170" fontId="9" fillId="4" borderId="1" xfId="7" applyNumberFormat="1" applyFont="1" applyFill="1" applyBorder="1" applyAlignment="1" applyProtection="1">
      <alignment horizontal="center" vertical="center" wrapText="1"/>
    </xf>
    <xf numFmtId="0" fontId="9" fillId="4" borderId="1" xfId="0" applyFont="1" applyFill="1" applyBorder="1" applyAlignment="1" applyProtection="1">
      <alignment horizontal="justify" vertical="center" wrapText="1"/>
    </xf>
    <xf numFmtId="0" fontId="9" fillId="4" borderId="1" xfId="0" applyFont="1" applyFill="1" applyBorder="1" applyAlignment="1">
      <alignment vertical="center" wrapText="1"/>
    </xf>
    <xf numFmtId="0" fontId="6" fillId="4" borderId="1" xfId="0" applyFont="1" applyFill="1" applyBorder="1" applyAlignment="1">
      <alignment horizontal="left" wrapText="1"/>
    </xf>
    <xf numFmtId="3" fontId="12" fillId="4" borderId="1"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168" fontId="9" fillId="4" borderId="1" xfId="0" applyNumberFormat="1" applyFont="1" applyFill="1" applyBorder="1" applyAlignment="1" applyProtection="1">
      <alignment horizontal="center" vertical="center" wrapText="1"/>
      <protection locked="0"/>
    </xf>
    <xf numFmtId="0" fontId="9" fillId="4" borderId="2" xfId="0" applyFont="1" applyFill="1" applyBorder="1" applyAlignment="1" applyProtection="1">
      <alignment horizontal="justify" vertical="center" wrapText="1"/>
    </xf>
    <xf numFmtId="0" fontId="9" fillId="4" borderId="2" xfId="0" applyFont="1" applyFill="1" applyBorder="1" applyAlignment="1">
      <alignment vertical="center" wrapText="1"/>
    </xf>
    <xf numFmtId="3" fontId="9" fillId="4" borderId="2" xfId="0" applyNumberFormat="1" applyFont="1" applyFill="1" applyBorder="1" applyAlignment="1">
      <alignment horizontal="left" vertical="center" wrapText="1"/>
    </xf>
    <xf numFmtId="169" fontId="6" fillId="4" borderId="1" xfId="2" applyNumberFormat="1" applyFont="1" applyFill="1" applyBorder="1" applyAlignment="1" applyProtection="1">
      <alignment horizontal="center" vertical="center" wrapText="1"/>
      <protection locked="0"/>
    </xf>
    <xf numFmtId="1" fontId="6" fillId="4" borderId="1" xfId="2" applyNumberFormat="1" applyFont="1" applyFill="1" applyBorder="1" applyAlignment="1" applyProtection="1">
      <alignment horizontal="center" vertical="center" wrapText="1"/>
    </xf>
    <xf numFmtId="1" fontId="9" fillId="4" borderId="1" xfId="0" applyNumberFormat="1" applyFont="1" applyFill="1" applyBorder="1" applyAlignment="1" applyProtection="1">
      <alignment horizontal="center" vertical="center" wrapText="1"/>
    </xf>
    <xf numFmtId="1" fontId="6" fillId="4" borderId="1" xfId="0" applyNumberFormat="1" applyFont="1" applyFill="1" applyBorder="1" applyAlignment="1" applyProtection="1">
      <alignment horizontal="center" vertical="center" wrapText="1"/>
    </xf>
    <xf numFmtId="9" fontId="6" fillId="4" borderId="1" xfId="0" applyNumberFormat="1" applyFont="1" applyFill="1" applyBorder="1" applyAlignment="1" applyProtection="1">
      <alignment horizontal="left" vertical="center" wrapText="1"/>
    </xf>
    <xf numFmtId="0" fontId="9" fillId="4" borderId="1" xfId="0" applyFont="1" applyFill="1" applyBorder="1" applyAlignment="1" applyProtection="1">
      <alignment vertical="center" wrapText="1"/>
    </xf>
    <xf numFmtId="0" fontId="6" fillId="4" borderId="1" xfId="0" applyFont="1" applyFill="1" applyBorder="1" applyAlignment="1" applyProtection="1">
      <alignment horizontal="center" vertical="center" wrapText="1"/>
    </xf>
    <xf numFmtId="9" fontId="6" fillId="4" borderId="1" xfId="0" applyNumberFormat="1" applyFont="1" applyFill="1" applyBorder="1" applyAlignment="1" applyProtection="1">
      <alignment horizontal="center" vertical="center" wrapText="1"/>
    </xf>
    <xf numFmtId="0" fontId="6" fillId="4" borderId="1" xfId="0" applyFont="1" applyFill="1" applyBorder="1" applyAlignment="1">
      <alignment horizontal="center" wrapText="1"/>
    </xf>
    <xf numFmtId="9" fontId="9" fillId="4" borderId="1" xfId="0" applyNumberFormat="1" applyFont="1" applyFill="1" applyBorder="1" applyAlignment="1" applyProtection="1">
      <alignment horizontal="left" vertical="center" wrapText="1"/>
    </xf>
    <xf numFmtId="9" fontId="9" fillId="4" borderId="1" xfId="1" applyFont="1" applyFill="1" applyBorder="1" applyAlignment="1" applyProtection="1">
      <alignment horizontal="center" vertical="center" wrapText="1"/>
      <protection locked="0"/>
    </xf>
    <xf numFmtId="9" fontId="9" fillId="4" borderId="1" xfId="0" applyNumberFormat="1" applyFont="1" applyFill="1" applyBorder="1" applyAlignment="1" applyProtection="1">
      <alignment horizontal="center" vertical="center" wrapText="1"/>
    </xf>
    <xf numFmtId="166" fontId="6" fillId="4" borderId="1" xfId="0" applyNumberFormat="1" applyFont="1" applyFill="1" applyBorder="1" applyAlignment="1" applyProtection="1">
      <alignment horizontal="center" vertical="center" wrapText="1"/>
    </xf>
    <xf numFmtId="165" fontId="9" fillId="4" borderId="1" xfId="0" applyNumberFormat="1" applyFont="1" applyFill="1" applyBorder="1" applyAlignment="1">
      <alignment horizontal="center" vertical="center" wrapText="1"/>
    </xf>
    <xf numFmtId="0" fontId="6" fillId="4" borderId="1" xfId="0" applyFont="1" applyFill="1" applyBorder="1"/>
    <xf numFmtId="0" fontId="9" fillId="4" borderId="1" xfId="6"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xf>
    <xf numFmtId="164" fontId="9" fillId="4" borderId="6" xfId="0" applyNumberFormat="1" applyFont="1" applyFill="1" applyBorder="1" applyAlignment="1">
      <alignment horizontal="center" vertical="center" wrapText="1"/>
    </xf>
    <xf numFmtId="3" fontId="9" fillId="4" borderId="6" xfId="0" applyNumberFormat="1" applyFont="1" applyFill="1" applyBorder="1" applyAlignment="1">
      <alignment horizontal="center" vertical="center" wrapText="1"/>
    </xf>
    <xf numFmtId="3" fontId="9" fillId="4" borderId="6" xfId="0" applyNumberFormat="1" applyFont="1" applyFill="1" applyBorder="1" applyAlignment="1">
      <alignment horizontal="left" vertical="center" wrapText="1"/>
    </xf>
    <xf numFmtId="3" fontId="16" fillId="4" borderId="8" xfId="5" applyNumberFormat="1" applyFill="1" applyBorder="1" applyAlignment="1">
      <alignment horizontal="justify" vertical="center" wrapText="1"/>
    </xf>
    <xf numFmtId="3" fontId="16" fillId="2" borderId="10" xfId="5" applyNumberFormat="1" applyFill="1" applyBorder="1" applyAlignment="1">
      <alignment horizontal="justify" vertical="center" wrapText="1"/>
    </xf>
    <xf numFmtId="3" fontId="9" fillId="4" borderId="10" xfId="0" applyNumberFormat="1" applyFont="1" applyFill="1" applyBorder="1" applyAlignment="1">
      <alignment horizontal="left" vertical="center" wrapText="1"/>
    </xf>
    <xf numFmtId="3" fontId="17" fillId="2" borderId="10" xfId="5" applyNumberFormat="1" applyFont="1" applyFill="1" applyBorder="1" applyAlignment="1">
      <alignment horizontal="left" vertical="center" wrapText="1"/>
    </xf>
    <xf numFmtId="0" fontId="16" fillId="2" borderId="10" xfId="5" applyFill="1" applyBorder="1" applyAlignment="1">
      <alignment horizontal="left" vertical="center"/>
    </xf>
    <xf numFmtId="3" fontId="16" fillId="4" borderId="10" xfId="5" applyNumberFormat="1" applyFill="1" applyBorder="1" applyAlignment="1">
      <alignment horizontal="justify" vertical="center" wrapText="1"/>
    </xf>
    <xf numFmtId="0" fontId="16" fillId="4" borderId="10" xfId="5" applyFill="1" applyBorder="1" applyAlignment="1">
      <alignment horizontal="left" vertical="center"/>
    </xf>
    <xf numFmtId="3" fontId="17" fillId="4" borderId="10" xfId="5"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3" fontId="16" fillId="4" borderId="10" xfId="5" applyNumberFormat="1" applyFill="1" applyBorder="1" applyAlignment="1">
      <alignment vertical="center" wrapText="1"/>
    </xf>
    <xf numFmtId="3" fontId="9" fillId="2" borderId="12" xfId="0" applyNumberFormat="1" applyFont="1" applyFill="1" applyBorder="1" applyAlignment="1">
      <alignment vertical="center" wrapText="1"/>
    </xf>
    <xf numFmtId="164" fontId="9" fillId="2" borderId="12" xfId="0" applyNumberFormat="1" applyFont="1" applyFill="1" applyBorder="1" applyAlignment="1">
      <alignment horizontal="justify" vertical="center" wrapText="1"/>
    </xf>
    <xf numFmtId="3" fontId="9" fillId="2" borderId="12"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3" fontId="9" fillId="2" borderId="12" xfId="0" applyNumberFormat="1" applyFont="1" applyFill="1" applyBorder="1" applyAlignment="1">
      <alignment horizontal="justify" vertical="center" wrapText="1"/>
    </xf>
    <xf numFmtId="3" fontId="9" fillId="2" borderId="12" xfId="0" applyNumberFormat="1" applyFont="1" applyFill="1" applyBorder="1" applyAlignment="1">
      <alignment horizontal="left" vertical="center" wrapText="1"/>
    </xf>
    <xf numFmtId="3" fontId="9" fillId="2" borderId="13" xfId="0" applyNumberFormat="1" applyFont="1" applyFill="1" applyBorder="1" applyAlignment="1">
      <alignment horizontal="left" vertical="center" wrapText="1"/>
    </xf>
    <xf numFmtId="4" fontId="9" fillId="4" borderId="6" xfId="0" applyNumberFormat="1" applyFont="1" applyFill="1" applyBorder="1" applyAlignment="1">
      <alignment horizontal="center" vertical="center" wrapText="1"/>
    </xf>
    <xf numFmtId="3" fontId="17" fillId="4" borderId="8" xfId="5" applyNumberFormat="1" applyFont="1" applyFill="1" applyBorder="1" applyAlignment="1">
      <alignment horizontal="left" vertical="center" wrapText="1"/>
    </xf>
    <xf numFmtId="164" fontId="9" fillId="4" borderId="12" xfId="0" applyNumberFormat="1" applyFont="1" applyFill="1" applyBorder="1" applyAlignment="1">
      <alignment horizontal="justify" vertical="center" wrapText="1"/>
    </xf>
    <xf numFmtId="0" fontId="9" fillId="4" borderId="12" xfId="0" applyFont="1" applyFill="1" applyBorder="1" applyAlignment="1" applyProtection="1">
      <alignment horizontal="center" vertical="center" wrapText="1"/>
    </xf>
    <xf numFmtId="3" fontId="9" fillId="4" borderId="12" xfId="0" applyNumberFormat="1" applyFont="1" applyFill="1" applyBorder="1" applyAlignment="1" applyProtection="1">
      <alignment horizontal="center" vertical="center" wrapText="1"/>
    </xf>
    <xf numFmtId="0" fontId="9" fillId="4" borderId="12" xfId="0" applyFont="1" applyFill="1" applyBorder="1" applyAlignment="1" applyProtection="1">
      <alignment horizontal="justify" vertical="center" wrapText="1"/>
    </xf>
    <xf numFmtId="3" fontId="9" fillId="4" borderId="12" xfId="0" applyNumberFormat="1" applyFont="1" applyFill="1" applyBorder="1" applyAlignment="1">
      <alignment horizontal="justify" vertical="center" wrapText="1"/>
    </xf>
    <xf numFmtId="0" fontId="6" fillId="4" borderId="12" xfId="0" applyFont="1" applyFill="1" applyBorder="1" applyAlignment="1">
      <alignment horizontal="left" wrapText="1"/>
    </xf>
    <xf numFmtId="3" fontId="12" fillId="4" borderId="18" xfId="0" applyNumberFormat="1" applyFont="1" applyFill="1" applyBorder="1" applyAlignment="1">
      <alignment horizontal="center" vertical="center" wrapText="1"/>
    </xf>
    <xf numFmtId="0" fontId="6" fillId="4" borderId="12" xfId="0" applyFont="1" applyFill="1" applyBorder="1" applyAlignment="1" applyProtection="1">
      <alignment horizontal="left" vertical="center" wrapText="1"/>
    </xf>
    <xf numFmtId="0" fontId="17" fillId="4" borderId="13" xfId="5" applyFont="1" applyFill="1" applyBorder="1" applyAlignment="1" applyProtection="1">
      <alignment horizontal="left" vertical="center" wrapText="1"/>
    </xf>
    <xf numFmtId="164" fontId="9" fillId="2" borderId="6" xfId="0" applyNumberFormat="1" applyFont="1" applyFill="1" applyBorder="1" applyAlignment="1">
      <alignment horizontal="justify" vertical="center" wrapText="1"/>
    </xf>
    <xf numFmtId="3" fontId="9" fillId="2" borderId="6"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3" fontId="9" fillId="2" borderId="6" xfId="0" applyNumberFormat="1" applyFont="1" applyFill="1" applyBorder="1" applyAlignment="1">
      <alignment horizontal="justify" vertical="center" wrapText="1"/>
    </xf>
    <xf numFmtId="3" fontId="9" fillId="2" borderId="6" xfId="0" applyNumberFormat="1" applyFont="1" applyFill="1" applyBorder="1" applyAlignment="1">
      <alignment horizontal="left" vertical="center" wrapText="1"/>
    </xf>
    <xf numFmtId="3" fontId="9" fillId="2" borderId="8" xfId="0" applyNumberFormat="1" applyFont="1" applyFill="1" applyBorder="1" applyAlignment="1">
      <alignment horizontal="left" vertical="center" wrapText="1"/>
    </xf>
    <xf numFmtId="165" fontId="9" fillId="4" borderId="6" xfId="0" applyNumberFormat="1" applyFont="1" applyFill="1" applyBorder="1" applyAlignment="1">
      <alignment horizontal="center" vertical="center" wrapText="1"/>
    </xf>
    <xf numFmtId="3" fontId="16" fillId="2" borderId="10" xfId="5" applyNumberFormat="1" applyFill="1" applyBorder="1" applyAlignment="1">
      <alignment horizontal="left" vertical="center" wrapText="1"/>
    </xf>
    <xf numFmtId="3" fontId="9" fillId="4" borderId="12" xfId="0" applyNumberFormat="1" applyFont="1" applyFill="1" applyBorder="1" applyAlignment="1">
      <alignment horizontal="center" vertical="center" wrapText="1"/>
    </xf>
    <xf numFmtId="164" fontId="9" fillId="4" borderId="12" xfId="0"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3" fontId="9" fillId="4" borderId="12" xfId="0" applyNumberFormat="1" applyFont="1" applyFill="1" applyBorder="1" applyAlignment="1">
      <alignment horizontal="left" vertical="center" wrapText="1"/>
    </xf>
    <xf numFmtId="3" fontId="17" fillId="4" borderId="13" xfId="5" applyNumberFormat="1" applyFont="1" applyFill="1" applyBorder="1" applyAlignment="1">
      <alignment horizontal="left" vertical="center" wrapText="1"/>
    </xf>
    <xf numFmtId="9" fontId="9" fillId="4" borderId="12" xfId="0" applyNumberFormat="1" applyFont="1" applyFill="1" applyBorder="1" applyAlignment="1" applyProtection="1">
      <alignment horizontal="center" vertical="center" wrapText="1"/>
    </xf>
    <xf numFmtId="0" fontId="21" fillId="4" borderId="12" xfId="0" applyFont="1" applyFill="1" applyBorder="1" applyAlignment="1" applyProtection="1">
      <alignment horizontal="justify" vertical="center" wrapText="1"/>
    </xf>
    <xf numFmtId="3" fontId="21" fillId="4" borderId="12" xfId="0" applyNumberFormat="1" applyFont="1" applyFill="1" applyBorder="1" applyAlignment="1">
      <alignment horizontal="justify" vertical="center" wrapText="1"/>
    </xf>
    <xf numFmtId="3" fontId="16" fillId="4" borderId="13" xfId="5" applyNumberFormat="1" applyFill="1" applyBorder="1" applyAlignment="1">
      <alignment horizontal="left" vertical="center" wrapText="1"/>
    </xf>
    <xf numFmtId="0" fontId="6" fillId="2" borderId="6" xfId="0" applyFont="1" applyFill="1" applyBorder="1" applyAlignment="1">
      <alignment horizontal="left" wrapText="1"/>
    </xf>
    <xf numFmtId="0" fontId="6" fillId="2" borderId="6" xfId="0" applyFont="1" applyFill="1" applyBorder="1" applyAlignment="1">
      <alignment horizontal="center" vertical="center" wrapText="1"/>
    </xf>
    <xf numFmtId="3" fontId="16" fillId="2" borderId="8" xfId="5" applyNumberFormat="1" applyFill="1" applyBorder="1" applyAlignment="1">
      <alignment vertical="center" wrapText="1"/>
    </xf>
    <xf numFmtId="0" fontId="17" fillId="2" borderId="19" xfId="5" applyFont="1" applyFill="1" applyBorder="1" applyAlignment="1" applyProtection="1">
      <alignment horizontal="left" vertical="center" wrapText="1"/>
    </xf>
    <xf numFmtId="0" fontId="16" fillId="4" borderId="10" xfId="5" applyFill="1" applyBorder="1" applyAlignment="1">
      <alignment horizontal="left"/>
    </xf>
    <xf numFmtId="0" fontId="16" fillId="2" borderId="10" xfId="5" applyFill="1" applyBorder="1" applyAlignment="1">
      <alignment horizontal="left"/>
    </xf>
    <xf numFmtId="0" fontId="6" fillId="4" borderId="12" xfId="0" applyFont="1" applyFill="1" applyBorder="1"/>
    <xf numFmtId="0" fontId="6" fillId="4" borderId="12" xfId="0" applyFont="1" applyFill="1" applyBorder="1" applyAlignment="1">
      <alignment horizontal="center" vertical="center"/>
    </xf>
    <xf numFmtId="9" fontId="6" fillId="4" borderId="12" xfId="0" applyNumberFormat="1" applyFont="1" applyFill="1" applyBorder="1" applyAlignment="1">
      <alignment horizontal="center" vertical="center" wrapText="1"/>
    </xf>
    <xf numFmtId="167" fontId="9" fillId="4" borderId="12" xfId="0" applyNumberFormat="1" applyFont="1" applyFill="1" applyBorder="1" applyAlignment="1">
      <alignment horizontal="center" vertical="center" wrapText="1"/>
    </xf>
    <xf numFmtId="0" fontId="6" fillId="4" borderId="17" xfId="0" applyFont="1" applyFill="1" applyBorder="1" applyAlignment="1">
      <alignment horizontal="left" vertical="center" wrapText="1"/>
    </xf>
    <xf numFmtId="0" fontId="16" fillId="4" borderId="13" xfId="5" applyFill="1" applyBorder="1" applyAlignment="1">
      <alignment horizontal="left" vertical="center"/>
    </xf>
    <xf numFmtId="3" fontId="16" fillId="2" borderId="13" xfId="5" applyNumberFormat="1" applyFill="1" applyBorder="1" applyAlignment="1">
      <alignment horizontal="justify" vertical="center" wrapText="1"/>
    </xf>
    <xf numFmtId="3" fontId="16" fillId="4" borderId="10" xfId="5" applyNumberFormat="1" applyFill="1" applyBorder="1" applyAlignment="1">
      <alignment horizontal="left" vertical="center" wrapText="1"/>
    </xf>
    <xf numFmtId="3" fontId="9" fillId="2" borderId="5"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4" borderId="2" xfId="0" applyFont="1" applyFill="1" applyBorder="1" applyAlignment="1" applyProtection="1">
      <alignment horizontal="center" vertical="center" wrapText="1"/>
    </xf>
    <xf numFmtId="1" fontId="6" fillId="4" borderId="2" xfId="0" applyNumberFormat="1" applyFont="1" applyFill="1" applyBorder="1" applyAlignment="1" applyProtection="1">
      <alignment horizontal="center" vertical="center" wrapText="1"/>
    </xf>
    <xf numFmtId="1" fontId="9" fillId="4" borderId="2" xfId="0" applyNumberFormat="1" applyFont="1" applyFill="1" applyBorder="1" applyAlignment="1" applyProtection="1">
      <alignment horizontal="center" vertical="center" wrapText="1"/>
    </xf>
    <xf numFmtId="166" fontId="6" fillId="4" borderId="2" xfId="0" applyNumberFormat="1" applyFont="1" applyFill="1" applyBorder="1" applyAlignment="1" applyProtection="1">
      <alignment horizontal="center" vertical="center" wrapText="1"/>
    </xf>
    <xf numFmtId="1" fontId="9" fillId="4" borderId="17" xfId="0" applyNumberFormat="1" applyFont="1" applyFill="1" applyBorder="1" applyAlignment="1">
      <alignment horizontal="center" vertical="center" wrapText="1"/>
    </xf>
    <xf numFmtId="3" fontId="11" fillId="3" borderId="4"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9" fillId="4" borderId="17" xfId="0" applyNumberFormat="1" applyFont="1" applyFill="1" applyBorder="1" applyAlignment="1">
      <alignment horizontal="center" vertical="center" wrapText="1"/>
    </xf>
    <xf numFmtId="3" fontId="11" fillId="3" borderId="0" xfId="0" applyNumberFormat="1" applyFont="1" applyFill="1" applyBorder="1" applyAlignment="1">
      <alignment horizontal="center" vertical="center" wrapText="1"/>
    </xf>
    <xf numFmtId="3" fontId="11" fillId="3" borderId="18"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3" fontId="9" fillId="5" borderId="6" xfId="0" applyNumberFormat="1" applyFont="1" applyFill="1" applyBorder="1" applyAlignment="1">
      <alignment horizontal="center" vertical="center" wrapText="1"/>
    </xf>
    <xf numFmtId="166" fontId="9" fillId="5" borderId="1" xfId="1" applyNumberFormat="1" applyFont="1" applyFill="1" applyBorder="1" applyAlignment="1">
      <alignment horizontal="center" vertical="center" wrapText="1"/>
    </xf>
    <xf numFmtId="3" fontId="9" fillId="5" borderId="1" xfId="6" applyNumberFormat="1" applyFont="1" applyFill="1" applyBorder="1" applyAlignment="1">
      <alignment horizontal="center" vertical="center" wrapText="1"/>
    </xf>
    <xf numFmtId="166" fontId="8" fillId="5" borderId="1" xfId="1"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165" fontId="9" fillId="5" borderId="1" xfId="6"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9" fontId="9" fillId="5" borderId="1" xfId="1" applyFont="1" applyFill="1" applyBorder="1" applyAlignment="1">
      <alignment horizontal="center" vertical="center" wrapText="1"/>
    </xf>
    <xf numFmtId="0" fontId="9" fillId="5" borderId="2" xfId="0" applyFont="1" applyFill="1" applyBorder="1" applyAlignment="1" applyProtection="1">
      <alignment horizontal="center" vertical="center" wrapText="1"/>
    </xf>
    <xf numFmtId="1" fontId="9" fillId="5" borderId="1" xfId="0" applyNumberFormat="1" applyFont="1" applyFill="1" applyBorder="1" applyAlignment="1">
      <alignment horizontal="center" vertical="center" wrapText="1"/>
    </xf>
    <xf numFmtId="1" fontId="6" fillId="5" borderId="2" xfId="0" applyNumberFormat="1" applyFont="1" applyFill="1" applyBorder="1" applyAlignment="1" applyProtection="1">
      <alignment horizontal="center" vertical="center" wrapText="1"/>
    </xf>
    <xf numFmtId="3" fontId="8" fillId="5" borderId="1" xfId="0" applyNumberFormat="1" applyFont="1" applyFill="1" applyBorder="1" applyAlignment="1">
      <alignment horizontal="center" vertical="center" wrapText="1"/>
    </xf>
    <xf numFmtId="1" fontId="9" fillId="5" borderId="2" xfId="0" applyNumberFormat="1" applyFont="1" applyFill="1" applyBorder="1" applyAlignment="1" applyProtection="1">
      <alignment horizontal="center" vertical="center" wrapText="1"/>
    </xf>
    <xf numFmtId="166" fontId="6" fillId="5" borderId="2" xfId="0" applyNumberFormat="1" applyFont="1" applyFill="1" applyBorder="1" applyAlignment="1" applyProtection="1">
      <alignment horizontal="center" vertical="center" wrapText="1"/>
    </xf>
    <xf numFmtId="164" fontId="9" fillId="5" borderId="12" xfId="0" applyNumberFormat="1" applyFont="1" applyFill="1" applyBorder="1" applyAlignment="1">
      <alignment horizontal="center" vertical="center" wrapText="1"/>
    </xf>
    <xf numFmtId="3" fontId="9" fillId="5" borderId="12" xfId="0" applyNumberFormat="1" applyFont="1" applyFill="1" applyBorder="1" applyAlignment="1" applyProtection="1">
      <alignment horizontal="center" vertical="center" wrapText="1"/>
    </xf>
    <xf numFmtId="164" fontId="9" fillId="5" borderId="6" xfId="0" applyNumberFormat="1" applyFont="1" applyFill="1" applyBorder="1" applyAlignment="1">
      <alignment horizontal="center" vertical="center" wrapText="1"/>
    </xf>
    <xf numFmtId="3" fontId="9" fillId="5" borderId="12" xfId="0" applyNumberFormat="1" applyFont="1" applyFill="1" applyBorder="1" applyAlignment="1">
      <alignment horizontal="justify" vertical="center" wrapText="1"/>
    </xf>
    <xf numFmtId="9" fontId="9" fillId="5" borderId="1" xfId="1" applyFont="1" applyFill="1" applyBorder="1" applyAlignment="1">
      <alignment horizontal="justify" vertical="center" wrapText="1"/>
    </xf>
    <xf numFmtId="3" fontId="9" fillId="5" borderId="12" xfId="0" applyNumberFormat="1" applyFont="1" applyFill="1" applyBorder="1" applyAlignment="1">
      <alignment horizontal="center" vertical="center" wrapText="1"/>
    </xf>
    <xf numFmtId="9" fontId="9" fillId="5" borderId="12" xfId="0" applyNumberFormat="1" applyFont="1" applyFill="1" applyBorder="1" applyAlignment="1" applyProtection="1">
      <alignment horizontal="center" vertical="center" wrapText="1"/>
    </xf>
    <xf numFmtId="3" fontId="9" fillId="5" borderId="5" xfId="0" applyNumberFormat="1" applyFont="1" applyFill="1" applyBorder="1" applyAlignment="1">
      <alignment horizontal="center" vertical="center" wrapText="1"/>
    </xf>
    <xf numFmtId="0" fontId="9" fillId="5" borderId="1" xfId="6" applyFont="1" applyFill="1" applyBorder="1" applyAlignment="1" applyProtection="1">
      <alignment horizontal="center" vertical="center" wrapText="1"/>
    </xf>
    <xf numFmtId="1" fontId="9" fillId="5" borderId="17"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164" fontId="9" fillId="5" borderId="3" xfId="0" applyNumberFormat="1" applyFont="1" applyFill="1" applyBorder="1" applyAlignment="1">
      <alignment horizontal="center" vertical="center" wrapText="1"/>
    </xf>
    <xf numFmtId="9" fontId="9" fillId="5" borderId="3" xfId="1" applyFont="1" applyFill="1" applyBorder="1" applyAlignment="1">
      <alignment horizontal="justify" vertical="center" wrapText="1"/>
    </xf>
    <xf numFmtId="1" fontId="9"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1" fontId="9" fillId="2" borderId="2" xfId="0" applyNumberFormat="1" applyFont="1" applyFill="1" applyBorder="1" applyAlignment="1" applyProtection="1">
      <alignment horizontal="center" vertical="center" wrapText="1"/>
    </xf>
    <xf numFmtId="166" fontId="6" fillId="2" borderId="2" xfId="0" applyNumberFormat="1"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1" fontId="6" fillId="6" borderId="2" xfId="0" applyNumberFormat="1" applyFont="1" applyFill="1" applyBorder="1" applyAlignment="1" applyProtection="1">
      <alignment horizontal="center" vertical="center" wrapText="1"/>
    </xf>
    <xf numFmtId="3" fontId="9" fillId="6" borderId="1" xfId="0" applyNumberFormat="1" applyFont="1" applyFill="1" applyBorder="1" applyAlignment="1">
      <alignment horizontal="center" vertical="center" wrapText="1"/>
    </xf>
    <xf numFmtId="0" fontId="9" fillId="4" borderId="2" xfId="0" applyFont="1" applyFill="1" applyBorder="1" applyAlignment="1" applyProtection="1">
      <alignment horizontal="justify" vertical="top" wrapText="1"/>
    </xf>
    <xf numFmtId="1" fontId="9" fillId="4" borderId="2" xfId="0" applyNumberFormat="1" applyFont="1" applyFill="1" applyBorder="1" applyAlignment="1" applyProtection="1">
      <alignment horizontal="left" vertical="center" wrapText="1"/>
    </xf>
    <xf numFmtId="166" fontId="6" fillId="4" borderId="2" xfId="0" applyNumberFormat="1" applyFont="1" applyFill="1" applyBorder="1" applyAlignment="1" applyProtection="1">
      <alignment horizontal="left" vertical="center" wrapText="1"/>
    </xf>
    <xf numFmtId="164" fontId="9" fillId="2" borderId="12" xfId="0" applyNumberFormat="1" applyFont="1" applyFill="1" applyBorder="1" applyAlignment="1">
      <alignment horizontal="left" vertical="center" wrapText="1"/>
    </xf>
    <xf numFmtId="3" fontId="9" fillId="2" borderId="5" xfId="0" applyNumberFormat="1" applyFont="1" applyFill="1" applyBorder="1" applyAlignment="1">
      <alignment horizontal="left" vertical="center" wrapText="1"/>
    </xf>
    <xf numFmtId="0" fontId="6" fillId="4" borderId="5" xfId="0" applyFont="1" applyFill="1" applyBorder="1" applyAlignment="1">
      <alignment horizontal="justify" vertical="center" wrapText="1"/>
    </xf>
    <xf numFmtId="0" fontId="6" fillId="4" borderId="4" xfId="0" applyFont="1" applyFill="1" applyBorder="1" applyAlignment="1">
      <alignment horizontal="justify" vertical="center" wrapText="1"/>
    </xf>
    <xf numFmtId="0" fontId="6" fillId="4" borderId="17" xfId="0" applyFont="1" applyFill="1" applyBorder="1" applyAlignment="1">
      <alignment horizontal="justify" vertical="center" wrapText="1"/>
    </xf>
    <xf numFmtId="3" fontId="9" fillId="2" borderId="2"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4" borderId="2" xfId="0" applyNumberFormat="1" applyFont="1" applyFill="1" applyBorder="1" applyAlignment="1">
      <alignment horizontal="justify" vertical="center" wrapText="1"/>
    </xf>
    <xf numFmtId="3" fontId="9" fillId="4" borderId="4" xfId="0" applyNumberFormat="1" applyFont="1" applyFill="1" applyBorder="1" applyAlignment="1">
      <alignment horizontal="justify" vertical="center" wrapText="1"/>
    </xf>
    <xf numFmtId="3" fontId="9" fillId="4" borderId="3" xfId="0" applyNumberFormat="1" applyFont="1" applyFill="1" applyBorder="1" applyAlignment="1">
      <alignment horizontal="justify" vertical="center" wrapText="1"/>
    </xf>
    <xf numFmtId="3" fontId="9" fillId="2" borderId="2" xfId="0" applyNumberFormat="1" applyFont="1" applyFill="1" applyBorder="1" applyAlignment="1">
      <alignment horizontal="justify" vertical="center" wrapText="1"/>
    </xf>
    <xf numFmtId="3" fontId="9" fillId="2" borderId="4" xfId="0" applyNumberFormat="1" applyFont="1" applyFill="1" applyBorder="1" applyAlignment="1">
      <alignment horizontal="justify" vertical="center" wrapText="1"/>
    </xf>
    <xf numFmtId="3" fontId="9" fillId="2" borderId="3" xfId="0" applyNumberFormat="1" applyFont="1" applyFill="1" applyBorder="1" applyAlignment="1">
      <alignment horizontal="justify" vertical="center" wrapText="1"/>
    </xf>
    <xf numFmtId="0" fontId="13" fillId="4" borderId="7" xfId="0" applyFont="1" applyFill="1" applyBorder="1" applyAlignment="1">
      <alignment horizontal="justify" vertical="center" wrapText="1"/>
    </xf>
    <xf numFmtId="0" fontId="13" fillId="4" borderId="9" xfId="0" applyFont="1" applyFill="1" applyBorder="1" applyAlignment="1">
      <alignment horizontal="justify" vertical="center" wrapText="1"/>
    </xf>
    <xf numFmtId="0" fontId="13" fillId="4" borderId="11" xfId="0" applyFont="1" applyFill="1" applyBorder="1" applyAlignment="1">
      <alignment horizontal="justify" vertical="center" wrapText="1"/>
    </xf>
    <xf numFmtId="3" fontId="9" fillId="4" borderId="5" xfId="0" applyNumberFormat="1" applyFont="1" applyFill="1" applyBorder="1" applyAlignment="1">
      <alignment horizontal="justify" vertical="center" wrapText="1"/>
    </xf>
    <xf numFmtId="3" fontId="9" fillId="4" borderId="2" xfId="0" applyNumberFormat="1" applyFont="1" applyFill="1" applyBorder="1" applyAlignment="1">
      <alignment horizontal="center" vertical="center" wrapText="1"/>
    </xf>
    <xf numFmtId="3" fontId="9" fillId="4" borderId="4"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3" fontId="9" fillId="4" borderId="5"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0" fontId="13" fillId="2" borderId="7"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4" borderId="14" xfId="0" applyFont="1" applyFill="1" applyBorder="1" applyAlignment="1">
      <alignment horizontal="justify" vertical="center" wrapText="1"/>
    </xf>
    <xf numFmtId="0" fontId="13" fillId="4" borderId="15" xfId="0" applyFont="1" applyFill="1" applyBorder="1" applyAlignment="1">
      <alignment horizontal="justify" vertical="center" wrapText="1"/>
    </xf>
    <xf numFmtId="0" fontId="13" fillId="4" borderId="16" xfId="0" applyFont="1" applyFill="1" applyBorder="1" applyAlignment="1">
      <alignment horizontal="justify" vertical="center" wrapText="1"/>
    </xf>
    <xf numFmtId="3" fontId="9" fillId="2" borderId="17" xfId="0" applyNumberFormat="1" applyFont="1" applyFill="1" applyBorder="1" applyAlignment="1">
      <alignment horizontal="justify" vertical="center" wrapText="1"/>
    </xf>
    <xf numFmtId="3" fontId="9" fillId="2" borderId="17" xfId="0" applyNumberFormat="1" applyFont="1" applyFill="1" applyBorder="1" applyAlignment="1">
      <alignment horizontal="center" vertical="center" wrapText="1"/>
    </xf>
    <xf numFmtId="3" fontId="9" fillId="2" borderId="5" xfId="0" applyNumberFormat="1" applyFont="1" applyFill="1" applyBorder="1" applyAlignment="1">
      <alignment horizontal="justify" vertical="center" wrapText="1"/>
    </xf>
    <xf numFmtId="0" fontId="14" fillId="0" borderId="0" xfId="0" applyFont="1" applyFill="1" applyBorder="1" applyAlignment="1">
      <alignment horizontal="center" vertical="center" wrapText="1"/>
    </xf>
    <xf numFmtId="3" fontId="11" fillId="3" borderId="0" xfId="0" applyNumberFormat="1" applyFont="1" applyFill="1" applyBorder="1" applyAlignment="1">
      <alignment horizontal="center" vertical="center" wrapText="1"/>
    </xf>
    <xf numFmtId="3" fontId="11" fillId="3" borderId="18" xfId="0" applyNumberFormat="1" applyFont="1" applyFill="1" applyBorder="1" applyAlignment="1">
      <alignment horizontal="center" vertical="center" wrapText="1"/>
    </xf>
    <xf numFmtId="164" fontId="11" fillId="3" borderId="0" xfId="0" applyNumberFormat="1" applyFont="1" applyFill="1" applyBorder="1" applyAlignment="1">
      <alignment horizontal="center" vertical="center" wrapText="1"/>
    </xf>
    <xf numFmtId="164" fontId="11" fillId="3" borderId="18" xfId="0" applyNumberFormat="1" applyFont="1" applyFill="1" applyBorder="1" applyAlignment="1">
      <alignment horizontal="center" vertical="center" wrapText="1"/>
    </xf>
    <xf numFmtId="3" fontId="11" fillId="3" borderId="20" xfId="0" applyNumberFormat="1" applyFont="1" applyFill="1" applyBorder="1" applyAlignment="1">
      <alignment horizontal="center" vertical="center" wrapText="1"/>
    </xf>
    <xf numFmtId="3" fontId="11" fillId="3" borderId="21" xfId="0" applyNumberFormat="1" applyFont="1" applyFill="1" applyBorder="1" applyAlignment="1">
      <alignment horizontal="center" vertical="center" wrapText="1"/>
    </xf>
    <xf numFmtId="3" fontId="11" fillId="3" borderId="22" xfId="0" applyNumberFormat="1" applyFont="1" applyFill="1" applyBorder="1" applyAlignment="1">
      <alignment horizontal="center" vertical="center" wrapText="1"/>
    </xf>
    <xf numFmtId="3" fontId="11" fillId="3" borderId="23" xfId="0" applyNumberFormat="1" applyFont="1" applyFill="1" applyBorder="1" applyAlignment="1">
      <alignment horizontal="center" vertical="center" wrapText="1"/>
    </xf>
    <xf numFmtId="3" fontId="11" fillId="3" borderId="24" xfId="0" applyNumberFormat="1" applyFont="1" applyFill="1" applyBorder="1" applyAlignment="1">
      <alignment horizontal="center" vertical="center" wrapText="1"/>
    </xf>
    <xf numFmtId="3" fontId="11" fillId="3" borderId="25" xfId="0" applyNumberFormat="1" applyFont="1" applyFill="1" applyBorder="1" applyAlignment="1">
      <alignment horizontal="center" vertical="center" wrapText="1"/>
    </xf>
    <xf numFmtId="9" fontId="9" fillId="2" borderId="12" xfId="1" applyFont="1" applyFill="1" applyBorder="1" applyAlignment="1">
      <alignment horizontal="center" vertical="center" wrapText="1"/>
    </xf>
    <xf numFmtId="9" fontId="9" fillId="4" borderId="2" xfId="1" applyFont="1" applyFill="1" applyBorder="1" applyAlignment="1" applyProtection="1">
      <alignment horizontal="center" vertical="center" wrapText="1"/>
    </xf>
    <xf numFmtId="9" fontId="9" fillId="4" borderId="2" xfId="0" applyNumberFormat="1" applyFont="1" applyFill="1" applyBorder="1" applyAlignment="1" applyProtection="1">
      <alignment horizontal="center" vertical="center" wrapText="1"/>
    </xf>
    <xf numFmtId="9" fontId="6" fillId="4" borderId="2" xfId="1" applyFont="1" applyFill="1" applyBorder="1" applyAlignment="1" applyProtection="1">
      <alignment horizontal="center" vertical="center" wrapText="1"/>
    </xf>
  </cellXfs>
  <cellStyles count="8">
    <cellStyle name="Hipervínculo" xfId="5" builtinId="8"/>
    <cellStyle name="Millares [0] 2" xfId="7" xr:uid="{F52E9F6D-404D-413C-A58D-77107B3F35D1}"/>
    <cellStyle name="Millares 3" xfId="4" xr:uid="{00000000-0005-0000-0000-000002000000}"/>
    <cellStyle name="Normal" xfId="0" builtinId="0"/>
    <cellStyle name="Normal 2" xfId="2" xr:uid="{00000000-0005-0000-0000-000004000000}"/>
    <cellStyle name="Normal 3" xfId="6" xr:uid="{7FCB8071-33A5-4D8C-8A9E-35358B1427F5}"/>
    <cellStyle name="Porcentaje" xfId="1" builtinId="5"/>
    <cellStyle name="Porcentaje 2" xfId="3" xr:uid="{00000000-0005-0000-0000-000006000000}"/>
  </cellStyles>
  <dxfs count="1">
    <dxf>
      <fill>
        <patternFill patternType="solid">
          <fgColor auto="1"/>
          <bgColor indexed="65"/>
        </patternFill>
      </fill>
    </dxf>
  </dxfs>
  <tableStyles count="0" defaultTableStyle="TableStyleMedium2" defaultPivotStyle="PivotStyleLight16"/>
  <colors>
    <mruColors>
      <color rgb="FF3535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hyperlink" Target="https://www.orgsolidarias.gov.co/"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235449</xdr:rowOff>
    </xdr:from>
    <xdr:to>
      <xdr:col>2</xdr:col>
      <xdr:colOff>1658848</xdr:colOff>
      <xdr:row>4</xdr:row>
      <xdr:rowOff>214044</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1967" y="1091629"/>
          <a:ext cx="4280899" cy="813370"/>
        </a:xfrm>
        <a:prstGeom prst="rect">
          <a:avLst/>
        </a:prstGeom>
        <a:noFill/>
        <a:ln>
          <a:noFill/>
        </a:ln>
      </xdr:spPr>
    </xdr:pic>
    <xdr:clientData/>
  </xdr:twoCellAnchor>
  <xdr:twoCellAnchor>
    <xdr:from>
      <xdr:col>15</xdr:col>
      <xdr:colOff>120433</xdr:colOff>
      <xdr:row>2</xdr:row>
      <xdr:rowOff>141836</xdr:rowOff>
    </xdr:from>
    <xdr:to>
      <xdr:col>15</xdr:col>
      <xdr:colOff>3601984</xdr:colOff>
      <xdr:row>4</xdr:row>
      <xdr:rowOff>229914</xdr:rowOff>
    </xdr:to>
    <xdr:pic>
      <xdr:nvPicPr>
        <xdr:cNvPr id="8" name="7 Imagen" descr="_1_09D5CC3C09D5C9D00051771305257E5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58019" y="984853"/>
          <a:ext cx="3481551" cy="920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2156810</xdr:colOff>
      <xdr:row>1</xdr:row>
      <xdr:rowOff>656896</xdr:rowOff>
    </xdr:from>
    <xdr:to>
      <xdr:col>3</xdr:col>
      <xdr:colOff>847506</xdr:colOff>
      <xdr:row>4</xdr:row>
      <xdr:rowOff>350016</xdr:rowOff>
    </xdr:to>
    <xdr:pic>
      <xdr:nvPicPr>
        <xdr:cNvPr id="10" name="Imagen 9">
          <a:extLst>
            <a:ext uri="{FF2B5EF4-FFF2-40B4-BE49-F238E27FC236}">
              <a16:creationId xmlns:a16="http://schemas.microsoft.com/office/drawing/2014/main" id="{0C4D02BE-05C1-4F5C-98BC-1E6137A5132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3534" y="777327"/>
          <a:ext cx="1362075" cy="1247775"/>
        </a:xfrm>
        <a:prstGeom prst="rect">
          <a:avLst/>
        </a:prstGeom>
        <a:noFill/>
        <a:ln>
          <a:noFill/>
        </a:ln>
      </xdr:spPr>
    </xdr:pic>
    <xdr:clientData/>
  </xdr:twoCellAnchor>
  <xdr:twoCellAnchor editAs="oneCell">
    <xdr:from>
      <xdr:col>4</xdr:col>
      <xdr:colOff>470776</xdr:colOff>
      <xdr:row>2</xdr:row>
      <xdr:rowOff>87587</xdr:rowOff>
    </xdr:from>
    <xdr:to>
      <xdr:col>6</xdr:col>
      <xdr:colOff>564882</xdr:colOff>
      <xdr:row>4</xdr:row>
      <xdr:rowOff>326813</xdr:rowOff>
    </xdr:to>
    <xdr:pic>
      <xdr:nvPicPr>
        <xdr:cNvPr id="11" name="Imagen 10" descr="Servicio de Empleo">
          <a:extLst>
            <a:ext uri="{FF2B5EF4-FFF2-40B4-BE49-F238E27FC236}">
              <a16:creationId xmlns:a16="http://schemas.microsoft.com/office/drawing/2014/main" id="{96C0415C-6E9F-46F6-AA25-1B7541717C4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87069" y="930604"/>
          <a:ext cx="2097641" cy="1071295"/>
        </a:xfrm>
        <a:prstGeom prst="rect">
          <a:avLst/>
        </a:prstGeom>
        <a:noFill/>
        <a:ln>
          <a:noFill/>
        </a:ln>
      </xdr:spPr>
    </xdr:pic>
    <xdr:clientData/>
  </xdr:twoCellAnchor>
  <xdr:twoCellAnchor editAs="oneCell">
    <xdr:from>
      <xdr:col>6</xdr:col>
      <xdr:colOff>941551</xdr:colOff>
      <xdr:row>2</xdr:row>
      <xdr:rowOff>328449</xdr:rowOff>
    </xdr:from>
    <xdr:to>
      <xdr:col>10</xdr:col>
      <xdr:colOff>884401</xdr:colOff>
      <xdr:row>4</xdr:row>
      <xdr:rowOff>77405</xdr:rowOff>
    </xdr:to>
    <xdr:pic>
      <xdr:nvPicPr>
        <xdr:cNvPr id="12" name="Imagen 11" descr="logo">
          <a:hlinkClick xmlns:r="http://schemas.openxmlformats.org/officeDocument/2006/relationships" r:id="rId5"/>
          <a:extLst>
            <a:ext uri="{FF2B5EF4-FFF2-40B4-BE49-F238E27FC236}">
              <a16:creationId xmlns:a16="http://schemas.microsoft.com/office/drawing/2014/main" id="{D8A7CF49-A091-47D1-9654-BE6F55438D9E}"/>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561379" y="1171466"/>
          <a:ext cx="3752850" cy="581025"/>
        </a:xfrm>
        <a:prstGeom prst="rect">
          <a:avLst/>
        </a:prstGeom>
        <a:noFill/>
        <a:ln>
          <a:noFill/>
        </a:ln>
      </xdr:spPr>
    </xdr:pic>
    <xdr:clientData/>
  </xdr:twoCellAnchor>
  <xdr:twoCellAnchor editAs="oneCell">
    <xdr:from>
      <xdr:col>15</xdr:col>
      <xdr:colOff>4061813</xdr:colOff>
      <xdr:row>1</xdr:row>
      <xdr:rowOff>689741</xdr:rowOff>
    </xdr:from>
    <xdr:to>
      <xdr:col>16</xdr:col>
      <xdr:colOff>1397445</xdr:colOff>
      <xdr:row>4</xdr:row>
      <xdr:rowOff>78061</xdr:rowOff>
    </xdr:to>
    <xdr:pic>
      <xdr:nvPicPr>
        <xdr:cNvPr id="13" name="Imagen 12" descr="Administradora Colombiana de Pensiones">
          <a:extLst>
            <a:ext uri="{FF2B5EF4-FFF2-40B4-BE49-F238E27FC236}">
              <a16:creationId xmlns:a16="http://schemas.microsoft.com/office/drawing/2014/main" id="{02730F05-02AA-4A21-8FBB-5551B4C11B46}"/>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57847" y="810172"/>
          <a:ext cx="3028736" cy="942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sanchezp\Desktop\Copia%20de%20TABLERO%20SINERGIA%20SEPTIEMBRE%20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EPTIEMBRE"/>
      <sheetName val="INDICADORES SEPTIEMBRE (2)"/>
    </sheetNames>
    <sheetDataSet>
      <sheetData sheetId="0" refreshError="1"/>
      <sheetData sheetId="1" refreshError="1">
        <row r="9">
          <cell r="C9">
            <v>0.53759999999999997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fredy.ramos@serviciodeempleo.gov.co" TargetMode="External"/><Relationship Id="rId21" Type="http://schemas.openxmlformats.org/officeDocument/2006/relationships/hyperlink" Target="mailto:apena@mintrabajo.gov.co" TargetMode="External"/><Relationship Id="rId34" Type="http://schemas.openxmlformats.org/officeDocument/2006/relationships/hyperlink" Target="mailto:mgonzalezb@sssf.gov.co" TargetMode="External"/><Relationship Id="rId42" Type="http://schemas.openxmlformats.org/officeDocument/2006/relationships/hyperlink" Target="mailto:nipena@sena.edu.co" TargetMode="External"/><Relationship Id="rId47" Type="http://schemas.openxmlformats.org/officeDocument/2006/relationships/hyperlink" Target="mailto:ehyder.barbosa@orgsolidarias.gov.co" TargetMode="External"/><Relationship Id="rId50" Type="http://schemas.openxmlformats.org/officeDocument/2006/relationships/hyperlink" Target="mailto:glache@orgsolidarias.gov.co" TargetMode="External"/><Relationship Id="rId55" Type="http://schemas.openxmlformats.org/officeDocument/2006/relationships/hyperlink" Target="mailto:mgonzalez@mintrabajo.gov.co" TargetMode="External"/><Relationship Id="rId63" Type="http://schemas.openxmlformats.org/officeDocument/2006/relationships/drawing" Target="../drawings/drawing1.xml"/><Relationship Id="rId7" Type="http://schemas.openxmlformats.org/officeDocument/2006/relationships/hyperlink" Target="mailto:jromeron@mintrabajo.gov.co" TargetMode="External"/><Relationship Id="rId2" Type="http://schemas.openxmlformats.org/officeDocument/2006/relationships/hyperlink" Target="mailto:lcarrero@mintrabajo.gov.co" TargetMode="External"/><Relationship Id="rId16" Type="http://schemas.openxmlformats.org/officeDocument/2006/relationships/hyperlink" Target="mailto:cantolinez@mintrabajo.gov.co" TargetMode="External"/><Relationship Id="rId29" Type="http://schemas.openxmlformats.org/officeDocument/2006/relationships/hyperlink" Target="mailto:fredy.ramos@serviciodeempleo.gov.co" TargetMode="External"/><Relationship Id="rId11" Type="http://schemas.openxmlformats.org/officeDocument/2006/relationships/hyperlink" Target="mailto:lsanchez@mintrabajo.gov.co" TargetMode="External"/><Relationship Id="rId24" Type="http://schemas.openxmlformats.org/officeDocument/2006/relationships/hyperlink" Target="mailto:fredy.ramos@serviciodeempleo.gov.co" TargetMode="External"/><Relationship Id="rId32" Type="http://schemas.openxmlformats.org/officeDocument/2006/relationships/hyperlink" Target="mailto:liguaran@mintrabajo.gov.co" TargetMode="External"/><Relationship Id="rId37" Type="http://schemas.openxmlformats.org/officeDocument/2006/relationships/hyperlink" Target="mailto:nipena@sena.edu.co" TargetMode="External"/><Relationship Id="rId40" Type="http://schemas.openxmlformats.org/officeDocument/2006/relationships/hyperlink" Target="mailto:nipena@sena.edu.co" TargetMode="External"/><Relationship Id="rId45" Type="http://schemas.openxmlformats.org/officeDocument/2006/relationships/hyperlink" Target="mailto:ehyder.barbosa@orgsolidarias.gov.co" TargetMode="External"/><Relationship Id="rId53" Type="http://schemas.openxmlformats.org/officeDocument/2006/relationships/hyperlink" Target="mailto:nipena@sena.edu.co" TargetMode="External"/><Relationship Id="rId58" Type="http://schemas.openxmlformats.org/officeDocument/2006/relationships/hyperlink" Target="mailto:npaez@mintrabajo.gov.co" TargetMode="External"/><Relationship Id="rId5" Type="http://schemas.openxmlformats.org/officeDocument/2006/relationships/hyperlink" Target="mailto:lcarrero@mintrabajo.gov.co" TargetMode="External"/><Relationship Id="rId61" Type="http://schemas.openxmlformats.org/officeDocument/2006/relationships/hyperlink" Target="mailto:mdiazh@mintrabajo.gov.co" TargetMode="External"/><Relationship Id="rId19" Type="http://schemas.openxmlformats.org/officeDocument/2006/relationships/hyperlink" Target="mailto:afernandez@mintrabajo.gov.co" TargetMode="External"/><Relationship Id="rId14" Type="http://schemas.openxmlformats.org/officeDocument/2006/relationships/hyperlink" Target="mailto:jsantiago@mintrabajo.gov.co" TargetMode="External"/><Relationship Id="rId22" Type="http://schemas.openxmlformats.org/officeDocument/2006/relationships/hyperlink" Target="mailto:apena@mintrabajo.gov.co" TargetMode="External"/><Relationship Id="rId27" Type="http://schemas.openxmlformats.org/officeDocument/2006/relationships/hyperlink" Target="mailto:fredy.ramos@serviciodeempleo.gov.co" TargetMode="External"/><Relationship Id="rId30" Type="http://schemas.openxmlformats.org/officeDocument/2006/relationships/hyperlink" Target="mailto:cacondez@colpensiones.gov.co" TargetMode="External"/><Relationship Id="rId35" Type="http://schemas.openxmlformats.org/officeDocument/2006/relationships/hyperlink" Target="mailto:nipena@sena.edu.co" TargetMode="External"/><Relationship Id="rId43" Type="http://schemas.openxmlformats.org/officeDocument/2006/relationships/hyperlink" Target="mailto:nipena@sena.edu.co" TargetMode="External"/><Relationship Id="rId48" Type="http://schemas.openxmlformats.org/officeDocument/2006/relationships/hyperlink" Target="mailto:mviveros@orgsolidarias.gov.co" TargetMode="External"/><Relationship Id="rId56" Type="http://schemas.openxmlformats.org/officeDocument/2006/relationships/hyperlink" Target="mailto:npaez@mintrabajo.gov.co" TargetMode="External"/><Relationship Id="rId64" Type="http://schemas.openxmlformats.org/officeDocument/2006/relationships/vmlDrawing" Target="../drawings/vmlDrawing1.vml"/><Relationship Id="rId8" Type="http://schemas.openxmlformats.org/officeDocument/2006/relationships/hyperlink" Target="mailto:ssalazarm@mintrabajo.gov.co" TargetMode="External"/><Relationship Id="rId51" Type="http://schemas.openxmlformats.org/officeDocument/2006/relationships/hyperlink" Target="mailto:mviveros@orgsolidarias.gov.co" TargetMode="External"/><Relationship Id="rId3" Type="http://schemas.openxmlformats.org/officeDocument/2006/relationships/hyperlink" Target="mailto:lcarrero@mintrabajo.gov.co" TargetMode="External"/><Relationship Id="rId12" Type="http://schemas.openxmlformats.org/officeDocument/2006/relationships/hyperlink" Target="mailto:mdiazh@mintrabajo.gov.co" TargetMode="External"/><Relationship Id="rId17" Type="http://schemas.openxmlformats.org/officeDocument/2006/relationships/hyperlink" Target="mailto:cantolinez@mintrabajo.gov.co" TargetMode="External"/><Relationship Id="rId25" Type="http://schemas.openxmlformats.org/officeDocument/2006/relationships/hyperlink" Target="mailto:fredy.ramos@serviciodeempleo.gov.co" TargetMode="External"/><Relationship Id="rId33" Type="http://schemas.openxmlformats.org/officeDocument/2006/relationships/hyperlink" Target="mailto:yquirogaf@ssf.gov.co" TargetMode="External"/><Relationship Id="rId38" Type="http://schemas.openxmlformats.org/officeDocument/2006/relationships/hyperlink" Target="mailto:nipena@sena.edu.co" TargetMode="External"/><Relationship Id="rId46" Type="http://schemas.openxmlformats.org/officeDocument/2006/relationships/hyperlink" Target="mailto:ehyder.barbosa@orgsolidarias.gov.co" TargetMode="External"/><Relationship Id="rId59" Type="http://schemas.openxmlformats.org/officeDocument/2006/relationships/hyperlink" Target="mailto:npaez@mintrabajo.gov.co" TargetMode="External"/><Relationship Id="rId20" Type="http://schemas.openxmlformats.org/officeDocument/2006/relationships/hyperlink" Target="mailto:afernandez@mintrabajo.gov.co" TargetMode="External"/><Relationship Id="rId41" Type="http://schemas.openxmlformats.org/officeDocument/2006/relationships/hyperlink" Target="mailto:nipena@sena.edu.co" TargetMode="External"/><Relationship Id="rId54" Type="http://schemas.openxmlformats.org/officeDocument/2006/relationships/hyperlink" Target="mailto:npaez@mintrabajo.gov.co" TargetMode="External"/><Relationship Id="rId62" Type="http://schemas.openxmlformats.org/officeDocument/2006/relationships/printerSettings" Target="../printerSettings/printerSettings1.bin"/><Relationship Id="rId1" Type="http://schemas.openxmlformats.org/officeDocument/2006/relationships/hyperlink" Target="mailto:mmoraa@mintrabajo.gov.co" TargetMode="External"/><Relationship Id="rId6" Type="http://schemas.openxmlformats.org/officeDocument/2006/relationships/hyperlink" Target="mailto:mduarteo@mintrabajo.gov.co" TargetMode="External"/><Relationship Id="rId15" Type="http://schemas.openxmlformats.org/officeDocument/2006/relationships/hyperlink" Target="mailto:mllano@mintrabajo.gov.co" TargetMode="External"/><Relationship Id="rId23" Type="http://schemas.openxmlformats.org/officeDocument/2006/relationships/hyperlink" Target="mailto:fredy.ramos@serviciodeempleo.gov.co" TargetMode="External"/><Relationship Id="rId28" Type="http://schemas.openxmlformats.org/officeDocument/2006/relationships/hyperlink" Target="mailto:fredy.ramos@serviciodeempleo.gov.co" TargetMode="External"/><Relationship Id="rId36" Type="http://schemas.openxmlformats.org/officeDocument/2006/relationships/hyperlink" Target="mailto:nipena@sena.edu.co" TargetMode="External"/><Relationship Id="rId49" Type="http://schemas.openxmlformats.org/officeDocument/2006/relationships/hyperlink" Target="mailto:mviveros@orgsolidarias.gov.co" TargetMode="External"/><Relationship Id="rId57" Type="http://schemas.openxmlformats.org/officeDocument/2006/relationships/hyperlink" Target="mailto:npaez@mintrabajo.gov.co" TargetMode="External"/><Relationship Id="rId10" Type="http://schemas.openxmlformats.org/officeDocument/2006/relationships/hyperlink" Target="mailto:gleal@mintrabajo.gov.co" TargetMode="External"/><Relationship Id="rId31" Type="http://schemas.openxmlformats.org/officeDocument/2006/relationships/hyperlink" Target="mailto:cacondez@colpensiones.gov.co" TargetMode="External"/><Relationship Id="rId44" Type="http://schemas.openxmlformats.org/officeDocument/2006/relationships/hyperlink" Target="mailto:ehyder.barbosa@orgsolidarias.gov.co" TargetMode="External"/><Relationship Id="rId52" Type="http://schemas.openxmlformats.org/officeDocument/2006/relationships/hyperlink" Target="mailto:mviveros@orgsolidarias.gov.co" TargetMode="External"/><Relationship Id="rId60" Type="http://schemas.openxmlformats.org/officeDocument/2006/relationships/hyperlink" Target="mailto:npaez@mintrabajo.gov.co" TargetMode="External"/><Relationship Id="rId65" Type="http://schemas.openxmlformats.org/officeDocument/2006/relationships/comments" Target="../comments1.xml"/><Relationship Id="rId4" Type="http://schemas.openxmlformats.org/officeDocument/2006/relationships/hyperlink" Target="mailto:lcarrero@mintrabajo.gov.co" TargetMode="External"/><Relationship Id="rId9" Type="http://schemas.openxmlformats.org/officeDocument/2006/relationships/hyperlink" Target="mailto:jsantiago@mintrabajo.gov.co" TargetMode="External"/><Relationship Id="rId13" Type="http://schemas.openxmlformats.org/officeDocument/2006/relationships/hyperlink" Target="mailto:ymarinr@mintrabajo.gov.co" TargetMode="External"/><Relationship Id="rId18" Type="http://schemas.openxmlformats.org/officeDocument/2006/relationships/hyperlink" Target="mailto:afernandez@mintrabajo.gov.co" TargetMode="External"/><Relationship Id="rId39" Type="http://schemas.openxmlformats.org/officeDocument/2006/relationships/hyperlink" Target="mailto:nipena@sena.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WZY76"/>
  <sheetViews>
    <sheetView showGridLines="0" tabSelected="1" topLeftCell="D47" zoomScale="87" zoomScaleNormal="87" zoomScaleSheetLayoutView="75" zoomScalePageLayoutView="75" workbookViewId="0">
      <selection activeCell="P67" sqref="P67"/>
    </sheetView>
  </sheetViews>
  <sheetFormatPr baseColWidth="10" defaultRowHeight="16.5" x14ac:dyDescent="0.3"/>
  <cols>
    <col min="1" max="1" width="34.5703125" style="6" customWidth="1"/>
    <col min="2" max="2" width="39.28515625" style="6" customWidth="1"/>
    <col min="3" max="3" width="40.140625" style="6" customWidth="1"/>
    <col min="4" max="5" width="15.28515625" style="38" customWidth="1"/>
    <col min="6" max="6" width="14.85546875" style="39" customWidth="1"/>
    <col min="7" max="7" width="14.85546875" style="40" customWidth="1"/>
    <col min="8" max="15" width="14.140625" style="18" customWidth="1"/>
    <col min="16" max="16" width="85.42578125" style="18" customWidth="1"/>
    <col min="17" max="17" width="21.7109375" style="18" customWidth="1"/>
    <col min="18" max="18" width="36.42578125" style="6" customWidth="1"/>
    <col min="19" max="19" width="34" style="6" customWidth="1"/>
    <col min="20" max="20" width="37.85546875" style="6" customWidth="1"/>
    <col min="21" max="23" width="39.140625" style="6" customWidth="1"/>
    <col min="24" max="24" width="41" style="22" customWidth="1"/>
    <col min="25" max="25" width="43.85546875" style="18" bestFit="1" customWidth="1"/>
    <col min="26" max="16247" width="11.42578125" style="4"/>
    <col min="16248" max="16248" width="8.7109375" style="4" customWidth="1"/>
    <col min="16249" max="16384" width="19.7109375" style="4" customWidth="1"/>
  </cols>
  <sheetData>
    <row r="1" spans="1:25 16249:16249" s="1" customFormat="1" ht="9.75" customHeight="1" x14ac:dyDescent="0.25">
      <c r="A1" s="10"/>
      <c r="B1" s="19"/>
      <c r="C1" s="16"/>
      <c r="D1" s="30"/>
      <c r="E1" s="30"/>
      <c r="F1" s="30"/>
      <c r="G1" s="31"/>
      <c r="H1" s="30"/>
      <c r="I1" s="30"/>
      <c r="J1" s="30"/>
      <c r="K1" s="30"/>
      <c r="L1" s="30"/>
      <c r="M1" s="30"/>
      <c r="N1" s="30"/>
      <c r="O1" s="30"/>
      <c r="P1" s="30"/>
      <c r="Q1" s="16"/>
      <c r="R1" s="10"/>
      <c r="S1" s="10"/>
      <c r="T1" s="10"/>
      <c r="U1" s="10"/>
      <c r="V1" s="10"/>
      <c r="W1" s="10"/>
      <c r="X1" s="16"/>
      <c r="Y1" s="16"/>
    </row>
    <row r="2" spans="1:25 16249:16249" s="1" customFormat="1" ht="57" customHeight="1" x14ac:dyDescent="0.25">
      <c r="A2" s="10"/>
      <c r="B2" s="19"/>
      <c r="C2" s="265" t="s">
        <v>241</v>
      </c>
      <c r="D2" s="265"/>
      <c r="E2" s="265"/>
      <c r="F2" s="265"/>
      <c r="G2" s="265"/>
      <c r="H2" s="265"/>
      <c r="I2" s="265"/>
      <c r="J2" s="265"/>
      <c r="K2" s="265"/>
      <c r="L2" s="265"/>
      <c r="M2" s="265"/>
      <c r="N2" s="180"/>
      <c r="O2" s="180"/>
      <c r="P2" s="180"/>
      <c r="Q2" s="16"/>
      <c r="R2" s="10"/>
      <c r="S2" s="10"/>
      <c r="T2" s="10"/>
      <c r="U2" s="10"/>
      <c r="V2" s="10"/>
      <c r="W2" s="10"/>
      <c r="X2" s="16"/>
      <c r="Y2" s="16"/>
    </row>
    <row r="3" spans="1:25 16249:16249" s="13" customFormat="1" ht="33" customHeight="1" x14ac:dyDescent="0.3">
      <c r="A3" s="22"/>
      <c r="B3" s="10"/>
      <c r="D3" s="29"/>
      <c r="E3" s="29"/>
      <c r="F3" s="29"/>
      <c r="G3" s="182"/>
      <c r="H3" s="182"/>
      <c r="I3" s="182"/>
      <c r="J3" s="182"/>
      <c r="K3" s="182"/>
      <c r="L3" s="194"/>
      <c r="M3" s="182"/>
      <c r="N3" s="180"/>
      <c r="O3" s="180"/>
      <c r="P3" s="180"/>
      <c r="Q3" s="24"/>
      <c r="R3" s="14"/>
      <c r="S3" s="14"/>
      <c r="T3" s="14"/>
      <c r="U3" s="14"/>
      <c r="V3" s="14"/>
      <c r="W3" s="14"/>
      <c r="X3" s="14"/>
      <c r="Y3" s="14"/>
    </row>
    <row r="4" spans="1:25 16249:16249" s="1" customFormat="1" ht="33" customHeight="1" x14ac:dyDescent="0.25">
      <c r="A4" s="12"/>
      <c r="B4" s="19"/>
      <c r="C4" s="24"/>
      <c r="D4" s="29"/>
      <c r="E4" s="29"/>
      <c r="F4" s="29"/>
      <c r="G4" s="182"/>
      <c r="H4" s="182"/>
      <c r="I4" s="182"/>
      <c r="J4" s="182"/>
      <c r="K4" s="182"/>
      <c r="L4" s="194"/>
      <c r="M4" s="182"/>
      <c r="N4" s="180"/>
      <c r="O4" s="180"/>
      <c r="P4" s="180"/>
      <c r="Q4" s="24"/>
      <c r="R4" s="10"/>
      <c r="S4" s="10"/>
      <c r="T4" s="10"/>
      <c r="U4" s="10"/>
      <c r="V4" s="10"/>
      <c r="W4" s="10"/>
      <c r="X4" s="16"/>
      <c r="Y4" s="16"/>
      <c r="WZY4" s="1" t="s">
        <v>0</v>
      </c>
    </row>
    <row r="5" spans="1:25 16249:16249" s="1" customFormat="1" ht="33" customHeight="1" thickBot="1" x14ac:dyDescent="0.3">
      <c r="A5" s="12"/>
      <c r="B5" s="19"/>
      <c r="C5" s="24"/>
      <c r="D5" s="182"/>
      <c r="E5" s="182"/>
      <c r="F5" s="182"/>
      <c r="G5" s="182"/>
      <c r="H5" s="182"/>
      <c r="I5" s="182"/>
      <c r="J5" s="182"/>
      <c r="K5" s="182"/>
      <c r="L5" s="194"/>
      <c r="M5" s="182"/>
      <c r="N5" s="182"/>
      <c r="O5" s="182"/>
      <c r="P5" s="182"/>
      <c r="Q5" s="24"/>
      <c r="R5" s="10"/>
      <c r="S5" s="10"/>
      <c r="T5" s="10"/>
      <c r="U5" s="10"/>
      <c r="V5" s="10"/>
      <c r="W5" s="10"/>
      <c r="X5" s="16"/>
      <c r="Y5" s="16"/>
    </row>
    <row r="6" spans="1:25 16249:16249" s="2" customFormat="1" ht="20.25" customHeight="1" x14ac:dyDescent="0.25">
      <c r="A6" s="266" t="s">
        <v>1</v>
      </c>
      <c r="B6" s="266" t="s">
        <v>2</v>
      </c>
      <c r="C6" s="268" t="s">
        <v>3</v>
      </c>
      <c r="D6" s="266" t="s">
        <v>4</v>
      </c>
      <c r="E6" s="266" t="s">
        <v>5</v>
      </c>
      <c r="F6" s="266" t="s">
        <v>34</v>
      </c>
      <c r="G6" s="268" t="s">
        <v>6</v>
      </c>
      <c r="H6" s="266" t="s">
        <v>33</v>
      </c>
      <c r="I6" s="266" t="s">
        <v>206</v>
      </c>
      <c r="J6" s="266" t="s">
        <v>207</v>
      </c>
      <c r="K6" s="266" t="s">
        <v>261</v>
      </c>
      <c r="L6" s="191"/>
      <c r="M6" s="270" t="s">
        <v>208</v>
      </c>
      <c r="N6" s="272" t="s">
        <v>260</v>
      </c>
      <c r="O6" s="273"/>
      <c r="P6" s="274" t="s">
        <v>257</v>
      </c>
      <c r="Q6" s="266" t="s">
        <v>16</v>
      </c>
      <c r="R6" s="266" t="s">
        <v>63</v>
      </c>
      <c r="S6" s="266" t="s">
        <v>65</v>
      </c>
      <c r="T6" s="266" t="s">
        <v>66</v>
      </c>
      <c r="U6" s="266" t="s">
        <v>8</v>
      </c>
      <c r="V6" s="266" t="s">
        <v>137</v>
      </c>
      <c r="W6" s="266" t="s">
        <v>7</v>
      </c>
      <c r="X6" s="266" t="s">
        <v>88</v>
      </c>
      <c r="Y6" s="266" t="s">
        <v>90</v>
      </c>
    </row>
    <row r="7" spans="1:25 16249:16249" s="9" customFormat="1" ht="45.75" customHeight="1" thickBot="1" x14ac:dyDescent="0.3">
      <c r="A7" s="267"/>
      <c r="B7" s="267"/>
      <c r="C7" s="269"/>
      <c r="D7" s="267"/>
      <c r="E7" s="267"/>
      <c r="F7" s="267"/>
      <c r="G7" s="269"/>
      <c r="H7" s="267"/>
      <c r="I7" s="267"/>
      <c r="J7" s="267"/>
      <c r="K7" s="267"/>
      <c r="L7" s="192"/>
      <c r="M7" s="271"/>
      <c r="N7" s="188" t="s">
        <v>258</v>
      </c>
      <c r="O7" s="188" t="s">
        <v>259</v>
      </c>
      <c r="P7" s="275"/>
      <c r="Q7" s="267"/>
      <c r="R7" s="267"/>
      <c r="S7" s="267"/>
      <c r="T7" s="267"/>
      <c r="U7" s="267"/>
      <c r="V7" s="267"/>
      <c r="W7" s="267"/>
      <c r="X7" s="267"/>
      <c r="Y7" s="267"/>
    </row>
    <row r="8" spans="1:25 16249:16249" s="15" customFormat="1" ht="24" hidden="1" customHeight="1" x14ac:dyDescent="0.25">
      <c r="A8" s="256" t="s">
        <v>20</v>
      </c>
      <c r="B8" s="249" t="s">
        <v>25</v>
      </c>
      <c r="C8" s="67" t="s">
        <v>29</v>
      </c>
      <c r="D8" s="68" t="s">
        <v>172</v>
      </c>
      <c r="E8" s="68" t="s">
        <v>10</v>
      </c>
      <c r="F8" s="117">
        <v>9.4</v>
      </c>
      <c r="G8" s="117">
        <v>7.9</v>
      </c>
      <c r="H8" s="117">
        <v>9.1999999999999993</v>
      </c>
      <c r="I8" s="118" t="s">
        <v>242</v>
      </c>
      <c r="J8" s="118" t="s">
        <v>243</v>
      </c>
      <c r="K8" s="195" t="s">
        <v>243</v>
      </c>
      <c r="L8" s="195"/>
      <c r="M8" s="117">
        <v>9.1999999999999993</v>
      </c>
      <c r="N8" s="117"/>
      <c r="O8" s="117"/>
      <c r="P8" s="117"/>
      <c r="Q8" s="68" t="s">
        <v>18</v>
      </c>
      <c r="R8" s="68" t="s">
        <v>64</v>
      </c>
      <c r="S8" s="68" t="s">
        <v>67</v>
      </c>
      <c r="T8" s="68" t="s">
        <v>77</v>
      </c>
      <c r="U8" s="68" t="s">
        <v>76</v>
      </c>
      <c r="V8" s="119" t="s">
        <v>138</v>
      </c>
      <c r="W8" s="68" t="s">
        <v>41</v>
      </c>
      <c r="X8" s="68" t="s">
        <v>251</v>
      </c>
      <c r="Y8" s="120" t="s">
        <v>252</v>
      </c>
    </row>
    <row r="9" spans="1:25 16249:16249" s="15" customFormat="1" ht="28.5" hidden="1" customHeight="1" thickBot="1" x14ac:dyDescent="0.3">
      <c r="A9" s="257"/>
      <c r="B9" s="241"/>
      <c r="C9" s="21" t="s">
        <v>201</v>
      </c>
      <c r="D9" s="7" t="s">
        <v>172</v>
      </c>
      <c r="E9" s="7" t="s">
        <v>10</v>
      </c>
      <c r="F9" s="20">
        <v>21.7</v>
      </c>
      <c r="G9" s="20">
        <v>17.600000000000001</v>
      </c>
      <c r="H9" s="20">
        <v>20.3</v>
      </c>
      <c r="I9" s="23" t="s">
        <v>209</v>
      </c>
      <c r="J9" s="23" t="s">
        <v>209</v>
      </c>
      <c r="K9" s="196" t="s">
        <v>209</v>
      </c>
      <c r="L9" s="196"/>
      <c r="M9" s="20">
        <v>20.3</v>
      </c>
      <c r="N9" s="20"/>
      <c r="O9" s="20"/>
      <c r="P9" s="20"/>
      <c r="Q9" s="7" t="s">
        <v>18</v>
      </c>
      <c r="R9" s="7" t="s">
        <v>64</v>
      </c>
      <c r="S9" s="7" t="s">
        <v>67</v>
      </c>
      <c r="T9" s="7" t="s">
        <v>77</v>
      </c>
      <c r="U9" s="7" t="s">
        <v>76</v>
      </c>
      <c r="V9" s="27" t="s">
        <v>138</v>
      </c>
      <c r="W9" s="7" t="s">
        <v>41</v>
      </c>
      <c r="X9" s="7" t="s">
        <v>251</v>
      </c>
      <c r="Y9" s="121" t="s">
        <v>252</v>
      </c>
    </row>
    <row r="10" spans="1:25 16249:16249" s="15" customFormat="1" ht="47.25" hidden="1" customHeight="1" x14ac:dyDescent="0.25">
      <c r="A10" s="257"/>
      <c r="B10" s="241"/>
      <c r="C10" s="55" t="s">
        <v>200</v>
      </c>
      <c r="D10" s="58" t="s">
        <v>12</v>
      </c>
      <c r="E10" s="58" t="s">
        <v>87</v>
      </c>
      <c r="F10" s="57">
        <v>0</v>
      </c>
      <c r="G10" s="57">
        <v>1300000</v>
      </c>
      <c r="H10" s="56">
        <v>195000</v>
      </c>
      <c r="I10" s="56">
        <v>0</v>
      </c>
      <c r="J10" s="56">
        <v>10000</v>
      </c>
      <c r="K10" s="195">
        <v>3257</v>
      </c>
      <c r="L10" s="220"/>
      <c r="M10" s="56">
        <v>185000</v>
      </c>
      <c r="N10" s="56"/>
      <c r="O10" s="56"/>
      <c r="P10" s="56"/>
      <c r="Q10" s="58" t="s">
        <v>18</v>
      </c>
      <c r="R10" s="58" t="s">
        <v>64</v>
      </c>
      <c r="S10" s="58" t="s">
        <v>67</v>
      </c>
      <c r="T10" s="58" t="s">
        <v>77</v>
      </c>
      <c r="U10" s="58" t="s">
        <v>76</v>
      </c>
      <c r="V10" s="59" t="s">
        <v>138</v>
      </c>
      <c r="W10" s="58" t="s">
        <v>41</v>
      </c>
      <c r="X10" s="59" t="s">
        <v>253</v>
      </c>
      <c r="Y10" s="178" t="s">
        <v>254</v>
      </c>
    </row>
    <row r="11" spans="1:25 16249:16249" s="15" customFormat="1" ht="36" hidden="1" customHeight="1" x14ac:dyDescent="0.25">
      <c r="A11" s="257"/>
      <c r="B11" s="241"/>
      <c r="C11" s="21" t="s">
        <v>60</v>
      </c>
      <c r="D11" s="7" t="s">
        <v>172</v>
      </c>
      <c r="E11" s="7" t="s">
        <v>10</v>
      </c>
      <c r="F11" s="20">
        <v>36.799999999999997</v>
      </c>
      <c r="G11" s="20">
        <v>41.2</v>
      </c>
      <c r="H11" s="23">
        <v>0.38600000000000001</v>
      </c>
      <c r="I11" s="23" t="s">
        <v>209</v>
      </c>
      <c r="J11" s="23" t="s">
        <v>209</v>
      </c>
      <c r="K11" s="196" t="s">
        <v>209</v>
      </c>
      <c r="L11" s="196"/>
      <c r="M11" s="23">
        <v>0.38600000000000001</v>
      </c>
      <c r="N11" s="23"/>
      <c r="O11" s="23"/>
      <c r="P11" s="23"/>
      <c r="Q11" s="7" t="s">
        <v>18</v>
      </c>
      <c r="R11" s="7" t="s">
        <v>64</v>
      </c>
      <c r="S11" s="7" t="s">
        <v>67</v>
      </c>
      <c r="T11" s="7" t="s">
        <v>77</v>
      </c>
      <c r="U11" s="7" t="s">
        <v>76</v>
      </c>
      <c r="V11" s="27" t="s">
        <v>138</v>
      </c>
      <c r="W11" s="7" t="s">
        <v>41</v>
      </c>
      <c r="X11" s="27" t="s">
        <v>253</v>
      </c>
      <c r="Y11" s="155" t="s">
        <v>254</v>
      </c>
    </row>
    <row r="12" spans="1:25 16249:16249" s="15" customFormat="1" ht="35.25" hidden="1" customHeight="1" x14ac:dyDescent="0.25">
      <c r="A12" s="257"/>
      <c r="B12" s="241"/>
      <c r="C12" s="58" t="s">
        <v>160</v>
      </c>
      <c r="D12" s="58" t="s">
        <v>172</v>
      </c>
      <c r="E12" s="58" t="s">
        <v>38</v>
      </c>
      <c r="F12" s="62">
        <v>248000</v>
      </c>
      <c r="G12" s="62">
        <v>875000</v>
      </c>
      <c r="H12" s="62">
        <v>392210</v>
      </c>
      <c r="I12" s="61">
        <v>279726</v>
      </c>
      <c r="J12" s="61">
        <v>320105</v>
      </c>
      <c r="K12" s="197">
        <v>475967</v>
      </c>
      <c r="L12" s="197"/>
      <c r="M12" s="61">
        <v>392210</v>
      </c>
      <c r="N12" s="61"/>
      <c r="O12" s="61"/>
      <c r="P12" s="61"/>
      <c r="Q12" s="58" t="s">
        <v>18</v>
      </c>
      <c r="R12" s="58" t="s">
        <v>134</v>
      </c>
      <c r="S12" s="58" t="s">
        <v>161</v>
      </c>
      <c r="T12" s="58" t="s">
        <v>162</v>
      </c>
      <c r="U12" s="58" t="s">
        <v>163</v>
      </c>
      <c r="V12" s="59" t="s">
        <v>141</v>
      </c>
      <c r="W12" s="58"/>
      <c r="X12" s="59" t="s">
        <v>143</v>
      </c>
      <c r="Y12" s="122" t="s">
        <v>136</v>
      </c>
    </row>
    <row r="13" spans="1:25 16249:16249" s="15" customFormat="1" ht="66" hidden="1" customHeight="1" x14ac:dyDescent="0.25">
      <c r="A13" s="257"/>
      <c r="B13" s="241"/>
      <c r="C13" s="69" t="s">
        <v>174</v>
      </c>
      <c r="D13" s="70" t="s">
        <v>172</v>
      </c>
      <c r="E13" s="70" t="s">
        <v>10</v>
      </c>
      <c r="F13" s="23">
        <v>0.54900000000000004</v>
      </c>
      <c r="G13" s="23">
        <v>0.57499999999999996</v>
      </c>
      <c r="H13" s="23">
        <v>0.55500000000000005</v>
      </c>
      <c r="I13" s="23" t="s">
        <v>209</v>
      </c>
      <c r="J13" s="23" t="s">
        <v>209</v>
      </c>
      <c r="K13" s="196">
        <f>+'[1]INDICADORES SEPTIEMBRE (2)'!$C$9</f>
        <v>0.53759999999999997</v>
      </c>
      <c r="L13" s="196"/>
      <c r="M13" s="23">
        <v>0.55500000000000005</v>
      </c>
      <c r="N13" s="23"/>
      <c r="O13" s="23"/>
      <c r="P13" s="23"/>
      <c r="Q13" s="26" t="s">
        <v>18</v>
      </c>
      <c r="R13" s="50" t="s">
        <v>134</v>
      </c>
      <c r="S13" s="50" t="s">
        <v>161</v>
      </c>
      <c r="T13" s="7" t="s">
        <v>162</v>
      </c>
      <c r="U13" s="7" t="s">
        <v>163</v>
      </c>
      <c r="V13" s="52" t="s">
        <v>139</v>
      </c>
      <c r="W13" s="43" t="s">
        <v>244</v>
      </c>
      <c r="X13" s="27" t="s">
        <v>210</v>
      </c>
      <c r="Y13" s="124" t="s">
        <v>211</v>
      </c>
    </row>
    <row r="14" spans="1:25 16249:16249" s="15" customFormat="1" ht="66" hidden="1" customHeight="1" x14ac:dyDescent="0.25">
      <c r="A14" s="257"/>
      <c r="B14" s="241"/>
      <c r="C14" s="58" t="s">
        <v>159</v>
      </c>
      <c r="D14" s="58" t="s">
        <v>172</v>
      </c>
      <c r="E14" s="58" t="s">
        <v>38</v>
      </c>
      <c r="F14" s="64" t="s">
        <v>239</v>
      </c>
      <c r="G14" s="64" t="s">
        <v>240</v>
      </c>
      <c r="H14" s="65" t="s">
        <v>233</v>
      </c>
      <c r="I14" s="73">
        <v>17.309999999999999</v>
      </c>
      <c r="J14" s="73">
        <v>17.329999999999998</v>
      </c>
      <c r="K14" s="198" t="s">
        <v>209</v>
      </c>
      <c r="L14" s="198"/>
      <c r="M14" s="65" t="s">
        <v>233</v>
      </c>
      <c r="N14" s="65"/>
      <c r="O14" s="65"/>
      <c r="P14" s="65"/>
      <c r="Q14" s="58" t="s">
        <v>18</v>
      </c>
      <c r="R14" s="58" t="s">
        <v>134</v>
      </c>
      <c r="S14" s="58" t="s">
        <v>135</v>
      </c>
      <c r="T14" s="58" t="s">
        <v>77</v>
      </c>
      <c r="U14" s="58" t="s">
        <v>76</v>
      </c>
      <c r="V14" s="59" t="s">
        <v>141</v>
      </c>
      <c r="W14" s="58"/>
      <c r="X14" s="59" t="s">
        <v>143</v>
      </c>
      <c r="Y14" s="122" t="s">
        <v>136</v>
      </c>
    </row>
    <row r="15" spans="1:25 16249:16249" s="15" customFormat="1" ht="66" hidden="1" customHeight="1" x14ac:dyDescent="0.25">
      <c r="A15" s="257"/>
      <c r="B15" s="241"/>
      <c r="C15" s="70" t="s">
        <v>175</v>
      </c>
      <c r="D15" s="70" t="s">
        <v>172</v>
      </c>
      <c r="E15" s="71" t="s">
        <v>38</v>
      </c>
      <c r="F15" s="44">
        <v>160</v>
      </c>
      <c r="G15" s="44">
        <v>800</v>
      </c>
      <c r="H15" s="44">
        <v>200</v>
      </c>
      <c r="I15" s="23" t="s">
        <v>209</v>
      </c>
      <c r="J15" s="23" t="s">
        <v>209</v>
      </c>
      <c r="K15" s="199">
        <v>42</v>
      </c>
      <c r="L15" s="199"/>
      <c r="M15" s="44">
        <v>200</v>
      </c>
      <c r="N15" s="44"/>
      <c r="O15" s="44"/>
      <c r="P15" s="44"/>
      <c r="Q15" s="26" t="s">
        <v>18</v>
      </c>
      <c r="R15" s="50" t="s">
        <v>134</v>
      </c>
      <c r="S15" s="50" t="s">
        <v>161</v>
      </c>
      <c r="T15" s="7" t="s">
        <v>162</v>
      </c>
      <c r="U15" s="7" t="s">
        <v>163</v>
      </c>
      <c r="V15" s="52" t="s">
        <v>139</v>
      </c>
      <c r="W15" s="43" t="s">
        <v>212</v>
      </c>
      <c r="X15" s="27" t="s">
        <v>210</v>
      </c>
      <c r="Y15" s="124" t="s">
        <v>211</v>
      </c>
    </row>
    <row r="16" spans="1:25 16249:16249" s="15" customFormat="1" ht="55.5" hidden="1" customHeight="1" x14ac:dyDescent="0.25">
      <c r="A16" s="257"/>
      <c r="B16" s="242"/>
      <c r="C16" s="58" t="s">
        <v>176</v>
      </c>
      <c r="D16" s="58" t="s">
        <v>172</v>
      </c>
      <c r="E16" s="58" t="s">
        <v>38</v>
      </c>
      <c r="F16" s="57">
        <v>791</v>
      </c>
      <c r="G16" s="57">
        <v>3500</v>
      </c>
      <c r="H16" s="56">
        <v>875</v>
      </c>
      <c r="I16" s="56" t="s">
        <v>209</v>
      </c>
      <c r="J16" s="56" t="s">
        <v>209</v>
      </c>
      <c r="K16" s="200">
        <v>250</v>
      </c>
      <c r="L16" s="200"/>
      <c r="M16" s="56">
        <v>875</v>
      </c>
      <c r="N16" s="56"/>
      <c r="O16" s="56"/>
      <c r="P16" s="56"/>
      <c r="Q16" s="58" t="s">
        <v>18</v>
      </c>
      <c r="R16" s="58" t="s">
        <v>134</v>
      </c>
      <c r="S16" s="58" t="s">
        <v>161</v>
      </c>
      <c r="T16" s="58" t="s">
        <v>162</v>
      </c>
      <c r="U16" s="58" t="s">
        <v>163</v>
      </c>
      <c r="V16" s="59" t="s">
        <v>139</v>
      </c>
      <c r="W16" s="58" t="s">
        <v>212</v>
      </c>
      <c r="X16" s="59" t="s">
        <v>210</v>
      </c>
      <c r="Y16" s="122" t="s">
        <v>211</v>
      </c>
    </row>
    <row r="17" spans="1:25" s="15" customFormat="1" ht="39" hidden="1" customHeight="1" x14ac:dyDescent="0.25">
      <c r="A17" s="257"/>
      <c r="B17" s="243" t="s">
        <v>26</v>
      </c>
      <c r="C17" s="21" t="s">
        <v>30</v>
      </c>
      <c r="D17" s="7" t="s">
        <v>32</v>
      </c>
      <c r="E17" s="7" t="s">
        <v>38</v>
      </c>
      <c r="F17" s="20">
        <v>0</v>
      </c>
      <c r="G17" s="20">
        <v>6</v>
      </c>
      <c r="H17" s="8">
        <v>1</v>
      </c>
      <c r="I17" s="8">
        <v>0</v>
      </c>
      <c r="J17" s="8">
        <v>0</v>
      </c>
      <c r="K17" s="200">
        <v>1</v>
      </c>
      <c r="L17" s="200"/>
      <c r="M17" s="8">
        <v>0</v>
      </c>
      <c r="N17" s="8"/>
      <c r="O17" s="8"/>
      <c r="P17" s="8"/>
      <c r="Q17" s="7" t="s">
        <v>18</v>
      </c>
      <c r="R17" s="7" t="s">
        <v>64</v>
      </c>
      <c r="S17" s="7" t="s">
        <v>67</v>
      </c>
      <c r="T17" s="7" t="s">
        <v>77</v>
      </c>
      <c r="U17" s="7" t="s">
        <v>76</v>
      </c>
      <c r="V17" s="27" t="s">
        <v>138</v>
      </c>
      <c r="W17" s="7" t="s">
        <v>41</v>
      </c>
      <c r="X17" s="7" t="s">
        <v>251</v>
      </c>
      <c r="Y17" s="121" t="s">
        <v>252</v>
      </c>
    </row>
    <row r="18" spans="1:25" s="15" customFormat="1" ht="35.25" hidden="1" customHeight="1" x14ac:dyDescent="0.25">
      <c r="A18" s="257"/>
      <c r="B18" s="244"/>
      <c r="C18" s="58" t="s">
        <v>57</v>
      </c>
      <c r="D18" s="58" t="s">
        <v>32</v>
      </c>
      <c r="E18" s="58" t="s">
        <v>38</v>
      </c>
      <c r="F18" s="57">
        <v>0</v>
      </c>
      <c r="G18" s="57">
        <v>111</v>
      </c>
      <c r="H18" s="56">
        <v>6</v>
      </c>
      <c r="I18" s="56">
        <v>0</v>
      </c>
      <c r="J18" s="56">
        <v>2</v>
      </c>
      <c r="K18" s="200">
        <v>2</v>
      </c>
      <c r="L18" s="200"/>
      <c r="M18" s="56">
        <v>2</v>
      </c>
      <c r="N18" s="56"/>
      <c r="O18" s="56"/>
      <c r="P18" s="56"/>
      <c r="Q18" s="58" t="s">
        <v>18</v>
      </c>
      <c r="R18" s="58" t="s">
        <v>64</v>
      </c>
      <c r="S18" s="58" t="s">
        <v>67</v>
      </c>
      <c r="T18" s="58" t="s">
        <v>77</v>
      </c>
      <c r="U18" s="58" t="s">
        <v>76</v>
      </c>
      <c r="V18" s="59" t="s">
        <v>138</v>
      </c>
      <c r="W18" s="58" t="s">
        <v>41</v>
      </c>
      <c r="X18" s="58" t="s">
        <v>251</v>
      </c>
      <c r="Y18" s="125" t="s">
        <v>252</v>
      </c>
    </row>
    <row r="19" spans="1:25" s="15" customFormat="1" ht="33.75" hidden="1" customHeight="1" x14ac:dyDescent="0.3">
      <c r="A19" s="257"/>
      <c r="B19" s="245"/>
      <c r="C19" s="21" t="s">
        <v>133</v>
      </c>
      <c r="D19" s="72" t="s">
        <v>12</v>
      </c>
      <c r="E19" s="72" t="s">
        <v>38</v>
      </c>
      <c r="F19" s="66">
        <v>2263302</v>
      </c>
      <c r="G19" s="66">
        <v>4563302</v>
      </c>
      <c r="H19" s="66">
        <v>2792302</v>
      </c>
      <c r="I19" s="63">
        <v>2397682</v>
      </c>
      <c r="J19" s="63">
        <v>2527802</v>
      </c>
      <c r="K19" s="201">
        <f>594278+2263302</f>
        <v>2857580</v>
      </c>
      <c r="L19" s="201"/>
      <c r="M19" s="63">
        <v>2792302</v>
      </c>
      <c r="N19" s="63"/>
      <c r="O19" s="63"/>
      <c r="P19" s="63"/>
      <c r="Q19" s="7" t="s">
        <v>18</v>
      </c>
      <c r="R19" s="7" t="s">
        <v>134</v>
      </c>
      <c r="S19" s="7" t="s">
        <v>135</v>
      </c>
      <c r="T19" s="7" t="s">
        <v>77</v>
      </c>
      <c r="U19" s="7" t="s">
        <v>76</v>
      </c>
      <c r="V19" s="47" t="s">
        <v>141</v>
      </c>
      <c r="W19" s="53"/>
      <c r="X19" s="47" t="s">
        <v>143</v>
      </c>
      <c r="Y19" s="123" t="s">
        <v>136</v>
      </c>
    </row>
    <row r="20" spans="1:25" s="15" customFormat="1" ht="62.25" hidden="1" customHeight="1" x14ac:dyDescent="0.25">
      <c r="A20" s="257"/>
      <c r="B20" s="58" t="s">
        <v>27</v>
      </c>
      <c r="C20" s="58" t="s">
        <v>31</v>
      </c>
      <c r="D20" s="58" t="s">
        <v>12</v>
      </c>
      <c r="E20" s="58" t="s">
        <v>38</v>
      </c>
      <c r="F20" s="57">
        <v>0</v>
      </c>
      <c r="G20" s="57">
        <f>SUBTOTAL(9,H20:M20)</f>
        <v>0</v>
      </c>
      <c r="H20" s="56">
        <v>7</v>
      </c>
      <c r="I20" s="56">
        <v>0</v>
      </c>
      <c r="J20" s="56">
        <v>1</v>
      </c>
      <c r="K20" s="200">
        <v>1</v>
      </c>
      <c r="L20" s="200"/>
      <c r="M20" s="56">
        <v>3</v>
      </c>
      <c r="N20" s="56"/>
      <c r="O20" s="56"/>
      <c r="P20" s="56"/>
      <c r="Q20" s="58" t="s">
        <v>18</v>
      </c>
      <c r="R20" s="58" t="s">
        <v>64</v>
      </c>
      <c r="S20" s="58" t="s">
        <v>67</v>
      </c>
      <c r="T20" s="58" t="s">
        <v>77</v>
      </c>
      <c r="U20" s="58" t="s">
        <v>76</v>
      </c>
      <c r="V20" s="59" t="s">
        <v>138</v>
      </c>
      <c r="W20" s="58" t="s">
        <v>42</v>
      </c>
      <c r="X20" s="59" t="s">
        <v>91</v>
      </c>
      <c r="Y20" s="122" t="s">
        <v>93</v>
      </c>
    </row>
    <row r="21" spans="1:25" s="15" customFormat="1" ht="30.75" hidden="1" customHeight="1" x14ac:dyDescent="0.25">
      <c r="A21" s="257"/>
      <c r="B21" s="243" t="s">
        <v>28</v>
      </c>
      <c r="C21" s="21" t="s">
        <v>85</v>
      </c>
      <c r="D21" s="8" t="s">
        <v>12</v>
      </c>
      <c r="E21" s="8" t="s">
        <v>38</v>
      </c>
      <c r="F21" s="20">
        <v>0</v>
      </c>
      <c r="G21" s="20">
        <v>39000</v>
      </c>
      <c r="H21" s="8">
        <v>9750</v>
      </c>
      <c r="I21" s="8">
        <v>3500</v>
      </c>
      <c r="J21" s="8">
        <v>3500</v>
      </c>
      <c r="K21" s="200">
        <v>22223</v>
      </c>
      <c r="L21" s="200"/>
      <c r="M21" s="8">
        <v>1000</v>
      </c>
      <c r="N21" s="8"/>
      <c r="O21" s="8"/>
      <c r="P21" s="8"/>
      <c r="Q21" s="7" t="s">
        <v>18</v>
      </c>
      <c r="R21" s="7" t="s">
        <v>64</v>
      </c>
      <c r="S21" s="7" t="s">
        <v>67</v>
      </c>
      <c r="T21" s="7" t="s">
        <v>75</v>
      </c>
      <c r="U21" s="7" t="s">
        <v>74</v>
      </c>
      <c r="V21" s="27" t="s">
        <v>138</v>
      </c>
      <c r="W21" s="7" t="s">
        <v>42</v>
      </c>
      <c r="X21" s="27" t="s">
        <v>92</v>
      </c>
      <c r="Y21" s="123" t="s">
        <v>94</v>
      </c>
    </row>
    <row r="22" spans="1:25" s="15" customFormat="1" ht="30.75" hidden="1" customHeight="1" x14ac:dyDescent="0.25">
      <c r="A22" s="257"/>
      <c r="B22" s="244"/>
      <c r="C22" s="55" t="s">
        <v>85</v>
      </c>
      <c r="D22" s="56" t="s">
        <v>12</v>
      </c>
      <c r="E22" s="56" t="s">
        <v>38</v>
      </c>
      <c r="F22" s="57">
        <v>0</v>
      </c>
      <c r="G22" s="57">
        <v>57000</v>
      </c>
      <c r="H22" s="57">
        <v>5000</v>
      </c>
      <c r="I22" s="57" t="s">
        <v>235</v>
      </c>
      <c r="J22" s="57" t="s">
        <v>235</v>
      </c>
      <c r="K22" s="202" t="s">
        <v>209</v>
      </c>
      <c r="L22" s="202"/>
      <c r="M22" s="57">
        <v>5000</v>
      </c>
      <c r="N22" s="57"/>
      <c r="O22" s="57"/>
      <c r="P22" s="57"/>
      <c r="Q22" s="58" t="s">
        <v>18</v>
      </c>
      <c r="R22" s="58" t="s">
        <v>64</v>
      </c>
      <c r="S22" s="58" t="s">
        <v>67</v>
      </c>
      <c r="T22" s="58" t="s">
        <v>75</v>
      </c>
      <c r="U22" s="58" t="s">
        <v>74</v>
      </c>
      <c r="V22" s="59" t="s">
        <v>139</v>
      </c>
      <c r="W22" s="80" t="s">
        <v>244</v>
      </c>
      <c r="X22" s="59" t="s">
        <v>210</v>
      </c>
      <c r="Y22" s="122" t="s">
        <v>211</v>
      </c>
    </row>
    <row r="23" spans="1:25" s="15" customFormat="1" ht="51" hidden="1" customHeight="1" x14ac:dyDescent="0.25">
      <c r="A23" s="257"/>
      <c r="B23" s="244"/>
      <c r="C23" s="21" t="s">
        <v>202</v>
      </c>
      <c r="D23" s="8" t="s">
        <v>12</v>
      </c>
      <c r="E23" s="8" t="s">
        <v>87</v>
      </c>
      <c r="F23" s="8">
        <v>5921</v>
      </c>
      <c r="G23" s="8">
        <v>17763</v>
      </c>
      <c r="H23" s="8">
        <v>2724</v>
      </c>
      <c r="I23" s="8">
        <v>0</v>
      </c>
      <c r="J23" s="8">
        <v>1065</v>
      </c>
      <c r="K23" s="200">
        <v>2176</v>
      </c>
      <c r="L23" s="200"/>
      <c r="M23" s="8">
        <v>0</v>
      </c>
      <c r="N23" s="8"/>
      <c r="O23" s="8"/>
      <c r="P23" s="8"/>
      <c r="Q23" s="7" t="s">
        <v>18</v>
      </c>
      <c r="R23" s="7" t="s">
        <v>64</v>
      </c>
      <c r="S23" s="7" t="s">
        <v>67</v>
      </c>
      <c r="T23" s="7" t="s">
        <v>75</v>
      </c>
      <c r="U23" s="7" t="s">
        <v>74</v>
      </c>
      <c r="V23" s="27" t="s">
        <v>138</v>
      </c>
      <c r="W23" s="7" t="s">
        <v>42</v>
      </c>
      <c r="X23" s="27" t="s">
        <v>92</v>
      </c>
      <c r="Y23" s="123" t="s">
        <v>94</v>
      </c>
    </row>
    <row r="24" spans="1:25" s="15" customFormat="1" ht="48" hidden="1" customHeight="1" x14ac:dyDescent="0.25">
      <c r="A24" s="257"/>
      <c r="B24" s="244"/>
      <c r="C24" s="55" t="s">
        <v>86</v>
      </c>
      <c r="D24" s="56" t="s">
        <v>12</v>
      </c>
      <c r="E24" s="56" t="s">
        <v>38</v>
      </c>
      <c r="F24" s="57">
        <v>0</v>
      </c>
      <c r="G24" s="57">
        <v>140</v>
      </c>
      <c r="H24" s="57">
        <v>35</v>
      </c>
      <c r="I24" s="57">
        <v>3</v>
      </c>
      <c r="J24" s="57">
        <v>12</v>
      </c>
      <c r="K24" s="203">
        <v>0.05</v>
      </c>
      <c r="L24" s="203"/>
      <c r="M24" s="57">
        <v>6</v>
      </c>
      <c r="N24" s="57"/>
      <c r="O24" s="57"/>
      <c r="P24" s="57"/>
      <c r="Q24" s="58" t="s">
        <v>18</v>
      </c>
      <c r="R24" s="58" t="s">
        <v>64</v>
      </c>
      <c r="S24" s="58" t="s">
        <v>67</v>
      </c>
      <c r="T24" s="58" t="s">
        <v>75</v>
      </c>
      <c r="U24" s="58" t="s">
        <v>74</v>
      </c>
      <c r="V24" s="59" t="s">
        <v>138</v>
      </c>
      <c r="W24" s="58" t="s">
        <v>42</v>
      </c>
      <c r="X24" s="59" t="s">
        <v>92</v>
      </c>
      <c r="Y24" s="122" t="s">
        <v>94</v>
      </c>
    </row>
    <row r="25" spans="1:25" s="15" customFormat="1" ht="48" hidden="1" customHeight="1" x14ac:dyDescent="0.25">
      <c r="A25" s="257"/>
      <c r="B25" s="244"/>
      <c r="C25" s="21" t="s">
        <v>61</v>
      </c>
      <c r="D25" s="8" t="s">
        <v>12</v>
      </c>
      <c r="E25" s="8" t="s">
        <v>38</v>
      </c>
      <c r="F25" s="84">
        <v>0.11</v>
      </c>
      <c r="G25" s="84">
        <v>0.65</v>
      </c>
      <c r="H25" s="84">
        <v>0.28000000000000003</v>
      </c>
      <c r="I25" s="84">
        <v>0</v>
      </c>
      <c r="J25" s="23">
        <v>0.12</v>
      </c>
      <c r="K25" s="196">
        <v>0.2</v>
      </c>
      <c r="L25" s="196"/>
      <c r="M25" s="23">
        <v>0.28000000000000003</v>
      </c>
      <c r="N25" s="23"/>
      <c r="O25" s="23"/>
      <c r="P25" s="23"/>
      <c r="Q25" s="7" t="s">
        <v>18</v>
      </c>
      <c r="R25" s="7" t="s">
        <v>64</v>
      </c>
      <c r="S25" s="7" t="s">
        <v>67</v>
      </c>
      <c r="T25" s="7" t="s">
        <v>75</v>
      </c>
      <c r="U25" s="7" t="s">
        <v>74</v>
      </c>
      <c r="V25" s="27" t="s">
        <v>138</v>
      </c>
      <c r="W25" s="7" t="s">
        <v>42</v>
      </c>
      <c r="X25" s="27" t="s">
        <v>92</v>
      </c>
      <c r="Y25" s="123" t="s">
        <v>94</v>
      </c>
    </row>
    <row r="26" spans="1:25" s="15" customFormat="1" ht="63.75" hidden="1" customHeight="1" x14ac:dyDescent="0.25">
      <c r="A26" s="257"/>
      <c r="B26" s="244"/>
      <c r="C26" s="55" t="s">
        <v>171</v>
      </c>
      <c r="D26" s="56" t="s">
        <v>172</v>
      </c>
      <c r="E26" s="56" t="s">
        <v>10</v>
      </c>
      <c r="F26" s="57">
        <v>47</v>
      </c>
      <c r="G26" s="57">
        <v>50</v>
      </c>
      <c r="H26" s="57">
        <v>47.5</v>
      </c>
      <c r="I26" s="56" t="s">
        <v>209</v>
      </c>
      <c r="J26" s="56" t="s">
        <v>209</v>
      </c>
      <c r="K26" s="202" t="s">
        <v>209</v>
      </c>
      <c r="L26" s="202"/>
      <c r="M26" s="57">
        <v>47.5</v>
      </c>
      <c r="N26" s="57"/>
      <c r="O26" s="57"/>
      <c r="P26" s="57"/>
      <c r="Q26" s="58" t="s">
        <v>18</v>
      </c>
      <c r="R26" s="58" t="s">
        <v>64</v>
      </c>
      <c r="S26" s="58" t="s">
        <v>67</v>
      </c>
      <c r="T26" s="58" t="s">
        <v>75</v>
      </c>
      <c r="U26" s="58" t="s">
        <v>74</v>
      </c>
      <c r="V26" s="59" t="s">
        <v>139</v>
      </c>
      <c r="W26" s="80" t="s">
        <v>244</v>
      </c>
      <c r="X26" s="59" t="s">
        <v>210</v>
      </c>
      <c r="Y26" s="122" t="s">
        <v>211</v>
      </c>
    </row>
    <row r="27" spans="1:25" s="15" customFormat="1" ht="73.5" hidden="1" customHeight="1" x14ac:dyDescent="0.25">
      <c r="A27" s="257"/>
      <c r="B27" s="244"/>
      <c r="C27" s="45" t="s">
        <v>173</v>
      </c>
      <c r="D27" s="46" t="s">
        <v>172</v>
      </c>
      <c r="E27" s="51" t="s">
        <v>10</v>
      </c>
      <c r="F27" s="51">
        <v>0.63</v>
      </c>
      <c r="G27" s="84">
        <v>0.65</v>
      </c>
      <c r="H27" s="23">
        <v>0.63500000000000001</v>
      </c>
      <c r="I27" s="8" t="s">
        <v>209</v>
      </c>
      <c r="J27" s="8" t="s">
        <v>209</v>
      </c>
      <c r="K27" s="200" t="s">
        <v>209</v>
      </c>
      <c r="L27" s="200"/>
      <c r="M27" s="23">
        <v>0.63500000000000001</v>
      </c>
      <c r="N27" s="23"/>
      <c r="O27" s="23"/>
      <c r="P27" s="23"/>
      <c r="Q27" s="7" t="s">
        <v>18</v>
      </c>
      <c r="R27" s="7" t="s">
        <v>64</v>
      </c>
      <c r="S27" s="7" t="s">
        <v>67</v>
      </c>
      <c r="T27" s="7" t="s">
        <v>75</v>
      </c>
      <c r="U27" s="7" t="s">
        <v>74</v>
      </c>
      <c r="V27" s="52" t="s">
        <v>139</v>
      </c>
      <c r="W27" s="43" t="s">
        <v>244</v>
      </c>
      <c r="X27" s="27" t="s">
        <v>210</v>
      </c>
      <c r="Y27" s="124" t="s">
        <v>211</v>
      </c>
    </row>
    <row r="28" spans="1:25" s="15" customFormat="1" ht="48" hidden="1" customHeight="1" x14ac:dyDescent="0.25">
      <c r="A28" s="257"/>
      <c r="B28" s="244"/>
      <c r="C28" s="55" t="s">
        <v>247</v>
      </c>
      <c r="D28" s="56" t="s">
        <v>12</v>
      </c>
      <c r="E28" s="56" t="s">
        <v>10</v>
      </c>
      <c r="F28" s="57">
        <v>1310238</v>
      </c>
      <c r="G28" s="57">
        <v>1313154</v>
      </c>
      <c r="H28" s="56">
        <v>1313154</v>
      </c>
      <c r="I28" s="56" t="s">
        <v>209</v>
      </c>
      <c r="J28" s="56" t="s">
        <v>209</v>
      </c>
      <c r="K28" s="200">
        <v>1199017</v>
      </c>
      <c r="L28" s="200"/>
      <c r="M28" s="56">
        <v>1313154</v>
      </c>
      <c r="N28" s="56"/>
      <c r="O28" s="56"/>
      <c r="P28" s="56"/>
      <c r="Q28" s="58" t="s">
        <v>18</v>
      </c>
      <c r="R28" s="58" t="s">
        <v>64</v>
      </c>
      <c r="S28" s="58" t="s">
        <v>67</v>
      </c>
      <c r="T28" s="58" t="s">
        <v>75</v>
      </c>
      <c r="U28" s="58" t="s">
        <v>74</v>
      </c>
      <c r="V28" s="59" t="s">
        <v>139</v>
      </c>
      <c r="W28" s="58" t="s">
        <v>213</v>
      </c>
      <c r="X28" s="59" t="s">
        <v>210</v>
      </c>
      <c r="Y28" s="122" t="s">
        <v>211</v>
      </c>
    </row>
    <row r="29" spans="1:25" s="15" customFormat="1" ht="48" hidden="1" customHeight="1" x14ac:dyDescent="0.25">
      <c r="A29" s="257"/>
      <c r="B29" s="244"/>
      <c r="C29" s="43" t="s">
        <v>86</v>
      </c>
      <c r="D29" s="44" t="s">
        <v>12</v>
      </c>
      <c r="E29" s="51" t="s">
        <v>10</v>
      </c>
      <c r="F29" s="8">
        <v>0</v>
      </c>
      <c r="G29" s="8">
        <v>3800</v>
      </c>
      <c r="H29" s="8">
        <v>400</v>
      </c>
      <c r="I29" s="8" t="s">
        <v>209</v>
      </c>
      <c r="J29" s="8" t="s">
        <v>209</v>
      </c>
      <c r="K29" s="200" t="s">
        <v>209</v>
      </c>
      <c r="L29" s="200"/>
      <c r="M29" s="8">
        <v>400</v>
      </c>
      <c r="N29" s="8"/>
      <c r="O29" s="8"/>
      <c r="P29" s="8"/>
      <c r="Q29" s="7" t="s">
        <v>18</v>
      </c>
      <c r="R29" s="7" t="s">
        <v>64</v>
      </c>
      <c r="S29" s="7" t="s">
        <v>67</v>
      </c>
      <c r="T29" s="7" t="s">
        <v>75</v>
      </c>
      <c r="U29" s="7" t="s">
        <v>74</v>
      </c>
      <c r="V29" s="52" t="s">
        <v>139</v>
      </c>
      <c r="W29" s="43" t="s">
        <v>213</v>
      </c>
      <c r="X29" s="27" t="s">
        <v>210</v>
      </c>
      <c r="Y29" s="124" t="s">
        <v>211</v>
      </c>
    </row>
    <row r="30" spans="1:25" s="15" customFormat="1" ht="41.25" hidden="1" customHeight="1" x14ac:dyDescent="0.25">
      <c r="A30" s="257"/>
      <c r="B30" s="245"/>
      <c r="C30" s="80" t="s">
        <v>170</v>
      </c>
      <c r="D30" s="85" t="s">
        <v>12</v>
      </c>
      <c r="E30" s="82" t="s">
        <v>10</v>
      </c>
      <c r="F30" s="56">
        <v>27163</v>
      </c>
      <c r="G30" s="56">
        <v>30448</v>
      </c>
      <c r="H30" s="56">
        <v>27109</v>
      </c>
      <c r="I30" s="56" t="s">
        <v>209</v>
      </c>
      <c r="J30" s="56" t="s">
        <v>209</v>
      </c>
      <c r="K30" s="200">
        <v>18267</v>
      </c>
      <c r="L30" s="200"/>
      <c r="M30" s="56">
        <v>27109</v>
      </c>
      <c r="N30" s="56"/>
      <c r="O30" s="56"/>
      <c r="P30" s="56"/>
      <c r="Q30" s="58" t="s">
        <v>18</v>
      </c>
      <c r="R30" s="58" t="s">
        <v>64</v>
      </c>
      <c r="S30" s="58" t="s">
        <v>67</v>
      </c>
      <c r="T30" s="58" t="s">
        <v>75</v>
      </c>
      <c r="U30" s="58" t="s">
        <v>74</v>
      </c>
      <c r="V30" s="83" t="s">
        <v>139</v>
      </c>
      <c r="W30" s="81" t="s">
        <v>214</v>
      </c>
      <c r="X30" s="59" t="s">
        <v>210</v>
      </c>
      <c r="Y30" s="126" t="s">
        <v>211</v>
      </c>
    </row>
    <row r="31" spans="1:25" s="15" customFormat="1" ht="97.5" hidden="1" customHeight="1" x14ac:dyDescent="0.25">
      <c r="A31" s="257"/>
      <c r="B31" s="250" t="s">
        <v>35</v>
      </c>
      <c r="C31" s="21" t="s">
        <v>248</v>
      </c>
      <c r="D31" s="8" t="s">
        <v>172</v>
      </c>
      <c r="E31" s="8" t="s">
        <v>10</v>
      </c>
      <c r="F31" s="20">
        <v>16.600000000000001</v>
      </c>
      <c r="G31" s="20">
        <v>14</v>
      </c>
      <c r="H31" s="20">
        <v>16.190000000000001</v>
      </c>
      <c r="I31" s="8" t="s">
        <v>209</v>
      </c>
      <c r="J31" s="8" t="s">
        <v>209</v>
      </c>
      <c r="K31" s="202" t="s">
        <v>209</v>
      </c>
      <c r="L31" s="202"/>
      <c r="M31" s="20">
        <v>16.190000000000001</v>
      </c>
      <c r="N31" s="20"/>
      <c r="O31" s="20"/>
      <c r="P31" s="20"/>
      <c r="Q31" s="7" t="s">
        <v>18</v>
      </c>
      <c r="R31" s="7" t="s">
        <v>64</v>
      </c>
      <c r="S31" s="7" t="s">
        <v>67</v>
      </c>
      <c r="T31" s="7" t="s">
        <v>77</v>
      </c>
      <c r="U31" s="7" t="s">
        <v>76</v>
      </c>
      <c r="V31" s="27" t="s">
        <v>138</v>
      </c>
      <c r="W31" s="7" t="s">
        <v>41</v>
      </c>
      <c r="X31" s="7" t="s">
        <v>251</v>
      </c>
      <c r="Y31" s="121" t="s">
        <v>252</v>
      </c>
    </row>
    <row r="32" spans="1:25" s="15" customFormat="1" ht="82.5" hidden="1" x14ac:dyDescent="0.25">
      <c r="A32" s="257"/>
      <c r="B32" s="251"/>
      <c r="C32" s="55" t="s">
        <v>78</v>
      </c>
      <c r="D32" s="56" t="s">
        <v>172</v>
      </c>
      <c r="E32" s="56" t="s">
        <v>10</v>
      </c>
      <c r="F32" s="57">
        <v>20688</v>
      </c>
      <c r="G32" s="57">
        <v>5260</v>
      </c>
      <c r="H32" s="56">
        <v>1420</v>
      </c>
      <c r="I32" s="56" t="s">
        <v>209</v>
      </c>
      <c r="J32" s="56" t="s">
        <v>209</v>
      </c>
      <c r="K32" s="200" t="s">
        <v>209</v>
      </c>
      <c r="L32" s="200"/>
      <c r="M32" s="56">
        <v>1420</v>
      </c>
      <c r="N32" s="56"/>
      <c r="O32" s="56"/>
      <c r="P32" s="56"/>
      <c r="Q32" s="58" t="s">
        <v>18</v>
      </c>
      <c r="R32" s="58" t="s">
        <v>64</v>
      </c>
      <c r="S32" s="58" t="s">
        <v>67</v>
      </c>
      <c r="T32" s="58" t="s">
        <v>81</v>
      </c>
      <c r="U32" s="58" t="s">
        <v>80</v>
      </c>
      <c r="V32" s="59" t="s">
        <v>138</v>
      </c>
      <c r="W32" s="58" t="s">
        <v>43</v>
      </c>
      <c r="X32" s="59" t="s">
        <v>119</v>
      </c>
      <c r="Y32" s="127" t="s">
        <v>120</v>
      </c>
    </row>
    <row r="33" spans="1:25" s="15" customFormat="1" ht="82.5" hidden="1" x14ac:dyDescent="0.25">
      <c r="A33" s="257"/>
      <c r="B33" s="251"/>
      <c r="C33" s="21" t="s">
        <v>122</v>
      </c>
      <c r="D33" s="8" t="s">
        <v>172</v>
      </c>
      <c r="E33" s="8" t="s">
        <v>10</v>
      </c>
      <c r="F33" s="20">
        <v>1225</v>
      </c>
      <c r="G33" s="20">
        <v>1800</v>
      </c>
      <c r="H33" s="8">
        <v>600</v>
      </c>
      <c r="I33" s="8" t="s">
        <v>209</v>
      </c>
      <c r="J33" s="8" t="s">
        <v>209</v>
      </c>
      <c r="K33" s="200" t="s">
        <v>209</v>
      </c>
      <c r="L33" s="200"/>
      <c r="M33" s="8">
        <v>600</v>
      </c>
      <c r="N33" s="8"/>
      <c r="O33" s="8"/>
      <c r="P33" s="8"/>
      <c r="Q33" s="7" t="s">
        <v>18</v>
      </c>
      <c r="R33" s="7" t="s">
        <v>64</v>
      </c>
      <c r="S33" s="7" t="s">
        <v>67</v>
      </c>
      <c r="T33" s="7" t="s">
        <v>81</v>
      </c>
      <c r="U33" s="7" t="s">
        <v>80</v>
      </c>
      <c r="V33" s="27" t="s">
        <v>138</v>
      </c>
      <c r="W33" s="7" t="s">
        <v>43</v>
      </c>
      <c r="X33" s="27" t="s">
        <v>119</v>
      </c>
      <c r="Y33" s="128" t="s">
        <v>120</v>
      </c>
    </row>
    <row r="34" spans="1:25" s="15" customFormat="1" ht="82.5" hidden="1" x14ac:dyDescent="0.25">
      <c r="A34" s="257"/>
      <c r="B34" s="251"/>
      <c r="C34" s="55" t="s">
        <v>82</v>
      </c>
      <c r="D34" s="56" t="s">
        <v>12</v>
      </c>
      <c r="E34" s="56" t="s">
        <v>10</v>
      </c>
      <c r="F34" s="57">
        <v>47</v>
      </c>
      <c r="G34" s="57">
        <v>48</v>
      </c>
      <c r="H34" s="56">
        <v>24</v>
      </c>
      <c r="I34" s="56" t="s">
        <v>209</v>
      </c>
      <c r="J34" s="56" t="s">
        <v>209</v>
      </c>
      <c r="K34" s="200" t="s">
        <v>209</v>
      </c>
      <c r="L34" s="200"/>
      <c r="M34" s="56">
        <v>24</v>
      </c>
      <c r="N34" s="56"/>
      <c r="O34" s="56"/>
      <c r="P34" s="56"/>
      <c r="Q34" s="58" t="s">
        <v>18</v>
      </c>
      <c r="R34" s="58" t="s">
        <v>64</v>
      </c>
      <c r="S34" s="58" t="s">
        <v>67</v>
      </c>
      <c r="T34" s="58" t="s">
        <v>81</v>
      </c>
      <c r="U34" s="58" t="s">
        <v>80</v>
      </c>
      <c r="V34" s="59" t="s">
        <v>138</v>
      </c>
      <c r="W34" s="58" t="s">
        <v>43</v>
      </c>
      <c r="X34" s="59" t="s">
        <v>119</v>
      </c>
      <c r="Y34" s="127" t="s">
        <v>120</v>
      </c>
    </row>
    <row r="35" spans="1:25" s="15" customFormat="1" ht="82.5" hidden="1" x14ac:dyDescent="0.25">
      <c r="A35" s="257"/>
      <c r="B35" s="251"/>
      <c r="C35" s="21" t="s">
        <v>121</v>
      </c>
      <c r="D35" s="8" t="s">
        <v>12</v>
      </c>
      <c r="E35" s="8" t="s">
        <v>10</v>
      </c>
      <c r="F35" s="20">
        <v>8143</v>
      </c>
      <c r="G35" s="20">
        <v>4700</v>
      </c>
      <c r="H35" s="8">
        <v>1900</v>
      </c>
      <c r="I35" s="8" t="s">
        <v>209</v>
      </c>
      <c r="J35" s="8" t="s">
        <v>209</v>
      </c>
      <c r="K35" s="200" t="s">
        <v>209</v>
      </c>
      <c r="L35" s="200"/>
      <c r="M35" s="8">
        <v>1900</v>
      </c>
      <c r="N35" s="8"/>
      <c r="O35" s="8"/>
      <c r="P35" s="8"/>
      <c r="Q35" s="7" t="s">
        <v>18</v>
      </c>
      <c r="R35" s="7" t="s">
        <v>64</v>
      </c>
      <c r="S35" s="7" t="s">
        <v>67</v>
      </c>
      <c r="T35" s="7" t="s">
        <v>81</v>
      </c>
      <c r="U35" s="7" t="s">
        <v>80</v>
      </c>
      <c r="V35" s="27" t="s">
        <v>138</v>
      </c>
      <c r="W35" s="7" t="s">
        <v>43</v>
      </c>
      <c r="X35" s="27" t="s">
        <v>119</v>
      </c>
      <c r="Y35" s="128" t="s">
        <v>120</v>
      </c>
    </row>
    <row r="36" spans="1:25" s="15" customFormat="1" ht="49.5" hidden="1" x14ac:dyDescent="0.3">
      <c r="A36" s="257"/>
      <c r="B36" s="251"/>
      <c r="C36" s="80" t="s">
        <v>154</v>
      </c>
      <c r="D36" s="86" t="s">
        <v>12</v>
      </c>
      <c r="E36" s="86" t="s">
        <v>38</v>
      </c>
      <c r="F36" s="87">
        <v>0</v>
      </c>
      <c r="G36" s="87">
        <v>6600</v>
      </c>
      <c r="H36" s="87">
        <v>1518</v>
      </c>
      <c r="I36" s="61">
        <f>H36*0.22</f>
        <v>333.96</v>
      </c>
      <c r="J36" s="61">
        <f>H36*0.28</f>
        <v>425.04</v>
      </c>
      <c r="K36" s="197">
        <v>1666</v>
      </c>
      <c r="L36" s="197"/>
      <c r="M36" s="61">
        <f>H36*0.22</f>
        <v>333.96</v>
      </c>
      <c r="N36" s="61"/>
      <c r="O36" s="61"/>
      <c r="P36" s="61"/>
      <c r="Q36" s="88" t="s">
        <v>18</v>
      </c>
      <c r="R36" s="89" t="s">
        <v>155</v>
      </c>
      <c r="S36" s="89" t="s">
        <v>156</v>
      </c>
      <c r="T36" s="58" t="s">
        <v>157</v>
      </c>
      <c r="U36" s="58" t="s">
        <v>158</v>
      </c>
      <c r="V36" s="90" t="s">
        <v>141</v>
      </c>
      <c r="W36" s="91"/>
      <c r="X36" s="90" t="s">
        <v>143</v>
      </c>
      <c r="Y36" s="127" t="s">
        <v>136</v>
      </c>
    </row>
    <row r="37" spans="1:25" s="15" customFormat="1" ht="66" hidden="1" x14ac:dyDescent="0.25">
      <c r="A37" s="257"/>
      <c r="B37" s="252"/>
      <c r="C37" s="21" t="s">
        <v>149</v>
      </c>
      <c r="D37" s="76" t="s">
        <v>172</v>
      </c>
      <c r="E37" s="76" t="s">
        <v>38</v>
      </c>
      <c r="F37" s="77">
        <v>73000</v>
      </c>
      <c r="G37" s="77">
        <v>176400</v>
      </c>
      <c r="H37" s="77">
        <v>96782</v>
      </c>
      <c r="I37" s="76">
        <v>78232</v>
      </c>
      <c r="J37" s="76">
        <v>84894</v>
      </c>
      <c r="K37" s="197">
        <f>55200+73000</f>
        <v>128200</v>
      </c>
      <c r="L37" s="197"/>
      <c r="M37" s="77">
        <v>96782</v>
      </c>
      <c r="N37" s="77"/>
      <c r="O37" s="77"/>
      <c r="P37" s="77"/>
      <c r="Q37" s="7" t="s">
        <v>18</v>
      </c>
      <c r="R37" s="7" t="s">
        <v>150</v>
      </c>
      <c r="S37" s="7" t="s">
        <v>151</v>
      </c>
      <c r="T37" s="7" t="s">
        <v>152</v>
      </c>
      <c r="U37" s="7" t="s">
        <v>153</v>
      </c>
      <c r="V37" s="27" t="s">
        <v>141</v>
      </c>
      <c r="W37" s="7"/>
      <c r="X37" s="27" t="s">
        <v>143</v>
      </c>
      <c r="Y37" s="128" t="s">
        <v>136</v>
      </c>
    </row>
    <row r="38" spans="1:25" s="15" customFormat="1" ht="49.5" hidden="1" customHeight="1" x14ac:dyDescent="0.25">
      <c r="A38" s="257"/>
      <c r="B38" s="238" t="s">
        <v>36</v>
      </c>
      <c r="C38" s="55" t="s">
        <v>13</v>
      </c>
      <c r="D38" s="56" t="s">
        <v>172</v>
      </c>
      <c r="E38" s="56" t="s">
        <v>10</v>
      </c>
      <c r="F38" s="57">
        <v>12.7</v>
      </c>
      <c r="G38" s="57" t="s">
        <v>231</v>
      </c>
      <c r="H38" s="56" t="s">
        <v>230</v>
      </c>
      <c r="I38" s="56" t="s">
        <v>209</v>
      </c>
      <c r="J38" s="56" t="s">
        <v>209</v>
      </c>
      <c r="K38" s="200" t="s">
        <v>209</v>
      </c>
      <c r="L38" s="200"/>
      <c r="M38" s="56" t="s">
        <v>230</v>
      </c>
      <c r="N38" s="56"/>
      <c r="O38" s="56"/>
      <c r="P38" s="56"/>
      <c r="Q38" s="58" t="s">
        <v>18</v>
      </c>
      <c r="R38" s="58" t="s">
        <v>64</v>
      </c>
      <c r="S38" s="58" t="s">
        <v>67</v>
      </c>
      <c r="T38" s="58" t="s">
        <v>81</v>
      </c>
      <c r="U38" s="58" t="s">
        <v>80</v>
      </c>
      <c r="V38" s="59" t="s">
        <v>138</v>
      </c>
      <c r="W38" s="58" t="s">
        <v>43</v>
      </c>
      <c r="X38" s="59" t="s">
        <v>119</v>
      </c>
      <c r="Y38" s="127" t="s">
        <v>120</v>
      </c>
    </row>
    <row r="39" spans="1:25" s="15" customFormat="1" ht="58.5" hidden="1" customHeight="1" x14ac:dyDescent="0.25">
      <c r="A39" s="257"/>
      <c r="B39" s="239"/>
      <c r="C39" s="21" t="s">
        <v>205</v>
      </c>
      <c r="D39" s="8" t="s">
        <v>12</v>
      </c>
      <c r="E39" s="8" t="s">
        <v>10</v>
      </c>
      <c r="F39" s="20">
        <v>44</v>
      </c>
      <c r="G39" s="20">
        <v>100</v>
      </c>
      <c r="H39" s="8">
        <v>58</v>
      </c>
      <c r="I39" s="8" t="s">
        <v>209</v>
      </c>
      <c r="J39" s="8" t="s">
        <v>209</v>
      </c>
      <c r="K39" s="200" t="s">
        <v>209</v>
      </c>
      <c r="L39" s="200"/>
      <c r="M39" s="8" t="s">
        <v>232</v>
      </c>
      <c r="N39" s="8"/>
      <c r="O39" s="8"/>
      <c r="P39" s="8"/>
      <c r="Q39" s="7" t="s">
        <v>18</v>
      </c>
      <c r="R39" s="7" t="s">
        <v>64</v>
      </c>
      <c r="S39" s="7" t="s">
        <v>67</v>
      </c>
      <c r="T39" s="7" t="s">
        <v>81</v>
      </c>
      <c r="U39" s="7" t="s">
        <v>80</v>
      </c>
      <c r="V39" s="27" t="s">
        <v>138</v>
      </c>
      <c r="W39" s="7" t="s">
        <v>43</v>
      </c>
      <c r="X39" s="27" t="s">
        <v>119</v>
      </c>
      <c r="Y39" s="128" t="s">
        <v>120</v>
      </c>
    </row>
    <row r="40" spans="1:25" s="15" customFormat="1" ht="49.5" hidden="1" customHeight="1" x14ac:dyDescent="0.25">
      <c r="A40" s="257"/>
      <c r="B40" s="239"/>
      <c r="C40" s="55" t="s">
        <v>79</v>
      </c>
      <c r="D40" s="56" t="s">
        <v>172</v>
      </c>
      <c r="E40" s="92" t="s">
        <v>10</v>
      </c>
      <c r="F40" s="57">
        <v>17.559999999999999</v>
      </c>
      <c r="G40" s="57">
        <v>16.7</v>
      </c>
      <c r="H40" s="57">
        <v>17.2</v>
      </c>
      <c r="I40" s="56" t="s">
        <v>209</v>
      </c>
      <c r="J40" s="56" t="s">
        <v>209</v>
      </c>
      <c r="K40" s="200" t="s">
        <v>209</v>
      </c>
      <c r="L40" s="200"/>
      <c r="M40" s="57">
        <v>17.2</v>
      </c>
      <c r="N40" s="57"/>
      <c r="O40" s="57"/>
      <c r="P40" s="57"/>
      <c r="Q40" s="58" t="s">
        <v>18</v>
      </c>
      <c r="R40" s="58" t="s">
        <v>64</v>
      </c>
      <c r="S40" s="58" t="s">
        <v>67</v>
      </c>
      <c r="T40" s="58" t="s">
        <v>81</v>
      </c>
      <c r="U40" s="58" t="s">
        <v>80</v>
      </c>
      <c r="V40" s="59" t="s">
        <v>138</v>
      </c>
      <c r="W40" s="58" t="s">
        <v>43</v>
      </c>
      <c r="X40" s="59" t="s">
        <v>119</v>
      </c>
      <c r="Y40" s="127" t="s">
        <v>120</v>
      </c>
    </row>
    <row r="41" spans="1:25" s="15" customFormat="1" ht="49.5" hidden="1" customHeight="1" x14ac:dyDescent="0.25">
      <c r="A41" s="257"/>
      <c r="B41" s="239"/>
      <c r="C41" s="21" t="s">
        <v>144</v>
      </c>
      <c r="D41" s="76" t="s">
        <v>172</v>
      </c>
      <c r="E41" s="76" t="s">
        <v>38</v>
      </c>
      <c r="F41" s="77">
        <v>236000</v>
      </c>
      <c r="G41" s="77">
        <v>1116000</v>
      </c>
      <c r="H41" s="77">
        <v>202400</v>
      </c>
      <c r="I41" s="76">
        <f>H41*0.28</f>
        <v>56672.000000000007</v>
      </c>
      <c r="J41" s="76">
        <f>H41*0.28</f>
        <v>56672.000000000007</v>
      </c>
      <c r="K41" s="197">
        <v>265776</v>
      </c>
      <c r="L41" s="197"/>
      <c r="M41" s="76">
        <f>H41*0.22</f>
        <v>44528</v>
      </c>
      <c r="N41" s="76"/>
      <c r="O41" s="76"/>
      <c r="P41" s="76"/>
      <c r="Q41" s="7" t="s">
        <v>18</v>
      </c>
      <c r="R41" s="7" t="s">
        <v>145</v>
      </c>
      <c r="S41" s="7" t="s">
        <v>146</v>
      </c>
      <c r="T41" s="7" t="s">
        <v>147</v>
      </c>
      <c r="U41" s="7" t="s">
        <v>148</v>
      </c>
      <c r="V41" s="27" t="s">
        <v>141</v>
      </c>
      <c r="W41" s="7"/>
      <c r="X41" s="27" t="s">
        <v>143</v>
      </c>
      <c r="Y41" s="128" t="s">
        <v>136</v>
      </c>
    </row>
    <row r="42" spans="1:25" s="25" customFormat="1" ht="179.25" customHeight="1" x14ac:dyDescent="0.3">
      <c r="A42" s="257"/>
      <c r="B42" s="240" t="s">
        <v>189</v>
      </c>
      <c r="C42" s="93" t="s">
        <v>177</v>
      </c>
      <c r="D42" s="94" t="s">
        <v>178</v>
      </c>
      <c r="E42" s="94" t="s">
        <v>179</v>
      </c>
      <c r="F42" s="95">
        <v>1179</v>
      </c>
      <c r="G42" s="95">
        <v>1600</v>
      </c>
      <c r="H42" s="94">
        <v>400</v>
      </c>
      <c r="I42" s="94">
        <v>0</v>
      </c>
      <c r="J42" s="94">
        <v>200</v>
      </c>
      <c r="K42" s="204">
        <v>400</v>
      </c>
      <c r="L42" s="227">
        <v>300</v>
      </c>
      <c r="M42" s="94">
        <v>200</v>
      </c>
      <c r="N42" s="183">
        <v>100</v>
      </c>
      <c r="O42" s="278">
        <v>1</v>
      </c>
      <c r="P42" s="230" t="s">
        <v>262</v>
      </c>
      <c r="Q42" s="96" t="s">
        <v>18</v>
      </c>
      <c r="R42" s="97" t="s">
        <v>64</v>
      </c>
      <c r="S42" s="97" t="s">
        <v>67</v>
      </c>
      <c r="T42" s="98" t="s">
        <v>220</v>
      </c>
      <c r="U42" s="75" t="s">
        <v>221</v>
      </c>
      <c r="V42" s="90" t="s">
        <v>140</v>
      </c>
      <c r="W42" s="93" t="s">
        <v>216</v>
      </c>
      <c r="X42" s="60" t="s">
        <v>217</v>
      </c>
      <c r="Y42" s="129" t="s">
        <v>218</v>
      </c>
    </row>
    <row r="43" spans="1:25" s="25" customFormat="1" ht="69" customHeight="1" x14ac:dyDescent="0.25">
      <c r="A43" s="257"/>
      <c r="B43" s="241"/>
      <c r="C43" s="21" t="s">
        <v>180</v>
      </c>
      <c r="D43" s="8" t="s">
        <v>12</v>
      </c>
      <c r="E43" s="8" t="s">
        <v>87</v>
      </c>
      <c r="F43" s="20">
        <v>8011</v>
      </c>
      <c r="G43" s="20">
        <v>0</v>
      </c>
      <c r="H43" s="8">
        <v>6000</v>
      </c>
      <c r="I43" s="8">
        <v>0</v>
      </c>
      <c r="J43" s="8">
        <v>3000</v>
      </c>
      <c r="K43" s="205">
        <v>4500</v>
      </c>
      <c r="L43" s="223"/>
      <c r="M43" s="8">
        <v>3000</v>
      </c>
      <c r="N43" s="8">
        <v>1624</v>
      </c>
      <c r="O43" s="84">
        <v>1</v>
      </c>
      <c r="P43" s="27" t="s">
        <v>263</v>
      </c>
      <c r="Q43" s="7" t="s">
        <v>18</v>
      </c>
      <c r="R43" s="7" t="s">
        <v>64</v>
      </c>
      <c r="S43" s="7" t="s">
        <v>67</v>
      </c>
      <c r="T43" s="7" t="s">
        <v>220</v>
      </c>
      <c r="U43" s="7" t="s">
        <v>221</v>
      </c>
      <c r="V43" s="27" t="s">
        <v>140</v>
      </c>
      <c r="W43" s="7" t="s">
        <v>216</v>
      </c>
      <c r="X43" s="27" t="s">
        <v>217</v>
      </c>
      <c r="Y43" s="128" t="s">
        <v>218</v>
      </c>
    </row>
    <row r="44" spans="1:25" s="25" customFormat="1" ht="195.75" customHeight="1" x14ac:dyDescent="0.3">
      <c r="A44" s="257"/>
      <c r="B44" s="242"/>
      <c r="C44" s="93" t="s">
        <v>181</v>
      </c>
      <c r="D44" s="94" t="s">
        <v>178</v>
      </c>
      <c r="E44" s="99" t="s">
        <v>87</v>
      </c>
      <c r="F44" s="100">
        <v>8</v>
      </c>
      <c r="G44" s="101">
        <v>20</v>
      </c>
      <c r="H44" s="101">
        <v>10</v>
      </c>
      <c r="I44" s="101">
        <v>0</v>
      </c>
      <c r="J44" s="101">
        <v>5</v>
      </c>
      <c r="K44" s="206">
        <v>22</v>
      </c>
      <c r="L44" s="228">
        <v>10</v>
      </c>
      <c r="M44" s="102">
        <v>5</v>
      </c>
      <c r="N44" s="184">
        <v>3</v>
      </c>
      <c r="O44" s="279">
        <v>1</v>
      </c>
      <c r="P44" s="230" t="s">
        <v>264</v>
      </c>
      <c r="Q44" s="96" t="s">
        <v>18</v>
      </c>
      <c r="R44" s="97" t="s">
        <v>64</v>
      </c>
      <c r="S44" s="97" t="s">
        <v>67</v>
      </c>
      <c r="T44" s="98" t="s">
        <v>220</v>
      </c>
      <c r="U44" s="75" t="s">
        <v>221</v>
      </c>
      <c r="V44" s="90" t="s">
        <v>140</v>
      </c>
      <c r="W44" s="103" t="s">
        <v>216</v>
      </c>
      <c r="X44" s="60" t="s">
        <v>217</v>
      </c>
      <c r="Y44" s="129" t="s">
        <v>218</v>
      </c>
    </row>
    <row r="45" spans="1:25" s="25" customFormat="1" ht="102.75" customHeight="1" x14ac:dyDescent="0.25">
      <c r="A45" s="257"/>
      <c r="B45" s="243" t="s">
        <v>190</v>
      </c>
      <c r="C45" s="21" t="s">
        <v>182</v>
      </c>
      <c r="D45" s="8" t="s">
        <v>178</v>
      </c>
      <c r="E45" s="8" t="s">
        <v>183</v>
      </c>
      <c r="F45" s="20">
        <v>3</v>
      </c>
      <c r="G45" s="20">
        <v>8</v>
      </c>
      <c r="H45" s="8">
        <v>2</v>
      </c>
      <c r="I45" s="8">
        <v>0</v>
      </c>
      <c r="J45" s="8">
        <v>0</v>
      </c>
      <c r="K45" s="207" t="s">
        <v>209</v>
      </c>
      <c r="L45" s="224"/>
      <c r="M45" s="8">
        <v>2</v>
      </c>
      <c r="N45" s="8">
        <v>2</v>
      </c>
      <c r="O45" s="84">
        <v>1</v>
      </c>
      <c r="P45" s="7" t="s">
        <v>265</v>
      </c>
      <c r="Q45" s="7" t="s">
        <v>18</v>
      </c>
      <c r="R45" s="7" t="s">
        <v>64</v>
      </c>
      <c r="S45" s="7" t="s">
        <v>67</v>
      </c>
      <c r="T45" s="7" t="s">
        <v>220</v>
      </c>
      <c r="U45" s="7" t="s">
        <v>221</v>
      </c>
      <c r="V45" s="27" t="s">
        <v>140</v>
      </c>
      <c r="W45" s="7" t="s">
        <v>219</v>
      </c>
      <c r="X45" s="27" t="s">
        <v>217</v>
      </c>
      <c r="Y45" s="128" t="s">
        <v>218</v>
      </c>
    </row>
    <row r="46" spans="1:25" s="25" customFormat="1" ht="119.25" customHeight="1" x14ac:dyDescent="0.3">
      <c r="A46" s="257"/>
      <c r="B46" s="244"/>
      <c r="C46" s="104" t="s">
        <v>184</v>
      </c>
      <c r="D46" s="105" t="s">
        <v>178</v>
      </c>
      <c r="E46" s="106" t="s">
        <v>183</v>
      </c>
      <c r="F46" s="102">
        <v>4</v>
      </c>
      <c r="G46" s="101">
        <v>12</v>
      </c>
      <c r="H46" s="101">
        <v>3</v>
      </c>
      <c r="I46" s="101">
        <v>0</v>
      </c>
      <c r="J46" s="101">
        <v>0</v>
      </c>
      <c r="K46" s="208">
        <v>3</v>
      </c>
      <c r="L46" s="225"/>
      <c r="M46" s="101">
        <v>3</v>
      </c>
      <c r="N46" s="185">
        <v>3</v>
      </c>
      <c r="O46" s="277">
        <v>1</v>
      </c>
      <c r="P46" s="231" t="s">
        <v>269</v>
      </c>
      <c r="Q46" s="96" t="s">
        <v>18</v>
      </c>
      <c r="R46" s="97" t="s">
        <v>64</v>
      </c>
      <c r="S46" s="97" t="s">
        <v>67</v>
      </c>
      <c r="T46" s="98" t="s">
        <v>222</v>
      </c>
      <c r="U46" s="75" t="s">
        <v>221</v>
      </c>
      <c r="V46" s="90" t="s">
        <v>140</v>
      </c>
      <c r="W46" s="103" t="s">
        <v>216</v>
      </c>
      <c r="X46" s="107" t="s">
        <v>223</v>
      </c>
      <c r="Y46" s="129" t="s">
        <v>224</v>
      </c>
    </row>
    <row r="47" spans="1:25" s="25" customFormat="1" ht="85.5" customHeight="1" x14ac:dyDescent="0.25">
      <c r="A47" s="257"/>
      <c r="B47" s="245"/>
      <c r="C47" s="21" t="s">
        <v>185</v>
      </c>
      <c r="D47" s="8" t="s">
        <v>12</v>
      </c>
      <c r="E47" s="8" t="s">
        <v>87</v>
      </c>
      <c r="F47" s="20">
        <v>22000</v>
      </c>
      <c r="G47" s="20">
        <v>88000</v>
      </c>
      <c r="H47" s="8">
        <v>22000</v>
      </c>
      <c r="I47" s="8">
        <v>0</v>
      </c>
      <c r="J47" s="8">
        <v>10000</v>
      </c>
      <c r="K47" s="200">
        <v>19260</v>
      </c>
      <c r="L47" s="229">
        <v>11110</v>
      </c>
      <c r="M47" s="8">
        <v>12000</v>
      </c>
      <c r="N47" s="8"/>
      <c r="O47" s="8"/>
      <c r="P47" s="27" t="s">
        <v>270</v>
      </c>
      <c r="Q47" s="7" t="s">
        <v>18</v>
      </c>
      <c r="R47" s="7" t="s">
        <v>64</v>
      </c>
      <c r="S47" s="7" t="s">
        <v>67</v>
      </c>
      <c r="T47" s="7" t="s">
        <v>222</v>
      </c>
      <c r="U47" s="7" t="s">
        <v>221</v>
      </c>
      <c r="V47" s="27" t="s">
        <v>140</v>
      </c>
      <c r="W47" s="7" t="s">
        <v>219</v>
      </c>
      <c r="X47" s="27" t="s">
        <v>223</v>
      </c>
      <c r="Y47" s="128" t="s">
        <v>224</v>
      </c>
    </row>
    <row r="48" spans="1:25" s="25" customFormat="1" ht="76.5" customHeight="1" x14ac:dyDescent="0.3">
      <c r="A48" s="257"/>
      <c r="B48" s="56" t="s">
        <v>191</v>
      </c>
      <c r="C48" s="108" t="s">
        <v>186</v>
      </c>
      <c r="D48" s="105" t="s">
        <v>32</v>
      </c>
      <c r="E48" s="106" t="s">
        <v>187</v>
      </c>
      <c r="F48" s="106">
        <v>0</v>
      </c>
      <c r="G48" s="109">
        <v>1</v>
      </c>
      <c r="H48" s="110">
        <v>0.25</v>
      </c>
      <c r="I48" s="110">
        <v>0</v>
      </c>
      <c r="J48" s="111">
        <v>0.125</v>
      </c>
      <c r="K48" s="209">
        <v>0.125</v>
      </c>
      <c r="L48" s="226"/>
      <c r="M48" s="111">
        <v>0.125</v>
      </c>
      <c r="N48" s="186">
        <v>0.125</v>
      </c>
      <c r="O48" s="186">
        <v>1</v>
      </c>
      <c r="P48" s="232" t="s">
        <v>266</v>
      </c>
      <c r="Q48" s="96" t="s">
        <v>18</v>
      </c>
      <c r="R48" s="97" t="s">
        <v>64</v>
      </c>
      <c r="S48" s="97" t="s">
        <v>67</v>
      </c>
      <c r="T48" s="98" t="s">
        <v>226</v>
      </c>
      <c r="U48" s="75" t="s">
        <v>221</v>
      </c>
      <c r="V48" s="90" t="s">
        <v>140</v>
      </c>
      <c r="W48" s="93" t="s">
        <v>225</v>
      </c>
      <c r="X48" s="60" t="s">
        <v>227</v>
      </c>
      <c r="Y48" s="129" t="s">
        <v>228</v>
      </c>
    </row>
    <row r="49" spans="1:25" s="28" customFormat="1" ht="57" customHeight="1" thickBot="1" x14ac:dyDescent="0.3">
      <c r="A49" s="258"/>
      <c r="B49" s="130" t="s">
        <v>192</v>
      </c>
      <c r="C49" s="131" t="s">
        <v>188</v>
      </c>
      <c r="D49" s="132" t="s">
        <v>12</v>
      </c>
      <c r="E49" s="132" t="s">
        <v>187</v>
      </c>
      <c r="F49" s="133">
        <v>0</v>
      </c>
      <c r="G49" s="133">
        <v>100</v>
      </c>
      <c r="H49" s="132">
        <v>25</v>
      </c>
      <c r="I49" s="132">
        <v>0</v>
      </c>
      <c r="J49" s="133">
        <v>12.5</v>
      </c>
      <c r="K49" s="210">
        <v>12.5</v>
      </c>
      <c r="L49" s="133"/>
      <c r="M49" s="133">
        <v>12.5</v>
      </c>
      <c r="N49" s="226">
        <v>0.125</v>
      </c>
      <c r="O49" s="276">
        <v>1</v>
      </c>
      <c r="P49" s="233" t="s">
        <v>267</v>
      </c>
      <c r="Q49" s="134" t="s">
        <v>18</v>
      </c>
      <c r="R49" s="134" t="s">
        <v>64</v>
      </c>
      <c r="S49" s="134" t="s">
        <v>67</v>
      </c>
      <c r="T49" s="134" t="s">
        <v>226</v>
      </c>
      <c r="U49" s="134" t="s">
        <v>221</v>
      </c>
      <c r="V49" s="135" t="s">
        <v>140</v>
      </c>
      <c r="W49" s="134" t="s">
        <v>219</v>
      </c>
      <c r="X49" s="135" t="s">
        <v>223</v>
      </c>
      <c r="Y49" s="136" t="s">
        <v>224</v>
      </c>
    </row>
    <row r="50" spans="1:25" s="15" customFormat="1" ht="50.25" hidden="1" customHeight="1" thickBot="1" x14ac:dyDescent="0.3">
      <c r="A50" s="259" t="s">
        <v>21</v>
      </c>
      <c r="B50" s="68" t="s">
        <v>37</v>
      </c>
      <c r="C50" s="67" t="s">
        <v>58</v>
      </c>
      <c r="D50" s="118" t="s">
        <v>172</v>
      </c>
      <c r="E50" s="118" t="s">
        <v>10</v>
      </c>
      <c r="F50" s="117">
        <v>37</v>
      </c>
      <c r="G50" s="117">
        <v>41.2</v>
      </c>
      <c r="H50" s="137">
        <v>38.6</v>
      </c>
      <c r="I50" s="118" t="s">
        <v>209</v>
      </c>
      <c r="J50" s="118" t="s">
        <v>209</v>
      </c>
      <c r="K50" s="202">
        <v>41.13</v>
      </c>
      <c r="L50" s="221"/>
      <c r="M50" s="137">
        <v>38.6</v>
      </c>
      <c r="N50" s="137"/>
      <c r="O50" s="137"/>
      <c r="P50" s="137"/>
      <c r="Q50" s="68" t="s">
        <v>19</v>
      </c>
      <c r="R50" s="68" t="s">
        <v>64</v>
      </c>
      <c r="S50" s="68" t="s">
        <v>67</v>
      </c>
      <c r="T50" s="68" t="s">
        <v>69</v>
      </c>
      <c r="U50" s="68" t="s">
        <v>68</v>
      </c>
      <c r="V50" s="119" t="s">
        <v>138</v>
      </c>
      <c r="W50" s="68" t="s">
        <v>15</v>
      </c>
      <c r="X50" s="119" t="s">
        <v>117</v>
      </c>
      <c r="Y50" s="138" t="s">
        <v>118</v>
      </c>
    </row>
    <row r="51" spans="1:25" s="15" customFormat="1" ht="50.25" hidden="1" customHeight="1" thickBot="1" x14ac:dyDescent="0.3">
      <c r="A51" s="260"/>
      <c r="B51" s="7" t="s">
        <v>39</v>
      </c>
      <c r="C51" s="21" t="s">
        <v>59</v>
      </c>
      <c r="D51" s="8" t="s">
        <v>172</v>
      </c>
      <c r="E51" s="8" t="s">
        <v>10</v>
      </c>
      <c r="F51" s="20">
        <v>43.2</v>
      </c>
      <c r="G51" s="20">
        <v>44.7</v>
      </c>
      <c r="H51" s="8" t="s">
        <v>234</v>
      </c>
      <c r="I51" s="8" t="s">
        <v>209</v>
      </c>
      <c r="J51" s="8" t="s">
        <v>209</v>
      </c>
      <c r="K51" s="200" t="s">
        <v>209</v>
      </c>
      <c r="L51" s="200"/>
      <c r="M51" s="8" t="s">
        <v>234</v>
      </c>
      <c r="N51" s="8"/>
      <c r="O51" s="8"/>
      <c r="P51" s="8"/>
      <c r="Q51" s="7" t="s">
        <v>19</v>
      </c>
      <c r="R51" s="7" t="s">
        <v>64</v>
      </c>
      <c r="S51" s="7" t="s">
        <v>67</v>
      </c>
      <c r="T51" s="7" t="s">
        <v>69</v>
      </c>
      <c r="U51" s="7" t="s">
        <v>68</v>
      </c>
      <c r="V51" s="27" t="s">
        <v>138</v>
      </c>
      <c r="W51" s="7" t="s">
        <v>14</v>
      </c>
      <c r="X51" s="27" t="s">
        <v>96</v>
      </c>
      <c r="Y51" s="128" t="s">
        <v>95</v>
      </c>
    </row>
    <row r="52" spans="1:25" s="15" customFormat="1" ht="82.5" hidden="1" customHeight="1" x14ac:dyDescent="0.25">
      <c r="A52" s="260"/>
      <c r="B52" s="240" t="s">
        <v>40</v>
      </c>
      <c r="C52" s="55" t="s">
        <v>89</v>
      </c>
      <c r="D52" s="56" t="s">
        <v>12</v>
      </c>
      <c r="E52" s="56" t="s">
        <v>10</v>
      </c>
      <c r="F52" s="57">
        <v>681195</v>
      </c>
      <c r="G52" s="112">
        <v>762846</v>
      </c>
      <c r="H52" s="56">
        <v>701608</v>
      </c>
      <c r="I52" s="56" t="s">
        <v>209</v>
      </c>
      <c r="J52" s="56" t="s">
        <v>209</v>
      </c>
      <c r="K52" s="200" t="s">
        <v>209</v>
      </c>
      <c r="L52" s="200"/>
      <c r="M52" s="56">
        <v>701608</v>
      </c>
      <c r="N52" s="56"/>
      <c r="O52" s="56"/>
      <c r="P52" s="56"/>
      <c r="Q52" s="58" t="s">
        <v>19</v>
      </c>
      <c r="R52" s="58" t="s">
        <v>64</v>
      </c>
      <c r="S52" s="58" t="s">
        <v>67</v>
      </c>
      <c r="T52" s="58" t="s">
        <v>69</v>
      </c>
      <c r="U52" s="58" t="s">
        <v>68</v>
      </c>
      <c r="V52" s="59" t="s">
        <v>138</v>
      </c>
      <c r="W52" s="58" t="s">
        <v>41</v>
      </c>
      <c r="X52" s="58" t="s">
        <v>245</v>
      </c>
      <c r="Y52" s="125" t="s">
        <v>246</v>
      </c>
    </row>
    <row r="53" spans="1:25" s="15" customFormat="1" ht="50.25" hidden="1" thickBot="1" x14ac:dyDescent="0.3">
      <c r="A53" s="260"/>
      <c r="B53" s="242"/>
      <c r="C53" s="21" t="s">
        <v>62</v>
      </c>
      <c r="D53" s="8" t="s">
        <v>172</v>
      </c>
      <c r="E53" s="8" t="s">
        <v>10</v>
      </c>
      <c r="F53" s="20">
        <v>9863411</v>
      </c>
      <c r="G53" s="20">
        <v>11279692</v>
      </c>
      <c r="H53" s="8">
        <v>10026493</v>
      </c>
      <c r="I53" s="8" t="s">
        <v>209</v>
      </c>
      <c r="J53" s="8" t="s">
        <v>209</v>
      </c>
      <c r="K53" s="200" t="s">
        <v>209</v>
      </c>
      <c r="L53" s="200"/>
      <c r="M53" s="8">
        <v>10026493</v>
      </c>
      <c r="N53" s="8"/>
      <c r="O53" s="8"/>
      <c r="P53" s="8"/>
      <c r="Q53" s="7" t="s">
        <v>19</v>
      </c>
      <c r="R53" s="7" t="s">
        <v>64</v>
      </c>
      <c r="S53" s="7" t="s">
        <v>67</v>
      </c>
      <c r="T53" s="7" t="s">
        <v>69</v>
      </c>
      <c r="U53" s="7" t="s">
        <v>68</v>
      </c>
      <c r="V53" s="27" t="s">
        <v>138</v>
      </c>
      <c r="W53" s="7" t="s">
        <v>41</v>
      </c>
      <c r="X53" s="7" t="s">
        <v>251</v>
      </c>
      <c r="Y53" s="121" t="s">
        <v>252</v>
      </c>
    </row>
    <row r="54" spans="1:25" s="15" customFormat="1" ht="45.75" hidden="1" customHeight="1" x14ac:dyDescent="0.25">
      <c r="A54" s="260"/>
      <c r="B54" s="243" t="s">
        <v>44</v>
      </c>
      <c r="C54" s="55" t="s">
        <v>203</v>
      </c>
      <c r="D54" s="56" t="s">
        <v>12</v>
      </c>
      <c r="E54" s="56" t="s">
        <v>38</v>
      </c>
      <c r="F54" s="56">
        <v>3747605</v>
      </c>
      <c r="G54" s="56">
        <v>4067000</v>
      </c>
      <c r="H54" s="56">
        <v>3839609</v>
      </c>
      <c r="I54" s="56" t="s">
        <v>209</v>
      </c>
      <c r="J54" s="56" t="s">
        <v>209</v>
      </c>
      <c r="K54" s="200">
        <v>3883736</v>
      </c>
      <c r="L54" s="200"/>
      <c r="M54" s="56">
        <v>3839609</v>
      </c>
      <c r="N54" s="56"/>
      <c r="O54" s="56"/>
      <c r="P54" s="56"/>
      <c r="Q54" s="58" t="s">
        <v>19</v>
      </c>
      <c r="R54" s="58" t="s">
        <v>64</v>
      </c>
      <c r="S54" s="58" t="s">
        <v>67</v>
      </c>
      <c r="T54" s="58" t="s">
        <v>69</v>
      </c>
      <c r="U54" s="58" t="s">
        <v>68</v>
      </c>
      <c r="V54" s="59" t="s">
        <v>138</v>
      </c>
      <c r="W54" s="58" t="s">
        <v>15</v>
      </c>
      <c r="X54" s="59" t="s">
        <v>117</v>
      </c>
      <c r="Y54" s="127" t="s">
        <v>118</v>
      </c>
    </row>
    <row r="55" spans="1:25" s="15" customFormat="1" ht="45.75" hidden="1" customHeight="1" x14ac:dyDescent="0.25">
      <c r="A55" s="260"/>
      <c r="B55" s="244"/>
      <c r="C55" s="21" t="s">
        <v>204</v>
      </c>
      <c r="D55" s="8" t="s">
        <v>12</v>
      </c>
      <c r="E55" s="8" t="s">
        <v>45</v>
      </c>
      <c r="F55" s="20">
        <v>0</v>
      </c>
      <c r="G55" s="20">
        <v>50000</v>
      </c>
      <c r="H55" s="8">
        <v>25000</v>
      </c>
      <c r="I55" s="8">
        <v>10000</v>
      </c>
      <c r="J55" s="8">
        <v>15000</v>
      </c>
      <c r="K55" s="200">
        <v>25000</v>
      </c>
      <c r="L55" s="200"/>
      <c r="M55" s="8">
        <v>0</v>
      </c>
      <c r="N55" s="8"/>
      <c r="O55" s="8"/>
      <c r="P55" s="8"/>
      <c r="Q55" s="7" t="s">
        <v>19</v>
      </c>
      <c r="R55" s="7" t="s">
        <v>64</v>
      </c>
      <c r="S55" s="7" t="s">
        <v>67</v>
      </c>
      <c r="T55" s="7" t="s">
        <v>69</v>
      </c>
      <c r="U55" s="7" t="s">
        <v>68</v>
      </c>
      <c r="V55" s="27" t="s">
        <v>138</v>
      </c>
      <c r="W55" s="7" t="s">
        <v>15</v>
      </c>
      <c r="X55" s="27" t="s">
        <v>115</v>
      </c>
      <c r="Y55" s="128" t="s">
        <v>116</v>
      </c>
    </row>
    <row r="56" spans="1:25" s="15" customFormat="1" ht="78" hidden="1" customHeight="1" thickBot="1" x14ac:dyDescent="0.35">
      <c r="A56" s="261"/>
      <c r="B56" s="262"/>
      <c r="C56" s="139" t="s">
        <v>169</v>
      </c>
      <c r="D56" s="140" t="s">
        <v>12</v>
      </c>
      <c r="E56" s="140" t="s">
        <v>38</v>
      </c>
      <c r="F56" s="141">
        <v>459833</v>
      </c>
      <c r="G56" s="141">
        <v>1200000</v>
      </c>
      <c r="H56" s="141">
        <v>639704</v>
      </c>
      <c r="I56" s="141">
        <v>503173</v>
      </c>
      <c r="J56" s="141">
        <v>548478</v>
      </c>
      <c r="K56" s="211">
        <v>535699</v>
      </c>
      <c r="L56" s="211"/>
      <c r="M56" s="141">
        <v>639704</v>
      </c>
      <c r="N56" s="141"/>
      <c r="O56" s="141"/>
      <c r="P56" s="141"/>
      <c r="Q56" s="142" t="s">
        <v>19</v>
      </c>
      <c r="R56" s="143" t="s">
        <v>64</v>
      </c>
      <c r="S56" s="143" t="s">
        <v>67</v>
      </c>
      <c r="T56" s="143" t="s">
        <v>69</v>
      </c>
      <c r="U56" s="143" t="s">
        <v>68</v>
      </c>
      <c r="V56" s="144" t="s">
        <v>164</v>
      </c>
      <c r="W56" s="145"/>
      <c r="X56" s="146" t="s">
        <v>165</v>
      </c>
      <c r="Y56" s="147" t="s">
        <v>166</v>
      </c>
    </row>
    <row r="57" spans="1:25" s="15" customFormat="1" ht="99" hidden="1" customHeight="1" x14ac:dyDescent="0.25">
      <c r="A57" s="256" t="s">
        <v>22</v>
      </c>
      <c r="B57" s="253" t="s">
        <v>46</v>
      </c>
      <c r="C57" s="148" t="s">
        <v>9</v>
      </c>
      <c r="D57" s="149" t="s">
        <v>172</v>
      </c>
      <c r="E57" s="149" t="s">
        <v>10</v>
      </c>
      <c r="F57" s="150">
        <v>7.3</v>
      </c>
      <c r="G57" s="150">
        <v>5.5</v>
      </c>
      <c r="H57" s="150">
        <v>6.8</v>
      </c>
      <c r="I57" s="150" t="s">
        <v>209</v>
      </c>
      <c r="J57" s="150" t="s">
        <v>209</v>
      </c>
      <c r="K57" s="212" t="s">
        <v>209</v>
      </c>
      <c r="L57" s="212"/>
      <c r="M57" s="150">
        <v>6.8</v>
      </c>
      <c r="N57" s="150"/>
      <c r="O57" s="150"/>
      <c r="P57" s="150"/>
      <c r="Q57" s="151" t="s">
        <v>17</v>
      </c>
      <c r="R57" s="151" t="s">
        <v>64</v>
      </c>
      <c r="S57" s="151" t="s">
        <v>67</v>
      </c>
      <c r="T57" s="151" t="s">
        <v>70</v>
      </c>
      <c r="U57" s="151" t="s">
        <v>71</v>
      </c>
      <c r="V57" s="152" t="s">
        <v>138</v>
      </c>
      <c r="W57" s="151" t="s">
        <v>48</v>
      </c>
      <c r="X57" s="152" t="s">
        <v>106</v>
      </c>
      <c r="Y57" s="153" t="s">
        <v>102</v>
      </c>
    </row>
    <row r="58" spans="1:25" s="15" customFormat="1" ht="66.75" hidden="1" thickBot="1" x14ac:dyDescent="0.3">
      <c r="A58" s="257"/>
      <c r="B58" s="252"/>
      <c r="C58" s="55" t="s">
        <v>84</v>
      </c>
      <c r="D58" s="56" t="s">
        <v>12</v>
      </c>
      <c r="E58" s="56" t="s">
        <v>11</v>
      </c>
      <c r="F58" s="57">
        <v>0</v>
      </c>
      <c r="G58" s="57">
        <v>33</v>
      </c>
      <c r="H58" s="56">
        <v>10</v>
      </c>
      <c r="I58" s="56">
        <v>3</v>
      </c>
      <c r="J58" s="56">
        <v>3</v>
      </c>
      <c r="K58" s="200">
        <v>10</v>
      </c>
      <c r="L58" s="200"/>
      <c r="M58" s="56">
        <v>2</v>
      </c>
      <c r="N58" s="56"/>
      <c r="O58" s="56"/>
      <c r="P58" s="56"/>
      <c r="Q58" s="58" t="s">
        <v>17</v>
      </c>
      <c r="R58" s="58" t="s">
        <v>64</v>
      </c>
      <c r="S58" s="58" t="s">
        <v>67</v>
      </c>
      <c r="T58" s="58" t="s">
        <v>70</v>
      </c>
      <c r="U58" s="58" t="s">
        <v>71</v>
      </c>
      <c r="V58" s="59" t="s">
        <v>138</v>
      </c>
      <c r="W58" s="58" t="s">
        <v>48</v>
      </c>
      <c r="X58" s="59" t="s">
        <v>106</v>
      </c>
      <c r="Y58" s="127" t="s">
        <v>102</v>
      </c>
    </row>
    <row r="59" spans="1:25" s="15" customFormat="1" ht="66.75" hidden="1" thickBot="1" x14ac:dyDescent="0.3">
      <c r="A59" s="258"/>
      <c r="B59" s="134" t="s">
        <v>47</v>
      </c>
      <c r="C59" s="131" t="s">
        <v>250</v>
      </c>
      <c r="D59" s="131" t="s">
        <v>172</v>
      </c>
      <c r="E59" s="131" t="s">
        <v>10</v>
      </c>
      <c r="F59" s="131">
        <v>0</v>
      </c>
      <c r="G59" s="133">
        <v>192</v>
      </c>
      <c r="H59" s="132">
        <v>48</v>
      </c>
      <c r="I59" s="132">
        <v>0</v>
      </c>
      <c r="J59" s="132">
        <v>8</v>
      </c>
      <c r="K59" s="213">
        <v>44</v>
      </c>
      <c r="L59" s="213"/>
      <c r="M59" s="132">
        <v>20</v>
      </c>
      <c r="N59" s="134"/>
      <c r="O59" s="134"/>
      <c r="P59" s="134"/>
      <c r="Q59" s="134" t="s">
        <v>17</v>
      </c>
      <c r="R59" s="134" t="s">
        <v>64</v>
      </c>
      <c r="S59" s="134" t="s">
        <v>67</v>
      </c>
      <c r="T59" s="134" t="s">
        <v>70</v>
      </c>
      <c r="U59" s="134" t="s">
        <v>71</v>
      </c>
      <c r="V59" s="134" t="s">
        <v>138</v>
      </c>
      <c r="W59" s="134" t="s">
        <v>48</v>
      </c>
      <c r="X59" s="134" t="s">
        <v>123</v>
      </c>
      <c r="Y59" s="177" t="s">
        <v>107</v>
      </c>
    </row>
    <row r="60" spans="1:25" s="15" customFormat="1" ht="122.25" hidden="1" customHeight="1" x14ac:dyDescent="0.25">
      <c r="A60" s="259" t="s">
        <v>23</v>
      </c>
      <c r="B60" s="68" t="s">
        <v>49</v>
      </c>
      <c r="C60" s="67" t="s">
        <v>236</v>
      </c>
      <c r="D60" s="118" t="s">
        <v>12</v>
      </c>
      <c r="E60" s="118" t="s">
        <v>38</v>
      </c>
      <c r="F60" s="117">
        <v>4</v>
      </c>
      <c r="G60" s="154">
        <v>100</v>
      </c>
      <c r="H60" s="118">
        <v>100</v>
      </c>
      <c r="I60" s="118">
        <v>100</v>
      </c>
      <c r="J60" s="118">
        <v>100</v>
      </c>
      <c r="K60" s="214">
        <v>1</v>
      </c>
      <c r="L60" s="222"/>
      <c r="M60" s="118">
        <v>100</v>
      </c>
      <c r="N60" s="118"/>
      <c r="O60" s="118"/>
      <c r="P60" s="118"/>
      <c r="Q60" s="68" t="s">
        <v>53</v>
      </c>
      <c r="R60" s="68" t="s">
        <v>64</v>
      </c>
      <c r="S60" s="68" t="s">
        <v>67</v>
      </c>
      <c r="T60" s="68" t="s">
        <v>72</v>
      </c>
      <c r="U60" s="68" t="s">
        <v>71</v>
      </c>
      <c r="V60" s="119" t="s">
        <v>138</v>
      </c>
      <c r="W60" s="68" t="s">
        <v>48</v>
      </c>
      <c r="X60" s="119" t="s">
        <v>104</v>
      </c>
      <c r="Y60" s="138" t="s">
        <v>103</v>
      </c>
    </row>
    <row r="61" spans="1:25" s="15" customFormat="1" ht="86.25" hidden="1" customHeight="1" x14ac:dyDescent="0.25">
      <c r="A61" s="260"/>
      <c r="B61" s="7" t="s">
        <v>50</v>
      </c>
      <c r="C61" s="21" t="s">
        <v>237</v>
      </c>
      <c r="D61" s="8" t="s">
        <v>12</v>
      </c>
      <c r="E61" s="8" t="s">
        <v>38</v>
      </c>
      <c r="F61" s="20">
        <v>0</v>
      </c>
      <c r="G61" s="20">
        <v>100</v>
      </c>
      <c r="H61" s="8">
        <v>100</v>
      </c>
      <c r="I61" s="8">
        <v>100</v>
      </c>
      <c r="J61" s="8">
        <v>100</v>
      </c>
      <c r="K61" s="200">
        <v>100</v>
      </c>
      <c r="L61" s="200"/>
      <c r="M61" s="8">
        <v>100</v>
      </c>
      <c r="N61" s="8"/>
      <c r="O61" s="8"/>
      <c r="P61" s="8"/>
      <c r="Q61" s="7" t="s">
        <v>53</v>
      </c>
      <c r="R61" s="7" t="s">
        <v>64</v>
      </c>
      <c r="S61" s="7" t="s">
        <v>67</v>
      </c>
      <c r="T61" s="7" t="s">
        <v>72</v>
      </c>
      <c r="U61" s="7" t="s">
        <v>71</v>
      </c>
      <c r="V61" s="27" t="s">
        <v>138</v>
      </c>
      <c r="W61" s="7" t="s">
        <v>48</v>
      </c>
      <c r="X61" s="27" t="s">
        <v>105</v>
      </c>
      <c r="Y61" s="155" t="s">
        <v>249</v>
      </c>
    </row>
    <row r="62" spans="1:25" s="15" customFormat="1" ht="91.5" hidden="1" customHeight="1" thickBot="1" x14ac:dyDescent="0.3">
      <c r="A62" s="261"/>
      <c r="B62" s="143" t="s">
        <v>51</v>
      </c>
      <c r="C62" s="139" t="s">
        <v>238</v>
      </c>
      <c r="D62" s="156" t="s">
        <v>12</v>
      </c>
      <c r="E62" s="156" t="s">
        <v>38</v>
      </c>
      <c r="F62" s="157">
        <v>0</v>
      </c>
      <c r="G62" s="158">
        <v>48</v>
      </c>
      <c r="H62" s="156">
        <v>12</v>
      </c>
      <c r="I62" s="156">
        <v>12</v>
      </c>
      <c r="J62" s="156">
        <v>0</v>
      </c>
      <c r="K62" s="215">
        <v>29</v>
      </c>
      <c r="L62" s="215"/>
      <c r="M62" s="156">
        <v>0</v>
      </c>
      <c r="N62" s="156"/>
      <c r="O62" s="156"/>
      <c r="P62" s="156"/>
      <c r="Q62" s="143" t="s">
        <v>53</v>
      </c>
      <c r="R62" s="143" t="s">
        <v>64</v>
      </c>
      <c r="S62" s="143" t="s">
        <v>67</v>
      </c>
      <c r="T62" s="143" t="s">
        <v>72</v>
      </c>
      <c r="U62" s="143" t="s">
        <v>71</v>
      </c>
      <c r="V62" s="159" t="s">
        <v>138</v>
      </c>
      <c r="W62" s="143" t="s">
        <v>48</v>
      </c>
      <c r="X62" s="159" t="s">
        <v>108</v>
      </c>
      <c r="Y62" s="160" t="s">
        <v>107</v>
      </c>
    </row>
    <row r="63" spans="1:25" s="15" customFormat="1" ht="84.75" hidden="1" customHeight="1" x14ac:dyDescent="0.25">
      <c r="A63" s="256" t="s">
        <v>24</v>
      </c>
      <c r="B63" s="254" t="s">
        <v>52</v>
      </c>
      <c r="C63" s="148" t="s">
        <v>97</v>
      </c>
      <c r="D63" s="149" t="s">
        <v>12</v>
      </c>
      <c r="E63" s="149" t="s">
        <v>11</v>
      </c>
      <c r="F63" s="150">
        <v>5000</v>
      </c>
      <c r="G63" s="150">
        <v>20000</v>
      </c>
      <c r="H63" s="149">
        <v>5000</v>
      </c>
      <c r="I63" s="149">
        <v>200</v>
      </c>
      <c r="J63" s="149">
        <v>2500</v>
      </c>
      <c r="K63" s="195">
        <v>6492</v>
      </c>
      <c r="L63" s="195"/>
      <c r="M63" s="149" t="s">
        <v>235</v>
      </c>
      <c r="N63" s="149"/>
      <c r="O63" s="149"/>
      <c r="P63" s="149"/>
      <c r="Q63" s="151" t="s">
        <v>17</v>
      </c>
      <c r="R63" s="151" t="s">
        <v>64</v>
      </c>
      <c r="S63" s="151" t="s">
        <v>67</v>
      </c>
      <c r="T63" s="151" t="s">
        <v>73</v>
      </c>
      <c r="U63" s="151" t="s">
        <v>71</v>
      </c>
      <c r="V63" s="152" t="s">
        <v>138</v>
      </c>
      <c r="W63" s="151" t="s">
        <v>55</v>
      </c>
      <c r="X63" s="152" t="s">
        <v>98</v>
      </c>
      <c r="Y63" s="153" t="s">
        <v>99</v>
      </c>
    </row>
    <row r="64" spans="1:25" s="15" customFormat="1" ht="84.75" hidden="1" customHeight="1" x14ac:dyDescent="0.25">
      <c r="A64" s="257"/>
      <c r="B64" s="255"/>
      <c r="C64" s="55" t="s">
        <v>83</v>
      </c>
      <c r="D64" s="56" t="s">
        <v>12</v>
      </c>
      <c r="E64" s="56" t="s">
        <v>11</v>
      </c>
      <c r="F64" s="112">
        <v>25</v>
      </c>
      <c r="G64" s="112">
        <v>200</v>
      </c>
      <c r="H64" s="56">
        <v>50</v>
      </c>
      <c r="I64" s="56">
        <v>0</v>
      </c>
      <c r="J64" s="56">
        <v>30</v>
      </c>
      <c r="K64" s="200">
        <v>43</v>
      </c>
      <c r="L64" s="200"/>
      <c r="M64" s="56">
        <v>50</v>
      </c>
      <c r="N64" s="56"/>
      <c r="O64" s="56"/>
      <c r="P64" s="56"/>
      <c r="Q64" s="58" t="s">
        <v>17</v>
      </c>
      <c r="R64" s="58" t="s">
        <v>64</v>
      </c>
      <c r="S64" s="58" t="s">
        <v>67</v>
      </c>
      <c r="T64" s="58" t="s">
        <v>73</v>
      </c>
      <c r="U64" s="58" t="s">
        <v>71</v>
      </c>
      <c r="V64" s="59" t="s">
        <v>138</v>
      </c>
      <c r="W64" s="58" t="s">
        <v>55</v>
      </c>
      <c r="X64" s="59" t="s">
        <v>100</v>
      </c>
      <c r="Y64" s="127" t="s">
        <v>101</v>
      </c>
    </row>
    <row r="65" spans="1:25" s="15" customFormat="1" ht="91.5" hidden="1" customHeight="1" x14ac:dyDescent="0.25">
      <c r="A65" s="257"/>
      <c r="B65" s="58" t="s">
        <v>54</v>
      </c>
      <c r="C65" s="21" t="s">
        <v>109</v>
      </c>
      <c r="D65" s="8" t="s">
        <v>12</v>
      </c>
      <c r="E65" s="8" t="s">
        <v>11</v>
      </c>
      <c r="F65" s="20" t="s">
        <v>110</v>
      </c>
      <c r="G65" s="20" t="s">
        <v>111</v>
      </c>
      <c r="H65" s="8" t="s">
        <v>112</v>
      </c>
      <c r="I65" s="20" t="s">
        <v>209</v>
      </c>
      <c r="J65" s="8">
        <v>1</v>
      </c>
      <c r="K65" s="200">
        <v>0.5</v>
      </c>
      <c r="L65" s="200"/>
      <c r="M65" s="8">
        <v>1</v>
      </c>
      <c r="N65" s="8"/>
      <c r="O65" s="8"/>
      <c r="P65" s="8"/>
      <c r="Q65" s="7" t="s">
        <v>17</v>
      </c>
      <c r="R65" s="7" t="s">
        <v>64</v>
      </c>
      <c r="S65" s="7" t="s">
        <v>67</v>
      </c>
      <c r="T65" s="7" t="s">
        <v>73</v>
      </c>
      <c r="U65" s="7" t="s">
        <v>71</v>
      </c>
      <c r="V65" s="27" t="s">
        <v>138</v>
      </c>
      <c r="W65" s="7" t="s">
        <v>55</v>
      </c>
      <c r="X65" s="27" t="s">
        <v>113</v>
      </c>
      <c r="Y65" s="128" t="s">
        <v>114</v>
      </c>
    </row>
    <row r="66" spans="1:25" s="15" customFormat="1" ht="91.5" hidden="1" customHeight="1" thickBot="1" x14ac:dyDescent="0.3">
      <c r="A66" s="258"/>
      <c r="B66" s="134" t="s">
        <v>195</v>
      </c>
      <c r="C66" s="143" t="s">
        <v>196</v>
      </c>
      <c r="D66" s="143" t="s">
        <v>32</v>
      </c>
      <c r="E66" s="143" t="s">
        <v>87</v>
      </c>
      <c r="F66" s="161">
        <v>1</v>
      </c>
      <c r="G66" s="161">
        <v>1</v>
      </c>
      <c r="H66" s="161">
        <v>1</v>
      </c>
      <c r="I66" s="161">
        <v>0.23</v>
      </c>
      <c r="J66" s="161">
        <v>0.33</v>
      </c>
      <c r="K66" s="216">
        <v>0.84</v>
      </c>
      <c r="L66" s="216"/>
      <c r="M66" s="161">
        <v>0.16</v>
      </c>
      <c r="N66" s="161"/>
      <c r="O66" s="161"/>
      <c r="P66" s="161"/>
      <c r="Q66" s="162" t="s">
        <v>17</v>
      </c>
      <c r="R66" s="163" t="s">
        <v>64</v>
      </c>
      <c r="S66" s="163" t="s">
        <v>67</v>
      </c>
      <c r="T66" s="163" t="s">
        <v>197</v>
      </c>
      <c r="U66" s="163" t="s">
        <v>68</v>
      </c>
      <c r="V66" s="159" t="s">
        <v>142</v>
      </c>
      <c r="W66" s="145"/>
      <c r="X66" s="159" t="s">
        <v>198</v>
      </c>
      <c r="Y66" s="164" t="s">
        <v>199</v>
      </c>
    </row>
    <row r="67" spans="1:25" s="15" customFormat="1" ht="66" x14ac:dyDescent="0.3">
      <c r="A67" s="246" t="s">
        <v>56</v>
      </c>
      <c r="B67" s="235" t="s">
        <v>124</v>
      </c>
      <c r="C67" s="148" t="s">
        <v>125</v>
      </c>
      <c r="D67" s="149" t="s">
        <v>32</v>
      </c>
      <c r="E67" s="149" t="s">
        <v>10</v>
      </c>
      <c r="F67" s="150">
        <v>84.2</v>
      </c>
      <c r="G67" s="189">
        <v>85</v>
      </c>
      <c r="H67" s="181">
        <v>81</v>
      </c>
      <c r="I67" s="181">
        <v>0</v>
      </c>
      <c r="J67" s="181">
        <v>81</v>
      </c>
      <c r="K67" s="217" t="s">
        <v>209</v>
      </c>
      <c r="L67" s="193"/>
      <c r="M67" s="181">
        <v>81</v>
      </c>
      <c r="N67" s="179"/>
      <c r="O67" s="179"/>
      <c r="P67" s="234" t="s">
        <v>268</v>
      </c>
      <c r="Q67" s="254" t="s">
        <v>126</v>
      </c>
      <c r="R67" s="264" t="s">
        <v>168</v>
      </c>
      <c r="S67" s="264" t="s">
        <v>167</v>
      </c>
      <c r="T67" s="254" t="s">
        <v>132</v>
      </c>
      <c r="U67" s="254"/>
      <c r="V67" s="165" t="s">
        <v>140</v>
      </c>
      <c r="W67" s="151" t="s">
        <v>229</v>
      </c>
      <c r="X67" s="166" t="s">
        <v>223</v>
      </c>
      <c r="Y67" s="167" t="s">
        <v>224</v>
      </c>
    </row>
    <row r="68" spans="1:25" s="15" customFormat="1" ht="33" hidden="1" x14ac:dyDescent="0.3">
      <c r="A68" s="247"/>
      <c r="B68" s="236"/>
      <c r="C68" s="113" t="s">
        <v>127</v>
      </c>
      <c r="D68" s="114" t="s">
        <v>32</v>
      </c>
      <c r="E68" s="114" t="s">
        <v>10</v>
      </c>
      <c r="F68" s="86">
        <v>58.2</v>
      </c>
      <c r="G68" s="86">
        <v>84</v>
      </c>
      <c r="H68" s="86">
        <v>68</v>
      </c>
      <c r="I68" s="57" t="s">
        <v>209</v>
      </c>
      <c r="J68" s="57" t="s">
        <v>209</v>
      </c>
      <c r="K68" s="218" t="s">
        <v>209</v>
      </c>
      <c r="L68" s="218"/>
      <c r="M68" s="86">
        <v>68</v>
      </c>
      <c r="N68" s="86"/>
      <c r="O68" s="86"/>
      <c r="P68" s="86"/>
      <c r="Q68" s="255"/>
      <c r="R68" s="245"/>
      <c r="S68" s="245"/>
      <c r="T68" s="239"/>
      <c r="U68" s="239"/>
      <c r="V68" s="90" t="s">
        <v>141</v>
      </c>
      <c r="W68" s="56"/>
      <c r="X68" s="90" t="s">
        <v>143</v>
      </c>
      <c r="Y68" s="127" t="s">
        <v>136</v>
      </c>
    </row>
    <row r="69" spans="1:25" s="15" customFormat="1" hidden="1" x14ac:dyDescent="0.3">
      <c r="A69" s="247"/>
      <c r="B69" s="236"/>
      <c r="C69" s="49" t="s">
        <v>128</v>
      </c>
      <c r="D69" s="48" t="s">
        <v>32</v>
      </c>
      <c r="E69" s="48" t="s">
        <v>10</v>
      </c>
      <c r="F69" s="48">
        <v>80.8</v>
      </c>
      <c r="G69" s="48">
        <v>90</v>
      </c>
      <c r="H69" s="48">
        <v>84</v>
      </c>
      <c r="I69" s="20" t="s">
        <v>209</v>
      </c>
      <c r="J69" s="20" t="s">
        <v>209</v>
      </c>
      <c r="K69" s="202" t="s">
        <v>209</v>
      </c>
      <c r="L69" s="202"/>
      <c r="M69" s="48">
        <v>84</v>
      </c>
      <c r="N69" s="48"/>
      <c r="O69" s="48"/>
      <c r="P69" s="48"/>
      <c r="Q69" s="239"/>
      <c r="R69" s="244"/>
      <c r="S69" s="244"/>
      <c r="T69" s="239"/>
      <c r="U69" s="239"/>
      <c r="V69" s="78" t="s">
        <v>164</v>
      </c>
      <c r="W69" s="74"/>
      <c r="X69" s="79" t="s">
        <v>165</v>
      </c>
      <c r="Y69" s="168" t="s">
        <v>166</v>
      </c>
    </row>
    <row r="70" spans="1:25" s="15" customFormat="1" hidden="1" x14ac:dyDescent="0.3">
      <c r="A70" s="247"/>
      <c r="B70" s="236"/>
      <c r="C70" s="113" t="s">
        <v>129</v>
      </c>
      <c r="D70" s="115" t="s">
        <v>32</v>
      </c>
      <c r="E70" s="115" t="s">
        <v>10</v>
      </c>
      <c r="F70" s="115">
        <v>72.099999999999994</v>
      </c>
      <c r="G70" s="115">
        <v>81</v>
      </c>
      <c r="H70" s="115">
        <v>76.5</v>
      </c>
      <c r="I70" s="57" t="s">
        <v>209</v>
      </c>
      <c r="J70" s="57" t="s">
        <v>209</v>
      </c>
      <c r="K70" s="202" t="s">
        <v>209</v>
      </c>
      <c r="L70" s="202"/>
      <c r="M70" s="115">
        <v>76.5</v>
      </c>
      <c r="N70" s="115"/>
      <c r="O70" s="115"/>
      <c r="P70" s="115"/>
      <c r="Q70" s="239"/>
      <c r="R70" s="244"/>
      <c r="S70" s="244"/>
      <c r="T70" s="239"/>
      <c r="U70" s="239"/>
      <c r="V70" s="90" t="s">
        <v>138</v>
      </c>
      <c r="W70" s="56"/>
      <c r="X70" s="116" t="s">
        <v>255</v>
      </c>
      <c r="Y70" s="169" t="s">
        <v>256</v>
      </c>
    </row>
    <row r="71" spans="1:25" s="15" customFormat="1" hidden="1" x14ac:dyDescent="0.3">
      <c r="A71" s="247"/>
      <c r="B71" s="236"/>
      <c r="C71" s="49" t="s">
        <v>130</v>
      </c>
      <c r="D71" s="48" t="s">
        <v>32</v>
      </c>
      <c r="E71" s="48" t="s">
        <v>10</v>
      </c>
      <c r="F71" s="48">
        <v>81.900000000000006</v>
      </c>
      <c r="G71" s="48">
        <v>85</v>
      </c>
      <c r="H71" s="48">
        <v>81</v>
      </c>
      <c r="I71" s="20" t="s">
        <v>209</v>
      </c>
      <c r="J71" s="20" t="s">
        <v>209</v>
      </c>
      <c r="K71" s="202" t="s">
        <v>209</v>
      </c>
      <c r="L71" s="202"/>
      <c r="M71" s="48">
        <v>81</v>
      </c>
      <c r="N71" s="48"/>
      <c r="O71" s="48"/>
      <c r="P71" s="48"/>
      <c r="Q71" s="239"/>
      <c r="R71" s="244"/>
      <c r="S71" s="244"/>
      <c r="T71" s="239"/>
      <c r="U71" s="239"/>
      <c r="V71" s="47" t="s">
        <v>142</v>
      </c>
      <c r="W71" s="8"/>
      <c r="X71" s="54" t="s">
        <v>193</v>
      </c>
      <c r="Y71" s="170" t="s">
        <v>194</v>
      </c>
    </row>
    <row r="72" spans="1:25" s="15" customFormat="1" ht="33.75" hidden="1" thickBot="1" x14ac:dyDescent="0.35">
      <c r="A72" s="248"/>
      <c r="B72" s="237"/>
      <c r="C72" s="171" t="s">
        <v>131</v>
      </c>
      <c r="D72" s="172" t="s">
        <v>32</v>
      </c>
      <c r="E72" s="173" t="s">
        <v>10</v>
      </c>
      <c r="F72" s="174">
        <v>71.8</v>
      </c>
      <c r="G72" s="187">
        <v>90</v>
      </c>
      <c r="H72" s="187">
        <v>83</v>
      </c>
      <c r="I72" s="190" t="s">
        <v>209</v>
      </c>
      <c r="J72" s="190" t="s">
        <v>209</v>
      </c>
      <c r="K72" s="219" t="s">
        <v>209</v>
      </c>
      <c r="L72" s="219"/>
      <c r="M72" s="187">
        <v>83</v>
      </c>
      <c r="N72" s="187"/>
      <c r="O72" s="187"/>
      <c r="P72" s="187"/>
      <c r="Q72" s="263"/>
      <c r="R72" s="262"/>
      <c r="S72" s="262"/>
      <c r="T72" s="263"/>
      <c r="U72" s="263"/>
      <c r="V72" s="175" t="s">
        <v>139</v>
      </c>
      <c r="W72" s="156" t="s">
        <v>215</v>
      </c>
      <c r="X72" s="159" t="s">
        <v>210</v>
      </c>
      <c r="Y72" s="176" t="s">
        <v>211</v>
      </c>
    </row>
    <row r="73" spans="1:25" s="3" customFormat="1" x14ac:dyDescent="0.25">
      <c r="A73" s="5"/>
      <c r="B73" s="5"/>
      <c r="C73" s="5"/>
      <c r="D73" s="32"/>
      <c r="E73" s="32"/>
      <c r="F73" s="33"/>
      <c r="G73" s="34"/>
      <c r="H73" s="35"/>
      <c r="I73" s="35"/>
      <c r="J73" s="36"/>
      <c r="K73" s="37"/>
      <c r="L73" s="37"/>
      <c r="M73" s="37"/>
      <c r="N73" s="37"/>
      <c r="O73" s="37"/>
      <c r="P73" s="37"/>
      <c r="Q73" s="17"/>
      <c r="R73" s="11"/>
      <c r="S73" s="11"/>
      <c r="T73" s="11"/>
      <c r="U73" s="11"/>
      <c r="V73" s="11"/>
      <c r="W73" s="11"/>
      <c r="X73" s="17"/>
      <c r="Y73" s="17"/>
    </row>
    <row r="74" spans="1:25" x14ac:dyDescent="0.3">
      <c r="H74" s="35"/>
      <c r="I74" s="35"/>
      <c r="K74" s="41"/>
      <c r="L74" s="41"/>
      <c r="M74" s="41"/>
      <c r="N74" s="41"/>
      <c r="O74" s="41"/>
      <c r="P74" s="41"/>
      <c r="R74" s="11"/>
      <c r="S74" s="11"/>
      <c r="T74" s="11"/>
      <c r="U74" s="11"/>
      <c r="V74" s="11"/>
      <c r="W74" s="11"/>
    </row>
    <row r="75" spans="1:25" x14ac:dyDescent="0.3">
      <c r="F75" s="33"/>
      <c r="H75" s="42"/>
      <c r="I75" s="42"/>
      <c r="R75" s="11"/>
      <c r="S75" s="11"/>
      <c r="T75" s="11"/>
      <c r="U75" s="11"/>
      <c r="V75" s="11"/>
      <c r="W75" s="11"/>
    </row>
    <row r="76" spans="1:25" x14ac:dyDescent="0.3">
      <c r="H76" s="41"/>
      <c r="I76" s="41"/>
      <c r="R76" s="11"/>
      <c r="S76" s="11"/>
      <c r="T76" s="11"/>
      <c r="U76" s="11"/>
      <c r="V76" s="11"/>
      <c r="W76" s="11"/>
    </row>
  </sheetData>
  <autoFilter ref="A7:WZY72" xr:uid="{00000000-0009-0000-0000-000000000000}">
    <filterColumn colId="3">
      <colorFilter dxfId="0" cellColor="0"/>
    </filterColumn>
    <filterColumn colId="21">
      <filters>
        <filter val="Unidad Admiinistrativa Especial de Organizaciones Solidarias"/>
      </filters>
    </filterColumn>
  </autoFilter>
  <mergeCells count="47">
    <mergeCell ref="V6:V7"/>
    <mergeCell ref="W6:W7"/>
    <mergeCell ref="X6:X7"/>
    <mergeCell ref="Y6:Y7"/>
    <mergeCell ref="Q6:Q7"/>
    <mergeCell ref="R6:R7"/>
    <mergeCell ref="S6:S7"/>
    <mergeCell ref="T6:T7"/>
    <mergeCell ref="U6:U7"/>
    <mergeCell ref="A6:A7"/>
    <mergeCell ref="B6:B7"/>
    <mergeCell ref="C6:C7"/>
    <mergeCell ref="D6:D7"/>
    <mergeCell ref="E6:E7"/>
    <mergeCell ref="T67:T72"/>
    <mergeCell ref="U67:U72"/>
    <mergeCell ref="Q67:Q72"/>
    <mergeCell ref="R67:R72"/>
    <mergeCell ref="C2:M2"/>
    <mergeCell ref="S67:S72"/>
    <mergeCell ref="F6:F7"/>
    <mergeCell ref="G6:G7"/>
    <mergeCell ref="H6:H7"/>
    <mergeCell ref="I6:I7"/>
    <mergeCell ref="J6:J7"/>
    <mergeCell ref="K6:K7"/>
    <mergeCell ref="M6:M7"/>
    <mergeCell ref="N6:O6"/>
    <mergeCell ref="P6:P7"/>
    <mergeCell ref="B8:B16"/>
    <mergeCell ref="B31:B37"/>
    <mergeCell ref="B57:B58"/>
    <mergeCell ref="B63:B64"/>
    <mergeCell ref="A8:A49"/>
    <mergeCell ref="A50:A56"/>
    <mergeCell ref="A57:A59"/>
    <mergeCell ref="B17:B19"/>
    <mergeCell ref="A60:A62"/>
    <mergeCell ref="B21:B30"/>
    <mergeCell ref="B54:B56"/>
    <mergeCell ref="B52:B53"/>
    <mergeCell ref="A63:A66"/>
    <mergeCell ref="B67:B72"/>
    <mergeCell ref="B38:B41"/>
    <mergeCell ref="B42:B44"/>
    <mergeCell ref="B45:B47"/>
    <mergeCell ref="A67:A72"/>
  </mergeCells>
  <hyperlinks>
    <hyperlink ref="Y20" r:id="rId1" xr:uid="{00000000-0004-0000-0000-000000000000}"/>
    <hyperlink ref="Y21" r:id="rId2" xr:uid="{00000000-0004-0000-0000-000001000000}"/>
    <hyperlink ref="Y23" r:id="rId3" xr:uid="{00000000-0004-0000-0000-000002000000}"/>
    <hyperlink ref="Y24" r:id="rId4" xr:uid="{00000000-0004-0000-0000-000003000000}"/>
    <hyperlink ref="Y25" r:id="rId5" xr:uid="{00000000-0004-0000-0000-000004000000}"/>
    <hyperlink ref="Y51" r:id="rId6" xr:uid="{00000000-0004-0000-0000-000005000000}"/>
    <hyperlink ref="Y63" r:id="rId7" xr:uid="{00000000-0004-0000-0000-000006000000}"/>
    <hyperlink ref="Y64" r:id="rId8" xr:uid="{00000000-0004-0000-0000-000007000000}"/>
    <hyperlink ref="Y57" r:id="rId9" xr:uid="{00000000-0004-0000-0000-000008000000}"/>
    <hyperlink ref="Y60" r:id="rId10" xr:uid="{00000000-0004-0000-0000-000009000000}"/>
    <hyperlink ref="Y61" r:id="rId11" xr:uid="{00000000-0004-0000-0000-00000A000000}"/>
    <hyperlink ref="Y62" r:id="rId12" xr:uid="{00000000-0004-0000-0000-00000B000000}"/>
    <hyperlink ref="Y65" r:id="rId13" xr:uid="{00000000-0004-0000-0000-00000C000000}"/>
    <hyperlink ref="Y58" r:id="rId14" xr:uid="{00000000-0004-0000-0000-00000D000000}"/>
    <hyperlink ref="Y55" r:id="rId15" xr:uid="{00000000-0004-0000-0000-00000E000000}"/>
    <hyperlink ref="Y50" r:id="rId16" xr:uid="{00000000-0004-0000-0000-00000F000000}"/>
    <hyperlink ref="Y54" r:id="rId17" xr:uid="{00000000-0004-0000-0000-000010000000}"/>
    <hyperlink ref="Y32" r:id="rId18" xr:uid="{00000000-0004-0000-0000-000011000000}"/>
    <hyperlink ref="Y34:Y40" r:id="rId19" display="afernandez@mintrabajo.gov.co" xr:uid="{00000000-0004-0000-0000-000012000000}"/>
    <hyperlink ref="Y33" r:id="rId20" xr:uid="{00000000-0004-0000-0000-000013000000}"/>
    <hyperlink ref="Y10" r:id="rId21" xr:uid="{00000000-0004-0000-0000-000014000000}"/>
    <hyperlink ref="Y11" r:id="rId22" xr:uid="{00000000-0004-0000-0000-000015000000}"/>
    <hyperlink ref="Y68" r:id="rId23" xr:uid="{00000000-0004-0000-0000-000017000000}"/>
    <hyperlink ref="Y19" r:id="rId24" xr:uid="{00000000-0004-0000-0000-000018000000}"/>
    <hyperlink ref="Y41" r:id="rId25" xr:uid="{00000000-0004-0000-0000-000019000000}"/>
    <hyperlink ref="Y37" r:id="rId26" xr:uid="{00000000-0004-0000-0000-00001A000000}"/>
    <hyperlink ref="Y36" r:id="rId27" xr:uid="{00000000-0004-0000-0000-00001B000000}"/>
    <hyperlink ref="Y14" r:id="rId28" xr:uid="{00000000-0004-0000-0000-00001C000000}"/>
    <hyperlink ref="Y12" r:id="rId29" xr:uid="{00000000-0004-0000-0000-00001D000000}"/>
    <hyperlink ref="Y69" r:id="rId30" xr:uid="{00000000-0004-0000-0000-00001E000000}"/>
    <hyperlink ref="Y56" r:id="rId31" xr:uid="{00000000-0004-0000-0000-00001F000000}"/>
    <hyperlink ref="Y70" r:id="rId32" xr:uid="{00000000-0004-0000-0000-000020000000}"/>
    <hyperlink ref="Y71" r:id="rId33" xr:uid="{00000000-0004-0000-0000-000021000000}"/>
    <hyperlink ref="Y66" r:id="rId34" xr:uid="{00000000-0004-0000-0000-000022000000}"/>
    <hyperlink ref="Y13" r:id="rId35" xr:uid="{00000000-0004-0000-0000-000024000000}"/>
    <hyperlink ref="Y15" r:id="rId36" xr:uid="{00000000-0004-0000-0000-000025000000}"/>
    <hyperlink ref="Y16" r:id="rId37" xr:uid="{00000000-0004-0000-0000-000026000000}"/>
    <hyperlink ref="Y26" r:id="rId38" xr:uid="{00000000-0004-0000-0000-000027000000}"/>
    <hyperlink ref="Y27" r:id="rId39" xr:uid="{00000000-0004-0000-0000-000028000000}"/>
    <hyperlink ref="Y28" r:id="rId40" xr:uid="{00000000-0004-0000-0000-000029000000}"/>
    <hyperlink ref="Y29" r:id="rId41" xr:uid="{00000000-0004-0000-0000-00002A000000}"/>
    <hyperlink ref="Y30" r:id="rId42" xr:uid="{00000000-0004-0000-0000-00002C000000}"/>
    <hyperlink ref="Y72" r:id="rId43" xr:uid="{00000000-0004-0000-0000-00002D000000}"/>
    <hyperlink ref="Y42" r:id="rId44" xr:uid="{00000000-0004-0000-0000-00002E000000}"/>
    <hyperlink ref="Y43" r:id="rId45" xr:uid="{00000000-0004-0000-0000-00002F000000}"/>
    <hyperlink ref="Y44" r:id="rId46" xr:uid="{00000000-0004-0000-0000-000030000000}"/>
    <hyperlink ref="Y45" r:id="rId47" xr:uid="{00000000-0004-0000-0000-000031000000}"/>
    <hyperlink ref="Y46" r:id="rId48" xr:uid="{00000000-0004-0000-0000-000032000000}"/>
    <hyperlink ref="Y47" r:id="rId49" xr:uid="{00000000-0004-0000-0000-000033000000}"/>
    <hyperlink ref="Y48" r:id="rId50" xr:uid="{00000000-0004-0000-0000-000034000000}"/>
    <hyperlink ref="Y49" r:id="rId51" xr:uid="{00000000-0004-0000-0000-000035000000}"/>
    <hyperlink ref="Y67" r:id="rId52" xr:uid="{00000000-0004-0000-0000-000036000000}"/>
    <hyperlink ref="Y22" r:id="rId53" xr:uid="{2D460C88-E279-4D2F-B117-FB837BE49392}"/>
    <hyperlink ref="Y31" r:id="rId54" xr:uid="{B9E78DD5-7BC7-45D6-9C21-932412B328E1}"/>
    <hyperlink ref="Y52" r:id="rId55" xr:uid="{6DF02E5A-E30C-4229-BDC5-C052EEBA98A4}"/>
    <hyperlink ref="Y53" r:id="rId56" xr:uid="{1E99860C-4ABB-48D5-A3B0-2A30EE9B7D17}"/>
    <hyperlink ref="Y8" r:id="rId57" xr:uid="{6D0B7659-C296-4BF0-90C9-E00FD532D365}"/>
    <hyperlink ref="Y9" r:id="rId58" xr:uid="{42A9316E-799E-4275-B112-77CC54DB50EF}"/>
    <hyperlink ref="Y17" r:id="rId59" xr:uid="{135A76B8-1484-4031-95AC-00D57CED001C}"/>
    <hyperlink ref="Y18" r:id="rId60" xr:uid="{265AF9F0-6801-4914-9C07-DC97ACE449A2}"/>
    <hyperlink ref="Y59" r:id="rId61" xr:uid="{9F87AB04-1442-4361-88BE-836B451074CB}"/>
  </hyperlinks>
  <printOptions horizontalCentered="1"/>
  <pageMargins left="0" right="0" top="0.35433070866141736" bottom="0.35433070866141736" header="0.31496062992125984" footer="0.31496062992125984"/>
  <pageSetup paperSize="14" scale="27" fitToHeight="7" orientation="landscape" r:id="rId62"/>
  <drawing r:id="rId63"/>
  <legacyDrawing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Plan Estrategico Sectorial 2019</vt:lpstr>
      <vt:lpstr>'Plan Estrategico Sectorial 2019'!Área_de_impresión</vt:lpstr>
      <vt:lpstr>TIPO_INDICADOR</vt:lpstr>
      <vt:lpstr>'Plan Estrategico Sectorial 2019'!Títulos_a_imprimir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Mauricio Gómez Mantilla</dc:creator>
  <cp:lastModifiedBy>Marisol Viveros</cp:lastModifiedBy>
  <cp:lastPrinted>2019-08-13T21:46:32Z</cp:lastPrinted>
  <dcterms:created xsi:type="dcterms:W3CDTF">2016-01-27T20:30:19Z</dcterms:created>
  <dcterms:modified xsi:type="dcterms:W3CDTF">2020-01-22T14:35:35Z</dcterms:modified>
</cp:coreProperties>
</file>