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ÓSCAR MERCHÁN\Documents\UAEOS 2021\CONPES\"/>
    </mc:Choice>
  </mc:AlternateContent>
  <bookViews>
    <workbookView xWindow="0" yWindow="0" windowWidth="20490" windowHeight="6720"/>
  </bookViews>
  <sheets>
    <sheet name="Hoja1" sheetId="1" r:id="rId1"/>
    <sheet name="COSTOS EMISIONES" sheetId="2" r:id="rId2"/>
  </sheets>
  <calcPr calcId="162913"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E7" i="2" s="1"/>
  <c r="D6" i="2"/>
  <c r="E6" i="2" s="1"/>
  <c r="E5" i="2"/>
  <c r="E4" i="2"/>
  <c r="E8" i="2" s="1"/>
  <c r="F8" i="2" s="1"/>
  <c r="G8" i="2" s="1"/>
  <c r="Y6" i="1"/>
  <c r="AK6" i="1"/>
  <c r="AG6" i="1"/>
  <c r="X6" i="1"/>
  <c r="AW7" i="1" l="1"/>
  <c r="AB7" i="1"/>
  <c r="AW6" i="1"/>
  <c r="AB6" i="1"/>
</calcChain>
</file>

<file path=xl/sharedStrings.xml><?xml version="1.0" encoding="utf-8"?>
<sst xmlns="http://schemas.openxmlformats.org/spreadsheetml/2006/main" count="94" uniqueCount="67">
  <si>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</si>
  <si>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</si>
  <si>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</si>
  <si>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</si>
  <si>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</si>
  <si>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</si>
  <si>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</si>
  <si>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</si>
  <si>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</si>
  <si>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</si>
  <si>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</si>
  <si>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</si>
  <si>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</si>
  <si>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</si>
  <si>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</si>
  <si>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</si>
  <si>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</si>
  <si>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</si>
  <si>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</si>
  <si>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2021</t>
  </si>
  <si>
    <t>Meta
2022</t>
  </si>
  <si>
    <t>Meta
2023</t>
  </si>
  <si>
    <t>Meta
2024</t>
  </si>
  <si>
    <t>Meta
2025</t>
  </si>
  <si>
    <t>Meta
Final</t>
  </si>
  <si>
    <t>Costo
2021</t>
  </si>
  <si>
    <t>Costo
2022</t>
  </si>
  <si>
    <t>Costo
2023</t>
  </si>
  <si>
    <t>Costo
2024</t>
  </si>
  <si>
    <t>Costo
2025</t>
  </si>
  <si>
    <t>Total</t>
  </si>
  <si>
    <t>Valor</t>
  </si>
  <si>
    <t>Año</t>
  </si>
  <si>
    <t>Recursos 1</t>
  </si>
  <si>
    <t>Fuente 1</t>
  </si>
  <si>
    <t>Recursos  2</t>
  </si>
  <si>
    <t>Fuente 2</t>
  </si>
  <si>
    <t xml:space="preserve">1.1 Desarrollar una estrategia nacional de promoción de la cultura solidaria, empleando diferentes medios de telecomunicación y edu-comunicación (radio, televisión, internet), para impulsar el modelo de la economía solidaria dando a conocer su filosofía, principios, valores y fines, así como las características y bondades como modelo empresarial , destacando las similitudes y diferencias entre las formas jurídicas que conforman la economía solidaria. </t>
  </si>
  <si>
    <t>Sí, 1.2</t>
  </si>
  <si>
    <t xml:space="preserve">Unidad Administrativa Especial de Organizaciones Solidarias; Ministerio de Trabajo
</t>
  </si>
  <si>
    <t>Gestión</t>
  </si>
  <si>
    <t>Porcentaje de avance en el  desarrollo de una estrategia nacional de promoción de la cultura solidaria.</t>
  </si>
  <si>
    <t>Sumatoria del porcentaje de avance en el  desarrollo de una estrategia nacional de promoción de la cultura solidaria
Hito 1. Documento con el diseño de una estrategia nacional de promoción de la cultura solidaria, empleando diferentes medios de telecomunicación y edu-comunicación (radio, televisión, internet)=30%. 
Hito 2. Implementación de la estrategia nacional de promoción de la cultura solidaria, empleando diferentes medios de telecomunicación y edu-comunicación (radio, televisión, internet)=50%.
Hito 3. Informe técnico de resultados de la implementación de la estrategia nacional de promoción de la cultura solidaria, empleando diferentes medios de telecomunicación y edu-comunicación (radio, televisión, internet)=20%.</t>
  </si>
  <si>
    <t>Acumulado</t>
  </si>
  <si>
    <t> </t>
  </si>
  <si>
    <t xml:space="preserve"> Dirección Técnica de Desarrollo; Subdirección de Formalización</t>
  </si>
  <si>
    <t xml:space="preserve">Ehyder Mario Barbosa; Diego Fernando Rubio </t>
  </si>
  <si>
    <t>ehyder.barbosa@orgsolidarias.gov.co; drubio@mintrabajo.gov.co</t>
  </si>
  <si>
    <t>No</t>
  </si>
  <si>
    <t>Unidad Administrativa Especial de Organizaciones Solidarias</t>
  </si>
  <si>
    <t>Dirección de Investigación y Planeación</t>
  </si>
  <si>
    <t>Maribel Reyes Garzón</t>
  </si>
  <si>
    <t>maribel.reyes@orgsolidarias.gov.co</t>
  </si>
  <si>
    <t>Producto</t>
  </si>
  <si>
    <t>PGN-nación- funcionamiento</t>
  </si>
  <si>
    <t>2.12 Elaborar un estudio sobre las disposiciones normativas de carácter nacional e internacional y que desde la práctica de derecho comparado contribuyan con la modernización del régimen económico cooperativo del país y realizar las recomendaciones.</t>
  </si>
  <si>
    <t>Sumatoria del porcentaje de avance en la elaboración de un estudio sobre las disposiciones normativas de carácter nacional e internacional y que desde la práctica de derecho comparado contribuyan con la modernización del régimen económico cooperativo del país y realizar las recomendaciones.
HIto 1: Revisión documental= 20%
Hito 2: Estudio elaborado sobre las disposiciones normativas de carácter nacional e internacional con recomendaciones= 60%
HIto 3: Socialización y presentación del estudio y las recomendaciones a los actores relevantes= 20%</t>
  </si>
  <si>
    <t>PGN-Inversión</t>
  </si>
  <si>
    <t>Valor unitario</t>
  </si>
  <si>
    <t>Cantidad Año</t>
  </si>
  <si>
    <t>Valor por año</t>
  </si>
  <si>
    <t xml:space="preserve"> EMISIÓN CANAL INSTITUCIONAL:Emisión de Programa de hasta 26 minutos de duración por Canal Institucional según disponibilidad de parrilla. 
</t>
  </si>
  <si>
    <t xml:space="preserve">EMISIÓN CANAL INSTITUCIONAL: Emisión de Cápsulas informativas de hasta 6 minutos de duración por Canal Institucional según disponibilidad de parrilla. 
</t>
  </si>
  <si>
    <t>RADIO NACIONAL: Emisión de Auspicios por Radio Nacional de acuerdo a los
lineamientos de la emisora.
 Franja A (30 segundos) 5:00 am - 2:00 p.m.</t>
  </si>
  <si>
    <t xml:space="preserve">RADIO NACIONAL: Emisión de Auspicios por Radio Nacional de acuerdo a los lineamientos de la emisora.
 Franja B (30 segundos) 2:00 p.m. - 11:00 p.m 
</t>
  </si>
  <si>
    <t>TOTAL</t>
  </si>
  <si>
    <t xml:space="preserve">Porcentaje de avance en el desarrollo de un estudio sobre las disposiciones normativas de carácter nacional e internacional y que desde la práctica de derecho comparado contribuyan con la modernización del régimen económico cooperativo del país y realizar las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</si>
</sst>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quot;$&quot;\ #,##0"/>
    <numFmt numFmtId="166" formatCode="_-&quot;$&quot;\ * #,##0_-;\-&quot;$&quot;\ * #,##0_-;_-&quot;$&quot;\ * &quot;-&quot;??_-;_-@_-"/>
  </numFmts>
  <fonts count="9" x14ac:knownFonts="1">
    <font>
      <sz val="11"/>
      <color theme="1"/>
      <name val="Calibri"/>
      <family val="2"/>
      <scheme val="minor"/>
    </font>
    <font>
      <b/>
      <sz val="10"/>
      <name val="Arial Narrow"/>
      <family val="2"/>
    </font>
    <font>
      <b/>
      <sz val="11"/>
      <name val="Arial Narrow"/>
      <family val="2"/>
    </font>
    <font>
      <sz val="10"/>
      <name val="Arial Narrow"/>
      <family val="2"/>
    </font>
    <font>
      <sz val="10"/>
      <name val="Arial"/>
      <family val="2"/>
    </font>
    <font>
      <sz val="10"/>
      <color rgb="FF000000"/>
      <name val="Arial Narrow"/>
      <family val="2"/>
    </font>
    <font>
      <sz val="10"/>
      <color theme="1"/>
      <name val="Arial Narrow"/>
      <family val="2"/>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64">
    <xf numFmtId="0" fontId="0" fillId="0" borderId="0" xfId="0"/>
    <xf numFmtId="0" fontId="2" fillId="2" borderId="6" xfId="0" applyFont="1" applyFill="1" applyBorder="1" applyAlignment="1">
      <alignment horizontal="centerContinuous" vertical="top" wrapText="1"/>
    </xf>
    <xf numFmtId="0" fontId="2" fillId="2" borderId="4" xfId="0" applyFont="1" applyFill="1" applyBorder="1" applyAlignment="1">
      <alignment horizontal="centerContinuous" vertical="justify"/>
    </xf>
    <xf numFmtId="0" fontId="2" fillId="2" borderId="7" xfId="0" applyFont="1" applyFill="1" applyBorder="1" applyAlignment="1">
      <alignment horizontal="centerContinuous" vertical="justify"/>
    </xf>
    <xf numFmtId="0" fontId="1" fillId="2" borderId="6" xfId="0" applyFont="1" applyFill="1" applyBorder="1" applyAlignment="1">
      <alignment horizontal="centerContinuous" vertical="center"/>
    </xf>
    <xf numFmtId="0" fontId="1" fillId="2" borderId="9" xfId="0" applyFont="1" applyFill="1" applyBorder="1" applyAlignment="1" applyProtection="1">
      <alignment horizontal="centerContinuous" vertical="center"/>
      <protection locked="0"/>
    </xf>
    <xf numFmtId="0" fontId="1" fillId="2" borderId="10" xfId="0" applyFont="1" applyFill="1" applyBorder="1" applyAlignment="1" applyProtection="1">
      <alignment horizontal="centerContinuous" vertical="center"/>
      <protection locked="0"/>
    </xf>
    <xf numFmtId="0" fontId="1" fillId="2" borderId="11" xfId="0" applyFont="1" applyFill="1" applyBorder="1" applyAlignment="1" applyProtection="1">
      <alignment horizontal="centerContinuous" vertical="center"/>
      <protection locked="0"/>
    </xf>
    <xf numFmtId="0" fontId="1" fillId="2" borderId="13" xfId="0" applyFont="1" applyFill="1" applyBorder="1" applyAlignment="1">
      <alignment horizontal="center" vertical="center"/>
    </xf>
    <xf numFmtId="10" fontId="3" fillId="0" borderId="6" xfId="1" applyNumberFormat="1" applyFont="1" applyFill="1" applyBorder="1" applyAlignment="1" applyProtection="1">
      <alignment horizontal="center" vertical="center" wrapText="1"/>
      <protection locked="0"/>
    </xf>
    <xf numFmtId="44" fontId="0" fillId="0" borderId="6" xfId="2" applyFont="1" applyBorder="1" applyAlignment="1">
      <alignment vertical="center"/>
    </xf>
    <xf numFmtId="0" fontId="0" fillId="0" borderId="6" xfId="0" applyBorder="1" applyAlignment="1">
      <alignment vertical="center"/>
    </xf>
    <xf numFmtId="44" fontId="0" fillId="0" borderId="6" xfId="0" applyNumberFormat="1" applyBorder="1" applyAlignment="1">
      <alignment vertical="center"/>
    </xf>
    <xf numFmtId="0" fontId="0" fillId="0" borderId="0" xfId="0" applyAlignment="1">
      <alignment vertical="center"/>
    </xf>
    <xf numFmtId="0" fontId="8" fillId="0" borderId="6" xfId="0" applyFont="1" applyBorder="1" applyAlignment="1">
      <alignment horizontal="center" vertical="center"/>
    </xf>
    <xf numFmtId="0" fontId="8" fillId="0" borderId="6" xfId="0" applyFont="1" applyBorder="1" applyAlignment="1">
      <alignment vertical="center"/>
    </xf>
    <xf numFmtId="0" fontId="8" fillId="0" borderId="6" xfId="0" applyFont="1" applyBorder="1" applyAlignment="1"/>
    <xf numFmtId="44" fontId="8" fillId="0" borderId="6" xfId="2" applyFont="1" applyBorder="1" applyAlignment="1"/>
    <xf numFmtId="0" fontId="0" fillId="0" borderId="0" xfId="0" applyAlignment="1"/>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3" fontId="1" fillId="2" borderId="6" xfId="0" applyNumberFormat="1" applyFont="1" applyFill="1" applyBorder="1" applyAlignment="1" applyProtection="1">
      <alignment horizontal="center" vertical="center" wrapText="1"/>
      <protection locked="0"/>
    </xf>
    <xf numFmtId="3" fontId="1" fillId="2" borderId="13" xfId="0" applyNumberFormat="1" applyFont="1" applyFill="1" applyBorder="1" applyAlignment="1" applyProtection="1">
      <alignment horizontal="center" vertical="center" wrapText="1"/>
      <protection locked="0"/>
    </xf>
    <xf numFmtId="3" fontId="1" fillId="2" borderId="6" xfId="0" applyNumberFormat="1" applyFont="1" applyFill="1" applyBorder="1" applyAlignment="1" applyProtection="1">
      <alignment horizontal="center" vertical="center"/>
      <protection locked="0"/>
    </xf>
    <xf numFmtId="3" fontId="1" fillId="2" borderId="13"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protection locked="0"/>
    </xf>
    <xf numFmtId="0" fontId="3" fillId="0" borderId="6" xfId="0" applyFont="1" applyFill="1" applyBorder="1" applyAlignment="1" applyProtection="1">
      <alignment vertical="center" wrapText="1"/>
      <protection locked="0"/>
    </xf>
    <xf numFmtId="0" fontId="5" fillId="0" borderId="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9" fontId="3" fillId="0" borderId="15"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0" fontId="0" fillId="0" borderId="0" xfId="0" applyFill="1"/>
    <xf numFmtId="0" fontId="3" fillId="0" borderId="8" xfId="0" applyFont="1" applyFill="1" applyBorder="1" applyAlignment="1" applyProtection="1">
      <alignment vertical="center" wrapText="1"/>
      <protection locked="0"/>
    </xf>
    <xf numFmtId="0" fontId="3" fillId="0" borderId="11"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15" fontId="3" fillId="0" borderId="6" xfId="0" applyNumberFormat="1" applyFont="1" applyFill="1" applyBorder="1" applyAlignment="1" applyProtection="1">
      <alignment horizontal="center" vertical="center" wrapText="1"/>
      <protection locked="0"/>
    </xf>
    <xf numFmtId="0" fontId="3" fillId="0" borderId="18" xfId="0" applyFont="1" applyFill="1" applyBorder="1" applyAlignment="1">
      <alignment horizontal="center" vertical="center" wrapText="1"/>
    </xf>
    <xf numFmtId="9" fontId="3" fillId="0" borderId="19" xfId="0" applyNumberFormat="1"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9" fontId="3" fillId="0" borderId="20" xfId="3"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21" xfId="0" applyNumberFormat="1" applyFont="1" applyFill="1" applyBorder="1" applyAlignment="1">
      <alignment horizontal="center" vertical="center" wrapText="1"/>
    </xf>
    <xf numFmtId="166" fontId="3" fillId="0" borderId="16" xfId="2" applyNumberFormat="1" applyFont="1" applyFill="1" applyBorder="1" applyAlignment="1">
      <alignment horizontal="center" vertical="center" wrapText="1"/>
    </xf>
  </cellXfs>
  <cellStyles count="4">
    <cellStyle name="Comma" xfId="1"/>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ibel.reyes@orgsolidaria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7"/>
  <sheetViews>
    <sheetView tabSelected="1" topLeftCell="E1" zoomScale="80" zoomScaleNormal="80" workbookViewId="0">
      <selection activeCell="E6" sqref="E6"/>
    </sheetView>
  </sheetViews>
  <sheetFormatPr baseColWidth="10" defaultRowHeight="15" x14ac:dyDescent="0.25"/>
  <cols>
    <col min="2" max="2" width="35.85546875" customWidth="1"/>
    <col min="5" max="5" width="16.42578125" customWidth="1"/>
    <col min="10" max="10" width="15.42578125" customWidth="1"/>
    <col min="12" max="12" width="34.7109375" customWidth="1"/>
    <col min="13" max="13" width="52.42578125" customWidth="1"/>
  </cols>
  <sheetData>
    <row r="2" spans="2:50" ht="15.75" thickBot="1" x14ac:dyDescent="0.3"/>
    <row r="3" spans="2:50" ht="33" x14ac:dyDescent="0.25">
      <c r="B3" s="19" t="s">
        <v>0</v>
      </c>
      <c r="C3" s="21" t="s">
        <v>1</v>
      </c>
      <c r="D3" s="21" t="s">
        <v>2</v>
      </c>
      <c r="E3" s="23" t="s">
        <v>3</v>
      </c>
      <c r="F3" s="24"/>
      <c r="G3" s="24"/>
      <c r="H3" s="25"/>
      <c r="I3" s="23" t="s">
        <v>4</v>
      </c>
      <c r="J3" s="25"/>
      <c r="K3" s="23" t="s">
        <v>5</v>
      </c>
      <c r="L3" s="24"/>
      <c r="M3" s="24"/>
      <c r="N3" s="24"/>
      <c r="O3" s="24"/>
      <c r="P3" s="24"/>
      <c r="Q3" s="24"/>
      <c r="R3" s="24"/>
      <c r="S3" s="24"/>
      <c r="T3" s="24"/>
      <c r="U3" s="24"/>
      <c r="V3" s="25"/>
      <c r="W3" s="26" t="s">
        <v>6</v>
      </c>
      <c r="X3" s="27"/>
      <c r="Y3" s="27"/>
      <c r="Z3" s="27"/>
      <c r="AA3" s="27"/>
      <c r="AB3" s="28"/>
      <c r="AC3" s="1" t="s">
        <v>7</v>
      </c>
      <c r="AD3" s="2"/>
      <c r="AE3" s="2"/>
      <c r="AF3" s="2"/>
      <c r="AG3" s="2"/>
      <c r="AH3" s="2"/>
      <c r="AI3" s="2"/>
      <c r="AJ3" s="2"/>
      <c r="AK3" s="2"/>
      <c r="AL3" s="2"/>
      <c r="AM3" s="2"/>
      <c r="AN3" s="2"/>
      <c r="AO3" s="2"/>
      <c r="AP3" s="2"/>
      <c r="AQ3" s="2"/>
      <c r="AR3" s="2"/>
      <c r="AS3" s="2"/>
      <c r="AT3" s="2"/>
      <c r="AU3" s="2"/>
      <c r="AV3" s="2"/>
      <c r="AW3" s="3"/>
    </row>
    <row r="4" spans="2:50" x14ac:dyDescent="0.25">
      <c r="B4" s="20"/>
      <c r="C4" s="22"/>
      <c r="D4" s="22"/>
      <c r="E4" s="20" t="s">
        <v>8</v>
      </c>
      <c r="F4" s="29" t="s">
        <v>9</v>
      </c>
      <c r="G4" s="29" t="s">
        <v>10</v>
      </c>
      <c r="H4" s="29" t="s">
        <v>11</v>
      </c>
      <c r="I4" s="29" t="s">
        <v>12</v>
      </c>
      <c r="J4" s="29" t="s">
        <v>13</v>
      </c>
      <c r="K4" s="20" t="s">
        <v>14</v>
      </c>
      <c r="L4" s="20" t="s">
        <v>15</v>
      </c>
      <c r="M4" s="29" t="s">
        <v>16</v>
      </c>
      <c r="N4" s="29" t="s">
        <v>17</v>
      </c>
      <c r="O4" s="4" t="s">
        <v>18</v>
      </c>
      <c r="P4" s="4"/>
      <c r="Q4" s="30" t="s">
        <v>19</v>
      </c>
      <c r="R4" s="30" t="s">
        <v>20</v>
      </c>
      <c r="S4" s="30" t="s">
        <v>21</v>
      </c>
      <c r="T4" s="30" t="s">
        <v>22</v>
      </c>
      <c r="U4" s="30" t="s">
        <v>23</v>
      </c>
      <c r="V4" s="32" t="s">
        <v>24</v>
      </c>
      <c r="W4" s="32" t="s">
        <v>25</v>
      </c>
      <c r="X4" s="32" t="s">
        <v>26</v>
      </c>
      <c r="Y4" s="32" t="s">
        <v>27</v>
      </c>
      <c r="Z4" s="32" t="s">
        <v>28</v>
      </c>
      <c r="AA4" s="32" t="s">
        <v>29</v>
      </c>
      <c r="AB4" s="34" t="s">
        <v>30</v>
      </c>
      <c r="AC4" s="5">
        <v>2021</v>
      </c>
      <c r="AD4" s="6"/>
      <c r="AE4" s="6"/>
      <c r="AF4" s="7"/>
      <c r="AG4" s="5">
        <v>2022</v>
      </c>
      <c r="AH4" s="6"/>
      <c r="AI4" s="6"/>
      <c r="AJ4" s="6"/>
      <c r="AK4" s="5">
        <v>2023</v>
      </c>
      <c r="AL4" s="6"/>
      <c r="AM4" s="6"/>
      <c r="AN4" s="6"/>
      <c r="AO4" s="5">
        <v>2024</v>
      </c>
      <c r="AP4" s="6"/>
      <c r="AQ4" s="6"/>
      <c r="AR4" s="6"/>
      <c r="AS4" s="5">
        <v>2025</v>
      </c>
      <c r="AT4" s="6"/>
      <c r="AU4" s="6"/>
      <c r="AV4" s="7"/>
      <c r="AW4" s="36" t="s">
        <v>30</v>
      </c>
    </row>
    <row r="5" spans="2:50" x14ac:dyDescent="0.25">
      <c r="B5" s="20"/>
      <c r="C5" s="22"/>
      <c r="D5" s="22"/>
      <c r="E5" s="20"/>
      <c r="F5" s="29"/>
      <c r="G5" s="29"/>
      <c r="H5" s="29"/>
      <c r="I5" s="29"/>
      <c r="J5" s="29"/>
      <c r="K5" s="20"/>
      <c r="L5" s="20"/>
      <c r="M5" s="29"/>
      <c r="N5" s="29"/>
      <c r="O5" s="8" t="s">
        <v>31</v>
      </c>
      <c r="P5" s="8" t="s">
        <v>32</v>
      </c>
      <c r="Q5" s="31"/>
      <c r="R5" s="31"/>
      <c r="S5" s="31"/>
      <c r="T5" s="31"/>
      <c r="U5" s="31"/>
      <c r="V5" s="33"/>
      <c r="W5" s="33"/>
      <c r="X5" s="33"/>
      <c r="Y5" s="33"/>
      <c r="Z5" s="33"/>
      <c r="AA5" s="33"/>
      <c r="AB5" s="35"/>
      <c r="AC5" s="8" t="s">
        <v>33</v>
      </c>
      <c r="AD5" s="8" t="s">
        <v>34</v>
      </c>
      <c r="AE5" s="8" t="s">
        <v>35</v>
      </c>
      <c r="AF5" s="8" t="s">
        <v>36</v>
      </c>
      <c r="AG5" s="8" t="s">
        <v>33</v>
      </c>
      <c r="AH5" s="8" t="s">
        <v>34</v>
      </c>
      <c r="AI5" s="8" t="s">
        <v>35</v>
      </c>
      <c r="AJ5" s="8" t="s">
        <v>36</v>
      </c>
      <c r="AK5" s="8" t="s">
        <v>33</v>
      </c>
      <c r="AL5" s="8" t="s">
        <v>34</v>
      </c>
      <c r="AM5" s="8" t="s">
        <v>35</v>
      </c>
      <c r="AN5" s="8" t="s">
        <v>36</v>
      </c>
      <c r="AO5" s="8" t="s">
        <v>33</v>
      </c>
      <c r="AP5" s="8" t="s">
        <v>34</v>
      </c>
      <c r="AQ5" s="8" t="s">
        <v>35</v>
      </c>
      <c r="AR5" s="8" t="s">
        <v>36</v>
      </c>
      <c r="AS5" s="8" t="s">
        <v>33</v>
      </c>
      <c r="AT5" s="8" t="s">
        <v>34</v>
      </c>
      <c r="AU5" s="8" t="s">
        <v>35</v>
      </c>
      <c r="AV5" s="8" t="s">
        <v>36</v>
      </c>
      <c r="AW5" s="37"/>
    </row>
    <row r="6" spans="2:50" ht="211.5" customHeight="1" x14ac:dyDescent="0.25">
      <c r="B6" s="39" t="s">
        <v>37</v>
      </c>
      <c r="C6" s="9">
        <v>1.6199999999999999E-2</v>
      </c>
      <c r="D6" s="40" t="s">
        <v>38</v>
      </c>
      <c r="E6" s="38" t="s">
        <v>39</v>
      </c>
      <c r="F6" s="38" t="s">
        <v>45</v>
      </c>
      <c r="G6" s="38" t="s">
        <v>46</v>
      </c>
      <c r="H6" s="41" t="s">
        <v>47</v>
      </c>
      <c r="I6" s="42">
        <v>44416</v>
      </c>
      <c r="J6" s="43">
        <v>46022</v>
      </c>
      <c r="K6" s="44" t="s">
        <v>40</v>
      </c>
      <c r="L6" s="41" t="s">
        <v>41</v>
      </c>
      <c r="M6" s="41" t="s">
        <v>42</v>
      </c>
      <c r="N6" s="41" t="s">
        <v>43</v>
      </c>
      <c r="O6" s="45">
        <v>0</v>
      </c>
      <c r="P6" s="46">
        <v>2020</v>
      </c>
      <c r="Q6" s="47">
        <v>0</v>
      </c>
      <c r="R6" s="47">
        <v>0.3</v>
      </c>
      <c r="S6" s="47">
        <v>0.7</v>
      </c>
      <c r="T6" s="47">
        <v>0</v>
      </c>
      <c r="U6" s="47">
        <v>0</v>
      </c>
      <c r="V6" s="47">
        <v>1</v>
      </c>
      <c r="W6" s="48">
        <v>0</v>
      </c>
      <c r="X6" s="48">
        <f>4.5*10</f>
        <v>45</v>
      </c>
      <c r="Y6" s="48">
        <f>198+((4.5*10)*1.03)</f>
        <v>244.35</v>
      </c>
      <c r="Z6" s="48"/>
      <c r="AA6" s="48"/>
      <c r="AB6" s="48">
        <f>IF(SUM(W6:AA6)=0,"",SUM(W6:AA6))</f>
        <v>289.35000000000002</v>
      </c>
      <c r="AC6" s="48"/>
      <c r="AD6" s="48"/>
      <c r="AE6" s="48" t="s">
        <v>44</v>
      </c>
      <c r="AF6" s="48" t="s">
        <v>44</v>
      </c>
      <c r="AG6" s="48">
        <f>+X6</f>
        <v>45</v>
      </c>
      <c r="AH6" s="48" t="s">
        <v>57</v>
      </c>
      <c r="AI6" s="48" t="s">
        <v>44</v>
      </c>
      <c r="AJ6" s="48" t="s">
        <v>44</v>
      </c>
      <c r="AK6" s="48">
        <f>+Y6</f>
        <v>244.35</v>
      </c>
      <c r="AL6" s="48" t="s">
        <v>57</v>
      </c>
      <c r="AM6" s="48" t="s">
        <v>44</v>
      </c>
      <c r="AN6" s="48" t="s">
        <v>44</v>
      </c>
      <c r="AO6" s="48"/>
      <c r="AP6" s="48"/>
      <c r="AQ6" s="48"/>
      <c r="AR6" s="48"/>
      <c r="AS6" s="48"/>
      <c r="AT6" s="48"/>
      <c r="AU6" s="48"/>
      <c r="AV6" s="48"/>
      <c r="AW6" s="48">
        <f t="shared" ref="AW6:AW7" si="0">IF(SUM(AC6:AV6)=0,"",SUM(AC6:AV6))</f>
        <v>289.35000000000002</v>
      </c>
      <c r="AX6" s="49"/>
    </row>
    <row r="7" spans="2:50" ht="182.25" customHeight="1" x14ac:dyDescent="0.25">
      <c r="B7" s="50" t="s">
        <v>55</v>
      </c>
      <c r="C7" s="9">
        <v>2.75E-2</v>
      </c>
      <c r="D7" s="40" t="s">
        <v>48</v>
      </c>
      <c r="E7" s="38" t="s">
        <v>49</v>
      </c>
      <c r="F7" s="41" t="s">
        <v>50</v>
      </c>
      <c r="G7" s="51" t="s">
        <v>51</v>
      </c>
      <c r="H7" s="41" t="s">
        <v>52</v>
      </c>
      <c r="I7" s="52">
        <v>44594</v>
      </c>
      <c r="J7" s="52">
        <v>45473</v>
      </c>
      <c r="K7" s="53" t="s">
        <v>53</v>
      </c>
      <c r="L7" s="53" t="s">
        <v>66</v>
      </c>
      <c r="M7" s="53" t="s">
        <v>56</v>
      </c>
      <c r="N7" s="54" t="s">
        <v>43</v>
      </c>
      <c r="O7" s="55">
        <v>0</v>
      </c>
      <c r="P7" s="41">
        <v>2020</v>
      </c>
      <c r="Q7" s="56">
        <v>0.2</v>
      </c>
      <c r="R7" s="57">
        <v>0.8</v>
      </c>
      <c r="S7" s="57">
        <v>1</v>
      </c>
      <c r="T7" s="58" t="s">
        <v>44</v>
      </c>
      <c r="U7" s="58" t="s">
        <v>44</v>
      </c>
      <c r="V7" s="59">
        <v>1</v>
      </c>
      <c r="W7" s="60"/>
      <c r="X7" s="60">
        <v>20</v>
      </c>
      <c r="Y7" s="60">
        <v>60</v>
      </c>
      <c r="Z7" s="60">
        <v>20</v>
      </c>
      <c r="AA7" s="60"/>
      <c r="AB7" s="60">
        <f t="shared" ref="AB7" si="1">IF(SUM(W7:AA7)=0,"",SUM(W7:AA7))</f>
        <v>100</v>
      </c>
      <c r="AC7" s="60"/>
      <c r="AD7" s="60"/>
      <c r="AE7" s="60"/>
      <c r="AF7" s="60"/>
      <c r="AG7" s="60">
        <v>20</v>
      </c>
      <c r="AH7" s="61" t="s">
        <v>54</v>
      </c>
      <c r="AI7" s="60"/>
      <c r="AJ7" s="61"/>
      <c r="AK7" s="62">
        <v>60</v>
      </c>
      <c r="AL7" s="61" t="s">
        <v>54</v>
      </c>
      <c r="AM7" s="60"/>
      <c r="AN7" s="60"/>
      <c r="AO7" s="63">
        <v>20</v>
      </c>
      <c r="AP7" s="46"/>
      <c r="AQ7" s="46"/>
      <c r="AR7" s="46"/>
      <c r="AS7" s="46"/>
      <c r="AT7" s="46"/>
      <c r="AU7" s="46"/>
      <c r="AV7" s="46"/>
      <c r="AW7" s="48">
        <f t="shared" si="0"/>
        <v>100</v>
      </c>
      <c r="AX7" s="49"/>
    </row>
  </sheetData>
  <mergeCells count="30">
    <mergeCell ref="AA4:AA5"/>
    <mergeCell ref="AB4:AB5"/>
    <mergeCell ref="AW4:AW5"/>
    <mergeCell ref="T4:T5"/>
    <mergeCell ref="U4:U5"/>
    <mergeCell ref="V4:V5"/>
    <mergeCell ref="W4:W5"/>
    <mergeCell ref="X4:X5"/>
    <mergeCell ref="Y4:Y5"/>
    <mergeCell ref="W3:AB3"/>
    <mergeCell ref="E4:E5"/>
    <mergeCell ref="F4:F5"/>
    <mergeCell ref="G4:G5"/>
    <mergeCell ref="H4:H5"/>
    <mergeCell ref="I4:I5"/>
    <mergeCell ref="J4:J5"/>
    <mergeCell ref="K4:K5"/>
    <mergeCell ref="L4:L5"/>
    <mergeCell ref="M4:M5"/>
    <mergeCell ref="K3:V3"/>
    <mergeCell ref="N4:N5"/>
    <mergeCell ref="Q4:Q5"/>
    <mergeCell ref="R4:R5"/>
    <mergeCell ref="S4:S5"/>
    <mergeCell ref="Z4:Z5"/>
    <mergeCell ref="B3:B5"/>
    <mergeCell ref="C3:C5"/>
    <mergeCell ref="D3:D5"/>
    <mergeCell ref="E3:H3"/>
    <mergeCell ref="I3:J3"/>
  </mergeCells>
  <dataValidations count="24">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C6">
      <formula1>A6</formula1>
    </dataValidation>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W3"/>
    <dataValidation allowBlank="1" showInputMessage="1" showErrorMessage="1" prompt="Total de los recursos asignados para cada acción al finalizar la vigencia del documento CONPES." sqref="AW4"/>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Q4:U5"/>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K4:K6"/>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C3:C5"/>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B3:B5 B7"/>
    <dataValidation allowBlank="1" showInputMessage="1" showErrorMessage="1" prompt="Escriba la fórmula de cálculo del indicador, teniendo en cuenta las indicaciones de la DSEPP consignadas en su Guía Metodológica. " sqref="M4:N5"/>
    <dataValidation allowBlank="1" showInputMessage="1" showErrorMessage="1" prompt="De acuerdo a la fecha de aprobación se mostrata el año correspondiente a cada vigencia. " sqref="V4:AA5 AC4:AV4"/>
    <dataValidation allowBlank="1" showInputMessage="1" showErrorMessage="1" prompt="Escriba el valor y el año de la línea base de los indicadores que tienen disponibles dicha información. Recuerde que la línea base debe estar expresada en la misma unidad de la meta." sqref="O4:P4"/>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B6"/>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K3"/>
    <dataValidation allowBlank="1" showInputMessage="1" showErrorMessage="1" prompt="Defina el período de tiempo en el que la acción será ejecutada." sqref="I3"/>
    <dataValidation allowBlank="1" showInputMessage="1" showErrorMessage="1" prompt="Escriba el nombre completo de la persona responsable de reportar la ejecución de la acción." sqref="G4"/>
    <dataValidation allowBlank="1" showInputMessage="1" showErrorMessage="1" prompt="En caso de cambios en los responsables de la ejecución, por favor actualizar la información con la del nuevo responsable." sqref="E3"/>
    <dataValidation allowBlank="1" showInputMessage="1" showErrorMessage="1" prompt="Escriba la entidad responsable de la ejecución de la acción. Utilice nombres completos y no siglas." sqref="E4"/>
    <dataValidation allowBlank="1" showInputMessage="1" showErrorMessage="1" prompt="Escriba el nombre de la Dirección, Subdirección, Grupo o Unidad encargada de la ejecución de la acción._x000a__x000a_Utilice nombres completos y no siglas." sqref="F4"/>
    <dataValidation allowBlank="1" showInputMessage="1" showErrorMessage="1" prompt="Escriba el correo electrónico de la persona responsable de reportar la ejecución de la acción." sqref="H4"/>
    <dataValidation allowBlank="1" showInputMessage="1" showErrorMessage="1" prompt="Escriba la fecha de inicio de la acción._x000a__x000a_Formato DD/MM/AAAA." sqref="I4"/>
    <dataValidation allowBlank="1" showInputMessage="1" showErrorMessage="1" prompt="Escriba la fecha de finalización de la acción._x000a__x000a_Formato DD/MM/AAAA." sqref="J4"/>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L4"/>
    <dataValidation allowBlank="1" showInputMessage="1" showErrorMessage="1" prompt="Totalice el costo de las acciones al finalizar la vigencia del documento CONPES." sqref="AB4"/>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C3"/>
    <dataValidation operator="lessThanOrEqual" allowBlank="1" showInputMessage="1" showErrorMessage="1" error="La ponderación de la acción debe ser menor a la del objetivo específico. La sumatoria de las ponderaciones de las acciones de un mismo objetivo, debe ser igual a la ponderación del objetivo. " sqref="C7"/>
  </dataValidations>
  <hyperlinks>
    <hyperlink ref="H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8"/>
  <sheetViews>
    <sheetView workbookViewId="0">
      <selection activeCell="D14" sqref="D14"/>
    </sheetView>
  </sheetViews>
  <sheetFormatPr baseColWidth="10" defaultRowHeight="15" x14ac:dyDescent="0.25"/>
  <cols>
    <col min="1" max="1" width="2.85546875" customWidth="1"/>
    <col min="2" max="2" width="68" style="18" customWidth="1"/>
    <col min="3" max="3" width="24.140625" customWidth="1"/>
    <col min="4" max="4" width="20.28515625" customWidth="1"/>
    <col min="5" max="5" width="27.42578125" customWidth="1"/>
    <col min="6" max="6" width="18" customWidth="1"/>
    <col min="7" max="7" width="17.7109375" customWidth="1"/>
  </cols>
  <sheetData>
    <row r="3" spans="2:7" x14ac:dyDescent="0.25">
      <c r="B3" s="16"/>
      <c r="C3" s="17" t="s">
        <v>58</v>
      </c>
      <c r="D3" s="16" t="s">
        <v>59</v>
      </c>
      <c r="E3" s="16" t="s">
        <v>60</v>
      </c>
      <c r="F3" s="18"/>
      <c r="G3" s="18"/>
    </row>
    <row r="4" spans="2:7" x14ac:dyDescent="0.25">
      <c r="B4" s="11" t="s">
        <v>61</v>
      </c>
      <c r="C4" s="10">
        <v>3136404</v>
      </c>
      <c r="D4" s="11">
        <v>24</v>
      </c>
      <c r="E4" s="12">
        <f>+D4*C4</f>
        <v>75273696</v>
      </c>
      <c r="F4" s="13"/>
      <c r="G4" s="13"/>
    </row>
    <row r="5" spans="2:7" x14ac:dyDescent="0.25">
      <c r="B5" s="11" t="s">
        <v>62</v>
      </c>
      <c r="C5" s="10">
        <v>723780</v>
      </c>
      <c r="D5" s="11">
        <v>52</v>
      </c>
      <c r="E5" s="12">
        <f>+D5*C5</f>
        <v>37636560</v>
      </c>
      <c r="F5" s="13"/>
      <c r="G5" s="13"/>
    </row>
    <row r="6" spans="2:7" x14ac:dyDescent="0.25">
      <c r="B6" s="11" t="s">
        <v>63</v>
      </c>
      <c r="C6" s="10">
        <v>188530</v>
      </c>
      <c r="D6" s="11">
        <f>52*5</f>
        <v>260</v>
      </c>
      <c r="E6" s="12">
        <f t="shared" ref="E6:E7" si="0">+D6*C6</f>
        <v>49017800</v>
      </c>
      <c r="F6" s="13"/>
      <c r="G6" s="13"/>
    </row>
    <row r="7" spans="2:7" x14ac:dyDescent="0.25">
      <c r="B7" s="11" t="s">
        <v>64</v>
      </c>
      <c r="C7" s="10">
        <v>94266</v>
      </c>
      <c r="D7" s="11">
        <f>52*5</f>
        <v>260</v>
      </c>
      <c r="E7" s="12">
        <f t="shared" si="0"/>
        <v>24509160</v>
      </c>
      <c r="F7" s="14">
        <v>2022</v>
      </c>
      <c r="G7" s="14">
        <v>2023</v>
      </c>
    </row>
    <row r="8" spans="2:7" x14ac:dyDescent="0.25">
      <c r="B8" s="11"/>
      <c r="C8" s="10"/>
      <c r="D8" s="15" t="s">
        <v>65</v>
      </c>
      <c r="E8" s="12">
        <f>SUM(E4:E7)</f>
        <v>186437216</v>
      </c>
      <c r="F8" s="10">
        <f>+E8*1.03</f>
        <v>192030332.48000002</v>
      </c>
      <c r="G8" s="10">
        <f>+F8*1.03</f>
        <v>197791242.45440003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COSTOS EMISIONES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Letty Margarita Bohorquez</dc:creator>
  <cp:lastModifiedBy>ÓSCAR MERCHÁN</cp:lastModifiedBy>
  <dcterms:created xsi:type="dcterms:W3CDTF">2021-08-12T21:47:18Z</dcterms:created>
  <dcterms:modified xsi:type="dcterms:W3CDTF">2021-08-13T15:45:14Z</dcterms:modified>
</cp:coreProperties>
</file>