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ESTION 2018\1. Pensamiento y Direccionamiento\Plan Anticorrupción\Seguimiento\"/>
    </mc:Choice>
  </mc:AlternateContent>
  <bookViews>
    <workbookView xWindow="0" yWindow="0" windowWidth="28800" windowHeight="13725" activeTab="5"/>
  </bookViews>
  <sheets>
    <sheet name="Gestión Riesgo Corrupción " sheetId="1" r:id="rId1"/>
    <sheet name="Estrategias de Racionalizacion" sheetId="2" r:id="rId2"/>
    <sheet name="Rendición de Cuentas" sheetId="3" r:id="rId3"/>
    <sheet name="Atención al ciudadano" sheetId="4" r:id="rId4"/>
    <sheet name="Transparencia y Acc. Info" sheetId="5" r:id="rId5"/>
    <sheet name="TOTAL" sheetId="6" r:id="rId6"/>
  </sheets>
  <externalReferences>
    <externalReference r:id="rId7"/>
    <externalReference r:id="rId8"/>
    <externalReference r:id="rId9"/>
    <externalReference r:id="rId10"/>
  </externalReferences>
  <definedNames>
    <definedName name="_xlnm._FilterDatabase" localSheetId="3" hidden="1">'Atención al ciudadano'!$A$3:$AA$27</definedName>
    <definedName name="_xlnm._FilterDatabase" localSheetId="0" hidden="1">'Gestión Riesgo Corrupción '!$R$3:$S$16</definedName>
    <definedName name="_xlnm._FilterDatabase" localSheetId="2" hidden="1">'Rendición de Cuentas'!$A$3:$AI$14</definedName>
    <definedName name="_xlnm._FilterDatabase" localSheetId="4" hidden="1">'Transparencia y Acc. Info'!$A$3:$AI$18</definedName>
    <definedName name="A_Obj1" localSheetId="3">OFFSET(#REF!,0,0,COUNTA(#REF!)-1,1)</definedName>
    <definedName name="A_Obj1" localSheetId="2">OFFSET(#REF!,0,0,COUNTA(#REF!)-1,1)</definedName>
    <definedName name="A_Obj1" localSheetId="4">OFFSET(#REF!,0,0,COUNTA(#REF!)-1,1)</definedName>
    <definedName name="A_Obj1">OFFSET(#REF!,0,0,COUNTA(#REF!)-1,1)</definedName>
    <definedName name="A_Obj2" localSheetId="3">OFFSET(#REF!,0,0,COUNTA(#REF!)-1,1)</definedName>
    <definedName name="A_Obj2" localSheetId="2">OFFSET(#REF!,0,0,COUNTA(#REF!)-1,1)</definedName>
    <definedName name="A_Obj2" localSheetId="4">OFFSET(#REF!,0,0,COUNTA(#REF!)-1,1)</definedName>
    <definedName name="A_Obj2">OFFSET(#REF!,0,0,COUNTA(#REF!)-1,1)</definedName>
    <definedName name="A_Obj3" localSheetId="3">OFFSET(#REF!,0,0,COUNTA(#REF!)-1,1)</definedName>
    <definedName name="A_Obj3" localSheetId="2">OFFSET(#REF!,0,0,COUNTA(#REF!)-1,1)</definedName>
    <definedName name="A_Obj3" localSheetId="4">OFFSET(#REF!,0,0,COUNTA(#REF!)-1,1)</definedName>
    <definedName name="A_Obj3">OFFSET(#REF!,0,0,COUNTA(#REF!)-1,1)</definedName>
    <definedName name="A_Obj4" localSheetId="3">OFFSET(#REF!,0,0,COUNTA(#REF!)-1,1)</definedName>
    <definedName name="A_Obj4" localSheetId="2">OFFSET(#REF!,0,0,COUNTA(#REF!)-1,1)</definedName>
    <definedName name="A_Obj4" localSheetId="4">OFFSET(#REF!,0,0,COUNTA(#REF!)-1,1)</definedName>
    <definedName name="A_Obj4">OFFSET(#REF!,0,0,COUNTA(#REF!)-1,1)</definedName>
    <definedName name="Acc_1" localSheetId="3">#REF!</definedName>
    <definedName name="Acc_1" localSheetId="2">#REF!</definedName>
    <definedName name="Acc_1" localSheetId="4">#REF!</definedName>
    <definedName name="Acc_1">#REF!</definedName>
    <definedName name="Acc_2" localSheetId="3">#REF!</definedName>
    <definedName name="Acc_2" localSheetId="2">#REF!</definedName>
    <definedName name="Acc_2" localSheetId="4">#REF!</definedName>
    <definedName name="Acc_2">#REF!</definedName>
    <definedName name="Acc_3" localSheetId="3">#REF!</definedName>
    <definedName name="Acc_3" localSheetId="2">#REF!</definedName>
    <definedName name="Acc_3" localSheetId="4">#REF!</definedName>
    <definedName name="Acc_3">#REF!</definedName>
    <definedName name="Acc_4" localSheetId="3">#REF!</definedName>
    <definedName name="Acc_4" localSheetId="2">#REF!</definedName>
    <definedName name="Acc_4" localSheetId="4">#REF!</definedName>
    <definedName name="Acc_4">#REF!</definedName>
    <definedName name="Acc_5" localSheetId="3">#REF!</definedName>
    <definedName name="Acc_5" localSheetId="2">#REF!</definedName>
    <definedName name="Acc_5" localSheetId="4">#REF!</definedName>
    <definedName name="Acc_5">#REF!</definedName>
    <definedName name="Acc_6" localSheetId="3">#REF!</definedName>
    <definedName name="Acc_6" localSheetId="2">#REF!</definedName>
    <definedName name="Acc_6" localSheetId="4">#REF!</definedName>
    <definedName name="Acc_6">#REF!</definedName>
    <definedName name="Acc_7" localSheetId="3">#REF!</definedName>
    <definedName name="Acc_7" localSheetId="2">#REF!</definedName>
    <definedName name="Acc_7" localSheetId="4">#REF!</definedName>
    <definedName name="Acc_7">#REF!</definedName>
    <definedName name="Acc_8" localSheetId="3">#REF!</definedName>
    <definedName name="Acc_8" localSheetId="2">#REF!</definedName>
    <definedName name="Acc_8" localSheetId="4">#REF!</definedName>
    <definedName name="Acc_8">#REF!</definedName>
    <definedName name="Acc_9" localSheetId="3">#REF!</definedName>
    <definedName name="Acc_9" localSheetId="2">#REF!</definedName>
    <definedName name="Acc_9" localSheetId="4">#REF!</definedName>
    <definedName name="Acc_9">#REF!</definedName>
    <definedName name="Admin" localSheetId="1">[1]TABLA!$Q$2:$Q$3</definedName>
    <definedName name="Admin" localSheetId="4">[2]TABLA!$Q$2:$Q$3</definedName>
    <definedName name="Admin">[3]TABLA!$Q$2:$Q$3</definedName>
    <definedName name="Agricultura" localSheetId="3">[3]TABLA!#REF!</definedName>
    <definedName name="Agricultura" localSheetId="1">[1]TABLA!#REF!</definedName>
    <definedName name="Agricultura" localSheetId="4">[2]TABLA!#REF!</definedName>
    <definedName name="Agricultura">[3]TABLA!#REF!</definedName>
    <definedName name="Agricultura_y_Desarrollo_Rural" localSheetId="3">[3]TABLA!#REF!</definedName>
    <definedName name="Agricultura_y_Desarrollo_Rural" localSheetId="1">[1]TABLA!#REF!</definedName>
    <definedName name="Agricultura_y_Desarrollo_Rural" localSheetId="4">[2]TABLA!#REF!</definedName>
    <definedName name="Agricultura_y_Desarrollo_Rural">[3]TABLA!#REF!</definedName>
    <definedName name="Ambiental" localSheetId="1">'[1]Tablas instituciones'!$D$2:$D$9</definedName>
    <definedName name="Ambiental" localSheetId="4">'[2]Tablas instituciones'!$D$2:$D$9</definedName>
    <definedName name="Ambiental">'[3]Tablas instituciones'!$D$2:$D$9</definedName>
    <definedName name="ambiente" localSheetId="3">[3]TABLA!#REF!</definedName>
    <definedName name="ambiente" localSheetId="1">[1]TABLA!#REF!</definedName>
    <definedName name="ambiente" localSheetId="4">[2]TABLA!#REF!</definedName>
    <definedName name="ambiente">[3]TABLA!#REF!</definedName>
    <definedName name="Ambiente_y_Desarrollo_Sostenible" localSheetId="3">[3]TABLA!#REF!</definedName>
    <definedName name="Ambiente_y_Desarrollo_Sostenible" localSheetId="1">[1]TABLA!#REF!</definedName>
    <definedName name="Ambiente_y_Desarrollo_Sostenible" localSheetId="4">[2]TABLA!#REF!</definedName>
    <definedName name="Ambiente_y_Desarrollo_Sostenible">[3]TABLA!#REF!</definedName>
    <definedName name="_xlnm.Print_Area" localSheetId="3">'Atención al ciudadano'!$A$1:$H$25</definedName>
    <definedName name="_xlnm.Print_Area" localSheetId="1">'Estrategias de Racionalizacion'!$A$1:$J$33</definedName>
    <definedName name="_xlnm.Print_Area" localSheetId="0">'Gestión Riesgo Corrupción '!$A$1:$H$14</definedName>
    <definedName name="_xlnm.Print_Area" localSheetId="2">'Rendición de Cuentas'!$A$1:$G$13</definedName>
    <definedName name="_xlnm.Print_Area" localSheetId="4">'Transparencia y Acc. Info'!$A$1:$H$17</definedName>
    <definedName name="Ciencia__Tecnología_e_innovación" localSheetId="3">[3]TABLA!#REF!</definedName>
    <definedName name="Ciencia__Tecnología_e_innovación" localSheetId="1">[1]TABLA!#REF!</definedName>
    <definedName name="Ciencia__Tecnología_e_innovación" localSheetId="2">[3]TABLA!#REF!</definedName>
    <definedName name="Ciencia__Tecnología_e_innovación" localSheetId="4">[2]TABLA!#REF!</definedName>
    <definedName name="Ciencia__Tecnología_e_innovación">[3]TABLA!#REF!</definedName>
    <definedName name="clases1">[4]TABLA!$G$2:$G$5</definedName>
    <definedName name="Comercio__Industria_y_Turismo" localSheetId="3">[3]TABLA!#REF!</definedName>
    <definedName name="Comercio__Industria_y_Turismo" localSheetId="1">[1]TABLA!#REF!</definedName>
    <definedName name="Comercio__Industria_y_Turismo" localSheetId="4">[2]TABLA!#REF!</definedName>
    <definedName name="Comercio__Industria_y_Turismo">[3]TABLA!#REF!</definedName>
    <definedName name="Departamentos" localSheetId="3">#REF!</definedName>
    <definedName name="departamentos" localSheetId="1">[1]TABLA!$D$2:$D$36</definedName>
    <definedName name="Departamentos" localSheetId="2">#REF!</definedName>
    <definedName name="Departamentos" localSheetId="4">#REF!</definedName>
    <definedName name="Departamentos">#REF!</definedName>
    <definedName name="Fuentes" localSheetId="3">#REF!</definedName>
    <definedName name="Fuentes" localSheetId="2">#REF!</definedName>
    <definedName name="Fuentes" localSheetId="4">#REF!</definedName>
    <definedName name="Fuentes">#REF!</definedName>
    <definedName name="Indicadores" localSheetId="3">#REF!</definedName>
    <definedName name="Indicadores" localSheetId="2">#REF!</definedName>
    <definedName name="Indicadores" localSheetId="4">#REF!</definedName>
    <definedName name="Indicadores">#REF!</definedName>
    <definedName name="nivel" localSheetId="1">[1]TABLA!$C$2:$C$3</definedName>
    <definedName name="nivel" localSheetId="4">[2]TABLA!$C$2:$C$3</definedName>
    <definedName name="nivel">[3]TABLA!$C$2:$C$3</definedName>
    <definedName name="Objetivos" localSheetId="3">OFFSET(#REF!,0,0,COUNTA(#REF!)-1,1)</definedName>
    <definedName name="Objetivos" localSheetId="2">OFFSET(#REF!,0,0,COUNTA(#REF!)-1,1)</definedName>
    <definedName name="Objetivos" localSheetId="4">OFFSET(#REF!,0,0,COUNTA(#REF!)-1,1)</definedName>
    <definedName name="Objetivos">OFFSET(#REF!,0,0,COUNTA(#REF!)-1,1)</definedName>
    <definedName name="orden" localSheetId="1">[1]TABLA!$A$3:$A$4</definedName>
    <definedName name="orden" localSheetId="4">[2]TABLA!$A$3:$A$4</definedName>
    <definedName name="orden">[3]TABLA!$A$3:$A$4</definedName>
    <definedName name="sector" localSheetId="1">[1]TABLA!$B$2:$B$26</definedName>
    <definedName name="sector" localSheetId="4">[2]TABLA!$B$2:$B$26</definedName>
    <definedName name="sector">[3]TABLA!$B$2:$B$26</definedName>
    <definedName name="Tipos" localSheetId="1">[1]TABLA!$G$2:$G$4</definedName>
    <definedName name="Tipos" localSheetId="4">[2]TABLA!$G$2:$G$4</definedName>
    <definedName name="Tipos">[3]TABLA!$G$2:$G$4</definedName>
    <definedName name="_xlnm.Print_Titles" localSheetId="3">'Atención al ciudadano'!$1:$3</definedName>
    <definedName name="_xlnm.Print_Titles" localSheetId="1">'Estrategias de Racionalizacion'!$1:$14</definedName>
    <definedName name="_xlnm.Print_Titles" localSheetId="0">'Gestión Riesgo Corrupción '!$1:$3</definedName>
    <definedName name="_xlnm.Print_Titles" localSheetId="4">'Transparencia y Acc. Info'!$1:$3</definedName>
    <definedName name="vigencias" localSheetId="1">[1]TABLA!$E$2:$E$7</definedName>
    <definedName name="vigencias" localSheetId="4">[2]TABLA!$E$2:$E$7</definedName>
    <definedName name="vigencias">[3]TABLA!$E$2:$E$7</definedName>
  </definedNames>
  <calcPr calcId="152511"/>
</workbook>
</file>

<file path=xl/calcChain.xml><?xml version="1.0" encoding="utf-8"?>
<calcChain xmlns="http://schemas.openxmlformats.org/spreadsheetml/2006/main">
  <c r="Q19" i="4" l="1"/>
  <c r="R12" i="4"/>
  <c r="AD18" i="5"/>
  <c r="AC15" i="1"/>
  <c r="AF14" i="3"/>
  <c r="K17" i="2"/>
  <c r="AB13" i="5"/>
  <c r="AA13" i="5"/>
  <c r="AB7" i="5"/>
  <c r="AA8" i="5"/>
  <c r="AB8" i="5"/>
  <c r="AB6" i="5"/>
  <c r="AC6" i="5" s="1"/>
  <c r="AB5" i="5"/>
  <c r="AC5" i="5" s="1"/>
  <c r="AA9" i="5"/>
  <c r="AB9" i="5"/>
  <c r="AA10" i="5"/>
  <c r="AC10" i="5" s="1"/>
  <c r="AB10" i="5"/>
  <c r="AA11" i="5"/>
  <c r="AB11" i="5"/>
  <c r="AA12" i="5"/>
  <c r="AB12" i="5"/>
  <c r="AA14" i="5"/>
  <c r="AB14" i="5"/>
  <c r="AA15" i="5"/>
  <c r="AB15" i="5"/>
  <c r="AA16" i="5"/>
  <c r="AB16" i="5"/>
  <c r="AA17" i="5"/>
  <c r="AB17" i="5"/>
  <c r="AC17" i="5" s="1"/>
  <c r="AB4" i="5"/>
  <c r="AC4" i="5" s="1"/>
  <c r="R16" i="4"/>
  <c r="Q16" i="4"/>
  <c r="R15" i="4"/>
  <c r="Q15" i="4"/>
  <c r="Q5" i="4"/>
  <c r="R5" i="4"/>
  <c r="Q6" i="4"/>
  <c r="R6" i="4"/>
  <c r="Q7" i="4"/>
  <c r="R7" i="4"/>
  <c r="Q8" i="4"/>
  <c r="R8" i="4"/>
  <c r="Q9" i="4"/>
  <c r="R9" i="4"/>
  <c r="Q10" i="4"/>
  <c r="R10" i="4"/>
  <c r="Q11" i="4"/>
  <c r="R11" i="4"/>
  <c r="Q12" i="4"/>
  <c r="Q13" i="4"/>
  <c r="R13" i="4"/>
  <c r="S13" i="4" s="1"/>
  <c r="Q14" i="4"/>
  <c r="S14" i="4" s="1"/>
  <c r="R14" i="4"/>
  <c r="Q17" i="4"/>
  <c r="S17" i="4" s="1"/>
  <c r="R17" i="4"/>
  <c r="Q18" i="4"/>
  <c r="S18" i="4" s="1"/>
  <c r="R18" i="4"/>
  <c r="R19" i="4"/>
  <c r="Q20" i="4"/>
  <c r="R20" i="4"/>
  <c r="Q21" i="4"/>
  <c r="R21" i="4"/>
  <c r="Q22" i="4"/>
  <c r="R22" i="4"/>
  <c r="Q23" i="4"/>
  <c r="R23" i="4"/>
  <c r="Q24" i="4"/>
  <c r="R24" i="4"/>
  <c r="S24" i="4" s="1"/>
  <c r="Q25" i="4"/>
  <c r="R25" i="4"/>
  <c r="R4" i="4"/>
  <c r="Q4" i="4"/>
  <c r="Z5" i="3"/>
  <c r="AA5" i="3"/>
  <c r="Z6" i="3"/>
  <c r="AA6" i="3"/>
  <c r="Z7" i="3"/>
  <c r="AA7" i="3"/>
  <c r="Z8" i="3"/>
  <c r="AA8" i="3"/>
  <c r="Z9" i="3"/>
  <c r="AA9" i="3"/>
  <c r="Z10" i="3"/>
  <c r="AA10" i="3"/>
  <c r="Z11" i="3"/>
  <c r="AA11" i="3"/>
  <c r="Z12" i="3"/>
  <c r="AA12" i="3"/>
  <c r="Z13" i="3"/>
  <c r="AA13" i="3"/>
  <c r="AA4" i="3"/>
  <c r="Z4" i="3"/>
  <c r="T15" i="2"/>
  <c r="S15" i="2"/>
  <c r="U15" i="2" s="1"/>
  <c r="C5" i="6" s="1"/>
  <c r="F5" i="6" s="1"/>
  <c r="AA5" i="1"/>
  <c r="AA6" i="1"/>
  <c r="AA7" i="1"/>
  <c r="AA8" i="1"/>
  <c r="AA9" i="1"/>
  <c r="AA10" i="1"/>
  <c r="AA11" i="1"/>
  <c r="AA12" i="1"/>
  <c r="AA13" i="1"/>
  <c r="AA14" i="1"/>
  <c r="AA4" i="1"/>
  <c r="Z5" i="1"/>
  <c r="AB5" i="1" s="1"/>
  <c r="Z6" i="1"/>
  <c r="Z7" i="1"/>
  <c r="AB7" i="1" s="1"/>
  <c r="Z8" i="1"/>
  <c r="Z10" i="1"/>
  <c r="Z11" i="1"/>
  <c r="Z12" i="1"/>
  <c r="AB12" i="1" s="1"/>
  <c r="Z13" i="1"/>
  <c r="AB13" i="1" s="1"/>
  <c r="Z14" i="1"/>
  <c r="AB14" i="1" s="1"/>
  <c r="Z4" i="1"/>
  <c r="AB4" i="1" s="1"/>
  <c r="Q18" i="5"/>
  <c r="M17" i="5"/>
  <c r="M16" i="5"/>
  <c r="M15" i="5"/>
  <c r="M14" i="5"/>
  <c r="M13" i="5"/>
  <c r="M12" i="5"/>
  <c r="M9" i="5"/>
  <c r="M8" i="5"/>
  <c r="M7" i="5"/>
  <c r="M6" i="5"/>
  <c r="M5" i="5"/>
  <c r="M4" i="5"/>
  <c r="L13" i="3"/>
  <c r="O13" i="3" s="1"/>
  <c r="P13" i="3" s="1"/>
  <c r="L12" i="3"/>
  <c r="O12" i="3"/>
  <c r="P12" i="3" s="1"/>
  <c r="L11" i="3"/>
  <c r="O11" i="3" s="1"/>
  <c r="P11" i="3" s="1"/>
  <c r="L10" i="3"/>
  <c r="O10" i="3"/>
  <c r="P10" i="3" s="1"/>
  <c r="L8" i="3"/>
  <c r="O8" i="3" s="1"/>
  <c r="P8" i="3" s="1"/>
  <c r="L7" i="3"/>
  <c r="O7" i="3" s="1"/>
  <c r="P7" i="3" s="1"/>
  <c r="L5" i="3"/>
  <c r="O5" i="3" s="1"/>
  <c r="P5" i="3" s="1"/>
  <c r="L4" i="3"/>
  <c r="O4" i="3" s="1"/>
  <c r="P4" i="3" s="1"/>
  <c r="L14" i="1"/>
  <c r="O14" i="1" s="1"/>
  <c r="P14" i="1" s="1"/>
  <c r="L13" i="1"/>
  <c r="O13" i="1"/>
  <c r="P13" i="1" s="1"/>
  <c r="L12" i="1"/>
  <c r="O12" i="1"/>
  <c r="P12" i="1"/>
  <c r="L11" i="1"/>
  <c r="O11" i="1" s="1"/>
  <c r="P11" i="1" s="1"/>
  <c r="L10" i="1"/>
  <c r="O10" i="1" s="1"/>
  <c r="P10" i="1" s="1"/>
  <c r="L9" i="1"/>
  <c r="O9" i="1"/>
  <c r="P9" i="1" s="1"/>
  <c r="L8" i="1"/>
  <c r="O8" i="1"/>
  <c r="P8" i="1"/>
  <c r="L7" i="1"/>
  <c r="O7" i="1"/>
  <c r="P7" i="1" s="1"/>
  <c r="L6" i="1"/>
  <c r="O6" i="1" s="1"/>
  <c r="P6" i="1" s="1"/>
  <c r="L5" i="1"/>
  <c r="O5" i="1"/>
  <c r="P5" i="1" s="1"/>
  <c r="L4" i="1"/>
  <c r="O4" i="1"/>
  <c r="P4" i="1"/>
  <c r="AB9" i="1"/>
  <c r="AB6" i="3"/>
  <c r="S19" i="4"/>
  <c r="S12" i="4"/>
  <c r="S21" i="4"/>
  <c r="S16" i="4"/>
  <c r="AB8" i="1"/>
  <c r="AB6" i="1"/>
  <c r="S20" i="4" l="1"/>
  <c r="S11" i="4"/>
  <c r="S5" i="4"/>
  <c r="AB9" i="3"/>
  <c r="S25" i="4"/>
  <c r="S10" i="4"/>
  <c r="AC13" i="5"/>
  <c r="AB8" i="3"/>
  <c r="S9" i="4"/>
  <c r="AB11" i="1"/>
  <c r="AB12" i="3"/>
  <c r="AB10" i="1"/>
  <c r="S23" i="4"/>
  <c r="S22" i="4"/>
  <c r="S7" i="4"/>
  <c r="S15" i="4"/>
  <c r="S8" i="4"/>
  <c r="S6" i="4"/>
  <c r="S26" i="4" s="1"/>
  <c r="S4" i="4"/>
  <c r="AB15" i="1"/>
  <c r="C27" i="6" s="1"/>
  <c r="AC11" i="5"/>
  <c r="AC7" i="5"/>
  <c r="AC18" i="5" s="1"/>
  <c r="AC12" i="5"/>
  <c r="AC14" i="5"/>
  <c r="AC15" i="5"/>
  <c r="AC8" i="5"/>
  <c r="AC16" i="5"/>
  <c r="AC9" i="5"/>
  <c r="AB11" i="3"/>
  <c r="AB7" i="3"/>
  <c r="AB4" i="3"/>
  <c r="AB10" i="3"/>
  <c r="P14" i="3"/>
  <c r="AB5" i="3"/>
  <c r="AB13" i="3"/>
  <c r="U17" i="2"/>
  <c r="C28" i="6" s="1"/>
  <c r="F28" i="6" l="1"/>
  <c r="D28" i="6"/>
  <c r="F27" i="6"/>
  <c r="D27" i="6"/>
  <c r="AB14" i="3"/>
  <c r="C6" i="6" s="1"/>
  <c r="F6" i="6" s="1"/>
  <c r="C4" i="6"/>
  <c r="F4" i="6" s="1"/>
  <c r="C30" i="6"/>
  <c r="C8" i="6"/>
  <c r="F8" i="6" s="1"/>
  <c r="C31" i="6"/>
  <c r="C7" i="6"/>
  <c r="F7" i="6" s="1"/>
  <c r="F31" i="6" l="1"/>
  <c r="D31" i="6"/>
  <c r="C29" i="6"/>
  <c r="F30" i="6"/>
  <c r="D30" i="6"/>
  <c r="F9" i="6"/>
  <c r="F29" i="6" l="1"/>
  <c r="D29" i="6"/>
  <c r="F32" i="6"/>
</calcChain>
</file>

<file path=xl/comments1.xml><?xml version="1.0" encoding="utf-8"?>
<comments xmlns="http://schemas.openxmlformats.org/spreadsheetml/2006/main">
  <authors>
    <author>Luz Miriam Diaz Diaz</author>
    <author>mprada</author>
    <author>Jaime Orlando Delgado Gordillo</author>
    <author>Marisol Viveros</author>
  </authors>
  <commentList>
    <comment ref="C4" authorId="0" shapeId="0">
      <text>
        <r>
          <rPr>
            <sz val="12"/>
            <color indexed="81"/>
            <rFont val="Tahoma"/>
            <family val="2"/>
          </rPr>
          <t>Escriba el nombre completo de la entidad</t>
        </r>
      </text>
    </comment>
    <comment ref="C6" authorId="0" shapeId="0">
      <text>
        <r>
          <rPr>
            <sz val="10"/>
            <color indexed="81"/>
            <rFont val="Tahoma"/>
            <family val="2"/>
          </rPr>
          <t>Seleccione el sector al que pertenece la entidad (sólo para entidades del orden nacional)</t>
        </r>
      </text>
    </comment>
    <comment ref="H6" authorId="0" shapeId="0">
      <text>
        <r>
          <rPr>
            <sz val="10"/>
            <color indexed="81"/>
            <rFont val="Tahoma"/>
            <family val="2"/>
          </rPr>
          <t>Seleccione el orden al que pertenece la entidad (nacional o territorial)</t>
        </r>
        <r>
          <rPr>
            <sz val="9"/>
            <color indexed="81"/>
            <rFont val="Tahoma"/>
            <family val="2"/>
          </rPr>
          <t xml:space="preserve">
</t>
        </r>
      </text>
    </comment>
    <comment ref="C8" authorId="0" shapeId="0">
      <text>
        <r>
          <rPr>
            <sz val="10"/>
            <color indexed="81"/>
            <rFont val="Tahoma"/>
            <family val="2"/>
          </rPr>
          <t>Seleccione el departamento donde está ubicada la entidad (solo para entidades del orden territorial)</t>
        </r>
      </text>
    </comment>
    <comment ref="H8" authorId="0" shapeId="0">
      <text>
        <r>
          <rPr>
            <sz val="10"/>
            <color indexed="81"/>
            <rFont val="Tahoma"/>
            <family val="2"/>
          </rPr>
          <t>Seleccione el año en que va a presentar la propuesta de racionalización</t>
        </r>
        <r>
          <rPr>
            <sz val="9"/>
            <color indexed="81"/>
            <rFont val="Tahoma"/>
            <family val="2"/>
          </rPr>
          <t xml:space="preserve">
</t>
        </r>
      </text>
    </comment>
    <comment ref="C10" authorId="0" shapeId="0">
      <text>
        <r>
          <rPr>
            <sz val="12"/>
            <color indexed="81"/>
            <rFont val="Tahoma"/>
            <family val="2"/>
          </rPr>
          <t>Escriba el nombre del Municipio donde se ubica la entidad (sólo para entidades del orden territorial)</t>
        </r>
      </text>
    </comment>
    <comment ref="C13" authorId="0" shapeId="0">
      <text>
        <r>
          <rPr>
            <sz val="12"/>
            <color indexed="81"/>
            <rFont val="Tahoma"/>
            <family val="2"/>
          </rPr>
          <t>Seleccione la modalidad de la mejora a realizar (normativa, administrativa o tecnológica)</t>
        </r>
      </text>
    </comment>
    <comment ref="D13" authorId="0" shapeId="0">
      <text>
        <r>
          <rPr>
            <sz val="12"/>
            <color indexed="81"/>
            <rFont val="Tahoma"/>
            <family val="2"/>
          </rPr>
          <t>Seleccione la opción de racionalización que aplica, según el tipo de racionalización elegido</t>
        </r>
      </text>
    </comment>
    <comment ref="E13" authorId="0" shapeId="0">
      <text>
        <r>
          <rPr>
            <sz val="12"/>
            <color indexed="81"/>
            <rFont val="Tahoma"/>
            <family val="2"/>
          </rPr>
          <t>De manera concreta describa como está u opera actualmente el trámite, proceso o procedimiento, es decir, antes de realizar la mejora a proponer</t>
        </r>
      </text>
    </comment>
    <comment ref="F13" authorId="1" shapeId="0">
      <text>
        <r>
          <rPr>
            <sz val="12"/>
            <color indexed="81"/>
            <rFont val="Tahoma"/>
            <family val="2"/>
          </rPr>
          <t>De manera concreta describa en qué consiste la acción de mejora o racionalización a realizar al trámite, proceso o procedimiento.</t>
        </r>
      </text>
    </comment>
    <comment ref="G13" authorId="0" shapeId="0">
      <text>
        <r>
          <rPr>
            <sz val="12"/>
            <color indexed="81"/>
            <rFont val="Tahoma"/>
            <family val="2"/>
          </rPr>
          <t>De manera concreta describa el impacto que tiene la mejora en el ciudadano y/o la entidad, expresada en reducción de tiempo o costos</t>
        </r>
      </text>
    </comment>
    <comment ref="H13" authorId="2" shapeId="0">
      <text>
        <r>
          <rPr>
            <sz val="12"/>
            <color indexed="81"/>
            <rFont val="Tahoma"/>
            <family val="2"/>
          </rPr>
          <t>Ärea dentro de la entidad que lidera la racionalización del trámite, proceso o procedimiento</t>
        </r>
      </text>
    </comment>
    <comment ref="I14" authorId="2" shapeId="0">
      <text>
        <r>
          <rPr>
            <sz val="12"/>
            <color indexed="81"/>
            <rFont val="Tahoma"/>
            <family val="2"/>
          </rPr>
          <t>Indique la fecha de inicio de las acciones de racionalización a realizar</t>
        </r>
      </text>
    </comment>
    <comment ref="J14" authorId="2" shapeId="0">
      <text>
        <r>
          <rPr>
            <sz val="12"/>
            <color indexed="81"/>
            <rFont val="Tahoma"/>
            <family val="2"/>
          </rPr>
          <t>Indique la fecha de terminación de las acciones de racionalización a realizar</t>
        </r>
      </text>
    </comment>
    <comment ref="X15" authorId="3" shapeId="0">
      <text>
        <r>
          <rPr>
            <b/>
            <sz val="9"/>
            <color indexed="81"/>
            <rFont val="Tahoma"/>
            <family val="2"/>
          </rPr>
          <t>Marisol Viveros:</t>
        </r>
        <r>
          <rPr>
            <sz val="9"/>
            <color indexed="81"/>
            <rFont val="Tahoma"/>
            <family val="2"/>
          </rPr>
          <t xml:space="preserve">
como quedo todo a 31 de diciembre ?</t>
        </r>
      </text>
    </comment>
  </commentList>
</comments>
</file>

<file path=xl/comments2.xml><?xml version="1.0" encoding="utf-8"?>
<comments xmlns="http://schemas.openxmlformats.org/spreadsheetml/2006/main">
  <authors>
    <author>Marisol Viveros</author>
  </authors>
  <commentList>
    <comment ref="AF10" authorId="0" shapeId="0">
      <text>
        <r>
          <rPr>
            <b/>
            <sz val="9"/>
            <color indexed="81"/>
            <rFont val="Tahoma"/>
            <family val="2"/>
          </rPr>
          <t>Marisol Viveros:</t>
        </r>
        <r>
          <rPr>
            <sz val="9"/>
            <color indexed="81"/>
            <rFont val="Tahoma"/>
            <family val="2"/>
          </rPr>
          <t xml:space="preserve">
realizar descripción </t>
        </r>
      </text>
    </comment>
  </commentList>
</comments>
</file>

<file path=xl/comments3.xml><?xml version="1.0" encoding="utf-8"?>
<comments xmlns="http://schemas.openxmlformats.org/spreadsheetml/2006/main">
  <authors>
    <author>Marisol Viveros</author>
  </authors>
  <commentList>
    <comment ref="W10" authorId="0" shapeId="0">
      <text>
        <r>
          <rPr>
            <b/>
            <sz val="9"/>
            <color indexed="81"/>
            <rFont val="Tahoma"/>
            <family val="2"/>
          </rPr>
          <t>Marisol Viveros:</t>
        </r>
        <r>
          <rPr>
            <sz val="9"/>
            <color indexed="81"/>
            <rFont val="Tahoma"/>
            <family val="2"/>
          </rPr>
          <t xml:space="preserve">
Detallar fechas y lugares y partiicpantes, esto lo solcito Control Interno</t>
        </r>
      </text>
    </comment>
  </commentList>
</comments>
</file>

<file path=xl/sharedStrings.xml><?xml version="1.0" encoding="utf-8"?>
<sst xmlns="http://schemas.openxmlformats.org/spreadsheetml/2006/main" count="761" uniqueCount="500">
  <si>
    <t xml:space="preserve">Plan Anticorrupción y de Atención al Ciudadano                                                                                                                                                                                   </t>
  </si>
  <si>
    <t>Componente 1: Gestión del Riesgo de Corrupción</t>
  </si>
  <si>
    <t>AVANCES</t>
  </si>
  <si>
    <t>Subcomponente</t>
  </si>
  <si>
    <t xml:space="preserve"> Actividades</t>
  </si>
  <si>
    <t>Meta o producto</t>
  </si>
  <si>
    <t>Responsable</t>
  </si>
  <si>
    <t>Grupo</t>
  </si>
  <si>
    <t>Fecha programada</t>
  </si>
  <si>
    <t>Enero - Marzo</t>
  </si>
  <si>
    <t>Abril - Junio</t>
  </si>
  <si>
    <t>Julio - Septiembre</t>
  </si>
  <si>
    <t>Octubre - Diciembre</t>
  </si>
  <si>
    <t>TOTAL Ejecutado</t>
  </si>
  <si>
    <t>META</t>
  </si>
  <si>
    <t>Ponderación actividad específica</t>
  </si>
  <si>
    <t>Avance por Actividad Específica</t>
  </si>
  <si>
    <t>Avance por Actividad General</t>
  </si>
  <si>
    <t>Descripción de Avance</t>
  </si>
  <si>
    <t>Política de Administración de Riesgos de Corrupción</t>
  </si>
  <si>
    <t>1.1</t>
  </si>
  <si>
    <t>Revisión de la actual politica de administración de riesgos de la Unidad, para su actualizacion permanente</t>
  </si>
  <si>
    <t>Una Política de Administración de riesgos actualizada</t>
  </si>
  <si>
    <t xml:space="preserve">Fernando Santoyo 
Marisol Viveros Zambrano 
</t>
  </si>
  <si>
    <t>Director de Investigaciones y Planeación, y Coordinación de Planeación y Estadística.</t>
  </si>
  <si>
    <t>Construcción del Mapa de Riesgos de Corrupción</t>
  </si>
  <si>
    <t>2.1</t>
  </si>
  <si>
    <t>Revisar y actualizar la identificación y valoración de los riesgos de corrupción de conformidad con la guia para la gestión del riesgo de corrupción 2017</t>
  </si>
  <si>
    <t>Un documento de identificación y valoración de riesgos de corrupción por procesos</t>
  </si>
  <si>
    <t xml:space="preserve">Marisol Viveros Zambrano 
</t>
  </si>
  <si>
    <t>Coordinación de Planeación y Estadística y Líderes de procesos</t>
  </si>
  <si>
    <t>2.2</t>
  </si>
  <si>
    <t>Consolidación y publicación de la matriz de riesgos de corrupción para consulta de la ciudadanía</t>
  </si>
  <si>
    <t xml:space="preserve">Una Matriz de riesgos de corrupción publicada en la página web de la Unidad www.orgsolidarias.gov.co </t>
  </si>
  <si>
    <t>Coordinación de Planeación y Estadística.</t>
  </si>
  <si>
    <t xml:space="preserve"> Consulta y divulgación </t>
  </si>
  <si>
    <t>3.1</t>
  </si>
  <si>
    <t>Recibir y consoldidar las observaciones enviadas por parte la ciudadanía con respecto al mapa de riesgos de corrupción</t>
  </si>
  <si>
    <t>Un documento de consolidación de las observaciones recibidas</t>
  </si>
  <si>
    <t>3.2</t>
  </si>
  <si>
    <t>Publicación en firme del mapa de riesgos de corrupción pagina Web de la Entidad y en la pagina Gobierno en Línea- GEL</t>
  </si>
  <si>
    <t>Un Mapa de riesgos de corrupción publicado</t>
  </si>
  <si>
    <t xml:space="preserve"> Monitoreo o revisión</t>
  </si>
  <si>
    <t>4.1</t>
  </si>
  <si>
    <t>Realizar primer monitoreo a Mapas de riesgo de corrupción del proceso</t>
  </si>
  <si>
    <t>Mapas de riesgo de los procesos con monitoreo y revisión diligenciado</t>
  </si>
  <si>
    <t>Rafael González Gordillo, Gloria Inés Lache Jiménez, Carolina Bonilla, Juan David , Marisol Viveros, Cesar Vanegas, Carmen julia Lizarazo, Jaqueline Arbeláez, Nelson Piñeros, Francy Yolima Moreno</t>
  </si>
  <si>
    <t>Líderes de proceso</t>
  </si>
  <si>
    <t>4.2</t>
  </si>
  <si>
    <t>Realizar segundo monitoreo a Mapas de riesgo de corrupción del proceso</t>
  </si>
  <si>
    <t>4.3</t>
  </si>
  <si>
    <t>Realizar tercer monitoreo a Mapas de riesgo de corrupción del proceso</t>
  </si>
  <si>
    <t>Seguimiento</t>
  </si>
  <si>
    <t>5.1</t>
  </si>
  <si>
    <t>Realizar primer seguimiento a Mapas de riesgo de corrupción</t>
  </si>
  <si>
    <t>Seguimiento Oficina de control interno</t>
  </si>
  <si>
    <t>Nelson Piñeros</t>
  </si>
  <si>
    <t>Jefe de Control Interno</t>
  </si>
  <si>
    <t>5.2</t>
  </si>
  <si>
    <t>Realizar segundo seguimiento a Mapas de riesgo de corrupción</t>
  </si>
  <si>
    <t>5.3</t>
  </si>
  <si>
    <t>Realizar tercer seguimiento a Mapas de riesgo de corrupción</t>
  </si>
  <si>
    <t>ESTRATEGIA DE RACIONALIZACIÓN DE TRÁMITES</t>
  </si>
  <si>
    <t>Nombre de la entidad</t>
  </si>
  <si>
    <t>Unidad Administrativa Especial de Organizaciones Solidarias</t>
  </si>
  <si>
    <t>Sector Administrativo</t>
  </si>
  <si>
    <t>Trabajo</t>
  </si>
  <si>
    <t>Orden</t>
  </si>
  <si>
    <t>Nacional</t>
  </si>
  <si>
    <t>Departamento:</t>
  </si>
  <si>
    <t>Bogotá D.C</t>
  </si>
  <si>
    <t>Año Vigencia:</t>
  </si>
  <si>
    <t>Municipio:</t>
  </si>
  <si>
    <t>Bogotá D.C.</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</si>
  <si>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</si>
  <si>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</si>
  <si>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</si>
  <si>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</si>
  <si>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</si>
  <si>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</si>
  <si>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</si>
  <si>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</si>
  <si>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</si>
  <si>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</si>
  <si>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</si>
  <si>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</si>
  <si>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Acreditación</t>
  </si>
  <si>
    <t>Tecnologicas</t>
  </si>
  <si>
    <t>Trámite/OPA total en línea</t>
  </si>
  <si>
    <t xml:space="preserve">El trámite de acreditación se desarrolla a través de un desarrollo tecnológico denominado SIA, esté aplicativo permite que todo el trámite se efectue en línea de cara al ciudadano.  Sin embargo el SIA no permite integrar toda la información que se deriva del trámite, por ejemplo las personas certificadas en los cursos, las entidades que fueron acreditadas antes de la implementación del sitema, la cobertura terrotorial  de los cursos ofrecidos, el seguimiento permanete a las entidades acreditadas, entre otros. En la vigencia 2017 la Unidad desarrolló el Sistema Integrado de Información de acreditación SIIA que consta de los siguientes módulos. Tramite, Histórico, Seguimiento a entidades, Renovaciones, Certificaciones y Estadiísticos. El SIIA se encuentra completamente desarrollado y se pondrá en producción en el año 2018 siguiendo una estrategia de implementación. </t>
  </si>
  <si>
    <t xml:space="preserve">Implementar nuevo desarrollo tecnológico, Sistema Integrado de Información de Acreditación "SIIA"
</t>
  </si>
  <si>
    <r>
      <t xml:space="preserve">Este nuevo aplicativo SIIA presentará las siguientes bondades:
</t>
    </r>
    <r>
      <rPr>
        <u/>
        <sz val="12"/>
        <rFont val="Arial"/>
        <family val="2"/>
      </rPr>
      <t>Para el ciudadano:</t>
    </r>
    <r>
      <rPr>
        <sz val="12"/>
        <rFont val="Arial"/>
        <family val="2"/>
      </rPr>
      <t xml:space="preserve">
Es adaptable, porque es utilizable desde dispositivos móviles: celular, tabletas, PC y televisores.
Es amigable, porque facilita al usuario el ingreso de información, la consulta de observaciones y datos históricos, y permite seguimiento al avance del trámite
</t>
    </r>
    <r>
      <rPr>
        <u/>
        <sz val="12"/>
        <rFont val="Arial"/>
        <family val="2"/>
      </rPr>
      <t>Para la entidad:</t>
    </r>
    <r>
      <rPr>
        <sz val="12"/>
        <rFont val="Arial"/>
        <family val="2"/>
      </rPr>
      <t xml:space="preserve">
Flexible, porque permite crear, suprimir y adaptar formularios a nuevas modificaciones normativas.
Está programado para conseguir calificación Triple AAA en la estrategia de Gobierno en Línea (GEL), aplica las indicaciones de Lenguaje Común del MINTIC y permite una Interoperabilidad Nivel 3</t>
    </r>
  </si>
  <si>
    <t>Grupo de Educación e Investigación
Grupo de Tecnología de la Información y las Comunicaciones</t>
  </si>
  <si>
    <t>INTERCAMBIO DE INFORMACIÓN (CADENAS DE TRÁMITES - VENTANILLAS ÚNICAS)</t>
  </si>
  <si>
    <t>No aplica</t>
  </si>
  <si>
    <t>Nombre del responsable:</t>
  </si>
  <si>
    <t>José Efraín Cuy Estebán
Juan David Díaz Salgado</t>
  </si>
  <si>
    <t>Número de teléfono:</t>
  </si>
  <si>
    <t>3275252 ext 217
32752552 ext 213</t>
  </si>
  <si>
    <t>Correo electrónico:</t>
  </si>
  <si>
    <t>jcuy@orgsolidarias.gov.co
ddiaz@orgsolidarias.gov.co</t>
  </si>
  <si>
    <t>Fecha aprobación del plan:</t>
  </si>
  <si>
    <t>FERNANDO SANTOYO ROMERO</t>
  </si>
  <si>
    <t>CAROLINA BONILLA CORTÉS</t>
  </si>
  <si>
    <t>JUAN DAVID DIAZ SALGADO</t>
  </si>
  <si>
    <t>Director de Investigación y Planeación</t>
  </si>
  <si>
    <t>Coordinadora Grupo de Educación e Investigación</t>
  </si>
  <si>
    <t xml:space="preserve">Coordinador Grupo de Tecnologías de la Información </t>
  </si>
  <si>
    <t xml:space="preserve">Plan Anticorrupción y de Atención al Ciudadano                                                                                                                                                                                                                                        </t>
  </si>
  <si>
    <t>Componente 3: Rendición de cuentas</t>
  </si>
  <si>
    <t xml:space="preserve">Subcomponente </t>
  </si>
  <si>
    <t>Actividades</t>
  </si>
  <si>
    <t xml:space="preserve">Responsable </t>
  </si>
  <si>
    <t xml:space="preserve">Grupo </t>
  </si>
  <si>
    <t xml:space="preserve"> Información de calidad y en lenguaje comprensible</t>
  </si>
  <si>
    <t>Se atenderán las consultas, preguntas, quejas y reclamos de los ciudadanos a través de su aplicativo virtual de PQR y se mantendrá contacto permanente por medio de las redes sociales (Twitter, Facebook y Youtube) y demas canales de atención con la ciudadanía, informando avances en su gestión, actividades, etc</t>
  </si>
  <si>
    <t>Un informe de atención al ciudadano</t>
  </si>
  <si>
    <t>Rolfi Serrano 
Efraín Cuy
Magda Patricia Estrada
Ricardo Ramírez</t>
  </si>
  <si>
    <t>Grupo de Educación e Investigación</t>
  </si>
  <si>
    <t>1.2</t>
  </si>
  <si>
    <t xml:space="preserve">Se elaborarán y publicarán piezas divulgativas con lenguaje ciudadano en los canales propios de la Unidad Administrativa sobre  la gestion y  resultados  de la planeación estategica de la entidad, compromisos relacinados con el Acuerdo de paz </t>
  </si>
  <si>
    <t>Una estrategia de Comunicaciones</t>
  </si>
  <si>
    <t>Cesar Alfonso Vanegas</t>
  </si>
  <si>
    <t>Grupo de Comunicaciones y Prensa</t>
  </si>
  <si>
    <t>01/02/2018 a 31/12/2018</t>
  </si>
  <si>
    <t>1.3</t>
  </si>
  <si>
    <t xml:space="preserve">Identificar (de la matriz del DAFP) las obligaciones que tiene la entidad en materia de implementación de tareas Acuerdo de paz y los actores para el proceso de rendición de cuentas general de la entidad
</t>
  </si>
  <si>
    <t xml:space="preserve">documento </t>
  </si>
  <si>
    <t>Fernando Santoyo</t>
  </si>
  <si>
    <t>Direccion de Investigacion y Planeacion</t>
  </si>
  <si>
    <t>1.4</t>
  </si>
  <si>
    <t>Se gestionará con los entes encargados de la televisión pública y privada, la inclusion de espacios promocionales que divulguen la Economía Solidaria Ambiental, teniendo en cuenta, además, la disponibilidad presupuestal para el año en curso</t>
  </si>
  <si>
    <t>2 codigos civicos gestionados</t>
  </si>
  <si>
    <t xml:space="preserve"> Diálogo de doble vía con la ciudadanía y sus organizaciones</t>
  </si>
  <si>
    <t>Consultará con la ciudadanía propuestas, necesidades, problemáticas, etc., por medio de foros virtuales dispuestos en la página web.</t>
  </si>
  <si>
    <t>3 foros  virtuales realizados</t>
  </si>
  <si>
    <t xml:space="preserve">Diseñar la campaña de derechos y deberes para servidores públicos en materia de la obligación de rendición de cuentas en el marco del acuerdo de paz. actividades que permitan incentivar la participación ciudadania  </t>
  </si>
  <si>
    <t xml:space="preserve">1 campaña diseñada  </t>
  </si>
  <si>
    <t xml:space="preserve">Cesar Alfonso Vanegas
Marisol Viveros Zambrano </t>
  </si>
  <si>
    <t xml:space="preserve">Grupo de Comunicaciones y Prensa
Grupo de Planeación Estadistica </t>
  </si>
  <si>
    <t xml:space="preserve"> 31/12/2018</t>
  </si>
  <si>
    <t>2.3</t>
  </si>
  <si>
    <t>La Entidad seguirá los lineamientos establecidos para la realización de la audiencia pública, garantizando la participación de la ciudadanía en todo el proceso.</t>
  </si>
  <si>
    <t>Una audiencia realizada</t>
  </si>
  <si>
    <t xml:space="preserve"> Incentivos para motivar la cultura de la rendición y petición de cuentas</t>
  </si>
  <si>
    <t>Se entregará material educativo a los ciudadanos que participen activamente en la actividades de Rendición de Cuentas</t>
  </si>
  <si>
    <t xml:space="preserve">2 informes de evidencias de entrega del material
</t>
  </si>
  <si>
    <t xml:space="preserve">
Grupo de Comunicaciones y Prensa
</t>
  </si>
  <si>
    <t>15/07/2018
30/11/2018</t>
  </si>
  <si>
    <t>Publicaciones de experiencias en la página WEB de la entidad y en revistas publicadas en el año</t>
  </si>
  <si>
    <t>2 informes de evidencias sobre las publicaciones en la WEB</t>
  </si>
  <si>
    <t xml:space="preserve"> Evaluación y retroalimentación a  la gestión institucional</t>
  </si>
  <si>
    <t>Se realizará seguimiento semestral para evaluar la participación de los ciudadanos y crear planes de mejoramiento que permitan mejorar y aumentar dicha participación</t>
  </si>
  <si>
    <t>2 Informes de segumiento</t>
  </si>
  <si>
    <t>Marisol Viveros</t>
  </si>
  <si>
    <t>Grupo de Planeación y Estadística</t>
  </si>
  <si>
    <t>15/07/2018
31/12/2018</t>
  </si>
  <si>
    <t>César Alfonso Vanegas</t>
  </si>
  <si>
    <t>Socializar externamente  las  mediciones de satisfacción de los ciudadanos en todos los canales de atención de manera semestral (redes sociales, portal institucional, boletín virtual)</t>
  </si>
  <si>
    <t>Socializar internamente las  mediciones de satisfacción de los ciudadanos enviados por el Grupo de Educación en todos los canales de atención de manera semestral (intranet- carteleras)</t>
  </si>
  <si>
    <t>Rolfi Serrano</t>
  </si>
  <si>
    <t>Realizar mediciones de satisfacción de los ciudadanos en todos los canales de atención de manera mensual</t>
  </si>
  <si>
    <t>Diez  (10) primeros días de cada mes</t>
  </si>
  <si>
    <t>11 Informes de medición de la satisfacción ciudadana elaborados mensualmente
1 Informe de satisfacción ciudadana publicados semestralmente</t>
  </si>
  <si>
    <t>Magda Estrada</t>
  </si>
  <si>
    <t>Encuentros con grupos de ciudadanos, para obtener insumos de mejora en el servicio</t>
  </si>
  <si>
    <t>Realizar mediciones de satisfacción de los ciudadanos en todos los canales de atención de manera mensual, así como socializar interna y externamente los resultados de la medición de manera semestral</t>
  </si>
  <si>
    <t>Relacionamiento con el ciudadano</t>
  </si>
  <si>
    <t>Grupo de Educación e Investigación
Grupo de Comunicaciones y Prensa</t>
  </si>
  <si>
    <t>Rolfi Serrano
Cesar Vanegas</t>
  </si>
  <si>
    <t xml:space="preserve">Elaborar y publicar informe anual de atención al ciudadano, incluyendo en este informe el análisis de la satisfacción ciudadana y de las recomendaciones recibidas </t>
  </si>
  <si>
    <t>1 informe anual (se publica el de la vigencia anterior)</t>
  </si>
  <si>
    <t>Elaborar y publicar informe consolidado semestral de atención al ciudadano, incluyendo en este informe el análisis de la satisfacción ciudadana y de las recomendaciones recibidas</t>
  </si>
  <si>
    <t>1 informe semestral</t>
  </si>
  <si>
    <t>Rolfi Serrano
Cindy Espinel</t>
  </si>
  <si>
    <t xml:space="preserve">Elaborar informe mensual de las PQRDS recibidas y tramitadas, incluyendo en este informe el análisis de la satisfacción ciudadana y de las recomendaciones recibidas </t>
  </si>
  <si>
    <t>11 informes elaborados en la vigencia 2017</t>
  </si>
  <si>
    <t>Elaborar y socializar periódicamente informes de PQRSD para identificar oportunidades de mejora en la prestación de los servicios.</t>
  </si>
  <si>
    <t>Normativo</t>
  </si>
  <si>
    <t xml:space="preserve">Grupo de Gestión Humana 
</t>
  </si>
  <si>
    <t>Carmen Julia Lizarazo Mojica -</t>
  </si>
  <si>
    <t xml:space="preserve">Integrar los valores del código de integridad con los protocolos de atención al ciudadano mediante sesiones grupales. </t>
  </si>
  <si>
    <t xml:space="preserve">Promover por medio del código de integridad la orientación al usuario y al ciuddano. </t>
  </si>
  <si>
    <t>3.5</t>
  </si>
  <si>
    <t xml:space="preserve">Grupo de Gestión Humana </t>
  </si>
  <si>
    <t xml:space="preserve">Carmen Julia Lizarazo Mojica </t>
  </si>
  <si>
    <t xml:space="preserve">Sensibilizar por niveles jerárquicos las competencias comunes enfatizando en las conductas asociadas a la competencia de orientación al usuario y al ciudadano. </t>
  </si>
  <si>
    <t xml:space="preserve">Promover la cultura de servicio por medio de la calificación de la competencia común a los servidores públicos orientación al usuario y al ciudadano.  </t>
  </si>
  <si>
    <t>3.4</t>
  </si>
  <si>
    <t>Sensibilizar a evaluadores, sobre la importancia de incluir en la evalaación comportamental competencias orientadas al ciudadano</t>
  </si>
  <si>
    <t xml:space="preserve">28/02/2018
30/08/2018
</t>
  </si>
  <si>
    <t>100% de servidores evaluados en competencias comportamentales orientadas al ciudadano</t>
  </si>
  <si>
    <t>Incorporar en los procesos de evaluación del desempeño, acuerdos de gestión y compromisos laborales de los servidores públicos, la valoración  de competencias comportamentales orientadas al usuario y ciudadano</t>
  </si>
  <si>
    <t>3.3</t>
  </si>
  <si>
    <t>Carmen Julia Lizarazo Mojica</t>
  </si>
  <si>
    <t xml:space="preserve">Incluir los temas relacionados con atención al ciudadano en las jornadas de inducción a funcionarios (inluidos contratistas). </t>
  </si>
  <si>
    <t>Incluir en el Plan Institucional de Capacitación temáticas relacionadas con el mejoramiento del servicio al ciudadano</t>
  </si>
  <si>
    <t>Diseñar una herramienta para orientar  peticiones no recurrentes</t>
  </si>
  <si>
    <t>Anual</t>
  </si>
  <si>
    <t>Socializar el procedimiento y reglamento para la gestión interna de PQRDS,  a servidores</t>
  </si>
  <si>
    <t>Semestral</t>
  </si>
  <si>
    <t>Realizar acciones para difundir el Conocimiento de las normas y protocolos en la atención al ciuddano</t>
  </si>
  <si>
    <t>100% de  servidores públicos  capapacitados en cultura del servicio al ciudadano</t>
  </si>
  <si>
    <t xml:space="preserve">Promover la cultura de servicio de los servidores públicos </t>
  </si>
  <si>
    <t>Talento humano</t>
  </si>
  <si>
    <t>Direcciones Técnicas :
Dirección de Desarrollo
Dirección de Investigación y planeación</t>
  </si>
  <si>
    <t>Erika Moreno
Marisol Viveros</t>
  </si>
  <si>
    <t xml:space="preserve">Asistir a las ferias de servicio al ciudadano que sean planeadas por parte del PNSC </t>
  </si>
  <si>
    <t>Depende de cronograma suministrado pro el PNSC</t>
  </si>
  <si>
    <t>Participar en la estrategia de Ferias de Servicio al Ciudadanodel Programa Nacional de Servicio al Ciudadano  - PNSC-</t>
  </si>
  <si>
    <t>Gestionar las peticiones que allegue la comunidad en condición de discapacidad, que pueda ser atendida con els uso de la herramienta de relevo, y reportar</t>
  </si>
  <si>
    <t>Dirección de Desarrollo - Grupo de Atención Especial a Poblaciones</t>
  </si>
  <si>
    <t>Gloria Patricia Medina Tarazona</t>
  </si>
  <si>
    <t>Grupo TICs</t>
  </si>
  <si>
    <t>Juan David Díaz</t>
  </si>
  <si>
    <t>Instalar y configurar en la oficina de atención al ciudadano  la herramienta del centro de relevo</t>
  </si>
  <si>
    <t>Cada trimestre realizar revisión de consistencia, pertinencia y vigencia de la información publicada en los link de educación Solidaria; Trámites y servicios y Atención al Ciudadano; así como los botones de tipos de usuarios</t>
  </si>
  <si>
    <t>10/04/2018
10/07/2018
10/10/2018
30/12/2018</t>
  </si>
  <si>
    <t>Información de orientación al ciudadano actualizada trimestralmente</t>
  </si>
  <si>
    <t>Realizar revisión de consistencia, pertinencia y vigencia de la información publicada en la web</t>
  </si>
  <si>
    <t>Fortalecimiento de los canales de atención</t>
  </si>
  <si>
    <t>Grupo de Educación e Investigación
Grupo de Planeación y Estadística</t>
  </si>
  <si>
    <t>Carolina Bonilla
Magda Estrada
Marisol Viveros</t>
  </si>
  <si>
    <t>Actualizar el proceso de atención al ciudadano de siguiendo las directrices de MIPG y adelantar el trámite pertinente dentro de la entidad</t>
  </si>
  <si>
    <t>1 proceso de atención al ciudadano actualizado</t>
  </si>
  <si>
    <t>Rediseño del proceso de atención al ciudadano, de conformidad con la norma ISO 9001:2015</t>
  </si>
  <si>
    <t xml:space="preserve">Estructura administrativa y Direccionamiento estratégico </t>
  </si>
  <si>
    <t>Responable</t>
  </si>
  <si>
    <t>Actividad General</t>
  </si>
  <si>
    <t>Componente 4: Atención al Ciudadano</t>
  </si>
  <si>
    <t>Plan Anticorrupción y de Atención al Ciudadano</t>
  </si>
  <si>
    <t>Componente 5: Transparencia y Acceso a la Información</t>
  </si>
  <si>
    <t>Indicadores</t>
  </si>
  <si>
    <t>Ponderación Actividad específica</t>
  </si>
  <si>
    <t>Lineamientos de Transparencia Activa</t>
  </si>
  <si>
    <t>Verificar la publicación de la información mínima obligatoria de la Entidad en las secciones de la Web Institucional que determina la Ley 1712 de 2014</t>
  </si>
  <si>
    <t>(Información mínima publicada / Información mínima obligada a publicar por la Ley) *100</t>
  </si>
  <si>
    <t>Oficina de Control Interno</t>
  </si>
  <si>
    <t>30/04/2018
31/08/2018
31/12/2018</t>
  </si>
  <si>
    <t>Verificar que el o los conjuntos de Datos abiertos sean publicados tanto en la web institucional como en el portal datos.gov.co</t>
  </si>
  <si>
    <t>Conjunto de datos publicado en web y en datos.gov.co / Conjunto de datos abiertos obligado a publicar por Ley</t>
  </si>
  <si>
    <t>Juan David Diaz</t>
  </si>
  <si>
    <t>Grupo de Tecnologías de la Información</t>
  </si>
  <si>
    <t>Verificar la publicación de la Información sobre Contratación Pública en SECOP II</t>
  </si>
  <si>
    <t>Información sobre Contratación Pública registrada en SECOP / Información sobre Contratación Pública Total de la Entidad</t>
  </si>
  <si>
    <t>Alexandra Borja</t>
  </si>
  <si>
    <t>Oficina Asesora Jurídica</t>
  </si>
  <si>
    <t>Publicar los avances de la Estrategia GEL para la vigencia 2018, respecto de cada uno de los componentes de dicha estrategia</t>
  </si>
  <si>
    <t>3 reportes</t>
  </si>
  <si>
    <t>Reportes de Información de Avance de la Estrategia Gel en la Web Institucional</t>
  </si>
  <si>
    <t xml:space="preserve"> Lineamientos de Transparencia Pasiva</t>
  </si>
  <si>
    <t>Medir la oportunidad en los tiempos de respuesta a las peticiones y solicitudes de los ciudadanos por los diferentes canales de atención</t>
  </si>
  <si>
    <t>&lt; 10 días</t>
  </si>
  <si>
    <t>(Promedio No. de días de respuesta de solicitudes y PQR )</t>
  </si>
  <si>
    <t>Grupo de Educación</t>
  </si>
  <si>
    <t xml:space="preserve">Elaborar  Informes de satisfacción ciudadana semestrales y anuales </t>
  </si>
  <si>
    <t>2 informes semestrales</t>
  </si>
  <si>
    <t xml:space="preserve">Informes elaborados </t>
  </si>
  <si>
    <t>Medición mensual, 
publicación semestral: 17/07/2018
Publicación anual: 15/01/2019</t>
  </si>
  <si>
    <t xml:space="preserve">Publicar en la web Informes de satisfacción ciudadana semestrales y anuales </t>
  </si>
  <si>
    <t>Informes publicados</t>
  </si>
  <si>
    <t>Cesar Vanegas</t>
  </si>
  <si>
    <t>2.4</t>
  </si>
  <si>
    <t>Actualizar el protocolo de Atención al Ciudadano</t>
  </si>
  <si>
    <t>Procedimiento  atención a peticiones, quejas, denuncias y/o reclamos</t>
  </si>
  <si>
    <t>Procedimiento Actualizado</t>
  </si>
  <si>
    <t>Magda Estrada
Carolina Bonilla</t>
  </si>
  <si>
    <t>Elaboración los Instrumentos de Gestión de la Información</t>
  </si>
  <si>
    <t>Publicación de Inventarios Documentales  de conformidad con los criterios establecidos en la estrategia GEL y ley 1712 de 2014.</t>
  </si>
  <si>
    <t>13 Transferencias documentales primarias  publicadas en la web institucional.</t>
  </si>
  <si>
    <t>Grado de implementación de TRD.</t>
  </si>
  <si>
    <t>Jacqueline Arbelaez</t>
  </si>
  <si>
    <t>Grupo de Gestión Administrativa</t>
  </si>
  <si>
    <t xml:space="preserve">30/03/2018
30/06/2018
30/09/2018
30/12/2018
</t>
  </si>
  <si>
    <t xml:space="preserve">Actualización y Publicación de la Información mínima exigida por la Ley 1712 de 2014 relacionada con Gestión Documental. </t>
  </si>
  <si>
    <t>((Información Mínima Publicada /Información Mínima Obligada a Publicar por la Ley) *100)</t>
  </si>
  <si>
    <t>30/03/2018
30/06/2018
30/09/2018
30/12/2018</t>
  </si>
  <si>
    <r>
      <rPr>
        <i/>
        <sz val="11"/>
        <rFont val="Calibri"/>
        <family val="2"/>
        <scheme val="minor"/>
      </rPr>
      <t>Publicar,</t>
    </r>
    <r>
      <rPr>
        <i/>
        <sz val="11"/>
        <color rgb="FFFF0000"/>
        <rFont val="Calibri"/>
        <family val="2"/>
        <scheme val="minor"/>
      </rPr>
      <t xml:space="preserve"> </t>
    </r>
    <r>
      <rPr>
        <i/>
        <sz val="11"/>
        <color theme="1"/>
        <rFont val="Calibri"/>
        <family val="2"/>
        <scheme val="minor"/>
      </rPr>
      <t>Revisar y/o actualizar, el inventario de activos de Información, de acuerdo a los cambios identificados.</t>
    </r>
  </si>
  <si>
    <t>Reporte de Actualización y Publicación del Inventario de Activos de Información de la Entidad</t>
  </si>
  <si>
    <t>Criterio diferencial de accesibilidad</t>
  </si>
  <si>
    <t>Analizar las actividades a realizar de acuerdoo a la herramienta aplicada del autodiagnóstico de espacios físicos diseñada por el Programa Nacional de Servicio al Ciudadano en atención a los  requisitos establecidos en la NTC 6047, y determinar ajustes que sean requeridos.</t>
  </si>
  <si>
    <t>Analisis de las Actividades</t>
  </si>
  <si>
    <t xml:space="preserve">Actividades identificadas </t>
  </si>
  <si>
    <t>Monitoreo del Acceso a la Información Pública</t>
  </si>
  <si>
    <t>Elaborar los Informes de atención al ciudadano semestrales y anuales</t>
  </si>
  <si>
    <t>2 informes anuales</t>
  </si>
  <si>
    <t>Informes elaborados</t>
  </si>
  <si>
    <t>Medición mensual, 
publicación semestral: 17/07/2018
publicación anual: 15/01/2019</t>
  </si>
  <si>
    <t>Publicar en la web los Informes de atención al ciudadano semestrales y anuales</t>
  </si>
  <si>
    <t xml:space="preserve">2 informes anuales </t>
  </si>
  <si>
    <t>Informes  publicados</t>
  </si>
  <si>
    <t>TRIMESTRE 1</t>
  </si>
  <si>
    <t>TRIMESTRE 2</t>
  </si>
  <si>
    <t>TRIMESTRE 3</t>
  </si>
  <si>
    <t>TRIMESTRE 4</t>
  </si>
  <si>
    <t>EJECUTADO</t>
  </si>
  <si>
    <t xml:space="preserve">ESPERADO </t>
  </si>
  <si>
    <t>TOTAL</t>
  </si>
  <si>
    <t>PORCENTAJE CUMPLIDO</t>
  </si>
  <si>
    <t>Trimestral</t>
  </si>
  <si>
    <t xml:space="preserve">Dimension </t>
  </si>
  <si>
    <t>Cumplimiento</t>
  </si>
  <si>
    <t>Ponderacion</t>
  </si>
  <si>
    <t xml:space="preserve">Porcentaje </t>
  </si>
  <si>
    <t xml:space="preserve">Gestion de Riesgo de Corrupcion </t>
  </si>
  <si>
    <t>Estrategias de Razonalizacion</t>
  </si>
  <si>
    <t>Rendicion de Cuentas</t>
  </si>
  <si>
    <t>Atencion al ciudadano</t>
  </si>
  <si>
    <t>Transparencia y Acc. Info</t>
  </si>
  <si>
    <t>DESCRIPCION DEL AVANCE 1ER TRIMESTRE</t>
  </si>
  <si>
    <t>DECRIPCION AVANCE 1ER TRIMESTRE</t>
  </si>
  <si>
    <t>DESCRIPCION AVANCE 1ER TRIMESTRE</t>
  </si>
  <si>
    <t>DESCRIPCION  AVANCE 1ER TRIMESTRE</t>
  </si>
  <si>
    <t>Se adelantó audiencia publica sectorial, se publico encuesta e informe institucional, la Audiencia fue transmitida por el canal Institucional en directo http://www.orgsolidarias.gov.co/rendici%C3%B3n-de-cuentas</t>
  </si>
  <si>
    <t xml:space="preserve">Se adelanto la identificación d elos riesgos tomando como referencia el análisis de contexto por proceso (Matrices DOFA), se ha realizó una revisión y ajuste a la identificación de riesgos, redacción, causas y consecuencias de los siguientes procesos:Mediante reuniones con los grupos de trabajo y el líder de cada uno de los procesos, se continuó y concluyo el ejercicio de diligenciamiento de la matriz DOFA de los procesos que no habían realizado el ejercicio la vigencia anterior: 
• Gestión Administrativa
• Gestión Contractual
• Gestión Jurídica
• Gestión Documental
• Pensamiento y Direccionamiento Estratégico
• Programas y Proyectos
• Gestión del Mejoramiento
• Gestión financiera
• Seguimiento y Evaluación 
Esta información es relevante para el análisis de mejoramiento de cada uno de los procesos así como para la actualización de instrumentos como el Manual de Calidad y Mapa de Riesgos de la entidad.
</t>
  </si>
  <si>
    <t>Se consolidó y publico de la matriz de riesgos de corrupción  y de proceso para consulta de la ciudadanía Consolidación y publicación de la matriz de riesgos de corrupción para consulta de la ciudadanía</t>
  </si>
  <si>
    <t>No llego ninguna observacion al componente de mapa de riesgos de corrupción, sin embaro la entidad  dejo abierto un canal de comunicación para cualquier comentario u observacion que se pueda presentar</t>
  </si>
  <si>
    <t xml:space="preserve">la Entidad publico la Encuesta de percepcio sobre el componente de  riesgo de ecorrupción http://www.orgsolidarias.gov.co/node/1028
  https://docs.google.com/forms/d/1iRrnbri3QYEN_zt8hXuGqJfJd1d93tBEetif1oOEDQM/viewform?edit_requested=true </t>
  </si>
  <si>
    <t>1, Se reimprimió el folleto del Plan Nacional de Fomento a la Economía Solidaria y Cooperativa Rural (Planfes) para continuar entregándolo en los diferentes proyecto de la Entidad.
2, Se actualizó el espacio Sector Solidario y Paz (Planfes) de la página web institucional.
3, Se editó el video Experienica víctimas Mautexcoop y se publicó en las diferentes redes sociales de la Entidad.
4. Se adelantó campaña en redes sociales de gestión y logros en paz #GestiónSolidaria con cifras y estadísticas
5. Se elaboraron  artículos para la página web con cifras de gestión en posconflicto.
6. Se elaboraron piezas gráficas para la cartelera digital de la Entidad con cifras de paz.</t>
  </si>
  <si>
    <t xml:space="preserve">Se gestionó la edición de un primer código cívico que incluye lenguaje de señas </t>
  </si>
  <si>
    <t>Se realizó un foro virtual sobre el Informe de Rendición de cuentas vigencia 2017 de la Unidad Administrativa</t>
  </si>
  <si>
    <r>
      <rPr>
        <b/>
        <sz val="11"/>
        <color theme="1"/>
        <rFont val="Calibri"/>
        <family val="2"/>
        <scheme val="minor"/>
      </rPr>
      <t>Enero:</t>
    </r>
    <r>
      <rPr>
        <sz val="11"/>
        <color theme="1"/>
        <rFont val="Calibri"/>
        <family val="2"/>
        <scheme val="minor"/>
      </rPr>
      <t xml:space="preserve">
El día 26 de enero se elaboró el Plan de Implementación de SIIA en reunión con la coordinación de TICs.
Febrero:
Se verficaron 31  de los 33  Ajustes solicitados en las pruebas realizadas al funcionamiento de SIIA.
Se inicó el ingreso de información de archivo físico al módulo hitórico del SIIA
Se inica el segundo ciclo de pruebas a SIIA.
El 28  de febrero Se realiza reunión con ingeniero de area de TICS para dar indicaciones basicas sobre el uso de SIIA al contratista encargado de apoyar la implementación de SIIA
</t>
    </r>
    <r>
      <rPr>
        <b/>
        <sz val="11"/>
        <color theme="1"/>
        <rFont val="Calibri"/>
        <family val="2"/>
        <scheme val="minor"/>
      </rPr>
      <t>Marzo:</t>
    </r>
    <r>
      <rPr>
        <sz val="11"/>
        <color theme="1"/>
        <rFont val="Calibri"/>
        <family val="2"/>
        <scheme val="minor"/>
      </rPr>
      <t xml:space="preserve"> 
Se verficaron los ajustes pendientes derivados de las pruebas técnicas. 
Se continua con el ingreso de información en el modulo histórico  al SIIA .
Se realiza seguimiento al plan de implementación de SIIA el día 23 de marzo , generando un ajuste  de fechas definidas  en la programación inicial.
El  23 de marzo, s einciia campaña en redes sociales y web del nuevo aplicativo -  http://www.orgsolidarias.gov.co/Pronto-podr%C3%A1-realizar-el-tr%C3%A1mite
</t>
    </r>
  </si>
  <si>
    <t>Se revisaron los  insumos propuestos desde la función la pública para el tema de atención al ciudadano. Además, se participó en dos reuniones del DAFP para reporte de las acciones realizadas en paz, como parte del  componente de participación pública (29 de enero y 13 de febrero).
Se asistió a  la capacitación interna  SIGOS-MIPG  realizada el 15 de marzo
Se espera retomar la porpuesta prenentada en la vigencia anteior acorde a nueva ISO y lineamientos de MIPG</t>
  </si>
  <si>
    <t>Se remitió  el reporte de revisión de información en la página web al grupo de comunicaciones. (correo 23 marzo)</t>
  </si>
  <si>
    <t>El grupo de TICs reporta:
Dando Cumplimiento a la Ley 1618 del 2013, Se envió un correo electrónico el 13/03/2018 manifestando el interés de implementar el servicio de interpretación en Línea SIEL, que busca facilitar la comunicación entre sordos y oyentes. Se realiza comunicación telefónica con el centro de relevo donde nos indican " Se están realizando lineamientos y procedimientos para poder empezar a contestar y apoyar a las entidades que han solicitando la implementación del Servicio por lo tanto se espera que a partir de abril se pueda dar inicio enviado la información correspondiente"</t>
  </si>
  <si>
    <t>Actividad depende de la realización de la anterior, con fecha de ejecución a agosto de 2018</t>
  </si>
  <si>
    <t>Actividad depende de la realización de la anterior, con fecha de ejecución a octubre de 2018</t>
  </si>
  <si>
    <t>La oficina de atención al ciudadano ha participado en las actividades conovocadas para fortalecer los mecanismos de atención a población en condición de discapacidad; a la fecha se tiene que no se han recibido solicitudes provenientes de este tipo d epoblación</t>
  </si>
  <si>
    <t>El PNSC programó para el  primer semestre de  2018, la realización de 4 ferias. La Unidad Administrativa de Organizaciones Solidarias participó en la Feria Manaure, que reporta un total de 56 atenciones</t>
  </si>
  <si>
    <t>En el marco del proceso de formación  "Inducción a la Gestión Misional  y Territorial  de la Unidad, dirigido a funcionarios nuevos de la DDOS y sus contratístas en región" se socializaron protocolos de atención al ciudadano y política de servicio al ciudadano interna.
Se publicaron resultados de la la encuesta aplicada durante el 2017 a todos los funcionarios para conocer el nivel de conocimiento sobre las normas y protocolos de atención al ciudadano.</t>
  </si>
  <si>
    <t>En el marco del proceso de formación  "Inducción a la Gestión Misional  y Territorial  de la Unidad, dirigido a funcionarios nuevos de la DDOS y sus contratístas en región" se socializaron protocolos de atención al ciudadano y política de servicio al ciudadano interna.</t>
  </si>
  <si>
    <t>Actividad que está en fase de planeación; con fecha de ejecuión anual</t>
  </si>
  <si>
    <t>Mediante Resolución No.  115 del 22 de marzo de 2018 se adopto el PIC  vigencia de 2018 Plan institucional de Capacitación - PIC 2018 en la Inducción y Reinducción</t>
  </si>
  <si>
    <t>Mediante correo electrónico del 22 de febrero a todos los servidores públicos, se les informo: "1. Competencias Comportamentales (Se deben incluir para todos los servidores públicos las Competencias de Orientación al Usuario y al Ciudadano y Orientación a Resultados).
En el nuevo instrumento de "Acuerdo de Gestión" para Gerentes Públicos, las competencias comunes y directivas, se valorarán en una escala de 1 a 5 que mide el desarrollo de las conductas esperada.</t>
  </si>
  <si>
    <t>Mediante correos electrónicos de los días  01,06,08 y 12 de febrero de 2018, se invito a los servidores públicos a las confenrencia emitidas por la Comisión Nacional del Servicio Civil, donde explicaron la concertación y evaluación de competencias, entre ellas las Comunes a los Servidores Públicos "Orientación al Usuario y al Ciudadano".</t>
  </si>
  <si>
    <t>Se elaboraron dentro de los diez primeros días del mes siguiente al reporte los informes mensuales de atención al ciudadano así:
Mes enero: 1
Mes febrero: 1 
Mes marzo:1
Mes abril: en elaboración a fecha de este reporte</t>
  </si>
  <si>
    <t xml:space="preserve">Esta actividad está programada para reportarse en el tercer trimestre. </t>
  </si>
  <si>
    <t>Se elaboró y publicó el informe anual de atención como se evidencia en el link http://www.orgsolidarias.gov.co/tr%C3%A1mites-y-servicios/atenci%C3%B3n/atenci%C3%B3n-al-ciudadano/resultados-de-mediciones-satisfacci%C3%B3n-ciudadana</t>
  </si>
  <si>
    <t>Estos encuentros se articulan con la propueta de participación ciudadana presentada, con fecha de ejecuicón programa por semestre - no aplica para este corte</t>
  </si>
  <si>
    <t xml:space="preserve">Esta actividad depende de la retroalimentación para comenzar a demostrar avances en la implementación y tiene fecha de ejecución en el mes de octubre - no aplica para este corte </t>
  </si>
  <si>
    <t xml:space="preserve">En intratnte se publicaron y socilaizaron resultados de la satisfacción ciudadana, datos vigencia 2017 - http://acreditacion.orgsolidarias.gov.co/intranet/en/node/682
Por vigencia 2018: Esta actividad está programada para iniciar su  reporte en el tercer trimestre. </t>
  </si>
  <si>
    <t xml:space="preserve">Esta actividad está programada para iniciar su  reporte en el tercer trimestre. </t>
  </si>
  <si>
    <r>
      <t xml:space="preserve">En la Primera Actividad de  Integración, realizada el 13 de Marzo de 2018,  se socializó el CODIGO DE INTEGRIDAD y su  transversalidad con la Atención al Ciudadano. En dicha actividad se trabajo con los 12 grupos que conforman la Unidad. 
</t>
    </r>
    <r>
      <rPr>
        <b/>
        <sz val="11"/>
        <color theme="1"/>
        <rFont val="Calibri"/>
        <family val="2"/>
        <scheme val="minor"/>
      </rPr>
      <t>Se solicita que se cambie la forma de valorar la actividad, para que sea porcentual. Pues está prevista la realización de 3 actividad más en este tema. Por lo tanto, habría un avance del 25%</t>
    </r>
  </si>
  <si>
    <t>Esta actividad se tiene planeada para el mes de abril</t>
  </si>
  <si>
    <t>La publicacion de los avances de la estrategia GEL se tiene planeada para el mes de abril</t>
  </si>
  <si>
    <t>La elaboracion del primer informe se tiene planeada para el mes de julio</t>
  </si>
  <si>
    <t>La publicacion del primer informe en la web se tiene planeada para el mes de julio</t>
  </si>
  <si>
    <t>Esta actividad se tiene planeada para el mes de septiembre</t>
  </si>
  <si>
    <t>Durante el primer trimestre se realizó la publicación de inventarios para eliminación documental.</t>
  </si>
  <si>
    <t>Se tiene planificada su aplicación para el mes de junio.</t>
  </si>
  <si>
    <t>La recepción de transferencias primarias inicia a partir del mes de abril, en virtud de las solicitudes que sobre ampliación de la fecha realizaron las áreas. La meta total será cumplida con corte a 30/06/2018</t>
  </si>
  <si>
    <t>1 Plan de participación diseñado acorde al procedimiento</t>
  </si>
  <si>
    <t xml:space="preserve">Diseñar la estrategia de participación ciudadana que responda al procedimienot de participación </t>
  </si>
  <si>
    <t>Carolina Bonilla 
Magda Estrada</t>
  </si>
  <si>
    <t>DESCRIPCION DEL AVANCE 2DO TRIMESTRE</t>
  </si>
  <si>
    <t>DECRIPCION AVANCE 2DO TRIMESTRE</t>
  </si>
  <si>
    <t>DESCRIPCION AVANCE 2DO TRIMESTRE</t>
  </si>
  <si>
    <t>DESCRIPCION  AVANCE 2DO TRIMESTRE</t>
  </si>
  <si>
    <t>Se continúa con el Plan de implementación, ya se tiene ingresada en el nuevo sistema  328  y 20 cajas, lo que representa un  avance del 52.8% del total de carpetas a ingresar al SIIA.  Igualmente, se reporta la consolidación de  1 informe de avance en la implementación de los módulos de datos, reporte y certificación del SIIA, donde se evidenció la funcionalidad de todos lo módulos y se realizaron pequeños ajustes de operacionalidad.</t>
  </si>
  <si>
    <t xml:space="preserve">Se ha participado en las actividades lideradas por el grupo de Planeación en la implementación de MIPG:  el 18 de abril se diligenció el autodiagnósticos y  el 21  de junio se validó la matriz de macroactividades del proceso de atención.
Se han realizado reuniones mensuales de seguimiento del proceso  y procedimientos de atención y participación ( abril  26,  mayo 23 y  junio 26), en las cuales se asumió medidas de contigencia frente a la caída del ISOLUCION. En este momento se tiene una plantilla en Excel que recopila los procedimientos de gestión de peticiones, acreditación; pendiente los procedimientos relacionados con centro documental  y participación ciudadana. 
</t>
  </si>
  <si>
    <t>Se  realizó el seguimiento periodico de los link a cargo del grupo de educación, como se evidencia en los informes de la contratista que apoya la Oficina de Atención al Ciudadano.</t>
  </si>
  <si>
    <t>Se realizó la instalación y configuración de usuario en el aplicativo de centro de relevo en un Ipad a cargo del grupo de TICs. Se realizó pruebas de sonido y de video en el dispositivo.
Esta pendiente la instalación en la oficina de atención al ciudadano hasta tanto se defina cual de los dispositivos tablet sera asignada</t>
  </si>
  <si>
    <t xml:space="preserve">Se tiene realizado gestiones ante Fenascol(Federacion Nacional de sordos), para articulacion que nos lleve a lograr la certificacion del Centro de relevos. </t>
  </si>
  <si>
    <t>La oficina de atención al ciudadano a la fecha no ha recibido solicitudes provenientes de este tipo de población</t>
  </si>
  <si>
    <t xml:space="preserve">El PNSC programó para el  primer semestre de  2018, la realización de 4 ferias. La Unidad Administrativa de Organizaciones Solidarias participó en las siguientes:
* Feria Manaure: 56 atenciones
* Feria  Necoclí: 72 atenciones </t>
  </si>
  <si>
    <t xml:space="preserve">Con apoyo del grupo de comunicaciones se llevó a cabo durante el mes de junio la  campaña de expectativa "No sea un monstruo en el teléfono" con la que se buscó la socialización del protocolo de atención por el canal teléfonico e iniciar la campaña de ciudadano incógnito en el mes de julio. Los medios utilizados fueron la cartelera del segundo piso, la intranet con las notas y videos preparados para tal fin. </t>
  </si>
  <si>
    <t>Está programada una sesión de  sensibilización y transferencia de protocolos de atención al ciudadano a los servidores públicos de la Unidad,  en el marco del programa formar para servir (10 julio)</t>
  </si>
  <si>
    <t xml:space="preserve">Se revisó la matriz de registro de atención al ciudadano 2017, como un insumo en la identificación de preguntas poco frecuentes. </t>
  </si>
  <si>
    <t>Plan institucional de Capacitación - PIC 2018 en la Inducción y Reinducción</t>
  </si>
  <si>
    <t>Los servidores públicos suscribireron en sus compromisos las competencias comportamentales para el período del 1 de febrero de 2018  al 31 de enero de 2019 , entre ellas "orientación al usuario y al Ciudadano"</t>
  </si>
  <si>
    <t>Del 1 al 15 de Agosto se llevará a cabo la primera Evaluación Parcial por el periodo comprendido entre el 1 de febrero de 2018 al 31 de julio de 2018, y se calificará la Competencia Comportamental de Atención al Usuario y al Ciudadano.</t>
  </si>
  <si>
    <t xml:space="preserve">Con la celebración del día del Servidor Público se fortaleció el CODIGO DE INTEGRIDAD y la Atención al usuario y al Ciudadano, así:
Valor de la Honestidad: Grupos de Gestión Administrativa y Tics
Valor del Respeto : Grupos Gestión Financiera y Comunicaciones
Valor del Compromiso: Oficina Jurídica y Grupo de Planeación
Valor de la diligencia: Grupos  de educación y gestión humana.
Valor de la solidaridad: Dirección
</t>
  </si>
  <si>
    <t>Se elaboraron dentro de los diez primeros días del mes siguiente al reporte los informes mensuales de atención al ciudadano así:
Mes enero: 1
Mes febrero: 1 
Mes marzo:1
Mes abril: 1
Mes mayo: 1
Mes junio: 1
Mes julio: en elaboración a fecha de este reporte</t>
  </si>
  <si>
    <t xml:space="preserve">Esta actividad está programada para reportarse en el tercer trimestre, porque  el informe semestral se encuentra en los tiempos de elaboración </t>
  </si>
  <si>
    <t>Se elaboró y publicó el informe anual de atención como se evidencia en el link http://www.orgsolidarias.gov.co/tr%C3%A1mites-y-servicios/atenci%C3%B3n/atenci%C3%B3n-al-ciudadano/resultados-de-mediciones-satisfacci%C3%B3n-ciudadana.
Actividad cumplida</t>
  </si>
  <si>
    <t>Dado que los encuentros fueron pensados de manera presencial, se tropezaron con temas de ley de garantías.En este momento está próxima la realización de una audiencia pública el 2 de agosto.</t>
  </si>
  <si>
    <t xml:space="preserve">Se cuenta con un documento inicial en la elaboración de la estrategia de participación ciudadana en el ciclo de gestión de la entidad. Actualmente, se revisa como procedimiento del proceso de Atención y participación ciudadana. </t>
  </si>
  <si>
    <t>Se elaboraron dentro de los diez primeros días del mes siguiente al reporte los informes mensuales de atención al ciudadano así:
Mes enero: 94%
Mes febrero: 84%  
Mes marzo: 82%
Mes abril: 92%
Mes mayo: 89%
Mes junio: 92%
Mes julio: en elaboración a fecha de este reporte</t>
  </si>
  <si>
    <t>En intranet se publicaron y socailizaron resultados de la satisfacción ciudadana, datos vigencia 2017 - http://acreditacion.orgsolidarias.gov.co/intranet/en/node/682
Por vigencia 2018: Esta actividad está programada para iniciar su  reporte en el tercer trimestre, una vez el Grupo de Educacion lo envie.
Se recomienda revisar la periodicidad</t>
  </si>
  <si>
    <t xml:space="preserve">Esta actividad está programada para iniciar su  reporte en el tercer trimestre. 
Se recomienda revisar la periodicidad </t>
  </si>
  <si>
    <t xml:space="preserve">Cada lider de proceso presentó el reporte de seguimeinto y monitoreo a los reiesgos de corrupción con corte a 30 de junio </t>
  </si>
  <si>
    <t>1. Se reimprimió el folleto del Plan Nacional de Fomento a la Economía Solidaria y Cooperativa Rural (Planfes) para continuar entregándolo en los diferentes proyecto de la Entidad.
2. Se actualizó el espacio Sector Solidario y Paz (Planfes) de la página web institucional.
3. Se editó el video Experienica víctimas Mautexcoop y se publicó en las diferentes redes sociales de la Entidad.
4. Se adelantó campaña en redes sociales de gestión y logros en paz #GestiónSolidaria con cifras y estadísticas
5. Se elaboraron  artículos para la página web con cifras de gestión en posconflicto.
6. Se elaboraron piezas gráficas para la cartelera digital de la Entidad con cifras de paz.</t>
  </si>
  <si>
    <t xml:space="preserve">Se cumplió con la entrega de material divulgativo: Revista edición No 28, No 29 y folletos institucionales, en las diferentes ferias como (ferias de empleo, victimas, congresos, compras locales, foros de empleo, feria nacional del ciudadano, ferias de expo trabajo, etc…), donde la entidad ha dispuesto un stand, para ser entregado a los ciudadanos que participen activamente.  </t>
  </si>
  <si>
    <t xml:space="preserve">El Grupo de Comunicaciones y Prensa, ha socializado experiencias, a través de la página WEB, YouTube, revistas de la edición No 28 y No 29. Se publicaron en la rendición de cuentas del sector trabajo. 
Experiencia CONFENAGROC, 
Experiencia ASOAPIMARIA de Montes de Maria 
Experiencia ASOPROCEGUA 
Experiencia ASOPROMAN  
</t>
  </si>
  <si>
    <t xml:space="preserve">La  medición de oportunidad se incluye en los informes mensuales de atención al ciudadano;y se reporta en los indicadores del proceso al sistema de gestión de la calidad, dentro de los diez primeros dias del mes siguiente al reporte.
Mes enero: 9,2 días
Mes febrero: 10,1 días
Mes marzo: 8,7 días
Mes abril: 10,7 días
Mes mayo: 10,6 días
Mes junio:  9,3
Mes julio:  en construcción"
</t>
  </si>
  <si>
    <t xml:space="preserve">Se elaboraron dentro de los diez primeros días del mes siguiente al reporte los informes mensuales de atención al ciudadano así:
Mes enero: 94%
Mes febrero: 84%  
Mes marzo: 82%
Mes abril: 92%
Mes mayo: 89%
Mes junio: 92%
Mes julio: en elaboración a fecha de este reporte
En los primeros 15 días del mes de julio se presenta a la ciudadanía en general la consolidación de los informes de enero a junio </t>
  </si>
  <si>
    <t>La actualización del Protocolo está articulado a las acciones que se adelantan en la revisón del Proceso de Atención y Participación Ciudadana. En sentido, se ha participado en las reuniones   lideradas por el grupo de Planeación en la implementación de MIPG:  el 18 de abril y 21 de junio. Además, de las reuniones mensuales de grupo en este tema llevadas a cabo (26 de abril, 23 de mayo y 26 de junio)</t>
  </si>
  <si>
    <t>Se elaboraron dentro de los diez primeros días del mes siguiente al reporte los informes mensuales de atención al ciudadano así:
Mes enero: 1
Mes febrero: 1 
Mes marzo:1
Mes abril: 1
Mes mayo: 1
Mes junio: 1
Mes julio: en elaboración a fecha de este reporte
En los primeros 15 días del mes de julio se presenta a la ciudadanía en general la consolidación de los informes de enero a junio</t>
  </si>
  <si>
    <t>Se publica en la pagina web, los inventarios documentales del material suceptible de eliminación de conformidad con lo establecido en el acuerdo 004 de 2013.</t>
  </si>
  <si>
    <t>Son publicadas las actas de eliminación correspondiente al material documental para dar de baja del C.D. de la Entidad.</t>
  </si>
  <si>
    <t>Teniendo en cuenta las recomendaciones para cuartos de baño e instalaciones sanitarias según la norma, la Unidad ejecutó una obra de remodelación en donde se realizó la adecuación de un baño cercano al área de atención al ciudadano y auditorio, en donde se garantiza la accesibilidad universal en los espacios de acceso y atención al ciudadano.</t>
  </si>
  <si>
    <t>Se realizó la revisión de la politica y cumple con lo requerido por la metodología del DAFP,  se ajustará el procedimeinto  y formato de acuerdo  a la Guía para la administración del riesgo 2018</t>
  </si>
  <si>
    <t>4 actividades</t>
  </si>
  <si>
    <t>Alistamiento en la prestación del servicio SIEL del Centro de Relevo</t>
  </si>
  <si>
    <t xml:space="preserve">Sensibilizar a funcionarios en el adecuado manejo (atención y uso) del servicio SIEL del centro de relevo, en desarrollo de la agenda de población en situación de discapacidad. </t>
  </si>
  <si>
    <t xml:space="preserve">
30/12/2018</t>
  </si>
  <si>
    <t>Servicio SIEL del Centro de relevo en fase de alistamiento.</t>
  </si>
  <si>
    <t xml:space="preserve">Asisitir por lo menos al  50% de participación de las Ferias convocadas por el PNSC </t>
  </si>
  <si>
    <t xml:space="preserve">1 encuentros </t>
  </si>
  <si>
    <t xml:space="preserve">31/01/2018
31/07/2018
</t>
  </si>
  <si>
    <t>Actividad depende de la realización de la anterior, con fecha de ejecución a agosto de 2017</t>
  </si>
  <si>
    <t>DESCRIPCION AVANCE 3ER TRIMESTRE</t>
  </si>
  <si>
    <t>DESCRIPCION  AVANCE 3ER TRIMESTRE</t>
  </si>
  <si>
    <t>DECRIPCION AVANCE 3ER TRIMESTRE</t>
  </si>
  <si>
    <t>DESCRIPCION DEL AVANCE 3ER TRIMESTRE</t>
  </si>
  <si>
    <t>Se elaboraron dentro de los diez primeros días del mes siguiente al reporte los informes mensuales de atención al ciudadano así:
Mes enero: 1
Mes febrero: 1 
Mes marzo:1
Mes abril: 1
Mes mayo: 1
Mes junio: 1
Mes julio: 1
Mes agosto: 1
Mes septiembre: en elaboración a fecha de este reporte</t>
  </si>
  <si>
    <t>Se elaboraron dentro de los diez primeros días del mes siguiente al reporte los informes mensuales de atención al ciudadano, obteniendo  así:
Mes enero: 94%
Mes febrero: 84%  
Mes marzo: 82%
Mes abril: 92%
Mes mayo: 89%
Mes junio: 92%
Mes julio: 77%
Mes agosto: 80%
Mes septiembre: en elaboración</t>
  </si>
  <si>
    <t>Elaborar manual de usuario y capacitación, y capacitación en uso de herramienta del centro de relevo</t>
  </si>
  <si>
    <t>Actividad cumplida</t>
  </si>
  <si>
    <t>Acorde con el reporte del Grupo de Comunicaciones, se socializó internamente el informe de atención al ciudadano y  de satisfacción a corte del mes de julio. 
Se publicó en la intranet el 18 de julio de 2018. 
http://institucional.orgsolidarias.gov.co/intranet/en/node/977</t>
  </si>
  <si>
    <t xml:space="preserve">El 28 de septiembre se remitió al Grupo de Planeación a través del aplicativo del sistema de gestión de la calidad la actualización al Manual y protocolo de atención al ciudadano. 
</t>
  </si>
  <si>
    <t xml:space="preserve">Se realizó la modificación de la actividad para realizarse en el último trimestre. </t>
  </si>
  <si>
    <t xml:space="preserve">Se elaboró el informe semestral de atención al ciudadano incluyendo el análisis de la satisfacción y recomendaciones recibidas. </t>
  </si>
  <si>
    <t>Informe remitido a la Dirección Técnica, aprobado por esta y publicado en http://www.orgsolidarias.gov.co/sites/default/files/archivos/Informe%20Primer%20Semestre%202018.pdf</t>
  </si>
  <si>
    <t>La  medición de oportunidad se incluye en los informes mensuales de atención al ciudadano;y se reporta en los indicadores del proceso al sistema de gestión de la calidad, dentro de los diez primeros dias del mes siguiente al reporte.
Mes enero: 9,2 días
Mes febrero: 10,1 días
Mes marzo: 8,7 días
Mes abril: 10,7 días
Mes mayo: 10,6 días
Mes junio:  9,3
Mes julio:  11,8 días
Mes agosto: 12,4 días
Mes septiembre: a presentación de este reporte (5/10/2018) en construcción del indicador</t>
  </si>
  <si>
    <t xml:space="preserve">1. Se reimprimió el folleto del Plan Nacional de Fomento a la Economía Solidaria y Cooperativa Rural (Planfes) para continuar entregándolo en los diferentes proyecto de la Entidad.
2. Se continuó actualizando el espacio Sector Solidario y Paz (Planfes) de la página web institucional.
3. Se editó el video Experienica víctimas Cooiyusan y se publicó en las diferentes redes sociales de la Entidad.
4. Se adelantó campaña en redes sociales de gestión y logros en paz #MasEconomíaSolidaria en el mes de julio con cifras y estadísticas
5. Se elaboraron  artículos para la página web con cifras de gestión en posconflicto.
6. Se elaboraron piezas gráficas para la cartelera digital de la Entidad con cifras de paz. 
</t>
  </si>
  <si>
    <t xml:space="preserve">El Proximo codigo civico se realiza en el mes de noviembre. </t>
  </si>
  <si>
    <t xml:space="preserve">se realizo un foro virtual en la en la página institucional sobre Aportes del sector solidario al Plan Nacional de Desarrollo, publicado en el mes de 26 de septiembre 2018. </t>
  </si>
  <si>
    <t xml:space="preserve">Se cumplió con la entrega de material divulgativo: Revista edición No 30 sobre rendición de cuentas y folletos institucionales, en las diferentes ferias como (ferias de empleo, victimas, congresos, compras locales, foros de empleo, feria nacional del ciudadano y rendición de cuentas de la Entidad el 02 de agosto de 2018…), donde la entidad ha dispuesto un stand, para ser entregado a los ciudadanos que participen activamente.  </t>
  </si>
  <si>
    <t xml:space="preserve">El Grupo de Comunicaciones y Prensa, ha socializado experiencias, a través de la página WEB, YouTube, y programa de Televisón. 
- La Cooperativa Multiactiva Empresarial Integral para el Desarrollo de Uribía.
- Cooiyusan, una cooperativa conformada por mujeres, personas en condición de discapacidad, víctimas y adultos mayores, que a través de la economía solidaria transforman y comercializan productos derivados de la yuca. 
- Conozca la historia de Precooemsol, un grupo de recicladores que transforma el plástico y el cartón en nuevos elementos para cuidar el medio ambiente y las calles de su barrio.
-Experiencia de un grupo de los famosos “coteros”, que hoy descubren los beneficios de la economía solidaria y que deciden echarse al hombro la responsabilidad de sacar adelante su propia empresa y crear la cooperativa Movilizamos. 
- Vea la historia de Apodesan en la bahía de Cispatá, en San Antero (Córdoba) donde varias personas vieron en el creciente turismo de esta región una oportunidad para emprender solidariamente.
- Experiencia que transformó la vida de los asociados de Afrucam, un grupo de personas de Campeche (Atlántico), que se asoció para transformar frutas y verduras.
</t>
  </si>
  <si>
    <t>Medición mensual, 
publicación semestral: 17/07/2018
Publicación anual: 15/01/2018</t>
  </si>
  <si>
    <t>Medición mensual, 
publicación semestral: 17/07/2018
Publicación anual: 15/01/208</t>
  </si>
  <si>
    <t xml:space="preserve">se socializo externamente el informe de atenciona al ciudadano  de satisdacción a corte del mes de julio. 
Se publico en la página WEB el 18 enero  de 2018.
se socializo externamente el informe de atenciona al ciudadano  de satisdacción a corte del mes de julio. 
Se publico en la página WEB el 18 de julio de 2018. 
http://www.orgsolidarias.gov.co/tr%C3%A1mites-y-servicios/atenci%C3%B3n/atenci%C3%B3n-al-ciudadano/resultados-de-mediciones-satisfacci%C3%B3n-ciudadana
se solicitamos Revisar la periodicidad, de acuerdo al componente de atención al ciudadano. </t>
  </si>
  <si>
    <t>Meta Cumplida</t>
  </si>
  <si>
    <t>Meta cumplida</t>
  </si>
  <si>
    <t>La meta se cumple en el 4to trimestre del 2018</t>
  </si>
  <si>
    <r>
      <t xml:space="preserve">Se elaboraron dentro de los diez primeros días del mes siguiente al reporte los informes mensuales de atención al ciudadano así:
Mes enero: 94%
Mes febrero: 84%  
Mes marzo: 82%
Mes abril: 92%
Mes mayo: 89%
Mes junio: 92%
En los primeros 15 días del mes de julio se presentó a la   ciudadanía  la consolidación de los informes del primer semestre.  
</t>
    </r>
    <r>
      <rPr>
        <sz val="11"/>
        <color theme="9" tint="-0.249977111117893"/>
        <rFont val="Calibri"/>
        <family val="2"/>
        <scheme val="minor"/>
      </rPr>
      <t/>
    </r>
  </si>
  <si>
    <t xml:space="preserve">se socializo externamente el informe de atenciona al ciudadano  de satisdacción a corte del mes de julio. 
Se publico en la página WEB el 18 enero  de 2018.
se socializo externamente el informe de atenciona al ciudadano  de satisdacción a corte del mes de julio. 
Se publico en la página WEB el 18 de julio de 2018. 
http://www.orgsolidarias.gov.co/tr%C3%A1mites-y-servicios/atenci%C3%B3n/atenci%C3%B3n-al-ciudadano/resultados-de-mediciones-satisfacci%C3%B3n-ciudadana
</t>
  </si>
  <si>
    <r>
      <t xml:space="preserve">Informe remitido a la Dirección Técnica, aprobado por esta y publicado en http://www.orgsolidarias.gov.co/sites/default/files/archivos/Informe%20Primer%20Semestre%202018.pdf.  
</t>
    </r>
    <r>
      <rPr>
        <sz val="11"/>
        <color theme="9" tint="-0.249977111117893"/>
        <rFont val="Calibri"/>
        <family val="2"/>
        <scheme val="minor"/>
      </rPr>
      <t/>
    </r>
  </si>
  <si>
    <t>Esperado</t>
  </si>
  <si>
    <t xml:space="preserve">En cumplimiento del seguimiento semestral para evaluar la participación de los ciudadanos se realizaron las siguientes actividades y se realizó un informe con la siguiente información. 
1. Foros 
- Encuesta a la ciudadanía respecto al Plan Anticorrupción y atención al ciudadano Organizaciones Solidarias 2018.  
- Foro de Planfes
2. Se realizaron dos encuetas de rendición de cuentas
Encuesta de rendición de cuentas físico y virtual. 
3. Informes de atención al ciudadano 
Publicación y socialización de los informes de atención al ciudadano, donde encontramos la el informe de satisfacción de la ciudadanía, estos se publicaron interno y externo.  </t>
  </si>
  <si>
    <t>De acuerdo con el reporte del Grupo de Planeación: Se levantó y documentó el proceso de atención al ciudadano con los funcionarios del grupo de EducacIón e Investigación.
La Información fue subida al aplicativo ISOLUCION y en este momento se encuentra en estado Borrador para validación  final del lider  del proceso y del  coordinador de planeación  y posterior aprobación por   parte del Comité  de Desempeño institucional.  En este aplicativo ya se encuentra la caracterización y procedimientos
Acorde a la planeación de ejecución de la acción el grupo de educación remitió la información dentro de las fechas esperadas</t>
  </si>
  <si>
    <t>El 27 de septiembre  se reunieron el Grupo de TICs y el Grupo de educación e investigación y se hizo entrega formal del hardware requerido para el tema de centro de relevo, así como la inducción para uso de la herramienta.</t>
  </si>
  <si>
    <t xml:space="preserve">De acuerdo al reporte del Grupo responsable : dentro de esta fase se plantea realización de acciones desde nuestras oficinas y grupos misionales para implementar capacitaciones a los funcionarios desde los programas de bienestar e incentivos en su estrategia de bienestar "Servimos en funcion publica - Felicidad en el trabajo" que a traves del Instituto Nacional para Sordos - Insor se ofrece a los servidores públicos y/o contratistas la oportunidad de participar
en cursos básicos de Lengua de Señas Colombiana (LSC) con enfoque a la atención al ciudadano sordo. De parte del SIEL se pudo recibir manual de implementacion con la que se puede tener un alto grado de efectividad para disponer tecnicamente nuestro punto de atencion para las personas sordas. </t>
  </si>
  <si>
    <t xml:space="preserve">Al corte del informe la oficina de atención al ciudadano no reporta solicitudes provenientes de este tipo de población. </t>
  </si>
  <si>
    <t xml:space="preserve">Se realizó la actividad "PAPOTIPs" liderada por la contratista del grupo de educación para llegar de manera personalizada a los diferentes grupos de trabajo de la entidad, mediante notas que decían: Sabias que? En nuestro protocolo de Atención al ciudadano... e incluian extractos del manual. </t>
  </si>
  <si>
    <t xml:space="preserve">En el marco del Programa Formar para Servir se llevó a cabo la sesión No 10  (10/07/18) orientada al tema de  servicio al ciudadano,  donde se afianzó el procedimiento de gestión de peticiones de acuerdo al reglamento de la Unidad Administrativa Especial de Organizaciones Solidarias. </t>
  </si>
  <si>
    <t>A partir de los insumos obtenidos a través de la matriz de registro  de atención al ciudadano se va a realizar identificación de al menos 20 preguntas poco frecuentes.  La actividad está planeada para ser ejecutada en el mes de octubre</t>
  </si>
  <si>
    <t>Acorde con el reporte del  Grupo de Gestion Humana: Programación la Inducción y Reinducción que se realizará en el mes de Noviembre del año en curso.</t>
  </si>
  <si>
    <t xml:space="preserve">El Grupo de Gestión Humana reporta que teniendo en cuenta los compromisos suscritos y las Competencias Comportamentales, entre ellas "Orientación al Usuario y al Ciudadano", se solicitó a los evaluadores calificar  objetivamente  las conductas asociadas a la Competencia, como son:
.  Atiende y valora las necesidades y peticiones de los usuarios y de ciudadanos en general.
.  Considera las necesidades de los usuarios al diseñar proyectos o servicios.
.  Da respuesta oportuna a las necesidades de los usuarios de conformidad con el servicio que ofrece la entidad.
.  Establece diferentes canales de comunicación con el usuario para conocer sus necesidades y propuestas y responde a las mismas.
.  Reconoce la interdependencia entre su trabajo y el de otros.
</t>
  </si>
  <si>
    <t>El grupo de Gestión Humana reporta que se realizó la Primera Evaluación Parcial por el período comprendido entre el 1 de febrero de 2018 al 31 de julio de 2018, donde se observo que las conductas asociadas a la Competencia de "orientación al Usuario y al Ciudadano" obtuvieron ponderación MUY ALTO y ALTO.</t>
  </si>
  <si>
    <t>El Grupo de Gestión Humana reporta que  continúa fortalecimiento el CODIGO DE INTEGRIDAD, a través de la Intranet y en las inducciones a nuevos servidores públicos de planta y contratistas.</t>
  </si>
  <si>
    <t>El Grupo de Comunicaciones reportó que se socializó externamente el informe de atención al ciudadano y  de satisfacción a corte del mes de julio. 
Se publicó en el siguiente link de la página institucional: 
http://www.orgsolidarias.gov.co/tr%C3%A1mites-y-servicios/atenci%C3%B3n/atenci%C3%B3n-al-ciudadano/resultados-de-mediciones-satisfacci%C3%B3n-ciudadana</t>
  </si>
  <si>
    <t xml:space="preserve">El PNSC programó para el  primer semestre de  2018, la realización de 4 ferias. La Unidad Administrativa de Organizaciones Solidarias participó en las siguientes:
* Feria Manaure (Guajira)17 marzo  : 56 atenciones
* Feria  Necoclí (Antioquia)21 de abril: 72 atenciones 
* Feria Cumaribo (Vichada):  0 atenciones porque la entidad no estaba entre las seleccionadas por el PNSC
*Feria San Vicente Caguán (Meta): 0 atenciones por cancelación de último momento de  comisión por inconvenientes en el desplazamiento.
En total, la entidad  ha participado  en 2 de las 4 ferias realizadas. Para  el segundo semestre se han programado 3 ferías1 
</t>
  </si>
  <si>
    <t>tercer seguimiento a Mapas de riesgo de corrupción</t>
  </si>
  <si>
    <t>Se  efectuó seguimiento a los link a cargo del grupo de educación, se remitió matriz al coordinador del grupo de comunicaciones con el correo 31/08/17</t>
  </si>
  <si>
    <t>DESCRIPCION  AVANCE 4to TRIMESTRE</t>
  </si>
  <si>
    <t xml:space="preserve">El proceso fue diseñado durante la vigencia 2018; en comité directivo de 4 de diciembre se aprobó su inclusión en el sistema de gestión de la calidad.
Se publicó en intranet nota de socialización del nuevo proceso 
</t>
  </si>
  <si>
    <t xml:space="preserve">La coordinación del Grupo de Atención Especial a Poblaciones, reporta: 
Para esta fase se realizaron acciones dentro de los lineamiento y procesos pertinentes al  SIEL (servicio de interpretacion en linea del Centro de Relevos), con la previa recepcion del Manual de Implementacion (recibido de CENTRO DE RELEVOS) se alcanza a desplegar acciones efectivas concernientes a pruebas de la calidad tecnica requerida en la gestion de la oficina de Atencion al ciudadano en nuestro punto de atencion para las personas sordas. En esta medida  en compañia de del Grupo Tecnologias de la informacion se hicieron pruebas tecnicas sobre los equipos de computos; Tablets y vinchas y sobre la conectividad e interaccion con el Centro de Relevos y el entrenamiento con los funcionarios dispuestos para tal mision, que pueda determinar una base de atencion basica especializada para la poblacion de personas sordas.  
</t>
  </si>
  <si>
    <t xml:space="preserve">
Al corte del informe la oficina de atención al ciudadano no reporta solicitudes provenientes de este tipo de población. </t>
  </si>
  <si>
    <t xml:space="preserve">
Se realizó la actividad "PAPOTIPs" liderada por la contratista del grupo de educación para llegar de manera personalizada a los diferentes grupos de trabajo de la entidad, mediante notas que decían: Sabias que? En nuestro protocolo de Atención al ciudadano... e incluian extractos del manual.  Y en el último trimestre se socializa manual y protocolo como parte del nuevo proceso de servicio al ciudadano</t>
  </si>
  <si>
    <t>Se diseñó una estrategia pedagógica para mostarr a los funcionarios de la unidad las preguntas menos frencuentes de los ciudadanos, la actividad se denominó Prgeuntas monstruo, se llevo a cabo en la última semana del mes de octubre y primera del mes de noviembre; se entrego un reocnocimiento a los participantes en el marco de la jornada de icnentivos y estímulos planteada en el marco d ela ruta de la feliciada el 14 de diciembre</t>
  </si>
  <si>
    <t xml:space="preserve">En el desarrollo de la jornada de inducción y reinducción el grupo de getsión humana desarrolló este tema a tarvés deestrategia de representación teatral, donde se mostraron algunos casos con comportamientos en la atención al público, y se reflexionó sobre la importancia de no incurrir en ellas 
</t>
  </si>
  <si>
    <t xml:space="preserve">Reportó la coordinación de gestión humana que: Para la Evaluación Anual (1 de Agosto de 2018 al 31 de enero de 2019) se continuará enfatizando a los evaluadores calificar   y concetas objetivamente  las conductas asociadas a la Competencia, como son:
.  Atiende y valora las necesidades y peticiones de los usuarios y de ciudadanos en general.
.  Considera las necesidades de los usuarios al diseñar proyectos o servicios.
.  Da respuesta oportuna a las necesidades de los usuarios de conformidad con el servicio que ofrece la entidad.
.  Establece diferentes canales de comunicación con el usuario para conocer sus necesidades y propuestas y responde a las mismas.
.  Reconoce la interdependencia entre su trabajo y el de otros.
En el proceso de conoslidación de avances, desde el grupo de educación e invetsigación (a cargo del proceso de servicio al ciudadano) se recomienda para la siguiente vigencia, de dejar esta actividad, cambiar la meta y periodicidad </t>
  </si>
  <si>
    <t xml:space="preserve">Reportó la coordinación del grupo de gestión humana que: Se realizá  entr el 1 y 15 de febrero de 2019, la  Evaluación Anual por el período comprendido entre el 1 de agosto de 2018 al 31 de enero de 2019, enfatizando las evaluaciones de las conductas asociadas a la Competencia de "Orientación al Usuario y al Ciudadano" .
En el proceso de conoslidación de avances, desde el grupo de educación e invetsigación (a cargo del proceso de servicio al ciudadano) se recomienda para la siguiente vigencia, de dejar esta actividad, cambiar la meta y periodicidad </t>
  </si>
  <si>
    <t xml:space="preserve">Reportó la coordinación del grupo de gestión humana: El Grupo de Gestión Humana, realizó actividades de  fortalecimiento el CODIGO DE INTEGRIDAD, a través de la Intranet, inducciones, reinducción, Amor y Amistad, Hallowee, entre otras.
</t>
  </si>
  <si>
    <t xml:space="preserve">Se elaboraron dentro de los diez primeros días del mes siguiente al reporte los informes mensuales de atención al ciudadano así:
Mes enero: 1
Mes febrero: 1 
Mes marzo:1
Mes abril: 1
Mes mayo: 1
Mes junio: 1
Mes julio: 1
Mes agosto: 1
Mes septiembre: 1 
Mes octubre:1
Mes noviembre:1
Mes diciembre:  en elaboración </t>
  </si>
  <si>
    <t xml:space="preserve">El 5 de diciembre se realizó la jornada de encuentro ciudadano a través de dos canales: uno presencial y otro virtual. Se convocó a 49  ciudadanos que fueron atendidos durante el año, y 19 manifestaron disposición por participar en  el espacio.  Ese día asistieron de manera presencial (2)  dos personas y de manera virtual (1)
  </t>
  </si>
  <si>
    <t>Se elaboraron dentro de los diez primeros días del mes siguiente al reporte los informes mensuales de atención al ciudadano, obteniendo  así:
Mes enero: 94%
Mes febrero: 84%  
Mes marzo: 82%
Mes abril: 92%
Mes mayo: 89%
Mes junio: 92%
Mes julio: 77%
Mes agosto: 80%
Mes septiembre: 88%
Mes de octubre:92%
Mes de noviembre: 84%
Mes de diciembre: en elaboración</t>
  </si>
  <si>
    <t>DESCRIPCION AVANCE 4to TRIMESTRE</t>
  </si>
  <si>
    <t xml:space="preserve">En el mes de noviembre, se realizo la producción de un mensaje de código civico, que se envuentra en la carpeta compartida. </t>
  </si>
  <si>
    <t xml:space="preserve">Publicar informe de paz 
Realizar un foro con el tema de PLANFES
Con el fin de recibir las observaciones y sugerencias de la ciudadanía frente a los compromisos de la entidad frente a los acuerdos de paz.  
Publicar los deberes y derechos de los ciudadanos 
Publicar la carta de trato digno a la ciudadanía 
Realizar la socialización de los deberes y derechos a través de las redes sociales 
Adelantar una campaña sobre el respeto 
</t>
  </si>
  <si>
    <t xml:space="preserve">La  medición de oportunidad se incluye en los informes mensuales de atención al ciudadano;y se reporta en los indicadores del proceso al sistema de gestión de la calidad, dentro de los diez primeros dias del mes siguiente al reporte.
Mes enero: 9,2 días
Mes febrero: 10,1 días
Mes marzo: 8,7 días
Mes abril: 10,7 días
Mes mayo: 10,6 días
Mes junio:  9,3
Mes julio:  11,8 días
Mes agosto: 12,4 días
Mes septiembre: 12,4 días
Mes octubre: 12,4 días
Mes noviembre: 12,4 días
Mes diciembre, en elaboración 
</t>
  </si>
  <si>
    <t xml:space="preserve">Se elaboraron dentro de los diez primeros días del mes siguiente al reporte los informes mensuales de atención al ciudadano así:
Mes enero: 94%
Mes febrero: 84%  
Mes marzo: 82%
Mes abril: 92%
Mes mayo: 89%
Mes junio: 92%
Mes julio: 77%
Mes agosto: 80%
Mes septiembre: 88%
Mes de octubre:92%
Mes de noviembre: 84%
Mes de diciembre: en elaboración
</t>
  </si>
  <si>
    <t xml:space="preserve">Manual y protocolo actualizado UAEOS-MN-GEO-001 13/Nov/2018 </t>
  </si>
  <si>
    <t>Se realiza la publicación del inventario de activos en la página web institucional: 
https://www.orgsolidarias.gov.co/Registro-de-Activos-de-informaci%C3%B3n</t>
  </si>
  <si>
    <t>DESCRIPCION DEL AVANCE 4to TRIMESTRE</t>
  </si>
  <si>
    <t>En el Segundo Trimestre Se realizó la revisión de la politica y cumple con lo requerido por la metodología del DAFP,  se ajustará el procedimeinto  y formato de acuerdo  a la Guía para la administración del riesgo 2018</t>
  </si>
  <si>
    <t xml:space="preserve">en el primer semestre Se adelanto la identificación d elos riesgos tomando como referencia el análisis de contexto por proceso (Matrices DOFA), se ha realizó una revisión y ajuste a la identificación de riesgos, redacción, causas y consecuencias de los siguientes procesos:Mediante reuniones con los grupos de trabajo y el líder de cada uno de los procesos, se continuó y concluyo el ejercicio de diligenciamiento de la matriz DOFA de los procesos que no habían realizado el ejercicio la vigencia anterior: 
• Gestión Administrativa
• Gestión Contractual
• Gestión Jurídica
• Gestión Documental
• Pensamiento y Direccionamiento Estratégico
• Programas y Proyectos
• Gestión del Mejoramiento
• Gestión financiera
• Seguimiento y Evaluación 
Esta información es relevante para el análisis de mejoramiento de cada uno de los procesos así como para la actualización de instrumentos como el Manual de Calidad y Mapa de Riesgos de la entidad.
</t>
  </si>
  <si>
    <t xml:space="preserve">En el primer trimestre la Entidad publico la Encuesta de percepcio sobre el componente de  riesgo de ecorrupción http://www.orgsolidarias.gov.co/node/1028
  https://docs.google.com/forms/d/1iRrnbri3QYEN_zt8hXuGqJfJd1d93tBEetif1oOEDQM/viewform?edit_requested=true </t>
  </si>
  <si>
    <t>en el primer semestre No llego ninguna observacion al componente de mapa de riesgos de corrupción, sin embaro la entidad  dejo abierto un canal de comunicación para cualquier comentario u observacion que se pueda presentar</t>
  </si>
  <si>
    <t>En el primer trimestre Se consolidó y publico de la matriz de riesgos de corrupción  y de proceso para consulta de la ciudadanía Consolidación y publicación de la matriz de riesgos de corrupción para consulta de la ciudadanía</t>
  </si>
  <si>
    <t xml:space="preserve">en el segundo trimestre Cada lider de proceso presentó el reporte de seguimeinto y monitoreo a los reiesgos de corrupción con corte a 30 de junio </t>
  </si>
  <si>
    <t xml:space="preserve">en el tercer trimestre Cada lider de proceso presentó el reporte de seguimeinto y monitoreo a los riesgos de corrupción con corte a 30 de junio </t>
  </si>
  <si>
    <t xml:space="preserve">en el cuarto trimestre Cada lider de proceso presentó el reporte de seguimiento y monitoreo a los riesgos de corrupción con corte a 30 de junio </t>
  </si>
  <si>
    <t xml:space="preserve">en el cuarto trimestre se realizo el primer seguimiento de los mapas de riesgo de corrupcion </t>
  </si>
  <si>
    <t xml:space="preserve">en el tercer trimestre se realizo el primer seguimiento de los mapas de riesgo de corrupcion </t>
  </si>
  <si>
    <t xml:space="preserve">en el segundo trimestre se realizo el primer seguimiento de los mapas de riesgo de corrupcion </t>
  </si>
  <si>
    <t xml:space="preserve">corte 31 de Diciembre: el 23 de agosto se implementó el nuevo Sistema Integrado de Información de Acreditación  en la página  web de la entidad. En la misma fecha se modificó la información del trámite en el SUIT y se solicita publicación en la  Función Pública. Se avisó previamente a las entidades acreditadas mediante resolución los cambios y se encuentran haciendo la transición al nuevo sistema. 
</t>
  </si>
  <si>
    <t>en el tercer trimestre se tremitio el informe a la Dirección Técnica, aprobado por esta y publicado en http://www.orgsolidarias.gov.co/sites/default/files/archivos/Informe%20Primer%20Semestre%202018.pdf</t>
  </si>
  <si>
    <t xml:space="preserve">a corte 31 de Diciembre 1. Se reimprimió el folleto del Plan Nacional de Fomento a la Economía Solidaria y Cooperativa Rural (Planfes) para continuar entregándolo en los diferentes proyecto de la Entidad.
2. Se continuó actualizando el espacio Sector Solidario y Paz (Planfes) de la página web institucional.
3. Se editó el video Experienica víctimas Cooiyusan y se publicó en las diferentes redes sociales de la Entidad.
4. Se adelantó campaña en redes sociales de gestión y logros en paz #MasEconomíaSolidaria en el mes de julio con cifras y estadísticas
5. Se elaboraron  artículos para la página web con cifras de gestión en posconflicto.
6. Se elaboraron piezas gráficas para la cartelera digital de la Entidad con cifras de paz. 
</t>
  </si>
  <si>
    <t xml:space="preserve">se da cumplimiento las obligaciones que tiene la entidad en materia de implementación de tareas Acuerdo de paz y los actores para el proceso de rendición de cuentas general, se socializo y publico el documento INFORME DE RENDICIÓN DE CUENTAS CONSTRUCCIÓN DE PAZ, a través de la redes sociales, pagina WEB, revista No 30 de rendición de cuentas y el audiencia pública de rendición de cuentas de la entidad el 02 de agosto de 2018.
Con dos factores que son: Planfes y Reincorporación. 
http://www.orgsolidarias.gov.co/node/1027
http://www.orgsolidarias.gov.co/node/1513
</t>
  </si>
  <si>
    <t>En el primer trimestre Se adelantó audiencia publica sectorial, se publico encuesta e informe institucional, la Audiencia fue transmitida por el canal Institucional en directo http://www.orgsolidarias.gov.co/rendici%C3%B3n-de-cuentas</t>
  </si>
  <si>
    <t xml:space="preserve">en cumplimiento del seguimiento semestral para evaluar la participación de los ciudadanos se realizaron las siguientes actividades y se realizó en el mes de octubre un informe de participacion ciudadana con la siguiente información. 
1. Foro  Aportes del sector solidario al Plan Nacional de Desarrollo 
2. Audiencia publica 
3. El 02 de agosto se realizó Audacia Publica de Rendición de cuentas de la Entidad donde participaron de 254 ciudadanos. 
 </t>
  </si>
  <si>
    <t xml:space="preserve">en el tercer trimestre Se elaboró el informe semestral de atención al ciudadano incluyendo el análisis de la satisfacción y recomendaciones recibidas. 
</t>
  </si>
  <si>
    <t>en el segundo trimestre se cumplio la meta al elaborar y publicar el informe anual de atención como se evidencia en el link  http://www.orgsolidarias.gov.co/tr%C3%A1mites-y-servicios/atenci%C3%B3n/atenci%C3%B3n-al-ciudadano/resultados-de-mediciones-satisfacci%C3%B3n-ciudadana.
Actividad cumplida</t>
  </si>
  <si>
    <t>Meta cumplida en el tercer trimestre con el reporte que se socializó externamente el informe de atención al ciudadano y  de satisfacción a corte del mes de julio. 
Se publicó en el siguiente link de la página institucional: 
http://www.orgsolidarias.gov.co/tr%C3%A1mites-y-servicios/atenci%C3%B3n/atenci%C3%B3n-al-ciudadano/resultados-de-mediciones-satisfacci%C3%B3n-ciudadana</t>
  </si>
  <si>
    <t>en el segundo trimestre se cumplio la meta con la ejecucion de la obra de remodelación en donde se realizó la adecuación de un baño cercano al área de atención al ciudadano y auditorio, en donde se garantiza la accesibilidad universal en los espacios de acceso y atención al ciudadano.</t>
  </si>
  <si>
    <t>Se realizo el seguimiento periodico de revisión a los links publicados y con fecha 19 de diciembre el grupo de comunicaciones remite respuesta a las observaciones correo 19/12/2018</t>
  </si>
  <si>
    <t xml:space="preserve">Durante 2018  la entidad  participó  en 3 de las 7 ferias programadas por el PNSC; sin embargo con la atención de contratistas en las regiones y funcionarios la DDOS reportó atención a los ciudadanos en 36 eventos de promoción. 
Feria Manaure, que reporta un total de 56 atenciones
Feria  Necoclí: 72 atenciones
Feria Garzon: 35 atenciones
</t>
  </si>
  <si>
    <t>se realizaron tres foros 
foro virtual de rendicion de cuentas sector
foro virtiual de rendicion de cuentas institucional
foro virtual en la en la página institucional sobre Aportes del sector solidario al Plan Nacional de Desarrollo</t>
  </si>
  <si>
    <t>en el primer trimestre  se publicaron y socilaizaron resultados de la satisfacción ciudadana, datos vigencia 2017 - http://acreditacion.orgsolidarias.gov.co/intranet/en/node/682
el tercer trimestre  con el reporte del Grupo de Comunicaciones, se socializó internamente el informe de atención al ciudadano y  de satisfacción a corte del mes de julio. 
Se publicó en la intranet el 18 de julio de 2018. 
http://institucional.orgsolidarias.gov.co/intranet/en/node/977</t>
  </si>
  <si>
    <t>Meta cumplida: auditoria de evaluación en la cual se verificó el cumplimiento de la ley 1712 de 2014 y la resolución 3564 de 2015 de MinTIC. Adicionalmente en la auditoría realizada al proceso de Gestión Contractual se evidenciaron falencias en la publicación de la información contractual en la página web de la Unidad, las cuales fueron debidamente reportadas al Director Nacional.</t>
  </si>
  <si>
    <t>Meta cumplida: En la página web institucional podemos encontrar la información relacionada de las entidades acreditadas y con aval en: https://www.orgsolidarias.gov.co/tr%C3%A1mites-y-servicios/listado-de-entidades-acreditadas-y-con-aval, a su vez se encuentra el link que dirige a la página de datos abiertos: https://www.datos.gov.co/Trabajo/Organizaciones-Entidades-Aplicaci-n-SIIA-Acreditad/2tsa-2de2</t>
  </si>
  <si>
    <t>se cumple la meta al tener publicada el 100% de la contratacion de la entidad en el SECOP</t>
  </si>
  <si>
    <t>se Publican el 100% de los  los reportes de avance de la estrategia de GEL en la página de la entidad.https://www.orgsolidarias.gov.co/node/1313</t>
  </si>
  <si>
    <t>La recepción de transferencias primarias inicia a partir del mes de abril, en virtud de las solicitudes que sobre ampliación de la fecha realizaron las áreas. La meta total será cumplida con corte a 30/06/2018
Se publica en la pagina web, los inventarios documentales del material suceptible de eliminación de conformidad con lo establecido en el acuerdo 004 de 2013.
se realiza y publica en la página web las 13 transferencias documentales.</t>
  </si>
  <si>
    <t>se realizó la publicación de inventarios para eliminación documental.
Son publicadas las actas de eliminación correspondiente al material documental para dar de baja del C.D. de la Entidad.
Se realizo la publicación de 6898 ejemplares a dar de baja de los documentos del centro documental de la UAEOS.</t>
  </si>
  <si>
    <t xml:space="preserve">En los primeros 15 días del mes de julio se presenta a la ciudadanía en general la consolidación de los informes de enero a junio
Informe remitido a la Dirección Técnica, aprobado por esta y publicado en http://www.orgsolidarias.gov.co/sites/default/files/archivos/Informe%20Primer%20Semestre%202018.pdf.  
</t>
  </si>
  <si>
    <t>Meta cumplida :
En los primeros 15 días del mes de julio se presenta a la ciudadanía en general la consolidación de los informes de enero a junio
Informe consolidado y publicado enero a diciembre e de atencion al ciudadano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</si>
</sst>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i/>
      <sz val="11"/>
      <color theme="1"/>
      <name val="Calibri"/>
      <family val="2"/>
      <scheme val="minor"/>
    </font>
    <font>
      <i/>
      <sz val="11"/>
      <color theme="1"/>
      <name val="Calibri"/>
      <family val="2"/>
      <scheme val="minor"/>
    </font>
    <font>
      <i/>
      <sz val="11"/>
      <color theme="1"/>
      <name val="Calibri"/>
      <family val="2"/>
    </font>
    <font>
      <i/>
      <sz val="11"/>
      <name val="Calibri"/>
      <family val="2"/>
    </font>
    <font>
      <sz val="10"/>
      <color theme="1"/>
      <name val="Calibri"/>
      <family val="2"/>
      <scheme val="minor"/>
    </font>
    <font>
      <sz val="11"/>
      <color theme="1"/>
      <name val="Calibri"/>
      <family val="2"/>
    </font>
    <font>
      <sz val="10"/>
      <name val="Arial"/>
      <family val="2"/>
    </font>
    <font>
      <sz val="10"/>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10"/>
      <name val="Arial"/>
      <family val="2"/>
    </font>
    <font>
      <sz val="10"/>
      <name val="Arial Narrow"/>
      <family val="2"/>
    </font>
    <font>
      <sz val="12"/>
      <name val="Arial"/>
      <family val="2"/>
    </font>
    <font>
      <u/>
      <sz val="12"/>
      <name val="Arial"/>
      <family val="2"/>
    </font>
    <font>
      <b/>
      <sz val="10"/>
      <color indexed="9"/>
      <name val="Arial Narrow"/>
      <family val="2"/>
    </font>
    <font>
      <sz val="10"/>
      <color indexed="8"/>
      <name val="Arial"/>
      <family val="2"/>
    </font>
    <font>
      <sz val="11"/>
      <color indexed="8"/>
      <name val="Arial"/>
      <family val="2"/>
    </font>
    <font>
      <sz val="12"/>
      <color indexed="8"/>
      <name val="Arial"/>
      <family val="2"/>
    </font>
    <font>
      <b/>
      <sz val="9"/>
      <color indexed="8"/>
      <name val="Arial"/>
      <family val="2"/>
    </font>
    <font>
      <b/>
      <sz val="14"/>
      <name val="Arial"/>
      <family val="2"/>
    </font>
    <font>
      <sz val="11"/>
      <name val="Arial"/>
      <family val="2"/>
    </font>
    <font>
      <b/>
      <sz val="11"/>
      <name val="Arial"/>
      <family val="2"/>
    </font>
    <font>
      <sz val="14"/>
      <name val="Arial"/>
      <family val="2"/>
    </font>
    <font>
      <sz val="12"/>
      <color indexed="81"/>
      <name val="Tahoma"/>
      <family val="2"/>
    </font>
    <font>
      <sz val="10"/>
      <color indexed="81"/>
      <name val="Tahoma"/>
      <family val="2"/>
    </font>
    <font>
      <sz val="9"/>
      <color indexed="81"/>
      <name val="Tahoma"/>
      <family val="2"/>
    </font>
    <font>
      <i/>
      <sz val="14"/>
      <color theme="1"/>
      <name val="Calibri"/>
      <family val="2"/>
      <scheme val="minor"/>
    </font>
    <font>
      <sz val="14"/>
      <color theme="1"/>
      <name val="Arial"/>
      <family val="2"/>
    </font>
    <font>
      <b/>
      <sz val="14"/>
      <color theme="1"/>
      <name val="Arial"/>
      <family val="2"/>
    </font>
    <font>
      <sz val="14"/>
      <color theme="1"/>
      <name val="Calibri"/>
      <family val="2"/>
      <scheme val="minor"/>
    </font>
    <font>
      <i/>
      <sz val="11"/>
      <name val="Calibri"/>
      <family val="2"/>
      <scheme val="minor"/>
    </font>
    <font>
      <b/>
      <i/>
      <sz val="11"/>
      <name val="Calibri"/>
      <family val="2"/>
      <scheme val="minor"/>
    </font>
    <font>
      <i/>
      <sz val="11"/>
      <color rgb="FFFF0000"/>
      <name val="Calibri"/>
      <family val="2"/>
      <scheme val="minor"/>
    </font>
    <font>
      <sz val="11"/>
      <color theme="0"/>
      <name val="Calibri"/>
      <family val="2"/>
      <scheme val="minor"/>
    </font>
    <font>
      <i/>
      <sz val="11"/>
      <color theme="0"/>
      <name val="Calibri"/>
      <family val="2"/>
      <scheme val="minor"/>
    </font>
    <font>
      <b/>
      <sz val="11"/>
      <name val="Calibri"/>
      <family val="2"/>
      <scheme val="minor"/>
    </font>
    <font>
      <b/>
      <sz val="14"/>
      <name val="Calibri"/>
      <family val="2"/>
      <scheme val="minor"/>
    </font>
    <font>
      <b/>
      <sz val="12"/>
      <name val="Calibri"/>
      <family val="2"/>
      <scheme val="minor"/>
    </font>
    <font>
      <sz val="11"/>
      <name val="Calibri"/>
      <family val="2"/>
      <scheme val="minor"/>
    </font>
    <font>
      <sz val="11"/>
      <color theme="9" tint="-0.249977111117893"/>
      <name val="Calibri"/>
      <family val="2"/>
      <scheme val="minor"/>
    </font>
    <font>
      <b/>
      <sz val="9"/>
      <color indexed="81"/>
      <name val="Tahoma"/>
      <family val="2"/>
    </font>
    <font>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indexed="9"/>
        <bgColor indexed="64"/>
      </patternFill>
    </fill>
    <fill>
      <patternFill patternType="solid">
        <fgColor theme="3" tint="0.59999389629810485"/>
        <bgColor indexed="64"/>
      </patternFill>
    </fill>
    <fill>
      <patternFill patternType="solid">
        <fgColor indexed="4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medium">
        <color theme="3"/>
      </left>
      <right/>
      <top/>
      <bottom style="medium">
        <color theme="3"/>
      </bottom>
      <diagonal/>
    </border>
    <border>
      <left style="thin">
        <color theme="3"/>
      </left>
      <right style="medium">
        <color theme="4" tint="-0.24994659260841701"/>
      </right>
      <top/>
      <bottom style="medium">
        <color theme="3"/>
      </bottom>
      <diagonal/>
    </border>
    <border>
      <left style="medium">
        <color theme="4" tint="-0.24994659260841701"/>
      </left>
      <right style="thin">
        <color theme="3"/>
      </right>
      <top/>
      <bottom style="medium">
        <color theme="3"/>
      </bottom>
      <diagonal/>
    </border>
    <border>
      <left/>
      <right/>
      <top/>
      <bottom style="medium">
        <color theme="3"/>
      </bottom>
      <diagonal/>
    </border>
    <border>
      <left style="thin">
        <color theme="3"/>
      </left>
      <right style="thin">
        <color theme="3"/>
      </right>
      <top/>
      <bottom style="medium">
        <color theme="3"/>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thin">
        <color theme="3"/>
      </left>
      <right/>
      <top/>
      <bottom style="thin">
        <color theme="3"/>
      </bottom>
      <diagonal/>
    </border>
    <border>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thin">
        <color theme="3"/>
      </left>
      <right style="thin">
        <color theme="3"/>
      </right>
      <top style="thin">
        <color theme="3"/>
      </top>
      <bottom style="medium">
        <color theme="3"/>
      </bottom>
      <diagonal/>
    </border>
    <border>
      <left style="medium">
        <color theme="3"/>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theme="3"/>
      </top>
      <bottom/>
      <diagonal/>
    </border>
    <border>
      <left/>
      <right style="medium">
        <color theme="3"/>
      </right>
      <top style="medium">
        <color theme="3"/>
      </top>
      <bottom/>
      <diagonal/>
    </border>
    <border>
      <left/>
      <right style="thin">
        <color indexed="64"/>
      </right>
      <top style="medium">
        <color theme="3"/>
      </top>
      <bottom/>
      <diagonal/>
    </border>
    <border>
      <left style="thin">
        <color indexed="64"/>
      </left>
      <right style="thin">
        <color indexed="64"/>
      </right>
      <top style="medium">
        <color theme="3"/>
      </top>
      <bottom/>
      <diagonal/>
    </border>
    <border>
      <left style="thin">
        <color indexed="64"/>
      </left>
      <right/>
      <top style="medium">
        <color theme="3"/>
      </top>
      <bottom/>
      <diagonal/>
    </border>
    <border>
      <left style="thin">
        <color indexed="64"/>
      </left>
      <right style="medium">
        <color theme="3"/>
      </right>
      <top style="medium">
        <color theme="3"/>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3"/>
      </left>
      <right style="medium">
        <color indexed="64"/>
      </right>
      <top style="thin">
        <color theme="3"/>
      </top>
      <bottom/>
      <diagonal/>
    </border>
    <border>
      <left style="thin">
        <color theme="3"/>
      </left>
      <right/>
      <top style="thin">
        <color theme="3"/>
      </top>
      <bottom/>
      <diagonal/>
    </border>
    <border>
      <left style="thin">
        <color theme="3"/>
      </left>
      <right style="thin">
        <color theme="3"/>
      </right>
      <top style="thin">
        <color theme="3"/>
      </top>
      <bottom/>
      <diagonal/>
    </border>
    <border>
      <left style="medium">
        <color indexed="64"/>
      </left>
      <right style="thin">
        <color theme="3"/>
      </right>
      <top style="thin">
        <color theme="3"/>
      </top>
      <bottom/>
      <diagonal/>
    </border>
    <border>
      <left style="thin">
        <color theme="3"/>
      </left>
      <right style="medium">
        <color indexed="64"/>
      </right>
      <top style="thin">
        <color theme="3"/>
      </top>
      <bottom style="thin">
        <color theme="3"/>
      </bottom>
      <diagonal/>
    </border>
    <border>
      <left style="medium">
        <color indexed="64"/>
      </left>
      <right style="thin">
        <color theme="3"/>
      </right>
      <top style="thin">
        <color theme="3"/>
      </top>
      <bottom style="thin">
        <color theme="3"/>
      </bottom>
      <diagonal/>
    </border>
    <border>
      <left style="thin">
        <color theme="3"/>
      </left>
      <right style="medium">
        <color indexed="64"/>
      </right>
      <top/>
      <bottom style="thin">
        <color theme="3"/>
      </bottom>
      <diagonal/>
    </border>
    <border>
      <left style="medium">
        <color indexed="64"/>
      </left>
      <right style="thin">
        <color theme="3"/>
      </right>
      <top/>
      <bottom style="thin">
        <color theme="3"/>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theme="3"/>
      </left>
      <right style="thin">
        <color theme="3"/>
      </right>
      <top/>
      <bottom/>
      <diagonal/>
    </border>
    <border>
      <left/>
      <right/>
      <top style="thin">
        <color theme="3"/>
      </top>
      <bottom style="thin">
        <color theme="3"/>
      </bottom>
      <diagonal/>
    </border>
    <border>
      <left style="thin">
        <color theme="3"/>
      </left>
      <right style="medium">
        <color indexed="64"/>
      </right>
      <top style="medium">
        <color indexed="64"/>
      </top>
      <bottom style="thin">
        <color theme="3"/>
      </bottom>
      <diagonal/>
    </border>
    <border>
      <left style="thin">
        <color theme="3"/>
      </left>
      <right/>
      <top style="medium">
        <color indexed="64"/>
      </top>
      <bottom style="thin">
        <color theme="3"/>
      </bottom>
      <diagonal/>
    </border>
    <border>
      <left style="thin">
        <color theme="3"/>
      </left>
      <right style="thin">
        <color theme="3"/>
      </right>
      <top style="medium">
        <color indexed="64"/>
      </top>
      <bottom style="thin">
        <color theme="3"/>
      </bottom>
      <diagonal/>
    </border>
    <border>
      <left style="thin">
        <color theme="3"/>
      </left>
      <right style="thin">
        <color theme="3"/>
      </right>
      <top style="medium">
        <color indexed="64"/>
      </top>
      <bottom/>
      <diagonal/>
    </border>
    <border>
      <left style="medium">
        <color indexed="64"/>
      </left>
      <right style="thin">
        <color theme="3"/>
      </right>
      <top style="medium">
        <color indexed="64"/>
      </top>
      <bottom style="thin">
        <color theme="3"/>
      </bottom>
      <diagonal/>
    </border>
    <border>
      <left/>
      <right style="thin">
        <color theme="3"/>
      </right>
      <top style="medium">
        <color indexed="64"/>
      </top>
      <bottom style="thin">
        <color theme="3"/>
      </bottom>
      <diagonal/>
    </border>
    <border>
      <left style="medium">
        <color indexed="64"/>
      </left>
      <right style="thin">
        <color theme="3"/>
      </right>
      <top style="medium">
        <color indexed="64"/>
      </top>
      <bottom/>
      <diagonal/>
    </border>
    <border>
      <left style="thin">
        <color theme="3"/>
      </left>
      <right style="medium">
        <color theme="3"/>
      </right>
      <top/>
      <bottom/>
      <diagonal/>
    </border>
    <border>
      <left style="thin">
        <color theme="3"/>
      </left>
      <right/>
      <top/>
      <bottom/>
      <diagonal/>
    </border>
    <border>
      <left style="medium">
        <color theme="3"/>
      </left>
      <right/>
      <top/>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theme="3"/>
      </left>
      <right/>
      <top style="medium">
        <color theme="3"/>
      </top>
      <bottom style="thin">
        <color theme="3"/>
      </bottom>
      <diagonal/>
    </border>
    <border>
      <left style="thin">
        <color indexed="64"/>
      </left>
      <right/>
      <top style="medium">
        <color indexed="64"/>
      </top>
      <bottom/>
      <diagonal/>
    </border>
    <border>
      <left style="thin">
        <color theme="3"/>
      </left>
      <right style="thin">
        <color indexed="64"/>
      </right>
      <top style="thin">
        <color theme="3"/>
      </top>
      <bottom/>
      <diagonal/>
    </border>
    <border>
      <left style="thin">
        <color theme="3"/>
      </left>
      <right style="thin">
        <color indexed="64"/>
      </right>
      <top/>
      <bottom/>
      <diagonal/>
    </border>
    <border>
      <left style="thin">
        <color theme="3"/>
      </left>
      <right style="thin">
        <color indexed="64"/>
      </right>
      <top/>
      <bottom style="thin">
        <color theme="3"/>
      </bottom>
      <diagonal/>
    </border>
  </borders>
  <cellStyleXfs count="4">
    <xf numFmtId="0" fontId="0" fillId="0" borderId="0"/>
    <xf numFmtId="9" fontId="1" fillId="0" borderId="0" applyFont="0" applyFill="0" applyBorder="0" applyAlignment="0" applyProtection="0"/>
    <xf numFmtId="0" fontId="12" fillId="0" borderId="0"/>
    <xf numFmtId="0" fontId="13" fillId="0" borderId="0"/>
  </cellStyleXfs>
  <cellXfs count="409">
    <xf numFmtId="0" fontId="0" fillId="0" borderId="0" xfId="0"/>
    <xf numFmtId="0" fontId="0" fillId="2" borderId="0" xfId="0" applyFill="1"/>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8" fillId="2" borderId="12" xfId="0" applyFont="1" applyFill="1" applyBorder="1" applyAlignment="1">
      <alignment horizontal="justify" vertical="center" wrapText="1"/>
    </xf>
    <xf numFmtId="0" fontId="8" fillId="2" borderId="12" xfId="0" applyFont="1" applyFill="1" applyBorder="1" applyAlignment="1">
      <alignment horizontal="left" vertical="center" wrapText="1"/>
    </xf>
    <xf numFmtId="0" fontId="8" fillId="2" borderId="13" xfId="0" applyFont="1" applyFill="1" applyBorder="1" applyAlignment="1">
      <alignment horizontal="justify" vertical="center" wrapText="1"/>
    </xf>
    <xf numFmtId="14" fontId="9" fillId="0" borderId="1" xfId="0" applyNumberFormat="1" applyFont="1" applyFill="1" applyBorder="1" applyAlignment="1">
      <alignment horizontal="center" vertical="center"/>
    </xf>
    <xf numFmtId="9" fontId="10" fillId="2" borderId="14" xfId="1" applyFont="1" applyFill="1" applyBorder="1" applyAlignment="1" applyProtection="1">
      <alignment horizontal="center" vertical="center"/>
      <protection locked="0"/>
    </xf>
    <xf numFmtId="9" fontId="10" fillId="2" borderId="15" xfId="1" applyFont="1" applyFill="1" applyBorder="1" applyAlignment="1" applyProtection="1">
      <alignment horizontal="center" vertical="center"/>
      <protection locked="0"/>
    </xf>
    <xf numFmtId="9" fontId="10" fillId="2" borderId="15" xfId="1" applyFont="1" applyFill="1" applyBorder="1" applyAlignment="1">
      <alignment horizontal="center" vertical="center"/>
    </xf>
    <xf numFmtId="9" fontId="10" fillId="2" borderId="15" xfId="0" applyNumberFormat="1" applyFont="1" applyFill="1" applyBorder="1" applyAlignment="1">
      <alignment horizontal="center" vertical="center"/>
    </xf>
    <xf numFmtId="0" fontId="2" fillId="2" borderId="18" xfId="0" applyFont="1" applyFill="1" applyBorder="1" applyAlignment="1">
      <alignment horizontal="center" vertical="center" wrapText="1"/>
    </xf>
    <xf numFmtId="0" fontId="8" fillId="2" borderId="18" xfId="0" applyFont="1" applyFill="1" applyBorder="1" applyAlignment="1">
      <alignment horizontal="justify" vertical="center" wrapText="1"/>
    </xf>
    <xf numFmtId="0" fontId="8" fillId="2" borderId="19" xfId="0" applyFont="1" applyFill="1" applyBorder="1" applyAlignment="1">
      <alignment horizontal="justify" vertical="center" wrapText="1"/>
    </xf>
    <xf numFmtId="9" fontId="10" fillId="2" borderId="20" xfId="1" applyFont="1" applyFill="1" applyBorder="1" applyAlignment="1" applyProtection="1">
      <alignment horizontal="center" vertical="center"/>
      <protection locked="0"/>
    </xf>
    <xf numFmtId="9" fontId="10" fillId="2" borderId="18" xfId="1" applyFont="1" applyFill="1" applyBorder="1" applyAlignment="1" applyProtection="1">
      <alignment horizontal="center" vertical="center"/>
      <protection locked="0"/>
    </xf>
    <xf numFmtId="9" fontId="10" fillId="2" borderId="18" xfId="1" applyFont="1" applyFill="1" applyBorder="1" applyAlignment="1">
      <alignment horizontal="center" vertical="center"/>
    </xf>
    <xf numFmtId="9" fontId="10" fillId="2" borderId="18" xfId="0" applyNumberFormat="1" applyFont="1" applyFill="1" applyBorder="1" applyAlignment="1">
      <alignment horizontal="center" vertical="center"/>
    </xf>
    <xf numFmtId="0" fontId="8" fillId="2" borderId="19" xfId="0" applyFont="1" applyFill="1" applyBorder="1" applyAlignment="1">
      <alignment horizontal="justify" vertical="center"/>
    </xf>
    <xf numFmtId="0" fontId="8" fillId="2" borderId="19" xfId="0" applyFont="1" applyFill="1" applyBorder="1" applyAlignment="1">
      <alignment horizontal="center" vertical="center"/>
    </xf>
    <xf numFmtId="14" fontId="8" fillId="2" borderId="1" xfId="0" applyNumberFormat="1" applyFont="1" applyFill="1" applyBorder="1" applyAlignment="1">
      <alignment horizontal="center" vertical="center"/>
    </xf>
    <xf numFmtId="0" fontId="8" fillId="2" borderId="22" xfId="0" applyFont="1" applyFill="1" applyBorder="1" applyAlignment="1">
      <alignment horizontal="justify" vertical="center" wrapText="1"/>
    </xf>
    <xf numFmtId="0" fontId="2" fillId="2" borderId="22" xfId="0" applyFont="1" applyFill="1" applyBorder="1" applyAlignment="1">
      <alignment horizontal="center" vertical="center" wrapText="1"/>
    </xf>
    <xf numFmtId="0" fontId="11" fillId="2" borderId="24" xfId="0" applyFont="1" applyFill="1" applyBorder="1" applyAlignment="1">
      <alignment horizontal="center" vertical="center"/>
    </xf>
    <xf numFmtId="14" fontId="11" fillId="2" borderId="1" xfId="0" applyNumberFormat="1" applyFont="1" applyFill="1" applyBorder="1" applyAlignment="1">
      <alignment horizontal="center" vertical="center"/>
    </xf>
    <xf numFmtId="9" fontId="10" fillId="2" borderId="25" xfId="1" applyFont="1" applyFill="1" applyBorder="1" applyAlignment="1" applyProtection="1">
      <alignment horizontal="center" vertical="center"/>
      <protection locked="0"/>
    </xf>
    <xf numFmtId="9" fontId="10" fillId="2" borderId="22" xfId="1" applyFont="1" applyFill="1" applyBorder="1" applyAlignment="1" applyProtection="1">
      <alignment horizontal="center" vertical="center"/>
      <protection locked="0"/>
    </xf>
    <xf numFmtId="9" fontId="10" fillId="2" borderId="22" xfId="1" applyFont="1" applyFill="1" applyBorder="1" applyAlignment="1">
      <alignment horizontal="center" vertical="center"/>
    </xf>
    <xf numFmtId="9" fontId="10" fillId="2" borderId="22" xfId="0" applyNumberFormat="1" applyFont="1" applyFill="1" applyBorder="1" applyAlignment="1">
      <alignment horizontal="center" vertical="center"/>
    </xf>
    <xf numFmtId="0" fontId="0" fillId="2" borderId="0" xfId="0" applyFill="1" applyAlignment="1">
      <alignment horizontal="center"/>
    </xf>
    <xf numFmtId="0" fontId="13" fillId="0" borderId="27" xfId="3" applyBorder="1" applyProtection="1"/>
    <xf numFmtId="0" fontId="13" fillId="0" borderId="28" xfId="3" applyBorder="1" applyProtection="1"/>
    <xf numFmtId="0" fontId="13" fillId="0" borderId="29" xfId="3" applyBorder="1" applyProtection="1"/>
    <xf numFmtId="0" fontId="13" fillId="0" borderId="0" xfId="3"/>
    <xf numFmtId="0" fontId="14" fillId="0" borderId="30" xfId="3" applyFont="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3" fillId="0" borderId="30" xfId="3" applyBorder="1" applyProtection="1"/>
    <xf numFmtId="0" fontId="15" fillId="4" borderId="0" xfId="3" applyFont="1" applyFill="1" applyBorder="1" applyAlignment="1" applyProtection="1">
      <alignment vertical="center" wrapText="1"/>
    </xf>
    <xf numFmtId="0" fontId="13" fillId="0" borderId="0" xfId="3" applyBorder="1" applyProtection="1"/>
    <xf numFmtId="0" fontId="16" fillId="0" borderId="30" xfId="3" applyFont="1" applyBorder="1" applyAlignment="1" applyProtection="1">
      <alignment horizontal="justify" vertical="top" wrapText="1"/>
    </xf>
    <xf numFmtId="0" fontId="17" fillId="0" borderId="0" xfId="3" applyFont="1" applyBorder="1" applyAlignment="1" applyProtection="1">
      <alignment horizontal="center" vertical="center" wrapText="1"/>
    </xf>
    <xf numFmtId="0" fontId="17" fillId="0" borderId="7" xfId="3" applyFont="1" applyBorder="1" applyAlignment="1" applyProtection="1">
      <alignment horizontal="center" vertical="center" wrapText="1"/>
    </xf>
    <xf numFmtId="0" fontId="15" fillId="0" borderId="0" xfId="3" applyFont="1" applyBorder="1" applyAlignment="1" applyProtection="1">
      <alignment vertical="center" wrapText="1"/>
    </xf>
    <xf numFmtId="0" fontId="15" fillId="0" borderId="0" xfId="3" applyFont="1" applyBorder="1" applyAlignment="1" applyProtection="1">
      <alignment horizontal="right" vertical="center" wrapText="1"/>
    </xf>
    <xf numFmtId="0" fontId="15" fillId="0" borderId="1" xfId="3" applyFont="1" applyFill="1" applyBorder="1" applyAlignment="1" applyProtection="1">
      <alignment horizontal="center" vertical="center" wrapText="1"/>
    </xf>
    <xf numFmtId="0" fontId="13" fillId="0" borderId="7" xfId="3" applyBorder="1" applyProtection="1"/>
    <xf numFmtId="0" fontId="18" fillId="0" borderId="30" xfId="3" applyFont="1" applyBorder="1" applyAlignment="1" applyProtection="1">
      <alignment horizontal="justify" vertical="top" wrapText="1"/>
    </xf>
    <xf numFmtId="0" fontId="19" fillId="4" borderId="0" xfId="3" applyFont="1" applyFill="1" applyBorder="1" applyAlignment="1" applyProtection="1">
      <alignment horizontal="left" vertical="center" wrapText="1"/>
    </xf>
    <xf numFmtId="0" fontId="19" fillId="0" borderId="0" xfId="3" applyFont="1" applyFill="1" applyBorder="1" applyAlignment="1" applyProtection="1">
      <alignment horizontal="left" vertical="center" wrapText="1"/>
    </xf>
    <xf numFmtId="0" fontId="13" fillId="0" borderId="0" xfId="3" applyFill="1" applyBorder="1"/>
    <xf numFmtId="0" fontId="18" fillId="0" borderId="7" xfId="3" applyFont="1" applyFill="1" applyBorder="1" applyAlignment="1" applyProtection="1">
      <alignment horizontal="left" vertical="top" wrapText="1"/>
    </xf>
    <xf numFmtId="0" fontId="15" fillId="4" borderId="0"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15" fillId="0" borderId="30" xfId="3" applyFont="1" applyBorder="1" applyAlignment="1" applyProtection="1">
      <alignment horizontal="left" vertical="center" wrapText="1"/>
    </xf>
    <xf numFmtId="0" fontId="15" fillId="0" borderId="0" xfId="3" applyFont="1" applyBorder="1" applyAlignment="1" applyProtection="1">
      <alignment horizontal="left" vertical="center" wrapText="1"/>
    </xf>
    <xf numFmtId="0" fontId="15" fillId="0" borderId="0" xfId="3" applyFont="1" applyFill="1" applyBorder="1" applyAlignment="1" applyProtection="1">
      <alignment vertical="center" wrapText="1"/>
    </xf>
    <xf numFmtId="0" fontId="12" fillId="0" borderId="0" xfId="3" applyFont="1" applyBorder="1" applyProtection="1"/>
    <xf numFmtId="0" fontId="19" fillId="0" borderId="0" xfId="3" applyFont="1" applyBorder="1" applyAlignment="1" applyProtection="1">
      <alignment horizontal="center" vertical="top" wrapText="1"/>
    </xf>
    <xf numFmtId="0" fontId="19" fillId="0" borderId="0" xfId="3" applyFont="1" applyBorder="1" applyAlignment="1" applyProtection="1">
      <alignment horizontal="left" vertical="top" wrapText="1"/>
    </xf>
    <xf numFmtId="0" fontId="19" fillId="0" borderId="0" xfId="3" applyFont="1" applyBorder="1" applyAlignment="1" applyProtection="1">
      <alignment horizontal="justify" vertical="top" wrapText="1"/>
    </xf>
    <xf numFmtId="0" fontId="19" fillId="0" borderId="7" xfId="3" applyFont="1" applyBorder="1" applyAlignment="1" applyProtection="1">
      <alignment horizontal="justify" vertical="top" wrapText="1"/>
    </xf>
    <xf numFmtId="0" fontId="20" fillId="6" borderId="42" xfId="3" applyFont="1" applyFill="1" applyBorder="1" applyAlignment="1" applyProtection="1">
      <alignment horizontal="center" vertical="center" wrapText="1"/>
    </xf>
    <xf numFmtId="0" fontId="20" fillId="6" borderId="44" xfId="3" applyFont="1" applyFill="1" applyBorder="1" applyAlignment="1" applyProtection="1">
      <alignment horizontal="center" vertical="center" wrapText="1"/>
    </xf>
    <xf numFmtId="0" fontId="21" fillId="4" borderId="8" xfId="3" applyFont="1" applyFill="1" applyBorder="1" applyAlignment="1" applyProtection="1">
      <alignment horizontal="center" vertical="center" wrapText="1"/>
      <protection locked="0"/>
    </xf>
    <xf numFmtId="0" fontId="22" fillId="4" borderId="9" xfId="3" applyFont="1" applyFill="1" applyBorder="1" applyAlignment="1" applyProtection="1">
      <alignment horizontal="left" vertical="center" wrapText="1"/>
      <protection locked="0"/>
    </xf>
    <xf numFmtId="0" fontId="22" fillId="4" borderId="39" xfId="3" applyFont="1" applyFill="1" applyBorder="1" applyAlignment="1" applyProtection="1">
      <alignment horizontal="left" vertical="center" wrapText="1"/>
      <protection locked="0"/>
    </xf>
    <xf numFmtId="0" fontId="22" fillId="4" borderId="39" xfId="3" applyFont="1" applyFill="1" applyBorder="1" applyAlignment="1" applyProtection="1">
      <alignment horizontal="justify" vertical="center" wrapText="1"/>
      <protection locked="0"/>
    </xf>
    <xf numFmtId="14" fontId="22" fillId="0" borderId="39" xfId="3" applyNumberFormat="1" applyFont="1" applyFill="1" applyBorder="1" applyAlignment="1" applyProtection="1">
      <alignment horizontal="left" vertical="center" wrapText="1"/>
      <protection locked="0"/>
    </xf>
    <xf numFmtId="0" fontId="21" fillId="4" borderId="45" xfId="3" applyFont="1" applyFill="1" applyBorder="1" applyAlignment="1" applyProtection="1">
      <alignment horizontal="center" vertical="center" wrapText="1"/>
      <protection locked="0"/>
    </xf>
    <xf numFmtId="0" fontId="21" fillId="4" borderId="46" xfId="3" applyFont="1" applyFill="1" applyBorder="1" applyAlignment="1" applyProtection="1">
      <alignment horizontal="left" vertical="top" wrapText="1"/>
      <protection locked="0"/>
    </xf>
    <xf numFmtId="0" fontId="21" fillId="4" borderId="46" xfId="3" applyFont="1" applyFill="1" applyBorder="1" applyAlignment="1" applyProtection="1">
      <alignment horizontal="center" vertical="center" wrapText="1"/>
      <protection locked="0"/>
    </xf>
    <xf numFmtId="0" fontId="21" fillId="4" borderId="47" xfId="3" applyFont="1" applyFill="1" applyBorder="1" applyAlignment="1" applyProtection="1">
      <alignment horizontal="left" vertical="top" wrapText="1"/>
      <protection locked="0"/>
    </xf>
    <xf numFmtId="0" fontId="16" fillId="0" borderId="0" xfId="3" applyFont="1" applyBorder="1" applyAlignment="1" applyProtection="1">
      <alignment horizontal="justify" vertical="top" wrapText="1"/>
    </xf>
    <xf numFmtId="0" fontId="24" fillId="0" borderId="0" xfId="3" applyFont="1" applyFill="1" applyBorder="1" applyAlignment="1" applyProtection="1">
      <alignment horizontal="justify" vertical="top" wrapText="1"/>
    </xf>
    <xf numFmtId="0" fontId="24" fillId="0" borderId="0" xfId="3" applyFont="1" applyFill="1" applyBorder="1" applyAlignment="1" applyProtection="1">
      <alignment vertical="top" wrapText="1"/>
    </xf>
    <xf numFmtId="0" fontId="24" fillId="0" borderId="7" xfId="3" applyFont="1" applyFill="1" applyBorder="1" applyAlignment="1" applyProtection="1">
      <alignment vertical="top" wrapText="1"/>
    </xf>
    <xf numFmtId="0" fontId="15" fillId="4" borderId="0" xfId="3" applyFont="1" applyFill="1" applyBorder="1" applyAlignment="1" applyProtection="1">
      <alignment horizontal="left" vertical="center" wrapText="1"/>
    </xf>
    <xf numFmtId="0" fontId="26" fillId="0" borderId="0" xfId="3" applyFont="1" applyFill="1" applyBorder="1" applyAlignment="1" applyProtection="1">
      <alignment horizontal="center" vertical="top" wrapText="1"/>
      <protection locked="0"/>
    </xf>
    <xf numFmtId="0" fontId="28" fillId="4" borderId="0" xfId="3" applyFont="1" applyFill="1" applyBorder="1" applyAlignment="1" applyProtection="1">
      <alignment vertical="center" wrapText="1"/>
    </xf>
    <xf numFmtId="0" fontId="26" fillId="0" borderId="0" xfId="3" applyFont="1" applyFill="1" applyBorder="1" applyAlignment="1" applyProtection="1">
      <alignment vertical="top" wrapText="1"/>
    </xf>
    <xf numFmtId="0" fontId="15" fillId="0" borderId="0" xfId="3" applyFont="1" applyFill="1" applyBorder="1" applyAlignment="1" applyProtection="1">
      <alignment horizontal="right" vertical="top" wrapText="1"/>
    </xf>
    <xf numFmtId="0" fontId="15" fillId="0" borderId="7" xfId="3" applyFont="1" applyFill="1" applyBorder="1" applyAlignment="1" applyProtection="1">
      <alignment horizontal="right" vertical="top" wrapText="1"/>
    </xf>
    <xf numFmtId="0" fontId="15" fillId="4" borderId="30" xfId="3" applyFont="1" applyFill="1" applyBorder="1" applyAlignment="1" applyProtection="1">
      <alignment vertical="center" wrapText="1"/>
    </xf>
    <xf numFmtId="0" fontId="20" fillId="4" borderId="50" xfId="3" applyFont="1" applyFill="1" applyBorder="1" applyAlignment="1" applyProtection="1">
      <alignment horizontal="left"/>
    </xf>
    <xf numFmtId="0" fontId="20" fillId="4" borderId="51" xfId="3" applyFont="1" applyFill="1" applyBorder="1" applyAlignment="1" applyProtection="1">
      <alignment horizontal="left"/>
    </xf>
    <xf numFmtId="0" fontId="15" fillId="0" borderId="51" xfId="3" applyFont="1" applyFill="1" applyBorder="1" applyAlignment="1" applyProtection="1">
      <alignment horizontal="left" vertical="top" wrapText="1"/>
    </xf>
    <xf numFmtId="0" fontId="13" fillId="0" borderId="51" xfId="3" applyBorder="1" applyProtection="1"/>
    <xf numFmtId="0" fontId="13" fillId="0" borderId="52" xfId="3" applyBorder="1" applyProtection="1"/>
    <xf numFmtId="0" fontId="20" fillId="4" borderId="0" xfId="3" applyFont="1" applyFill="1" applyBorder="1" applyAlignment="1" applyProtection="1">
      <alignment horizontal="left" vertical="center" wrapText="1"/>
    </xf>
    <xf numFmtId="0" fontId="26" fillId="0" borderId="0" xfId="3" applyFont="1" applyFill="1" applyBorder="1" applyAlignment="1" applyProtection="1">
      <alignment horizontal="justify" vertical="top" wrapText="1"/>
    </xf>
    <xf numFmtId="0" fontId="26" fillId="0" borderId="0" xfId="3" applyFont="1" applyFill="1" applyBorder="1" applyAlignment="1" applyProtection="1">
      <alignment horizontal="left" vertical="top" wrapText="1"/>
    </xf>
    <xf numFmtId="0" fontId="26" fillId="0" borderId="0" xfId="3" applyFont="1" applyFill="1" applyBorder="1" applyAlignment="1" applyProtection="1">
      <alignment horizontal="center" vertical="top" wrapText="1"/>
    </xf>
    <xf numFmtId="0" fontId="26" fillId="0" borderId="7" xfId="3" applyFont="1" applyFill="1" applyBorder="1" applyAlignment="1" applyProtection="1">
      <alignment horizontal="center" vertical="top" wrapText="1"/>
    </xf>
    <xf numFmtId="0" fontId="29" fillId="0" borderId="0" xfId="3" applyFont="1" applyProtection="1"/>
    <xf numFmtId="0" fontId="13" fillId="0" borderId="0" xfId="3" applyProtection="1"/>
    <xf numFmtId="0" fontId="30" fillId="0" borderId="30" xfId="3" applyFont="1" applyBorder="1" applyProtection="1"/>
    <xf numFmtId="0" fontId="31" fillId="0" borderId="0" xfId="3" applyFont="1" applyProtection="1"/>
    <xf numFmtId="0" fontId="30" fillId="0" borderId="0" xfId="3" applyFont="1" applyProtection="1"/>
    <xf numFmtId="0" fontId="30" fillId="0" borderId="0" xfId="3" applyFont="1" applyBorder="1" applyProtection="1"/>
    <xf numFmtId="0" fontId="30" fillId="0" borderId="7" xfId="3" applyFont="1" applyBorder="1" applyProtection="1"/>
    <xf numFmtId="0" fontId="30" fillId="0" borderId="0" xfId="3" applyFont="1"/>
    <xf numFmtId="14" fontId="30" fillId="0" borderId="0" xfId="3" applyNumberFormat="1" applyFont="1" applyAlignment="1" applyProtection="1">
      <alignment horizontal="left"/>
    </xf>
    <xf numFmtId="0" fontId="30" fillId="0" borderId="0" xfId="3" applyFont="1" applyAlignment="1" applyProtection="1">
      <alignment wrapText="1"/>
    </xf>
    <xf numFmtId="0" fontId="13" fillId="0" borderId="50" xfId="3" applyBorder="1" applyProtection="1"/>
    <xf numFmtId="0" fontId="32" fillId="0" borderId="0" xfId="3" applyFont="1" applyProtection="1"/>
    <xf numFmtId="14" fontId="13" fillId="0" borderId="0" xfId="3" applyNumberFormat="1" applyAlignment="1" applyProtection="1">
      <alignment horizontal="left"/>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56"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left" vertical="center" wrapText="1"/>
    </xf>
    <xf numFmtId="9" fontId="10" fillId="0" borderId="14" xfId="1" applyFont="1" applyFill="1" applyBorder="1" applyAlignment="1" applyProtection="1">
      <alignment horizontal="center" vertical="center" wrapText="1"/>
      <protection locked="0"/>
    </xf>
    <xf numFmtId="9" fontId="0" fillId="0" borderId="15" xfId="1" applyFont="1" applyBorder="1" applyAlignment="1" applyProtection="1">
      <alignment horizontal="center" vertical="center"/>
      <protection locked="0"/>
    </xf>
    <xf numFmtId="9" fontId="0" fillId="0" borderId="15" xfId="1" applyFont="1" applyBorder="1" applyAlignment="1">
      <alignment horizontal="center" vertical="center"/>
    </xf>
    <xf numFmtId="9" fontId="7" fillId="0" borderId="16" xfId="1" applyFont="1" applyBorder="1" applyAlignment="1" applyProtection="1">
      <alignment horizontal="justify" vertical="center" wrapText="1"/>
      <protection locked="0"/>
    </xf>
    <xf numFmtId="9" fontId="10" fillId="0" borderId="20" xfId="1" applyFont="1" applyFill="1" applyBorder="1" applyAlignment="1" applyProtection="1">
      <alignment horizontal="center" vertical="center" wrapText="1"/>
      <protection locked="0"/>
    </xf>
    <xf numFmtId="9" fontId="0" fillId="0" borderId="18" xfId="1" applyFont="1" applyBorder="1" applyAlignment="1" applyProtection="1">
      <alignment horizontal="center" vertical="center"/>
      <protection locked="0"/>
    </xf>
    <xf numFmtId="9" fontId="0" fillId="0" borderId="18" xfId="1" applyFont="1" applyBorder="1" applyAlignment="1">
      <alignment horizontal="center" vertical="center"/>
    </xf>
    <xf numFmtId="9" fontId="7" fillId="0" borderId="21" xfId="1" applyFont="1" applyBorder="1" applyAlignment="1" applyProtection="1">
      <alignment horizontal="justify" vertical="center" wrapText="1"/>
      <protection locked="0"/>
    </xf>
    <xf numFmtId="9" fontId="0" fillId="0" borderId="20" xfId="1" applyFont="1" applyBorder="1" applyAlignment="1" applyProtection="1">
      <alignment horizontal="center" vertical="center"/>
      <protection locked="0"/>
    </xf>
    <xf numFmtId="9" fontId="0" fillId="2" borderId="18" xfId="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9" fontId="0" fillId="0" borderId="25" xfId="1" applyFont="1" applyBorder="1" applyAlignment="1" applyProtection="1">
      <alignment horizontal="center" vertical="center"/>
      <protection locked="0"/>
    </xf>
    <xf numFmtId="9" fontId="0" fillId="0" borderId="22" xfId="1" applyFont="1" applyBorder="1" applyAlignment="1" applyProtection="1">
      <alignment horizontal="center" vertical="center"/>
      <protection locked="0"/>
    </xf>
    <xf numFmtId="9" fontId="0" fillId="0" borderId="22" xfId="1" applyFont="1" applyBorder="1" applyAlignment="1">
      <alignment horizontal="center" vertical="center"/>
    </xf>
    <xf numFmtId="9" fontId="7" fillId="0" borderId="26" xfId="1" applyFont="1" applyBorder="1" applyAlignment="1" applyProtection="1">
      <alignment horizontal="justify" vertical="center" wrapText="1"/>
      <protection locked="0"/>
    </xf>
    <xf numFmtId="9" fontId="2" fillId="2" borderId="0" xfId="0" applyNumberFormat="1" applyFont="1" applyFill="1" applyAlignment="1">
      <alignment horizontal="center" vertical="center"/>
    </xf>
    <xf numFmtId="0" fontId="0" fillId="2" borderId="0" xfId="0" applyFill="1" applyAlignment="1">
      <alignment vertical="center"/>
    </xf>
    <xf numFmtId="0" fontId="14" fillId="0" borderId="0" xfId="3" applyFont="1" applyBorder="1" applyAlignment="1" applyProtection="1">
      <alignment horizontal="center" vertical="center" wrapText="1"/>
    </xf>
    <xf numFmtId="0" fontId="7" fillId="2" borderId="0" xfId="0" applyFont="1" applyFill="1"/>
    <xf numFmtId="0" fontId="7" fillId="2" borderId="0" xfId="0" applyFont="1" applyFill="1" applyAlignment="1">
      <alignment horizontal="center"/>
    </xf>
    <xf numFmtId="0" fontId="7" fillId="2" borderId="0" xfId="0" applyFont="1" applyFill="1" applyAlignment="1">
      <alignment horizontal="left"/>
    </xf>
    <xf numFmtId="0" fontId="6" fillId="2" borderId="0" xfId="0" applyFont="1" applyFill="1"/>
    <xf numFmtId="0" fontId="36" fillId="2" borderId="0" xfId="0" applyFont="1" applyFill="1" applyAlignment="1">
      <alignment horizontal="left"/>
    </xf>
    <xf numFmtId="0" fontId="36" fillId="2" borderId="0" xfId="0" applyFont="1" applyFill="1"/>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horizontal="left"/>
    </xf>
    <xf numFmtId="0" fontId="3" fillId="2" borderId="0" xfId="0" applyFont="1" applyFill="1" applyAlignment="1">
      <alignment horizontal="left"/>
    </xf>
    <xf numFmtId="14" fontId="7" fillId="0" borderId="1" xfId="0" applyNumberFormat="1" applyFont="1" applyFill="1" applyBorder="1" applyAlignment="1">
      <alignment horizontal="center" vertical="center" wrapText="1"/>
    </xf>
    <xf numFmtId="0" fontId="41" fillId="7" borderId="0" xfId="0" applyFont="1" applyFill="1" applyBorder="1" applyAlignment="1">
      <alignment horizontal="center" vertical="center"/>
    </xf>
    <xf numFmtId="0" fontId="41" fillId="7" borderId="72" xfId="0" applyFont="1" applyFill="1" applyBorder="1" applyAlignment="1">
      <alignment horizontal="center" vertical="center"/>
    </xf>
    <xf numFmtId="0" fontId="41" fillId="7" borderId="72" xfId="0" applyFont="1" applyFill="1" applyBorder="1" applyAlignment="1">
      <alignment horizontal="center" vertical="center" wrapText="1"/>
    </xf>
    <xf numFmtId="0" fontId="41" fillId="7" borderId="8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0" fillId="2" borderId="14" xfId="1" applyFont="1" applyFill="1" applyBorder="1" applyAlignment="1">
      <alignment horizontal="center" vertical="center"/>
    </xf>
    <xf numFmtId="9" fontId="0" fillId="2" borderId="15" xfId="1" applyFont="1" applyFill="1" applyBorder="1" applyAlignment="1">
      <alignment horizontal="center" vertical="center"/>
    </xf>
    <xf numFmtId="9" fontId="7" fillId="2" borderId="16" xfId="1" applyFont="1" applyFill="1" applyBorder="1" applyAlignment="1">
      <alignment horizontal="justify" vertical="center" wrapText="1"/>
    </xf>
    <xf numFmtId="9" fontId="0" fillId="2" borderId="20" xfId="1" applyFont="1" applyFill="1" applyBorder="1" applyAlignment="1">
      <alignment horizontal="center" vertical="center"/>
    </xf>
    <xf numFmtId="9" fontId="0" fillId="2" borderId="18" xfId="1" applyFont="1" applyFill="1" applyBorder="1" applyAlignment="1">
      <alignment horizontal="center" vertical="center"/>
    </xf>
    <xf numFmtId="9" fontId="7" fillId="2" borderId="21" xfId="1" applyFont="1" applyFill="1" applyBorder="1" applyAlignment="1">
      <alignment horizontal="justify" vertical="center" wrapText="1"/>
    </xf>
    <xf numFmtId="14" fontId="7" fillId="0" borderId="1" xfId="0" applyNumberFormat="1" applyFont="1" applyFill="1" applyBorder="1" applyAlignment="1">
      <alignment horizontal="center" wrapText="1"/>
    </xf>
    <xf numFmtId="0" fontId="7" fillId="0" borderId="18" xfId="0" applyFont="1" applyFill="1" applyBorder="1" applyAlignment="1">
      <alignment horizontal="left" vertical="center" wrapText="1"/>
    </xf>
    <xf numFmtId="0" fontId="7" fillId="0" borderId="18" xfId="0" applyFont="1" applyFill="1" applyBorder="1" applyAlignment="1">
      <alignment horizontal="center" vertical="center" wrapText="1"/>
    </xf>
    <xf numFmtId="9" fontId="0" fillId="2" borderId="25" xfId="1" applyFont="1" applyFill="1" applyBorder="1" applyAlignment="1">
      <alignment horizontal="center" vertical="center"/>
    </xf>
    <xf numFmtId="9" fontId="0" fillId="2" borderId="22" xfId="1" applyFont="1" applyFill="1" applyBorder="1" applyAlignment="1">
      <alignment horizontal="center" vertical="center"/>
    </xf>
    <xf numFmtId="9" fontId="7" fillId="2" borderId="26" xfId="1" applyFont="1" applyFill="1" applyBorder="1" applyAlignment="1">
      <alignment horizontal="justify" vertical="center" wrapText="1"/>
    </xf>
    <xf numFmtId="0" fontId="7" fillId="2" borderId="86" xfId="0" applyFont="1" applyFill="1" applyBorder="1" applyAlignment="1" applyProtection="1">
      <alignment horizontal="justify" vertical="center" wrapText="1"/>
      <protection locked="0"/>
    </xf>
    <xf numFmtId="0" fontId="7" fillId="2" borderId="19" xfId="0" applyFont="1" applyFill="1" applyBorder="1" applyAlignment="1" applyProtection="1">
      <alignment horizontal="justify" vertical="center" wrapText="1"/>
      <protection locked="0"/>
    </xf>
    <xf numFmtId="0" fontId="7" fillId="2" borderId="24" xfId="0" applyFont="1" applyFill="1" applyBorder="1" applyAlignment="1" applyProtection="1">
      <alignment horizontal="justify" vertical="center" wrapText="1"/>
      <protection locked="0"/>
    </xf>
    <xf numFmtId="0" fontId="0" fillId="2" borderId="1" xfId="0" applyFill="1" applyBorder="1" applyAlignment="1">
      <alignment horizontal="center" vertical="center"/>
    </xf>
    <xf numFmtId="0" fontId="0" fillId="8" borderId="1" xfId="0" applyFill="1" applyBorder="1" applyAlignment="1">
      <alignment horizontal="center" vertical="center"/>
    </xf>
    <xf numFmtId="9" fontId="0" fillId="2" borderId="1" xfId="1" applyFont="1" applyFill="1" applyBorder="1" applyAlignment="1">
      <alignment horizontal="center" vertical="center"/>
    </xf>
    <xf numFmtId="0" fontId="0" fillId="5" borderId="1" xfId="0" applyFill="1" applyBorder="1"/>
    <xf numFmtId="0" fontId="18" fillId="0" borderId="0" xfId="3" applyFont="1" applyFill="1" applyBorder="1" applyAlignment="1" applyProtection="1">
      <alignment horizontal="left" vertical="top" wrapText="1"/>
    </xf>
    <xf numFmtId="0" fontId="15" fillId="5" borderId="0" xfId="3" applyFont="1" applyFill="1" applyBorder="1" applyAlignment="1" applyProtection="1">
      <alignment horizontal="center" vertical="center" wrapText="1"/>
    </xf>
    <xf numFmtId="0" fontId="21" fillId="4" borderId="0" xfId="3" applyFont="1" applyFill="1" applyBorder="1" applyAlignment="1" applyProtection="1">
      <alignment horizontal="left" vertical="top" wrapText="1"/>
      <protection locked="0"/>
    </xf>
    <xf numFmtId="164" fontId="27" fillId="4" borderId="0" xfId="3" applyNumberFormat="1" applyFont="1" applyFill="1" applyBorder="1" applyAlignment="1" applyProtection="1">
      <alignment horizontal="center" vertical="center" wrapText="1"/>
      <protection locked="0"/>
    </xf>
    <xf numFmtId="164" fontId="27" fillId="0" borderId="0" xfId="3" applyNumberFormat="1" applyFont="1" applyFill="1" applyBorder="1" applyAlignment="1" applyProtection="1">
      <alignment horizontal="center" vertical="center" wrapText="1"/>
      <protection locked="0"/>
    </xf>
    <xf numFmtId="14" fontId="22" fillId="0" borderId="87" xfId="3" applyNumberFormat="1" applyFont="1" applyFill="1" applyBorder="1" applyAlignment="1" applyProtection="1">
      <alignment horizontal="left" vertical="center" wrapText="1"/>
      <protection locked="0"/>
    </xf>
    <xf numFmtId="0" fontId="0" fillId="5" borderId="70" xfId="0" applyFill="1" applyBorder="1"/>
    <xf numFmtId="9" fontId="0" fillId="2" borderId="70" xfId="1" applyFont="1" applyFill="1" applyBorder="1" applyAlignment="1">
      <alignment horizontal="center" vertical="center"/>
    </xf>
    <xf numFmtId="9" fontId="0" fillId="8" borderId="70" xfId="1" applyFont="1" applyFill="1" applyBorder="1" applyAlignment="1">
      <alignment horizontal="center" vertical="center"/>
    </xf>
    <xf numFmtId="9" fontId="0" fillId="8" borderId="1" xfId="1" applyFont="1" applyFill="1" applyBorder="1" applyAlignment="1">
      <alignment horizontal="center" vertical="center"/>
    </xf>
    <xf numFmtId="0" fontId="0" fillId="0" borderId="1" xfId="0" applyBorder="1"/>
    <xf numFmtId="9" fontId="0" fillId="2" borderId="0" xfId="0" applyNumberFormat="1" applyFill="1"/>
    <xf numFmtId="9" fontId="7" fillId="2" borderId="0" xfId="0" applyNumberFormat="1" applyFont="1" applyFill="1"/>
    <xf numFmtId="9" fontId="0" fillId="0" borderId="1" xfId="0" applyNumberFormat="1" applyBorder="1"/>
    <xf numFmtId="9" fontId="0" fillId="2" borderId="1" xfId="1" applyFont="1" applyFill="1" applyBorder="1" applyAlignment="1">
      <alignment horizontal="center" vertical="center" wrapText="1"/>
    </xf>
    <xf numFmtId="9" fontId="10" fillId="2" borderId="1" xfId="1" applyFont="1" applyFill="1" applyBorder="1" applyAlignment="1">
      <alignment horizontal="left" vertical="center" wrapText="1"/>
    </xf>
    <xf numFmtId="9" fontId="0" fillId="2" borderId="1" xfId="1" applyFont="1" applyFill="1" applyBorder="1" applyAlignment="1">
      <alignment horizontal="left" vertical="center" wrapText="1"/>
    </xf>
    <xf numFmtId="9" fontId="0" fillId="2" borderId="1" xfId="1" applyFont="1" applyFill="1" applyBorder="1" applyAlignment="1">
      <alignment horizontal="justify" vertical="center" wrapText="1"/>
    </xf>
    <xf numFmtId="0" fontId="0" fillId="2" borderId="1" xfId="0" applyFont="1" applyFill="1" applyBorder="1" applyAlignment="1">
      <alignment horizontal="justify" vertical="center" wrapText="1"/>
    </xf>
    <xf numFmtId="10" fontId="0" fillId="0" borderId="1" xfId="0" applyNumberFormat="1" applyBorder="1"/>
    <xf numFmtId="9" fontId="0" fillId="2" borderId="0" xfId="1" applyFont="1" applyFill="1"/>
    <xf numFmtId="9" fontId="21" fillId="4" borderId="0" xfId="3" applyNumberFormat="1" applyFont="1" applyFill="1" applyBorder="1" applyAlignment="1" applyProtection="1">
      <alignment horizontal="left" vertical="top" wrapText="1"/>
      <protection locked="0"/>
    </xf>
    <xf numFmtId="10" fontId="0" fillId="0" borderId="0" xfId="0" applyNumberFormat="1"/>
    <xf numFmtId="9" fontId="2" fillId="0" borderId="1" xfId="0" applyNumberFormat="1" applyFont="1" applyBorder="1"/>
    <xf numFmtId="0" fontId="43" fillId="2" borderId="0" xfId="0" applyFont="1" applyFill="1"/>
    <xf numFmtId="9" fontId="43" fillId="2" borderId="0" xfId="0" applyNumberFormat="1" applyFont="1" applyFill="1"/>
    <xf numFmtId="0" fontId="44" fillId="2" borderId="0" xfId="0" applyFont="1" applyFill="1"/>
    <xf numFmtId="9" fontId="44" fillId="2" borderId="0" xfId="0" applyNumberFormat="1" applyFont="1" applyFill="1"/>
    <xf numFmtId="9" fontId="44" fillId="2" borderId="0" xfId="1" applyFont="1" applyFill="1"/>
    <xf numFmtId="9" fontId="7" fillId="2" borderId="0" xfId="1" applyFont="1" applyFill="1"/>
    <xf numFmtId="10" fontId="7" fillId="2" borderId="0" xfId="0" applyNumberFormat="1" applyFont="1" applyFill="1"/>
    <xf numFmtId="9" fontId="0" fillId="9" borderId="1" xfId="1" applyFont="1" applyFill="1" applyBorder="1" applyAlignment="1">
      <alignment horizontal="center" vertical="center"/>
    </xf>
    <xf numFmtId="0" fontId="41" fillId="7" borderId="81" xfId="0" applyFont="1" applyFill="1" applyBorder="1" applyAlignment="1">
      <alignment horizontal="center" vertical="center"/>
    </xf>
    <xf numFmtId="0" fontId="41" fillId="7" borderId="83" xfId="0" applyFont="1" applyFill="1" applyBorder="1" applyAlignment="1">
      <alignment horizontal="center" vertical="center"/>
    </xf>
    <xf numFmtId="14" fontId="40" fillId="2" borderId="1" xfId="0" applyNumberFormat="1" applyFont="1" applyFill="1" applyBorder="1" applyAlignment="1">
      <alignment horizontal="center" vertical="center" wrapText="1"/>
    </xf>
    <xf numFmtId="0" fontId="40" fillId="2" borderId="76" xfId="0" applyFont="1" applyFill="1" applyBorder="1" applyAlignment="1">
      <alignment horizontal="justify" vertical="center" wrapText="1"/>
    </xf>
    <xf numFmtId="0" fontId="40" fillId="2" borderId="75" xfId="0" applyFont="1" applyFill="1" applyBorder="1" applyAlignment="1">
      <alignment horizontal="justify" vertical="center" wrapText="1"/>
    </xf>
    <xf numFmtId="14" fontId="40" fillId="2" borderId="38" xfId="0" applyNumberFormat="1" applyFont="1" applyFill="1" applyBorder="1" applyAlignment="1">
      <alignment horizontal="center" vertical="center"/>
    </xf>
    <xf numFmtId="0" fontId="40" fillId="2" borderId="79" xfId="0" applyFont="1" applyFill="1" applyBorder="1" applyAlignment="1">
      <alignment horizontal="justify" vertical="center" wrapText="1"/>
    </xf>
    <xf numFmtId="0" fontId="40" fillId="2" borderId="74" xfId="0" applyFont="1" applyFill="1" applyBorder="1" applyAlignment="1">
      <alignment horizontal="center" vertical="center" wrapText="1"/>
    </xf>
    <xf numFmtId="0" fontId="40" fillId="2" borderId="77" xfId="0" applyFont="1" applyFill="1" applyBorder="1" applyAlignment="1">
      <alignment vertical="center" wrapText="1"/>
    </xf>
    <xf numFmtId="0" fontId="40" fillId="2" borderId="77" xfId="0" applyFont="1" applyFill="1" applyBorder="1" applyAlignment="1">
      <alignment horizontal="center" vertical="center" wrapText="1"/>
    </xf>
    <xf numFmtId="0" fontId="40" fillId="2" borderId="20" xfId="0" applyFont="1" applyFill="1" applyBorder="1" applyAlignment="1">
      <alignment horizontal="justify" vertical="center" wrapText="1"/>
    </xf>
    <xf numFmtId="0" fontId="40" fillId="2" borderId="19" xfId="0" applyFont="1" applyFill="1" applyBorder="1" applyAlignment="1">
      <alignment horizontal="justify" vertical="center" wrapText="1"/>
    </xf>
    <xf numFmtId="0" fontId="40" fillId="2" borderId="65" xfId="0" applyFont="1" applyFill="1" applyBorder="1" applyAlignment="1">
      <alignment horizontal="center" vertical="center" wrapText="1"/>
    </xf>
    <xf numFmtId="0" fontId="40" fillId="2" borderId="73" xfId="0" applyFont="1" applyFill="1" applyBorder="1" applyAlignment="1">
      <alignment horizontal="justify" vertical="center" wrapText="1"/>
    </xf>
    <xf numFmtId="14" fontId="40" fillId="2" borderId="38" xfId="0" applyNumberFormat="1" applyFont="1" applyFill="1" applyBorder="1" applyAlignment="1">
      <alignment horizontal="center" vertical="center" wrapText="1"/>
    </xf>
    <xf numFmtId="0" fontId="40" fillId="2" borderId="38" xfId="0" applyFont="1" applyFill="1" applyBorder="1" applyAlignment="1">
      <alignment horizontal="justify" vertical="center" wrapText="1"/>
    </xf>
    <xf numFmtId="0" fontId="40" fillId="2" borderId="1" xfId="0" applyFont="1" applyFill="1" applyBorder="1" applyAlignment="1">
      <alignment horizontal="justify" vertical="center" wrapText="1"/>
    </xf>
    <xf numFmtId="0" fontId="40" fillId="2" borderId="1" xfId="0" applyFont="1" applyFill="1" applyBorder="1" applyAlignment="1">
      <alignment vertical="center" wrapText="1"/>
    </xf>
    <xf numFmtId="0" fontId="40" fillId="2" borderId="59" xfId="0" applyFont="1" applyFill="1" applyBorder="1" applyAlignment="1">
      <alignment horizontal="center" vertical="center" wrapText="1"/>
    </xf>
    <xf numFmtId="0" fontId="40" fillId="2" borderId="70" xfId="0" applyFont="1" applyFill="1" applyBorder="1" applyAlignment="1">
      <alignment vertical="center" wrapText="1"/>
    </xf>
    <xf numFmtId="0" fontId="40" fillId="2" borderId="70" xfId="0" applyFont="1" applyFill="1" applyBorder="1" applyAlignment="1">
      <alignment horizontal="justify" vertical="center" wrapText="1"/>
    </xf>
    <xf numFmtId="0" fontId="40" fillId="2" borderId="42" xfId="0" applyFont="1" applyFill="1" applyBorder="1" applyAlignment="1">
      <alignment vertical="center" wrapText="1"/>
    </xf>
    <xf numFmtId="14" fontId="40" fillId="2" borderId="42" xfId="0" applyNumberFormat="1" applyFont="1" applyFill="1" applyBorder="1" applyAlignment="1">
      <alignment horizontal="center" vertical="center" wrapText="1"/>
    </xf>
    <xf numFmtId="0" fontId="40" fillId="2" borderId="42" xfId="0" applyFont="1" applyFill="1" applyBorder="1" applyAlignment="1">
      <alignment horizontal="justify" vertical="center" wrapText="1"/>
    </xf>
    <xf numFmtId="0" fontId="40" fillId="2" borderId="44" xfId="0" applyFont="1" applyFill="1" applyBorder="1" applyAlignment="1">
      <alignment horizontal="center" vertical="center" wrapText="1"/>
    </xf>
    <xf numFmtId="0" fontId="40" fillId="2" borderId="12" xfId="0" applyFont="1" applyFill="1" applyBorder="1" applyAlignment="1">
      <alignment horizontal="justify" vertical="center" wrapText="1"/>
    </xf>
    <xf numFmtId="0" fontId="40" fillId="2" borderId="12" xfId="0" applyFont="1" applyFill="1" applyBorder="1" applyAlignment="1">
      <alignment horizontal="center" vertical="center" wrapText="1"/>
    </xf>
    <xf numFmtId="0" fontId="40" fillId="2" borderId="18" xfId="0" applyFont="1" applyFill="1" applyBorder="1" applyAlignment="1">
      <alignment horizontal="justify" vertical="center" wrapText="1"/>
    </xf>
    <xf numFmtId="14" fontId="40" fillId="2" borderId="18" xfId="0" applyNumberFormat="1" applyFont="1" applyFill="1" applyBorder="1" applyAlignment="1">
      <alignment horizontal="center" vertical="center" wrapText="1"/>
    </xf>
    <xf numFmtId="0" fontId="40" fillId="2" borderId="63" xfId="0" applyFont="1" applyFill="1" applyBorder="1" applyAlignment="1">
      <alignment horizontal="justify" vertical="center" wrapText="1"/>
    </xf>
    <xf numFmtId="14" fontId="40" fillId="2" borderId="63" xfId="0" applyNumberFormat="1" applyFont="1" applyFill="1" applyBorder="1" applyAlignment="1">
      <alignment horizontal="center" vertical="center" wrapText="1"/>
    </xf>
    <xf numFmtId="0" fontId="40" fillId="2" borderId="46" xfId="0" applyFont="1" applyFill="1" applyBorder="1" applyAlignment="1">
      <alignment horizontal="justify" vertical="center" wrapText="1"/>
    </xf>
    <xf numFmtId="14" fontId="40" fillId="2" borderId="46" xfId="0" applyNumberFormat="1" applyFont="1" applyFill="1" applyBorder="1" applyAlignment="1">
      <alignment horizontal="center" vertical="center" wrapText="1"/>
    </xf>
    <xf numFmtId="0" fontId="41" fillId="2" borderId="80" xfId="0" applyFont="1" applyFill="1" applyBorder="1" applyAlignment="1">
      <alignment horizontal="center" vertical="center" wrapText="1"/>
    </xf>
    <xf numFmtId="0" fontId="45" fillId="2" borderId="76" xfId="0" applyFont="1" applyFill="1" applyBorder="1" applyAlignment="1">
      <alignment horizontal="center" vertical="center" wrapText="1"/>
    </xf>
    <xf numFmtId="0" fontId="45" fillId="2" borderId="77" xfId="0" applyFont="1" applyFill="1" applyBorder="1" applyAlignment="1">
      <alignment horizontal="center" vertical="center" wrapText="1"/>
    </xf>
    <xf numFmtId="0" fontId="45" fillId="2" borderId="63" xfId="0" applyFont="1" applyFill="1" applyBorder="1" applyAlignment="1">
      <alignment horizontal="center" vertical="center" wrapText="1"/>
    </xf>
    <xf numFmtId="14" fontId="40" fillId="2" borderId="72" xfId="0" applyNumberFormat="1" applyFont="1" applyFill="1" applyBorder="1" applyAlignment="1">
      <alignment horizontal="center" vertical="center" wrapText="1"/>
    </xf>
    <xf numFmtId="0" fontId="40" fillId="2" borderId="0" xfId="0" applyFont="1" applyFill="1" applyBorder="1" applyAlignment="1">
      <alignment vertical="center" wrapText="1"/>
    </xf>
    <xf numFmtId="0" fontId="40" fillId="2" borderId="62" xfId="0" applyFont="1" applyFill="1" applyBorder="1" applyAlignment="1">
      <alignment horizontal="justify" vertical="center" wrapText="1"/>
    </xf>
    <xf numFmtId="0" fontId="40" fillId="2" borderId="61" xfId="0" applyFont="1" applyFill="1" applyBorder="1" applyAlignment="1">
      <alignment horizontal="center" vertical="center" wrapText="1"/>
    </xf>
    <xf numFmtId="0" fontId="40" fillId="2" borderId="38" xfId="0" applyFont="1" applyFill="1" applyBorder="1" applyAlignment="1">
      <alignment horizontal="center" vertical="center" wrapText="1"/>
    </xf>
    <xf numFmtId="0" fontId="40" fillId="2" borderId="40" xfId="0" applyFont="1" applyFill="1" applyBorder="1" applyAlignment="1">
      <alignment horizontal="center" vertical="center" wrapText="1"/>
    </xf>
    <xf numFmtId="0" fontId="40" fillId="2" borderId="1" xfId="0" applyFont="1" applyFill="1" applyBorder="1" applyAlignment="1">
      <alignment wrapText="1"/>
    </xf>
    <xf numFmtId="0" fontId="45" fillId="2" borderId="1" xfId="0" applyFont="1" applyFill="1" applyBorder="1" applyAlignment="1">
      <alignment horizontal="center" vertical="center" wrapText="1"/>
    </xf>
    <xf numFmtId="0" fontId="45" fillId="2" borderId="70" xfId="0" applyFont="1" applyFill="1" applyBorder="1" applyAlignment="1">
      <alignment horizontal="center" vertical="center" wrapText="1"/>
    </xf>
    <xf numFmtId="0" fontId="45" fillId="2" borderId="42" xfId="0" applyFont="1" applyFill="1" applyBorder="1" applyAlignment="1">
      <alignment horizontal="center" vertical="center" wrapText="1"/>
    </xf>
    <xf numFmtId="0" fontId="40" fillId="2" borderId="13" xfId="0" applyFont="1" applyFill="1" applyBorder="1" applyAlignment="1">
      <alignment horizontal="justify" vertical="center" wrapText="1"/>
    </xf>
    <xf numFmtId="0" fontId="40" fillId="2" borderId="67" xfId="0" applyFont="1" applyFill="1" applyBorder="1" applyAlignment="1">
      <alignment horizontal="center" vertical="center" wrapText="1"/>
    </xf>
    <xf numFmtId="0" fontId="40" fillId="2" borderId="0" xfId="0" applyFont="1" applyFill="1"/>
    <xf numFmtId="0" fontId="48" fillId="5" borderId="1" xfId="0" applyFont="1" applyFill="1" applyBorder="1"/>
    <xf numFmtId="9" fontId="48" fillId="2" borderId="1" xfId="1" applyFont="1" applyFill="1" applyBorder="1" applyAlignment="1">
      <alignment horizontal="center" vertical="center"/>
    </xf>
    <xf numFmtId="0" fontId="48" fillId="8" borderId="1" xfId="0" applyFont="1" applyFill="1" applyBorder="1" applyAlignment="1">
      <alignment horizontal="center" vertical="center"/>
    </xf>
    <xf numFmtId="9" fontId="48" fillId="2" borderId="1" xfId="0" applyNumberFormat="1" applyFont="1" applyFill="1" applyBorder="1" applyAlignment="1">
      <alignment horizontal="center" vertical="center"/>
    </xf>
    <xf numFmtId="0" fontId="48" fillId="2" borderId="1" xfId="0" applyFont="1" applyFill="1" applyBorder="1" applyAlignment="1">
      <alignment horizontal="center" vertical="center"/>
    </xf>
    <xf numFmtId="9" fontId="48" fillId="8" borderId="1" xfId="1" applyFont="1" applyFill="1" applyBorder="1" applyAlignment="1">
      <alignment horizontal="center" vertical="center"/>
    </xf>
    <xf numFmtId="9" fontId="48" fillId="2" borderId="1" xfId="1" applyNumberFormat="1" applyFont="1" applyFill="1" applyBorder="1" applyAlignment="1">
      <alignment horizontal="center" vertical="center"/>
    </xf>
    <xf numFmtId="9" fontId="48" fillId="8" borderId="1" xfId="0" applyNumberFormat="1" applyFont="1" applyFill="1" applyBorder="1" applyAlignment="1">
      <alignment horizontal="center" vertical="center"/>
    </xf>
    <xf numFmtId="0" fontId="14" fillId="0" borderId="0" xfId="3" applyFont="1" applyBorder="1" applyAlignment="1" applyProtection="1">
      <alignment horizontal="center" vertical="center" wrapText="1"/>
    </xf>
    <xf numFmtId="0" fontId="0" fillId="5" borderId="1" xfId="0" applyFill="1" applyBorder="1" applyAlignment="1">
      <alignment horizontal="center" vertical="center" wrapText="1"/>
    </xf>
    <xf numFmtId="0" fontId="15" fillId="5" borderId="48" xfId="3" applyFont="1" applyFill="1" applyBorder="1" applyAlignment="1" applyProtection="1">
      <alignment horizontal="center" vertical="center" wrapText="1"/>
    </xf>
    <xf numFmtId="0" fontId="0" fillId="5" borderId="1" xfId="0" applyFill="1" applyBorder="1" applyAlignment="1">
      <alignment vertical="center" wrapText="1"/>
    </xf>
    <xf numFmtId="9" fontId="0" fillId="2" borderId="1" xfId="1" applyFont="1" applyFill="1" applyBorder="1" applyAlignment="1">
      <alignment horizontal="justify" vertical="top" wrapText="1"/>
    </xf>
    <xf numFmtId="9" fontId="2" fillId="2" borderId="1" xfId="1" applyFont="1" applyFill="1" applyBorder="1" applyAlignment="1">
      <alignment horizontal="justify" vertical="center" wrapText="1"/>
    </xf>
    <xf numFmtId="9" fontId="48" fillId="2" borderId="1" xfId="1" applyFont="1" applyFill="1" applyBorder="1" applyAlignment="1">
      <alignment horizontal="left" vertical="center" wrapText="1"/>
    </xf>
    <xf numFmtId="0" fontId="0" fillId="2" borderId="1" xfId="0" applyFill="1" applyBorder="1" applyAlignment="1">
      <alignment horizontal="center" vertical="center" wrapText="1"/>
    </xf>
    <xf numFmtId="9" fontId="0" fillId="0" borderId="0" xfId="0" applyNumberFormat="1"/>
    <xf numFmtId="0" fontId="0" fillId="9" borderId="1" xfId="0" applyFill="1" applyBorder="1" applyAlignment="1">
      <alignment horizontal="center" vertical="center"/>
    </xf>
    <xf numFmtId="0" fontId="6" fillId="3" borderId="17" xfId="0" applyFont="1" applyFill="1" applyBorder="1" applyAlignment="1">
      <alignment horizontal="center" vertical="center" wrapText="1"/>
    </xf>
    <xf numFmtId="0" fontId="6" fillId="3" borderId="17"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17" xfId="0" applyFont="1" applyFill="1" applyBorder="1" applyAlignment="1">
      <alignment horizontal="center"/>
    </xf>
    <xf numFmtId="0" fontId="0" fillId="5" borderId="70" xfId="0" applyFill="1" applyBorder="1" applyAlignment="1">
      <alignment horizontal="center" vertical="center"/>
    </xf>
    <xf numFmtId="0" fontId="0" fillId="5" borderId="46" xfId="0" applyFill="1" applyBorder="1" applyAlignment="1">
      <alignment horizontal="center" vertical="center"/>
    </xf>
    <xf numFmtId="0" fontId="0" fillId="5" borderId="70" xfId="0" applyFill="1" applyBorder="1" applyAlignment="1">
      <alignment horizontal="center" vertical="center" wrapText="1"/>
    </xf>
    <xf numFmtId="0" fontId="0" fillId="5" borderId="46" xfId="0" applyFill="1" applyBorder="1" applyAlignment="1">
      <alignment horizontal="center" vertical="center" wrapText="1"/>
    </xf>
    <xf numFmtId="0" fontId="0" fillId="5" borderId="31" xfId="0" applyFill="1" applyBorder="1" applyAlignment="1">
      <alignment horizontal="center"/>
    </xf>
    <xf numFmtId="0" fontId="0" fillId="5" borderId="33" xfId="0" applyFill="1" applyBorder="1" applyAlignment="1">
      <alignment horizontal="center"/>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3" borderId="1" xfId="0" applyFont="1" applyFill="1" applyBorder="1" applyAlignment="1">
      <alignment vertical="center"/>
    </xf>
    <xf numFmtId="0" fontId="6" fillId="3" borderId="1" xfId="0" applyFont="1" applyFill="1" applyBorder="1" applyAlignment="1">
      <alignment horizontal="center" vertical="center"/>
    </xf>
    <xf numFmtId="0" fontId="6" fillId="3" borderId="3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0" fillId="5" borderId="70" xfId="0" applyFill="1" applyBorder="1" applyAlignment="1">
      <alignment horizontal="center"/>
    </xf>
    <xf numFmtId="0" fontId="0" fillId="5" borderId="9" xfId="0" applyFill="1" applyBorder="1" applyAlignment="1">
      <alignment horizontal="center"/>
    </xf>
    <xf numFmtId="0" fontId="15" fillId="5" borderId="34" xfId="3" applyFont="1" applyFill="1" applyBorder="1" applyAlignment="1" applyProtection="1">
      <alignment horizontal="center" vertical="center" wrapText="1"/>
    </xf>
    <xf numFmtId="0" fontId="15" fillId="5" borderId="35" xfId="3" applyFont="1" applyFill="1" applyBorder="1" applyAlignment="1" applyProtection="1">
      <alignment horizontal="center" vertical="center" wrapText="1"/>
    </xf>
    <xf numFmtId="0" fontId="15" fillId="5" borderId="36" xfId="3" applyFont="1" applyFill="1" applyBorder="1" applyAlignment="1" applyProtection="1">
      <alignment horizontal="center" vertical="center" wrapText="1"/>
    </xf>
    <xf numFmtId="0" fontId="14" fillId="0" borderId="30" xfId="3" applyFont="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5" fillId="4" borderId="31" xfId="3" applyFont="1" applyFill="1" applyBorder="1" applyAlignment="1" applyProtection="1">
      <alignment horizontal="center" vertical="center" wrapText="1"/>
    </xf>
    <xf numFmtId="0" fontId="15" fillId="4" borderId="32" xfId="3" applyFont="1" applyFill="1" applyBorder="1" applyAlignment="1" applyProtection="1">
      <alignment horizontal="center" vertical="center" wrapText="1"/>
    </xf>
    <xf numFmtId="0" fontId="15" fillId="4" borderId="33" xfId="3" applyFont="1" applyFill="1" applyBorder="1" applyAlignment="1" applyProtection="1">
      <alignment horizontal="center" vertical="center" wrapText="1"/>
    </xf>
    <xf numFmtId="0" fontId="15" fillId="0" borderId="31" xfId="3" applyFont="1" applyBorder="1" applyAlignment="1" applyProtection="1">
      <alignment horizontal="center" vertical="center" wrapText="1"/>
    </xf>
    <xf numFmtId="0" fontId="15" fillId="0" borderId="32" xfId="3" applyFont="1" applyBorder="1" applyAlignment="1" applyProtection="1">
      <alignment horizontal="center" vertical="center" wrapText="1"/>
    </xf>
    <xf numFmtId="0" fontId="15" fillId="0" borderId="33" xfId="3" applyFont="1" applyBorder="1" applyAlignment="1" applyProtection="1">
      <alignment horizontal="center" vertical="center" wrapText="1"/>
    </xf>
    <xf numFmtId="0" fontId="15" fillId="0" borderId="31" xfId="3" applyFont="1" applyFill="1" applyBorder="1" applyAlignment="1" applyProtection="1">
      <alignment horizontal="center" vertical="center" wrapText="1"/>
    </xf>
    <xf numFmtId="0" fontId="15" fillId="0" borderId="32" xfId="3" applyFont="1" applyFill="1" applyBorder="1" applyAlignment="1" applyProtection="1">
      <alignment horizontal="center" vertical="center" wrapText="1"/>
    </xf>
    <xf numFmtId="0" fontId="15" fillId="0" borderId="33" xfId="3" applyFont="1" applyFill="1" applyBorder="1" applyAlignment="1" applyProtection="1">
      <alignment horizontal="center" vertical="center" wrapText="1"/>
    </xf>
    <xf numFmtId="0" fontId="20" fillId="6" borderId="37" xfId="3" applyFont="1" applyFill="1" applyBorder="1" applyAlignment="1" applyProtection="1">
      <alignment horizontal="center" vertical="center" wrapText="1"/>
    </xf>
    <xf numFmtId="0" fontId="20" fillId="6" borderId="41" xfId="3" applyFont="1" applyFill="1" applyBorder="1" applyAlignment="1" applyProtection="1">
      <alignment horizontal="center" vertical="center" wrapText="1"/>
    </xf>
    <xf numFmtId="0" fontId="20" fillId="6" borderId="38" xfId="3" applyFont="1" applyFill="1" applyBorder="1" applyAlignment="1" applyProtection="1">
      <alignment horizontal="center" vertical="center" wrapText="1"/>
    </xf>
    <xf numFmtId="0" fontId="20" fillId="6" borderId="42" xfId="3" applyFont="1" applyFill="1" applyBorder="1" applyAlignment="1" applyProtection="1">
      <alignment horizontal="center" vertical="center" wrapText="1"/>
    </xf>
    <xf numFmtId="0" fontId="20" fillId="6" borderId="39" xfId="3" applyFont="1" applyFill="1" applyBorder="1" applyAlignment="1" applyProtection="1">
      <alignment horizontal="center" vertical="center" wrapText="1"/>
    </xf>
    <xf numFmtId="0" fontId="20" fillId="6" borderId="43" xfId="3" applyFont="1" applyFill="1" applyBorder="1" applyAlignment="1" applyProtection="1">
      <alignment horizontal="center" vertical="center" wrapText="1"/>
    </xf>
    <xf numFmtId="0" fontId="30" fillId="0" borderId="0" xfId="3" applyFont="1" applyAlignment="1" applyProtection="1">
      <alignment horizontal="left" wrapText="1"/>
    </xf>
    <xf numFmtId="0" fontId="25" fillId="4" borderId="31" xfId="3" applyFont="1" applyFill="1" applyBorder="1" applyAlignment="1" applyProtection="1">
      <alignment horizontal="center" vertical="center" wrapText="1"/>
    </xf>
    <xf numFmtId="0" fontId="25" fillId="4" borderId="32" xfId="3" applyFont="1" applyFill="1" applyBorder="1" applyAlignment="1" applyProtection="1">
      <alignment horizontal="center" vertical="center" wrapText="1"/>
    </xf>
    <xf numFmtId="0" fontId="25" fillId="4" borderId="33" xfId="3" applyFont="1" applyFill="1" applyBorder="1" applyAlignment="1" applyProtection="1">
      <alignment horizontal="center" vertical="center" wrapText="1"/>
    </xf>
    <xf numFmtId="0" fontId="15" fillId="4" borderId="0" xfId="3" applyFont="1" applyFill="1" applyBorder="1" applyAlignment="1" applyProtection="1">
      <alignment horizontal="right" vertical="center" wrapText="1"/>
    </xf>
    <xf numFmtId="0" fontId="15" fillId="4" borderId="48" xfId="3" applyFont="1" applyFill="1" applyBorder="1" applyAlignment="1" applyProtection="1">
      <alignment horizontal="right" vertical="center" wrapText="1"/>
    </xf>
    <xf numFmtId="164" fontId="27" fillId="4" borderId="31" xfId="3" applyNumberFormat="1" applyFont="1" applyFill="1" applyBorder="1" applyAlignment="1" applyProtection="1">
      <alignment horizontal="center" vertical="center" wrapText="1"/>
      <protection locked="0"/>
    </xf>
    <xf numFmtId="164" fontId="27" fillId="4" borderId="49" xfId="3" applyNumberFormat="1" applyFont="1" applyFill="1" applyBorder="1" applyAlignment="1" applyProtection="1">
      <alignment horizontal="center" vertical="center" wrapText="1"/>
      <protection locked="0"/>
    </xf>
    <xf numFmtId="0" fontId="20" fillId="4" borderId="30" xfId="3" applyFont="1" applyFill="1" applyBorder="1" applyAlignment="1" applyProtection="1">
      <alignment horizontal="left" vertical="center" wrapText="1"/>
    </xf>
    <xf numFmtId="0" fontId="20" fillId="4" borderId="0" xfId="3" applyFont="1" applyFill="1" applyBorder="1" applyAlignment="1" applyProtection="1">
      <alignment horizontal="left" vertical="center" wrapText="1"/>
    </xf>
    <xf numFmtId="0" fontId="12" fillId="0" borderId="31" xfId="3" applyFont="1" applyBorder="1" applyAlignment="1">
      <alignment horizontal="center" vertical="center" wrapText="1"/>
    </xf>
    <xf numFmtId="0" fontId="13" fillId="0" borderId="32" xfId="3" applyBorder="1" applyAlignment="1">
      <alignment horizontal="center" vertical="center"/>
    </xf>
    <xf numFmtId="0" fontId="13" fillId="0" borderId="33" xfId="3" applyBorder="1" applyAlignment="1">
      <alignment horizontal="center" vertical="center"/>
    </xf>
    <xf numFmtId="164" fontId="27" fillId="0" borderId="31" xfId="3" applyNumberFormat="1" applyFont="1" applyFill="1" applyBorder="1" applyAlignment="1" applyProtection="1">
      <alignment horizontal="center" vertical="center" wrapText="1"/>
      <protection locked="0"/>
    </xf>
    <xf numFmtId="164" fontId="27" fillId="0" borderId="49" xfId="3" applyNumberFormat="1" applyFont="1" applyFill="1" applyBorder="1" applyAlignment="1" applyProtection="1">
      <alignment horizontal="center" vertical="center" wrapText="1"/>
      <protection locked="0"/>
    </xf>
    <xf numFmtId="0" fontId="0" fillId="5" borderId="70" xfId="0" applyFill="1" applyBorder="1" applyAlignment="1">
      <alignment horizontal="center" wrapText="1"/>
    </xf>
    <xf numFmtId="0" fontId="0" fillId="5" borderId="9" xfId="0" applyFill="1" applyBorder="1" applyAlignment="1">
      <alignment horizontal="center" wrapText="1"/>
    </xf>
    <xf numFmtId="0" fontId="20" fillId="6" borderId="40" xfId="3"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6" fillId="2" borderId="1" xfId="0" applyFont="1" applyFill="1" applyBorder="1" applyAlignment="1">
      <alignment horizontal="center" vertical="center"/>
    </xf>
    <xf numFmtId="0" fontId="40" fillId="2" borderId="1" xfId="0" applyFont="1" applyFill="1" applyBorder="1" applyAlignment="1">
      <alignment horizontal="justify" vertical="center" wrapText="1"/>
    </xf>
    <xf numFmtId="0" fontId="40" fillId="2" borderId="42" xfId="0" applyFont="1" applyFill="1" applyBorder="1" applyAlignment="1">
      <alignment horizontal="justify" vertical="center" wrapText="1"/>
    </xf>
    <xf numFmtId="0" fontId="41" fillId="2" borderId="37" xfId="0" applyFont="1" applyFill="1" applyBorder="1" applyAlignment="1">
      <alignment horizontal="center" vertical="center" wrapText="1"/>
    </xf>
    <xf numFmtId="0" fontId="41" fillId="2" borderId="45" xfId="0" applyFont="1" applyFill="1" applyBorder="1" applyAlignment="1">
      <alignment horizontal="center" vertical="center" wrapText="1"/>
    </xf>
    <xf numFmtId="0" fontId="41" fillId="2" borderId="60" xfId="0" applyFont="1" applyFill="1" applyBorder="1" applyAlignment="1">
      <alignment horizontal="center" vertical="center" wrapText="1"/>
    </xf>
    <xf numFmtId="0" fontId="41" fillId="2" borderId="41" xfId="0" applyFont="1" applyFill="1" applyBorder="1" applyAlignment="1">
      <alignment horizontal="center" vertical="center" wrapText="1"/>
    </xf>
    <xf numFmtId="0" fontId="40" fillId="2" borderId="38" xfId="0" applyFont="1" applyFill="1" applyBorder="1" applyAlignment="1">
      <alignment horizontal="center" vertical="center" wrapText="1"/>
    </xf>
    <xf numFmtId="0" fontId="40" fillId="2" borderId="46"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42" xfId="0" applyFont="1" applyFill="1" applyBorder="1" applyAlignment="1">
      <alignment horizontal="center" vertical="center" wrapText="1"/>
    </xf>
    <xf numFmtId="0" fontId="45" fillId="2" borderId="38" xfId="0" applyFont="1" applyFill="1" applyBorder="1" applyAlignment="1">
      <alignment horizontal="center" vertical="center" wrapText="1"/>
    </xf>
    <xf numFmtId="0" fontId="45" fillId="2" borderId="46"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5" fillId="2" borderId="42" xfId="0" applyFont="1" applyFill="1" applyBorder="1" applyAlignment="1">
      <alignment horizontal="center" vertical="center" wrapText="1"/>
    </xf>
    <xf numFmtId="0" fontId="41" fillId="2" borderId="68" xfId="0" applyFont="1" applyFill="1" applyBorder="1" applyAlignment="1">
      <alignment horizontal="center" vertical="center" wrapText="1"/>
    </xf>
    <xf numFmtId="0" fontId="41" fillId="2" borderId="66" xfId="0" applyFont="1" applyFill="1" applyBorder="1" applyAlignment="1">
      <alignment horizontal="center" vertical="center" wrapText="1"/>
    </xf>
    <xf numFmtId="0" fontId="41" fillId="2" borderId="64" xfId="0" applyFont="1" applyFill="1" applyBorder="1" applyAlignment="1">
      <alignment horizontal="center" vertical="center" wrapText="1"/>
    </xf>
    <xf numFmtId="0" fontId="45" fillId="2" borderId="12" xfId="0" applyFont="1" applyFill="1" applyBorder="1" applyAlignment="1">
      <alignment horizontal="center" vertical="center" wrapText="1"/>
    </xf>
    <xf numFmtId="0" fontId="45" fillId="2" borderId="18" xfId="0" applyFont="1" applyFill="1" applyBorder="1" applyAlignment="1">
      <alignment horizontal="center" vertical="center" wrapText="1"/>
    </xf>
    <xf numFmtId="0" fontId="45" fillId="2" borderId="63" xfId="0" applyFont="1" applyFill="1" applyBorder="1" applyAlignment="1">
      <alignment horizontal="center" vertical="center" wrapText="1"/>
    </xf>
    <xf numFmtId="0" fontId="40" fillId="2" borderId="12" xfId="0" applyFont="1" applyFill="1" applyBorder="1" applyAlignment="1">
      <alignment horizontal="justify" vertical="center" wrapText="1"/>
    </xf>
    <xf numFmtId="0" fontId="40" fillId="2" borderId="18" xfId="0" applyFont="1" applyFill="1" applyBorder="1" applyAlignment="1">
      <alignment horizontal="justify" vertical="center" wrapText="1"/>
    </xf>
    <xf numFmtId="0" fontId="40" fillId="2" borderId="63" xfId="0" applyFont="1" applyFill="1" applyBorder="1" applyAlignment="1">
      <alignment horizontal="justify" vertical="center" wrapText="1"/>
    </xf>
    <xf numFmtId="0" fontId="46" fillId="0" borderId="0" xfId="0" applyFont="1" applyAlignment="1">
      <alignment horizontal="center"/>
    </xf>
    <xf numFmtId="0" fontId="47" fillId="3" borderId="34" xfId="0" applyFont="1" applyFill="1" applyBorder="1" applyAlignment="1">
      <alignment horizontal="center" vertical="center"/>
    </xf>
    <xf numFmtId="0" fontId="47" fillId="3" borderId="35" xfId="0" applyFont="1" applyFill="1" applyBorder="1" applyAlignment="1">
      <alignment horizontal="center" vertical="center"/>
    </xf>
    <xf numFmtId="0" fontId="47" fillId="3" borderId="36" xfId="0" applyFont="1" applyFill="1" applyBorder="1" applyAlignment="1">
      <alignment horizontal="center" vertical="center"/>
    </xf>
    <xf numFmtId="0" fontId="41" fillId="2" borderId="78" xfId="0" applyFont="1" applyFill="1" applyBorder="1" applyAlignment="1">
      <alignment horizontal="center" vertical="center" wrapText="1"/>
    </xf>
    <xf numFmtId="0" fontId="41" fillId="7" borderId="81" xfId="0" applyFont="1" applyFill="1" applyBorder="1" applyAlignment="1">
      <alignment horizontal="center" vertical="center"/>
    </xf>
    <xf numFmtId="0" fontId="41" fillId="7" borderId="83" xfId="0" applyFont="1" applyFill="1" applyBorder="1" applyAlignment="1">
      <alignment horizontal="center" vertical="center"/>
    </xf>
    <xf numFmtId="0" fontId="40" fillId="2" borderId="63" xfId="0" applyFont="1" applyFill="1" applyBorder="1" applyAlignment="1">
      <alignment horizontal="center" vertical="center" wrapText="1"/>
    </xf>
    <xf numFmtId="0" fontId="40" fillId="2" borderId="72"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0" fillId="2" borderId="88" xfId="0" applyFont="1" applyFill="1" applyBorder="1" applyAlignment="1">
      <alignment horizontal="center" vertical="center" wrapText="1"/>
    </xf>
    <xf numFmtId="0" fontId="40" fillId="2" borderId="89" xfId="0" applyFont="1" applyFill="1" applyBorder="1" applyAlignment="1">
      <alignment horizontal="center" vertical="center" wrapText="1"/>
    </xf>
    <xf numFmtId="0" fontId="40" fillId="2" borderId="90" xfId="0" applyFont="1" applyFill="1" applyBorder="1" applyAlignment="1">
      <alignment horizontal="center" vertical="center" wrapText="1"/>
    </xf>
    <xf numFmtId="0" fontId="0" fillId="5" borderId="1" xfId="0" applyFill="1" applyBorder="1" applyAlignment="1">
      <alignment horizontal="center" vertical="center" wrapText="1"/>
    </xf>
    <xf numFmtId="0" fontId="40" fillId="2" borderId="70" xfId="0" applyFont="1" applyFill="1" applyBorder="1" applyAlignment="1">
      <alignment horizontal="center" vertical="center" wrapText="1"/>
    </xf>
    <xf numFmtId="0" fontId="41" fillId="2" borderId="71" xfId="0" applyFont="1" applyFill="1" applyBorder="1" applyAlignment="1">
      <alignment horizontal="center" vertical="center" wrapText="1"/>
    </xf>
    <xf numFmtId="0" fontId="41" fillId="2" borderId="8" xfId="0" applyFont="1" applyFill="1" applyBorder="1" applyAlignment="1">
      <alignment horizontal="center" vertical="center" wrapText="1"/>
    </xf>
    <xf numFmtId="0" fontId="41" fillId="2" borderId="69" xfId="0" applyFont="1" applyFill="1" applyBorder="1" applyAlignment="1">
      <alignment horizontal="center" vertical="center" wrapText="1"/>
    </xf>
    <xf numFmtId="0" fontId="40" fillId="2" borderId="38"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8" fillId="5" borderId="70" xfId="0" applyFont="1" applyFill="1" applyBorder="1" applyAlignment="1">
      <alignment horizontal="center" vertical="center" wrapText="1"/>
    </xf>
    <xf numFmtId="0" fontId="48" fillId="5" borderId="46" xfId="0" applyFont="1" applyFill="1" applyBorder="1" applyAlignment="1">
      <alignment horizontal="center" vertical="center" wrapText="1"/>
    </xf>
    <xf numFmtId="0" fontId="48" fillId="5" borderId="70" xfId="0" applyFont="1" applyFill="1" applyBorder="1" applyAlignment="1">
      <alignment horizontal="center" vertical="center"/>
    </xf>
    <xf numFmtId="0" fontId="48" fillId="5" borderId="46" xfId="0" applyFont="1" applyFill="1" applyBorder="1" applyAlignment="1">
      <alignment horizontal="center" vertical="center"/>
    </xf>
    <xf numFmtId="0" fontId="48" fillId="5" borderId="31" xfId="0" applyFont="1" applyFill="1" applyBorder="1" applyAlignment="1">
      <alignment horizontal="center"/>
    </xf>
    <xf numFmtId="0" fontId="48" fillId="5" borderId="33" xfId="0" applyFont="1" applyFill="1" applyBorder="1" applyAlignment="1">
      <alignment horizontal="center"/>
    </xf>
    <xf numFmtId="0" fontId="6" fillId="3" borderId="7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3" fillId="0" borderId="0" xfId="0" applyFont="1" applyFill="1" applyBorder="1" applyAlignment="1">
      <alignment horizontal="center" vertical="center"/>
    </xf>
    <xf numFmtId="0" fontId="6" fillId="3" borderId="84" xfId="0" applyFont="1" applyFill="1" applyBorder="1" applyAlignment="1">
      <alignment horizontal="center" vertical="center"/>
    </xf>
    <xf numFmtId="0" fontId="6" fillId="3" borderId="85" xfId="0" applyFont="1" applyFill="1" applyBorder="1" applyAlignment="1">
      <alignment horizontal="center" vertical="center"/>
    </xf>
    <xf numFmtId="0" fontId="6" fillId="0" borderId="1" xfId="0" applyFont="1" applyFill="1" applyBorder="1" applyAlignment="1">
      <alignment horizontal="center" vertical="center"/>
    </xf>
    <xf numFmtId="0" fontId="0" fillId="5" borderId="32" xfId="0" applyFill="1" applyBorder="1" applyAlignment="1">
      <alignment horizontal="center"/>
    </xf>
    <xf numFmtId="9" fontId="51" fillId="2" borderId="1" xfId="1" applyFont="1" applyFill="1" applyBorder="1" applyAlignment="1">
      <alignment horizontal="left" vertical="center" wrapText="1"/>
    </xf>
    <xf numFmtId="9" fontId="0" fillId="2" borderId="1" xfId="1" applyFont="1" applyFill="1" applyBorder="1" applyAlignment="1">
      <alignment horizontal="left" vertical="center"/>
    </xf>
  </cellXfs>
  <cellStyles count="4">
    <cellStyle name="Normal" xfId="0" builtinId="0"/>
    <cellStyle name="Normal 2" xfId="2"/>
    <cellStyle name="Normal 3" xfId="3"/>
    <cellStyle name="Porcentaje" xfId="1" builtinId="5"/>
  </cellStyles>
  <dxfs count="7">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TOTAL!$C$3</c:f>
              <c:strCache>
                <c:ptCount val="1"/>
                <c:pt idx="0">
                  <c:v>Cumplimiento</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TOTAL!$B$4:$B$8</c:f>
            </c:multiLvlStrRef>
          </c:cat>
          <c:val>
            <c:numRef>
              <c:f>TOTAL!$C$4:$C$8</c:f>
            </c:numRef>
          </c:val>
          <c:extLst xmlns:c16r2="http://schemas.microsoft.com/office/drawing/2015/06/chart">
            <c:ext xmlns:c16="http://schemas.microsoft.com/office/drawing/2014/chart" uri="{C3380CC4-5D6E-409C-BE32-E72D297353CC}">
              <c16:uniqueId val="{00000000-0249-4E18-B3A2-287A22F5C852}"/>
            </c:ext>
          </c:extLst>
        </c:ser>
        <c:dLbls>
          <c:showLegendKey val="0"/>
          <c:showVal val="1"/>
          <c:showCatName val="0"/>
          <c:showSerName val="0"/>
          <c:showPercent val="0"/>
          <c:showBubbleSize val="0"/>
        </c:dLbls>
        <c:gapWidth val="75"/>
        <c:axId val="162860848"/>
        <c:axId val="162861240"/>
      </c:barChart>
      <c:catAx>
        <c:axId val="162860848"/>
        <c:scaling>
          <c:orientation val="minMax"/>
        </c:scaling>
        <c:delete val="0"/>
        <c:axPos val="b"/>
        <c:numFmt formatCode="General" sourceLinked="0"/>
        <c:majorTickMark val="none"/>
        <c:minorTickMark val="none"/>
        <c:tickLblPos val="nextTo"/>
        <c:crossAx val="162861240"/>
        <c:crosses val="autoZero"/>
        <c:auto val="1"/>
        <c:lblAlgn val="ctr"/>
        <c:lblOffset val="100"/>
        <c:noMultiLvlLbl val="0"/>
      </c:catAx>
      <c:valAx>
        <c:axId val="162861240"/>
        <c:scaling>
          <c:orientation val="minMax"/>
        </c:scaling>
        <c:delete val="0"/>
        <c:axPos val="l"/>
        <c:numFmt formatCode="0%" sourceLinked="1"/>
        <c:majorTickMark val="none"/>
        <c:minorTickMark val="none"/>
        <c:tickLblPos val="nextTo"/>
        <c:crossAx val="16286084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s-CO"/>
              <a:t>SEGUIMIENTO PLAN ANTICORRUPCION</a:t>
            </a:r>
          </a:p>
        </c:rich>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TOTAL!$C$27:$C$31</c:f>
              <c:numCache>
                <c:formatCode>0%</c:formatCode>
                <c:ptCount val="5"/>
                <c:pt idx="0">
                  <c:v>1</c:v>
                </c:pt>
                <c:pt idx="1">
                  <c:v>1</c:v>
                </c:pt>
                <c:pt idx="2">
                  <c:v>1</c:v>
                </c:pt>
                <c:pt idx="3">
                  <c:v>1</c:v>
                </c:pt>
                <c:pt idx="4">
                  <c:v>1</c:v>
                </c:pt>
              </c:numCache>
            </c:numRef>
          </c:val>
          <c:extLst xmlns:c16r2="http://schemas.microsoft.com/office/drawing/2015/06/chart">
            <c:ext xmlns:c16="http://schemas.microsoft.com/office/drawing/2014/chart" uri="{C3380CC4-5D6E-409C-BE32-E72D297353CC}">
              <c16:uniqueId val="{00000000-C5E4-4E33-ACBB-66D23F6AAF42}"/>
            </c:ext>
          </c:extLst>
        </c:ser>
        <c:dLbls>
          <c:dLblPos val="outEnd"/>
          <c:showLegendKey val="0"/>
          <c:showVal val="1"/>
          <c:showCatName val="0"/>
          <c:showSerName val="0"/>
          <c:showPercent val="0"/>
          <c:showBubbleSize val="0"/>
        </c:dLbls>
        <c:gapWidth val="164"/>
        <c:overlap val="-22"/>
        <c:axId val="162863984"/>
        <c:axId val="162867120"/>
      </c:barChart>
      <c:catAx>
        <c:axId val="16286398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867120"/>
        <c:crosses val="autoZero"/>
        <c:auto val="1"/>
        <c:lblAlgn val="ctr"/>
        <c:lblOffset val="100"/>
        <c:noMultiLvlLbl val="0"/>
      </c:catAx>
      <c:valAx>
        <c:axId val="16286712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863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TOTAL!$C$26</c:f>
              <c:strCache>
                <c:ptCount val="1"/>
                <c:pt idx="0">
                  <c:v>Cumplimiento</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Pt>
            <c:idx val="1"/>
            <c:invertIfNegative val="0"/>
            <c:bubble3D val="0"/>
            <c:spPr>
              <a:solidFill>
                <a:schemeClr val="accent2">
                  <a:lumMod val="75000"/>
                </a:schemeClr>
              </a:solidFill>
              <a:ln>
                <a:noFill/>
              </a:ln>
              <a:effectLst>
                <a:innerShdw blurRad="114300">
                  <a:schemeClr val="accent1"/>
                </a:innerShdw>
              </a:effectLst>
            </c:spPr>
            <c:extLst xmlns:c16r2="http://schemas.microsoft.com/office/drawing/2015/06/chart">
              <c:ext xmlns:c16="http://schemas.microsoft.com/office/drawing/2014/chart" uri="{C3380CC4-5D6E-409C-BE32-E72D297353CC}">
                <c16:uniqueId val="{00000001-5721-4A76-934E-C48AE800D12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TOTAL!$B$31</c:f>
              <c:strCache>
                <c:ptCount val="1"/>
                <c:pt idx="0">
                  <c:v>Transparencia y Acc. Info</c:v>
                </c:pt>
              </c:strCache>
            </c:strRef>
          </c:cat>
          <c:val>
            <c:numRef>
              <c:f>TOTAL!$C$31</c:f>
              <c:numCache>
                <c:formatCode>0%</c:formatCode>
                <c:ptCount val="1"/>
                <c:pt idx="0">
                  <c:v>1</c:v>
                </c:pt>
              </c:numCache>
            </c:numRef>
          </c:val>
          <c:extLst xmlns:c16r2="http://schemas.microsoft.com/office/drawing/2015/06/chart">
            <c:ext xmlns:c16="http://schemas.microsoft.com/office/drawing/2014/chart" uri="{C3380CC4-5D6E-409C-BE32-E72D297353CC}">
              <c16:uniqueId val="{00000002-5721-4A76-934E-C48AE800D128}"/>
            </c:ext>
          </c:extLst>
        </c:ser>
        <c:ser>
          <c:idx val="1"/>
          <c:order val="1"/>
          <c:tx>
            <c:strRef>
              <c:f>TOTAL!$D$26</c:f>
              <c:strCache>
                <c:ptCount val="1"/>
                <c:pt idx="0">
                  <c:v>Esperado</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TOTAL!$B$31</c:f>
              <c:strCache>
                <c:ptCount val="1"/>
                <c:pt idx="0">
                  <c:v>Transparencia y Acc. Info</c:v>
                </c:pt>
              </c:strCache>
            </c:strRef>
          </c:cat>
          <c:val>
            <c:numRef>
              <c:f>TOTAL!$D$31</c:f>
              <c:numCache>
                <c:formatCode>0%</c:formatCode>
                <c:ptCount val="1"/>
                <c:pt idx="0">
                  <c:v>1</c:v>
                </c:pt>
              </c:numCache>
            </c:numRef>
          </c:val>
          <c:extLst xmlns:c16r2="http://schemas.microsoft.com/office/drawing/2015/06/chart">
            <c:ext xmlns:c16="http://schemas.microsoft.com/office/drawing/2014/chart" uri="{C3380CC4-5D6E-409C-BE32-E72D297353CC}">
              <c16:uniqueId val="{00000003-5721-4A76-934E-C48AE800D128}"/>
            </c:ext>
          </c:extLst>
        </c:ser>
        <c:dLbls>
          <c:showLegendKey val="0"/>
          <c:showVal val="0"/>
          <c:showCatName val="0"/>
          <c:showSerName val="0"/>
          <c:showPercent val="0"/>
          <c:showBubbleSize val="0"/>
        </c:dLbls>
        <c:gapWidth val="164"/>
        <c:overlap val="-22"/>
        <c:axId val="162862024"/>
        <c:axId val="162863200"/>
      </c:barChart>
      <c:catAx>
        <c:axId val="16286202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863200"/>
        <c:crosses val="autoZero"/>
        <c:auto val="1"/>
        <c:lblAlgn val="ctr"/>
        <c:lblOffset val="100"/>
        <c:noMultiLvlLbl val="0"/>
      </c:catAx>
      <c:valAx>
        <c:axId val="16286320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862024"/>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542925</xdr:colOff>
      <xdr:row>1</xdr:row>
      <xdr:rowOff>147637</xdr:rowOff>
    </xdr:from>
    <xdr:to>
      <xdr:col>12</xdr:col>
      <xdr:colOff>542925</xdr:colOff>
      <xdr:row>16</xdr:row>
      <xdr:rowOff>33337</xdr:rowOff>
    </xdr:to>
    <xdr:graphicFrame macro="">
      <xdr:nvGraphicFramePr>
        <xdr:cNvPr id="3" name="2 Gráfico">
          <a:extLst>
            <a:ext uri="{FF2B5EF4-FFF2-40B4-BE49-F238E27FC236}">
              <a16:creationId xmlns:a16="http://schemas.microsoft.com/office/drawing/2014/main" xmlns=""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695325</xdr:colOff>
      <xdr:row>19</xdr:row>
      <xdr:rowOff>176212</xdr:rowOff>
    </xdr:from>
    <xdr:to>
      <xdr:col>13</xdr:col>
      <xdr:colOff>676275</xdr:colOff>
      <xdr:row>34</xdr:row>
      <xdr:rowOff>61912</xdr:rowOff>
    </xdr:to>
    <xdr:graphicFrame macro="">
      <xdr:nvGraphicFramePr>
        <xdr:cNvPr id="4" name="Gráfico 3">
          <a:extLst>
            <a:ext uri="{FF2B5EF4-FFF2-40B4-BE49-F238E27FC236}">
              <a16:creationId xmlns:a16="http://schemas.microsoft.com/office/drawing/2014/main" xmlns=""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442912</xdr:colOff>
      <xdr:row>40</xdr:row>
      <xdr:rowOff>147637</xdr:rowOff>
    </xdr:from>
    <xdr:to>
      <xdr:col>6</xdr:col>
      <xdr:colOff>547687</xdr:colOff>
      <xdr:row>55</xdr:row>
      <xdr:rowOff>33337</xdr:rowOff>
    </xdr:to>
    <xdr:graphicFrame macro="">
      <xdr:nvGraphicFramePr>
        <xdr:cNvPr id="6" name="Gráfico 5">
          <a:extLst>
            <a:ext uri="{FF2B5EF4-FFF2-40B4-BE49-F238E27FC236}">
              <a16:creationId xmlns:a16="http://schemas.microsoft.com/office/drawing/2014/main" xmlns=""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STION%202018/1.%20Pensamiento%20y%20Direccionamiento/Plan%20Anticorrupci&#243;n/Documento%20Definitivo/Racionalizaci&#243;n%20tr&#225;mites%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ESTION%202017\1.%20Pensamiento%20y%20Direccionamiento\Plan%20Anticorrupci&#243;n\Componentes%20PAyAtC\2%20-%20Racionalizaci&#243;n%20tr&#225;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ESTION%202017/1.%20Pensamiento%20y%20Direccionamiento/Plan%20Anticorrupci&#243;n/Componentes%20PAyAtC/2%20-%20Racionalizaci&#243;n%20tr&#225;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cell r="G2" t="str">
            <v>Normativas</v>
          </cell>
          <cell r="Q2" t="str">
            <v>SI</v>
          </cell>
        </row>
        <row r="3">
          <cell r="A3" t="str">
            <v>Nacional</v>
          </cell>
          <cell r="B3" t="str">
            <v>Ambiente y Desarrollo Sostenible</v>
          </cell>
          <cell r="C3" t="str">
            <v>Descentralizado</v>
          </cell>
          <cell r="D3" t="str">
            <v>Antioquia</v>
          </cell>
          <cell r="E3">
            <v>2016</v>
          </cell>
          <cell r="G3" t="str">
            <v>Administrativas</v>
          </cell>
          <cell r="Q3" t="str">
            <v>NO</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H16"/>
  <sheetViews>
    <sheetView topLeftCell="E1" zoomScaleNormal="100" zoomScaleSheetLayoutView="100" workbookViewId="0">
      <selection activeCell="V25" sqref="V25"/>
    </sheetView>
  </sheetViews>
  <sheetFormatPr baseColWidth="10" defaultRowHeight="15" x14ac:dyDescent="0.25"/>
  <cols>
    <col min="1" max="1" width="24.7109375" style="39" customWidth="1"/>
    <col min="2" max="2" width="8.85546875" style="1" customWidth="1"/>
    <col min="3" max="3" width="28.140625" style="1" customWidth="1"/>
    <col min="4" max="4" width="37.5703125" style="1" customWidth="1"/>
    <col min="5" max="5" width="40.42578125" style="1" customWidth="1"/>
    <col min="6" max="6" width="21.5703125" style="1" customWidth="1"/>
    <col min="7" max="7" width="16" style="1" customWidth="1"/>
    <col min="8" max="8" width="15.7109375" style="1" hidden="1" customWidth="1"/>
    <col min="9" max="9" width="12.140625" style="1" hidden="1" customWidth="1"/>
    <col min="10" max="10" width="14.42578125" style="1" hidden="1" customWidth="1"/>
    <col min="11" max="11" width="13.28515625" style="1" hidden="1" customWidth="1"/>
    <col min="12" max="12" width="14.7109375" style="1" hidden="1" customWidth="1"/>
    <col min="13" max="13" width="11.42578125" style="1" hidden="1" customWidth="1"/>
    <col min="14" max="16" width="18.7109375" style="1" hidden="1" customWidth="1"/>
    <col min="17" max="17" width="36.85546875" style="1" hidden="1" customWidth="1"/>
    <col min="18" max="18" width="11.42578125" style="1" customWidth="1"/>
    <col min="19" max="19" width="9.42578125" style="1" customWidth="1"/>
    <col min="20" max="20" width="11.7109375" style="1" customWidth="1"/>
    <col min="21" max="25" width="11.42578125" style="1" customWidth="1"/>
    <col min="26" max="27" width="11.42578125" style="1"/>
    <col min="28" max="28" width="13.28515625" style="1" customWidth="1"/>
    <col min="29" max="29" width="46.42578125" style="1" hidden="1" customWidth="1"/>
    <col min="30" max="31" width="31.85546875" style="212" hidden="1" customWidth="1"/>
    <col min="32" max="32" width="32.5703125" style="212" customWidth="1"/>
    <col min="33" max="16384" width="11.42578125" style="1"/>
  </cols>
  <sheetData>
    <row r="1" spans="1:34" ht="19.5" customHeight="1" x14ac:dyDescent="0.25">
      <c r="A1" s="298" t="s">
        <v>0</v>
      </c>
      <c r="B1" s="298"/>
      <c r="C1" s="298"/>
      <c r="D1" s="298"/>
      <c r="E1" s="298"/>
      <c r="F1" s="298"/>
      <c r="G1" s="298"/>
      <c r="H1" s="298"/>
      <c r="I1" s="298"/>
      <c r="J1" s="298"/>
      <c r="K1" s="298"/>
      <c r="L1" s="298"/>
      <c r="M1" s="298"/>
      <c r="N1" s="298"/>
      <c r="O1" s="298"/>
      <c r="P1" s="298"/>
      <c r="Q1" s="298"/>
    </row>
    <row r="2" spans="1:34" ht="15.75" x14ac:dyDescent="0.25">
      <c r="A2" s="299" t="s">
        <v>1</v>
      </c>
      <c r="B2" s="300"/>
      <c r="C2" s="300"/>
      <c r="D2" s="300"/>
      <c r="E2" s="300"/>
      <c r="F2" s="300"/>
      <c r="G2" s="300"/>
      <c r="H2" s="301" t="s">
        <v>2</v>
      </c>
      <c r="I2" s="301"/>
      <c r="J2" s="301"/>
      <c r="K2" s="301"/>
      <c r="L2" s="301"/>
      <c r="M2" s="301"/>
      <c r="N2" s="301"/>
      <c r="O2" s="301"/>
      <c r="P2" s="301"/>
      <c r="Q2" s="302"/>
      <c r="R2" s="296" t="s">
        <v>291</v>
      </c>
      <c r="S2" s="297"/>
      <c r="T2" s="296" t="s">
        <v>292</v>
      </c>
      <c r="U2" s="297"/>
      <c r="V2" s="296" t="s">
        <v>293</v>
      </c>
      <c r="W2" s="297"/>
      <c r="X2" s="296" t="s">
        <v>294</v>
      </c>
      <c r="Y2" s="297"/>
      <c r="Z2" s="292" t="s">
        <v>297</v>
      </c>
      <c r="AA2" s="292" t="s">
        <v>14</v>
      </c>
      <c r="AB2" s="294" t="s">
        <v>298</v>
      </c>
      <c r="AC2" s="294" t="s">
        <v>309</v>
      </c>
      <c r="AD2" s="294" t="s">
        <v>354</v>
      </c>
      <c r="AE2" s="294" t="s">
        <v>404</v>
      </c>
      <c r="AF2" s="294" t="s">
        <v>466</v>
      </c>
    </row>
    <row r="3" spans="1:34" ht="30.75" thickBot="1" x14ac:dyDescent="0.3">
      <c r="A3" s="2" t="s">
        <v>3</v>
      </c>
      <c r="B3" s="303" t="s">
        <v>4</v>
      </c>
      <c r="C3" s="304"/>
      <c r="D3" s="3" t="s">
        <v>5</v>
      </c>
      <c r="E3" s="4" t="s">
        <v>6</v>
      </c>
      <c r="F3" s="5" t="s">
        <v>7</v>
      </c>
      <c r="G3" s="6" t="s">
        <v>8</v>
      </c>
      <c r="H3" s="7" t="s">
        <v>9</v>
      </c>
      <c r="I3" s="8" t="s">
        <v>10</v>
      </c>
      <c r="J3" s="9" t="s">
        <v>11</v>
      </c>
      <c r="K3" s="10" t="s">
        <v>12</v>
      </c>
      <c r="L3" s="9" t="s">
        <v>13</v>
      </c>
      <c r="M3" s="10" t="s">
        <v>14</v>
      </c>
      <c r="N3" s="10" t="s">
        <v>15</v>
      </c>
      <c r="O3" s="10" t="s">
        <v>16</v>
      </c>
      <c r="P3" s="10" t="s">
        <v>17</v>
      </c>
      <c r="Q3" s="10" t="s">
        <v>18</v>
      </c>
      <c r="R3" s="187" t="s">
        <v>295</v>
      </c>
      <c r="S3" s="187" t="s">
        <v>296</v>
      </c>
      <c r="T3" s="187" t="s">
        <v>295</v>
      </c>
      <c r="U3" s="187" t="s">
        <v>296</v>
      </c>
      <c r="V3" s="187" t="s">
        <v>295</v>
      </c>
      <c r="W3" s="187" t="s">
        <v>296</v>
      </c>
      <c r="X3" s="187" t="s">
        <v>295</v>
      </c>
      <c r="Y3" s="187" t="s">
        <v>296</v>
      </c>
      <c r="Z3" s="293"/>
      <c r="AA3" s="293"/>
      <c r="AB3" s="295"/>
      <c r="AC3" s="295"/>
      <c r="AD3" s="295"/>
      <c r="AE3" s="295"/>
      <c r="AF3" s="295"/>
    </row>
    <row r="4" spans="1:34" ht="115.5" customHeight="1" x14ac:dyDescent="0.25">
      <c r="A4" s="11" t="s">
        <v>19</v>
      </c>
      <c r="B4" s="12" t="s">
        <v>20</v>
      </c>
      <c r="C4" s="13" t="s">
        <v>21</v>
      </c>
      <c r="D4" s="13" t="s">
        <v>22</v>
      </c>
      <c r="E4" s="14" t="s">
        <v>23</v>
      </c>
      <c r="F4" s="15" t="s">
        <v>24</v>
      </c>
      <c r="G4" s="16">
        <v>43252</v>
      </c>
      <c r="H4" s="17"/>
      <c r="I4" s="18"/>
      <c r="J4" s="18"/>
      <c r="K4" s="18"/>
      <c r="L4" s="19">
        <f>SUM(H4:K4)</f>
        <v>0</v>
      </c>
      <c r="M4" s="20">
        <v>1</v>
      </c>
      <c r="N4" s="19">
        <v>8.3299999999999999E-2</v>
      </c>
      <c r="O4" s="19">
        <f>L4/M4</f>
        <v>0</v>
      </c>
      <c r="P4" s="19">
        <f>O4*N4</f>
        <v>0</v>
      </c>
      <c r="Q4" s="181"/>
      <c r="R4" s="184"/>
      <c r="S4" s="185">
        <v>0</v>
      </c>
      <c r="T4" s="184">
        <v>1</v>
      </c>
      <c r="U4" s="185">
        <v>1</v>
      </c>
      <c r="V4" s="184"/>
      <c r="W4" s="185">
        <v>0</v>
      </c>
      <c r="X4" s="184">
        <v>0</v>
      </c>
      <c r="Y4" s="185">
        <v>0</v>
      </c>
      <c r="Z4" s="184">
        <f t="shared" ref="Z4:Z14" si="0">R4+T4+V4+X4</f>
        <v>1</v>
      </c>
      <c r="AA4" s="184">
        <f t="shared" ref="AA4:AA14" si="1">S4+U4+W4+Y4</f>
        <v>1</v>
      </c>
      <c r="AB4" s="186">
        <f>Z4/AA4</f>
        <v>1</v>
      </c>
      <c r="AC4" s="186"/>
      <c r="AD4" s="205" t="s">
        <v>391</v>
      </c>
      <c r="AE4" s="202" t="s">
        <v>423</v>
      </c>
      <c r="AF4" s="204" t="s">
        <v>467</v>
      </c>
    </row>
    <row r="5" spans="1:34" ht="237" customHeight="1" x14ac:dyDescent="0.25">
      <c r="A5" s="288" t="s">
        <v>25</v>
      </c>
      <c r="B5" s="21" t="s">
        <v>26</v>
      </c>
      <c r="C5" s="22" t="s">
        <v>27</v>
      </c>
      <c r="D5" s="22" t="s">
        <v>28</v>
      </c>
      <c r="E5" s="13" t="s">
        <v>29</v>
      </c>
      <c r="F5" s="23" t="s">
        <v>30</v>
      </c>
      <c r="G5" s="16">
        <v>43174</v>
      </c>
      <c r="H5" s="24"/>
      <c r="I5" s="25"/>
      <c r="J5" s="25"/>
      <c r="K5" s="25"/>
      <c r="L5" s="26">
        <f t="shared" ref="L5:L14" si="2">SUM(H5:K5)</f>
        <v>0</v>
      </c>
      <c r="M5" s="27">
        <v>1</v>
      </c>
      <c r="N5" s="26">
        <v>8.3299999999999999E-2</v>
      </c>
      <c r="O5" s="26">
        <f t="shared" ref="O5:O14" si="3">L5/M5</f>
        <v>0</v>
      </c>
      <c r="P5" s="26">
        <f t="shared" ref="P5:P13" si="4">O5*N5</f>
        <v>0</v>
      </c>
      <c r="Q5" s="182"/>
      <c r="R5" s="184">
        <v>1</v>
      </c>
      <c r="S5" s="185">
        <v>1</v>
      </c>
      <c r="T5" s="184"/>
      <c r="U5" s="185">
        <v>0</v>
      </c>
      <c r="V5" s="184"/>
      <c r="W5" s="185">
        <v>0</v>
      </c>
      <c r="X5" s="184">
        <v>0</v>
      </c>
      <c r="Y5" s="185">
        <v>0</v>
      </c>
      <c r="Z5" s="184">
        <f t="shared" si="0"/>
        <v>1</v>
      </c>
      <c r="AA5" s="184">
        <f t="shared" si="1"/>
        <v>1</v>
      </c>
      <c r="AB5" s="186">
        <f t="shared" ref="AB5:AB14" si="5">Z5/AA5</f>
        <v>1</v>
      </c>
      <c r="AC5" s="203" t="s">
        <v>314</v>
      </c>
      <c r="AD5" s="203"/>
      <c r="AE5" s="202" t="s">
        <v>423</v>
      </c>
      <c r="AF5" s="407" t="s">
        <v>468</v>
      </c>
    </row>
    <row r="6" spans="1:34" ht="174.75" customHeight="1" x14ac:dyDescent="0.25">
      <c r="A6" s="291"/>
      <c r="B6" s="21" t="s">
        <v>31</v>
      </c>
      <c r="C6" s="22" t="s">
        <v>32</v>
      </c>
      <c r="D6" s="22" t="s">
        <v>33</v>
      </c>
      <c r="E6" s="13" t="s">
        <v>29</v>
      </c>
      <c r="F6" s="28" t="s">
        <v>34</v>
      </c>
      <c r="G6" s="16">
        <v>43179</v>
      </c>
      <c r="H6" s="24"/>
      <c r="I6" s="25"/>
      <c r="J6" s="25"/>
      <c r="K6" s="25"/>
      <c r="L6" s="26">
        <f t="shared" si="2"/>
        <v>0</v>
      </c>
      <c r="M6" s="27">
        <v>1</v>
      </c>
      <c r="N6" s="26">
        <v>8.3299999999999999E-2</v>
      </c>
      <c r="O6" s="26">
        <f t="shared" si="3"/>
        <v>0</v>
      </c>
      <c r="P6" s="26">
        <f t="shared" si="4"/>
        <v>0</v>
      </c>
      <c r="Q6" s="182"/>
      <c r="R6" s="184">
        <v>1</v>
      </c>
      <c r="S6" s="185">
        <v>1</v>
      </c>
      <c r="T6" s="184"/>
      <c r="U6" s="185">
        <v>0</v>
      </c>
      <c r="V6" s="184"/>
      <c r="W6" s="185">
        <v>0</v>
      </c>
      <c r="X6" s="184">
        <v>0</v>
      </c>
      <c r="Y6" s="185">
        <v>0</v>
      </c>
      <c r="Z6" s="184">
        <f t="shared" si="0"/>
        <v>1</v>
      </c>
      <c r="AA6" s="184">
        <f t="shared" si="1"/>
        <v>1</v>
      </c>
      <c r="AB6" s="186">
        <f t="shared" si="5"/>
        <v>1</v>
      </c>
      <c r="AC6" s="13" t="s">
        <v>317</v>
      </c>
      <c r="AD6" s="13"/>
      <c r="AE6" s="202" t="s">
        <v>423</v>
      </c>
      <c r="AF6" s="204" t="s">
        <v>469</v>
      </c>
    </row>
    <row r="7" spans="1:34" ht="120" x14ac:dyDescent="0.25">
      <c r="A7" s="288" t="s">
        <v>35</v>
      </c>
      <c r="B7" s="21" t="s">
        <v>36</v>
      </c>
      <c r="C7" s="22" t="s">
        <v>37</v>
      </c>
      <c r="D7" s="22" t="s">
        <v>38</v>
      </c>
      <c r="E7" s="13" t="s">
        <v>29</v>
      </c>
      <c r="F7" s="28" t="s">
        <v>34</v>
      </c>
      <c r="G7" s="16">
        <v>43174</v>
      </c>
      <c r="H7" s="24"/>
      <c r="I7" s="25"/>
      <c r="J7" s="25"/>
      <c r="K7" s="25"/>
      <c r="L7" s="26">
        <f t="shared" si="2"/>
        <v>0</v>
      </c>
      <c r="M7" s="27">
        <v>1</v>
      </c>
      <c r="N7" s="26">
        <v>8.3299999999999999E-2</v>
      </c>
      <c r="O7" s="26">
        <f t="shared" si="3"/>
        <v>0</v>
      </c>
      <c r="P7" s="26">
        <f t="shared" si="4"/>
        <v>0</v>
      </c>
      <c r="Q7" s="182"/>
      <c r="R7" s="184">
        <v>1</v>
      </c>
      <c r="S7" s="185">
        <v>1</v>
      </c>
      <c r="T7" s="184"/>
      <c r="U7" s="185">
        <v>0</v>
      </c>
      <c r="V7" s="184"/>
      <c r="W7" s="185">
        <v>0</v>
      </c>
      <c r="X7" s="184">
        <v>0</v>
      </c>
      <c r="Y7" s="185">
        <v>0</v>
      </c>
      <c r="Z7" s="184">
        <f t="shared" si="0"/>
        <v>1</v>
      </c>
      <c r="AA7" s="184">
        <f t="shared" si="1"/>
        <v>1</v>
      </c>
      <c r="AB7" s="186">
        <f t="shared" si="5"/>
        <v>1</v>
      </c>
      <c r="AC7" s="13" t="s">
        <v>316</v>
      </c>
      <c r="AD7" s="13"/>
      <c r="AE7" s="202" t="s">
        <v>423</v>
      </c>
      <c r="AF7" s="204" t="s">
        <v>470</v>
      </c>
    </row>
    <row r="8" spans="1:34" ht="105" x14ac:dyDescent="0.25">
      <c r="A8" s="291"/>
      <c r="B8" s="21" t="s">
        <v>39</v>
      </c>
      <c r="C8" s="22" t="s">
        <v>40</v>
      </c>
      <c r="D8" s="22" t="s">
        <v>41</v>
      </c>
      <c r="E8" s="13" t="s">
        <v>29</v>
      </c>
      <c r="F8" s="28" t="s">
        <v>34</v>
      </c>
      <c r="G8" s="16">
        <v>43189</v>
      </c>
      <c r="H8" s="24"/>
      <c r="I8" s="25"/>
      <c r="J8" s="25"/>
      <c r="K8" s="25"/>
      <c r="L8" s="26">
        <f t="shared" si="2"/>
        <v>0</v>
      </c>
      <c r="M8" s="27">
        <v>1</v>
      </c>
      <c r="N8" s="26">
        <v>8.3299999999999999E-2</v>
      </c>
      <c r="O8" s="26">
        <f t="shared" si="3"/>
        <v>0</v>
      </c>
      <c r="P8" s="26">
        <f t="shared" si="4"/>
        <v>0</v>
      </c>
      <c r="Q8" s="182"/>
      <c r="R8" s="184">
        <v>1</v>
      </c>
      <c r="S8" s="185">
        <v>1</v>
      </c>
      <c r="T8" s="184"/>
      <c r="U8" s="185">
        <v>0</v>
      </c>
      <c r="V8" s="184"/>
      <c r="W8" s="185">
        <v>0</v>
      </c>
      <c r="X8" s="184">
        <v>0</v>
      </c>
      <c r="Y8" s="185">
        <v>0</v>
      </c>
      <c r="Z8" s="184">
        <f t="shared" si="0"/>
        <v>1</v>
      </c>
      <c r="AA8" s="184">
        <f t="shared" si="1"/>
        <v>1</v>
      </c>
      <c r="AB8" s="186">
        <f t="shared" si="5"/>
        <v>1</v>
      </c>
      <c r="AC8" s="13" t="s">
        <v>315</v>
      </c>
      <c r="AD8" s="13"/>
      <c r="AE8" s="202" t="s">
        <v>423</v>
      </c>
      <c r="AF8" s="204" t="s">
        <v>471</v>
      </c>
    </row>
    <row r="9" spans="1:34" ht="96.75" customHeight="1" x14ac:dyDescent="0.25">
      <c r="A9" s="288" t="s">
        <v>42</v>
      </c>
      <c r="B9" s="21" t="s">
        <v>43</v>
      </c>
      <c r="C9" s="22" t="s">
        <v>44</v>
      </c>
      <c r="D9" s="22" t="s">
        <v>45</v>
      </c>
      <c r="E9" s="22" t="s">
        <v>46</v>
      </c>
      <c r="F9" s="29" t="s">
        <v>47</v>
      </c>
      <c r="G9" s="30">
        <v>43220</v>
      </c>
      <c r="H9" s="24"/>
      <c r="I9" s="25"/>
      <c r="J9" s="25"/>
      <c r="K9" s="25"/>
      <c r="L9" s="26">
        <f t="shared" si="2"/>
        <v>0</v>
      </c>
      <c r="M9" s="27">
        <v>1</v>
      </c>
      <c r="N9" s="26">
        <v>8.3299999999999999E-2</v>
      </c>
      <c r="O9" s="26">
        <f t="shared" si="3"/>
        <v>0</v>
      </c>
      <c r="P9" s="26">
        <f t="shared" si="4"/>
        <v>0</v>
      </c>
      <c r="Q9" s="182"/>
      <c r="R9" s="184"/>
      <c r="S9" s="185">
        <v>0</v>
      </c>
      <c r="T9" s="184">
        <v>1</v>
      </c>
      <c r="U9" s="185">
        <v>1</v>
      </c>
      <c r="V9" s="184"/>
      <c r="W9" s="185">
        <v>0</v>
      </c>
      <c r="X9" s="184">
        <v>0</v>
      </c>
      <c r="Y9" s="185">
        <v>0</v>
      </c>
      <c r="Z9" s="184">
        <v>1</v>
      </c>
      <c r="AA9" s="184">
        <f t="shared" si="1"/>
        <v>1</v>
      </c>
      <c r="AB9" s="186">
        <f t="shared" si="5"/>
        <v>1</v>
      </c>
      <c r="AC9" s="186"/>
      <c r="AD9" s="202" t="s">
        <v>380</v>
      </c>
      <c r="AE9" s="202" t="s">
        <v>423</v>
      </c>
      <c r="AF9" s="204" t="s">
        <v>472</v>
      </c>
    </row>
    <row r="10" spans="1:34" ht="75" x14ac:dyDescent="0.25">
      <c r="A10" s="291"/>
      <c r="B10" s="21" t="s">
        <v>48</v>
      </c>
      <c r="C10" s="22" t="s">
        <v>49</v>
      </c>
      <c r="D10" s="22" t="s">
        <v>45</v>
      </c>
      <c r="E10" s="22" t="s">
        <v>46</v>
      </c>
      <c r="F10" s="29" t="s">
        <v>47</v>
      </c>
      <c r="G10" s="30">
        <v>43343</v>
      </c>
      <c r="H10" s="24"/>
      <c r="I10" s="25"/>
      <c r="J10" s="25"/>
      <c r="K10" s="25"/>
      <c r="L10" s="26">
        <f t="shared" si="2"/>
        <v>0</v>
      </c>
      <c r="M10" s="27">
        <v>1</v>
      </c>
      <c r="N10" s="26">
        <v>8.3299999999999999E-2</v>
      </c>
      <c r="O10" s="26">
        <f t="shared" si="3"/>
        <v>0</v>
      </c>
      <c r="P10" s="26">
        <f t="shared" si="4"/>
        <v>0</v>
      </c>
      <c r="Q10" s="182"/>
      <c r="R10" s="184"/>
      <c r="S10" s="185">
        <v>0</v>
      </c>
      <c r="T10" s="184"/>
      <c r="U10" s="185">
        <v>0</v>
      </c>
      <c r="V10" s="184">
        <v>1</v>
      </c>
      <c r="W10" s="185">
        <v>1</v>
      </c>
      <c r="X10" s="184">
        <v>0</v>
      </c>
      <c r="Y10" s="185">
        <v>0</v>
      </c>
      <c r="Z10" s="184">
        <f t="shared" si="0"/>
        <v>1</v>
      </c>
      <c r="AA10" s="184">
        <f t="shared" si="1"/>
        <v>1</v>
      </c>
      <c r="AB10" s="186">
        <f t="shared" si="5"/>
        <v>1</v>
      </c>
      <c r="AC10" s="186"/>
      <c r="AD10" s="186"/>
      <c r="AE10" s="202" t="s">
        <v>423</v>
      </c>
      <c r="AF10" s="204" t="s">
        <v>473</v>
      </c>
    </row>
    <row r="11" spans="1:34" ht="75" x14ac:dyDescent="0.25">
      <c r="A11" s="291"/>
      <c r="B11" s="21" t="s">
        <v>50</v>
      </c>
      <c r="C11" s="22" t="s">
        <v>51</v>
      </c>
      <c r="D11" s="22" t="s">
        <v>45</v>
      </c>
      <c r="E11" s="22" t="s">
        <v>46</v>
      </c>
      <c r="F11" s="29" t="s">
        <v>47</v>
      </c>
      <c r="G11" s="30">
        <v>43465</v>
      </c>
      <c r="H11" s="24"/>
      <c r="I11" s="25"/>
      <c r="J11" s="25"/>
      <c r="K11" s="25"/>
      <c r="L11" s="26">
        <f t="shared" si="2"/>
        <v>0</v>
      </c>
      <c r="M11" s="27">
        <v>1</v>
      </c>
      <c r="N11" s="26">
        <v>8.3299999999999999E-2</v>
      </c>
      <c r="O11" s="26">
        <f t="shared" si="3"/>
        <v>0</v>
      </c>
      <c r="P11" s="26">
        <f t="shared" si="4"/>
        <v>0</v>
      </c>
      <c r="Q11" s="182"/>
      <c r="R11" s="184"/>
      <c r="S11" s="185">
        <v>0</v>
      </c>
      <c r="T11" s="184"/>
      <c r="U11" s="185">
        <v>0</v>
      </c>
      <c r="V11" s="285">
        <v>1</v>
      </c>
      <c r="W11" s="185">
        <v>0</v>
      </c>
      <c r="X11" s="184">
        <v>0</v>
      </c>
      <c r="Y11" s="185">
        <v>1</v>
      </c>
      <c r="Z11" s="184">
        <f t="shared" si="0"/>
        <v>1</v>
      </c>
      <c r="AA11" s="184">
        <f t="shared" si="1"/>
        <v>1</v>
      </c>
      <c r="AB11" s="186">
        <f t="shared" si="5"/>
        <v>1</v>
      </c>
      <c r="AC11" s="186"/>
      <c r="AD11" s="186"/>
      <c r="AE11" s="202" t="s">
        <v>424</v>
      </c>
      <c r="AF11" s="204" t="s">
        <v>474</v>
      </c>
    </row>
    <row r="12" spans="1:34" ht="45.75" thickBot="1" x14ac:dyDescent="0.3">
      <c r="A12" s="288" t="s">
        <v>52</v>
      </c>
      <c r="B12" s="21" t="s">
        <v>53</v>
      </c>
      <c r="C12" s="22" t="s">
        <v>54</v>
      </c>
      <c r="D12" s="22" t="s">
        <v>55</v>
      </c>
      <c r="E12" s="31" t="s">
        <v>56</v>
      </c>
      <c r="F12" s="29" t="s">
        <v>57</v>
      </c>
      <c r="G12" s="30">
        <v>43236</v>
      </c>
      <c r="H12" s="24"/>
      <c r="I12" s="25"/>
      <c r="J12" s="25"/>
      <c r="K12" s="25"/>
      <c r="L12" s="26">
        <f t="shared" si="2"/>
        <v>0</v>
      </c>
      <c r="M12" s="27">
        <v>1</v>
      </c>
      <c r="N12" s="26">
        <v>8.3299999999999999E-2</v>
      </c>
      <c r="O12" s="26">
        <f t="shared" si="3"/>
        <v>0</v>
      </c>
      <c r="P12" s="26">
        <f t="shared" si="4"/>
        <v>0</v>
      </c>
      <c r="Q12" s="182"/>
      <c r="R12" s="184"/>
      <c r="S12" s="185">
        <v>0</v>
      </c>
      <c r="T12" s="184">
        <v>1</v>
      </c>
      <c r="U12" s="185">
        <v>1</v>
      </c>
      <c r="V12" s="184"/>
      <c r="W12" s="185">
        <v>0</v>
      </c>
      <c r="X12" s="184">
        <v>0</v>
      </c>
      <c r="Y12" s="185">
        <v>0</v>
      </c>
      <c r="Z12" s="184">
        <f t="shared" si="0"/>
        <v>1</v>
      </c>
      <c r="AA12" s="184">
        <f t="shared" si="1"/>
        <v>1</v>
      </c>
      <c r="AB12" s="186">
        <f t="shared" si="5"/>
        <v>1</v>
      </c>
      <c r="AC12" s="186"/>
      <c r="AD12" s="219"/>
      <c r="AE12" s="202" t="s">
        <v>423</v>
      </c>
      <c r="AF12" s="204" t="s">
        <v>477</v>
      </c>
    </row>
    <row r="13" spans="1:34" ht="46.5" customHeight="1" x14ac:dyDescent="0.25">
      <c r="A13" s="289"/>
      <c r="B13" s="21" t="s">
        <v>58</v>
      </c>
      <c r="C13" s="22" t="s">
        <v>59</v>
      </c>
      <c r="D13" s="22" t="s">
        <v>55</v>
      </c>
      <c r="E13" s="22" t="s">
        <v>56</v>
      </c>
      <c r="F13" s="29" t="s">
        <v>57</v>
      </c>
      <c r="G13" s="30">
        <v>43357</v>
      </c>
      <c r="H13" s="24"/>
      <c r="I13" s="25"/>
      <c r="J13" s="25"/>
      <c r="K13" s="25"/>
      <c r="L13" s="26">
        <f t="shared" si="2"/>
        <v>0</v>
      </c>
      <c r="M13" s="27">
        <v>1</v>
      </c>
      <c r="N13" s="26">
        <v>8.3299999999999999E-2</v>
      </c>
      <c r="O13" s="26">
        <f t="shared" si="3"/>
        <v>0</v>
      </c>
      <c r="P13" s="26">
        <f t="shared" si="4"/>
        <v>0</v>
      </c>
      <c r="Q13" s="182"/>
      <c r="R13" s="184"/>
      <c r="S13" s="185">
        <v>0</v>
      </c>
      <c r="T13" s="184"/>
      <c r="U13" s="185">
        <v>0</v>
      </c>
      <c r="V13" s="184">
        <v>1</v>
      </c>
      <c r="W13" s="185">
        <v>1</v>
      </c>
      <c r="X13" s="184">
        <v>0</v>
      </c>
      <c r="Y13" s="185">
        <v>0</v>
      </c>
      <c r="Z13" s="184">
        <f t="shared" si="0"/>
        <v>1</v>
      </c>
      <c r="AA13" s="184">
        <f t="shared" si="1"/>
        <v>1</v>
      </c>
      <c r="AB13" s="186">
        <f t="shared" si="5"/>
        <v>1</v>
      </c>
      <c r="AC13" s="186"/>
      <c r="AD13" s="219"/>
      <c r="AE13" s="202" t="s">
        <v>423</v>
      </c>
      <c r="AF13" s="204" t="s">
        <v>476</v>
      </c>
    </row>
    <row r="14" spans="1:34" ht="44.25" customHeight="1" thickBot="1" x14ac:dyDescent="0.3">
      <c r="A14" s="290"/>
      <c r="B14" s="32" t="s">
        <v>60</v>
      </c>
      <c r="C14" s="31" t="s">
        <v>61</v>
      </c>
      <c r="D14" s="31" t="s">
        <v>55</v>
      </c>
      <c r="E14" s="22" t="s">
        <v>56</v>
      </c>
      <c r="F14" s="33" t="s">
        <v>57</v>
      </c>
      <c r="G14" s="34">
        <v>43481</v>
      </c>
      <c r="H14" s="35"/>
      <c r="I14" s="36"/>
      <c r="J14" s="36"/>
      <c r="K14" s="36"/>
      <c r="L14" s="37">
        <f t="shared" si="2"/>
        <v>0</v>
      </c>
      <c r="M14" s="38">
        <v>1</v>
      </c>
      <c r="N14" s="37">
        <v>8.3299999999999999E-2</v>
      </c>
      <c r="O14" s="37">
        <f t="shared" si="3"/>
        <v>0</v>
      </c>
      <c r="P14" s="37">
        <f>O14*N14</f>
        <v>0</v>
      </c>
      <c r="Q14" s="183"/>
      <c r="R14" s="184"/>
      <c r="S14" s="185">
        <v>0</v>
      </c>
      <c r="T14" s="184"/>
      <c r="U14" s="185">
        <v>0</v>
      </c>
      <c r="V14" s="184"/>
      <c r="W14" s="185">
        <v>0</v>
      </c>
      <c r="X14" s="184">
        <v>1</v>
      </c>
      <c r="Y14" s="185">
        <v>1</v>
      </c>
      <c r="Z14" s="184">
        <f t="shared" si="0"/>
        <v>1</v>
      </c>
      <c r="AA14" s="184">
        <f t="shared" si="1"/>
        <v>1</v>
      </c>
      <c r="AB14" s="186">
        <f t="shared" si="5"/>
        <v>1</v>
      </c>
      <c r="AC14" s="186"/>
      <c r="AD14" s="186"/>
      <c r="AE14" s="202" t="s">
        <v>444</v>
      </c>
      <c r="AF14" s="204" t="s">
        <v>475</v>
      </c>
    </row>
    <row r="15" spans="1:34" x14ac:dyDescent="0.25">
      <c r="AB15" s="199">
        <f>AVERAGE(AB4:AB14)</f>
        <v>1</v>
      </c>
      <c r="AC15" s="199" t="e">
        <f t="shared" ref="AC15" si="6">AVERAGE(AC4:AC14)</f>
        <v>#DIV/0!</v>
      </c>
      <c r="AD15" s="199"/>
      <c r="AE15" s="199"/>
      <c r="AF15" s="199"/>
      <c r="AG15" s="199"/>
    </row>
    <row r="16" spans="1:34" x14ac:dyDescent="0.25">
      <c r="R16" s="208"/>
      <c r="AH16" s="199"/>
    </row>
  </sheetData>
  <autoFilter ref="R3:S16"/>
  <mergeCells count="19">
    <mergeCell ref="AD2:AD3"/>
    <mergeCell ref="AC2:AC3"/>
    <mergeCell ref="A9:A11"/>
    <mergeCell ref="AF2:AF3"/>
    <mergeCell ref="A1:Q1"/>
    <mergeCell ref="A2:G2"/>
    <mergeCell ref="H2:Q2"/>
    <mergeCell ref="B3:C3"/>
    <mergeCell ref="AE2:AE3"/>
    <mergeCell ref="A12:A14"/>
    <mergeCell ref="A7:A8"/>
    <mergeCell ref="AA2:AA3"/>
    <mergeCell ref="AB2:AB3"/>
    <mergeCell ref="R2:S2"/>
    <mergeCell ref="T2:U2"/>
    <mergeCell ref="V2:W2"/>
    <mergeCell ref="X2:Y2"/>
    <mergeCell ref="A5:A6"/>
    <mergeCell ref="Z2:Z3"/>
  </mergeCells>
  <conditionalFormatting sqref="AB6:AB8 AB4:AD5 AB9:AD14 AE4:AF14">
    <cfRule type="cellIs" dxfId="6" priority="1" operator="equal">
      <formula>1</formula>
    </cfRule>
  </conditionalFormatting>
  <printOptions horizontalCentered="1"/>
  <pageMargins left="0.70866141732283472" right="0.70866141732283472" top="0.74803149606299213" bottom="0.74803149606299213" header="0.31496062992125984" footer="0.31496062992125984"/>
  <pageSetup scale="60" orientation="landscape" horizontalDpi="4294967293" verticalDpi="4294967293" r:id="rId1"/>
  <headerFooter>
    <oddFooter>&amp;C
&amp;RPágina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AK243"/>
  <sheetViews>
    <sheetView showGridLines="0" topLeftCell="G13" zoomScale="77" zoomScaleNormal="77" zoomScaleSheetLayoutView="80" workbookViewId="0">
      <selection activeCell="O21" sqref="O21"/>
    </sheetView>
  </sheetViews>
  <sheetFormatPr baseColWidth="10" defaultColWidth="0" defaultRowHeight="12.75" zeroHeight="1" x14ac:dyDescent="0.2"/>
  <cols>
    <col min="1" max="1" width="3.28515625" style="105" customWidth="1"/>
    <col min="2" max="4" width="27.5703125" style="105" customWidth="1"/>
    <col min="5" max="5" width="58.85546875" style="105" customWidth="1"/>
    <col min="6" max="7" width="49" style="105" customWidth="1"/>
    <col min="8" max="8" width="23.5703125" style="105" customWidth="1"/>
    <col min="9" max="9" width="13.7109375" style="105" customWidth="1"/>
    <col min="10" max="21" width="13" style="105" customWidth="1"/>
    <col min="22" max="23" width="52" style="105" hidden="1" customWidth="1"/>
    <col min="24" max="24" width="65.140625" style="43" customWidth="1"/>
    <col min="25" max="37" width="0" style="43" hidden="1" customWidth="1"/>
    <col min="38" max="16384" width="11.42578125" style="43" hidden="1"/>
  </cols>
  <sheetData>
    <row r="1" spans="1:24" ht="6.75" customHeight="1" x14ac:dyDescent="0.2">
      <c r="A1" s="40"/>
      <c r="B1" s="41"/>
      <c r="C1" s="41"/>
      <c r="D1" s="41"/>
      <c r="E1" s="41"/>
      <c r="F1" s="41"/>
      <c r="G1" s="41"/>
      <c r="H1" s="41"/>
      <c r="I1" s="41"/>
      <c r="J1" s="42"/>
      <c r="K1" s="49"/>
      <c r="L1" s="49"/>
      <c r="M1" s="49"/>
      <c r="N1" s="49"/>
      <c r="O1" s="49"/>
      <c r="P1" s="49"/>
      <c r="Q1" s="49"/>
      <c r="R1" s="49"/>
      <c r="S1" s="49"/>
      <c r="T1" s="49"/>
      <c r="U1" s="49"/>
      <c r="V1" s="49"/>
      <c r="W1" s="49"/>
    </row>
    <row r="2" spans="1:24" ht="18.75" customHeight="1" x14ac:dyDescent="0.2">
      <c r="A2" s="310" t="s">
        <v>62</v>
      </c>
      <c r="B2" s="311"/>
      <c r="C2" s="311"/>
      <c r="D2" s="311"/>
      <c r="E2" s="311"/>
      <c r="F2" s="311"/>
      <c r="G2" s="311"/>
      <c r="H2" s="311"/>
      <c r="I2" s="311"/>
      <c r="J2" s="312"/>
      <c r="K2" s="45"/>
      <c r="L2" s="45"/>
      <c r="M2" s="45"/>
      <c r="N2" s="45"/>
      <c r="O2" s="45"/>
      <c r="P2" s="45"/>
      <c r="Q2" s="45"/>
      <c r="R2" s="45"/>
      <c r="S2" s="45"/>
      <c r="T2" s="45"/>
      <c r="U2" s="45"/>
      <c r="V2" s="146"/>
      <c r="W2" s="278"/>
    </row>
    <row r="3" spans="1:24" ht="18.75" customHeight="1" x14ac:dyDescent="0.2">
      <c r="A3" s="44"/>
      <c r="B3" s="45"/>
      <c r="C3" s="45"/>
      <c r="D3" s="45"/>
      <c r="E3" s="45"/>
      <c r="F3" s="45"/>
      <c r="G3" s="45"/>
      <c r="H3" s="45"/>
      <c r="I3" s="45"/>
      <c r="J3" s="46"/>
      <c r="K3" s="45"/>
      <c r="L3" s="45"/>
      <c r="M3" s="45"/>
      <c r="N3" s="45"/>
      <c r="O3" s="45"/>
      <c r="P3" s="45"/>
      <c r="Q3" s="45"/>
      <c r="R3" s="45"/>
      <c r="S3" s="45"/>
      <c r="T3" s="45"/>
      <c r="U3" s="45"/>
      <c r="V3" s="146"/>
      <c r="W3" s="278"/>
    </row>
    <row r="4" spans="1:24" ht="29.25" customHeight="1" x14ac:dyDescent="0.2">
      <c r="A4" s="47"/>
      <c r="B4" s="48" t="s">
        <v>63</v>
      </c>
      <c r="C4" s="313" t="s">
        <v>64</v>
      </c>
      <c r="D4" s="314"/>
      <c r="E4" s="315"/>
      <c r="F4" s="48"/>
      <c r="G4" s="45"/>
      <c r="H4" s="49"/>
      <c r="I4" s="49"/>
      <c r="J4" s="46"/>
      <c r="K4" s="45"/>
      <c r="L4" s="45"/>
      <c r="M4" s="45"/>
      <c r="N4" s="45"/>
      <c r="O4" s="45"/>
      <c r="P4" s="45"/>
      <c r="Q4" s="45"/>
      <c r="R4" s="45"/>
      <c r="S4" s="45"/>
      <c r="T4" s="45"/>
      <c r="U4" s="45"/>
      <c r="V4" s="146"/>
      <c r="W4" s="278"/>
    </row>
    <row r="5" spans="1:24" ht="7.5" customHeight="1" x14ac:dyDescent="0.2">
      <c r="A5" s="50"/>
      <c r="B5" s="51"/>
      <c r="C5" s="51"/>
      <c r="D5" s="51"/>
      <c r="E5" s="51"/>
      <c r="F5" s="51"/>
      <c r="G5" s="51"/>
      <c r="H5" s="51"/>
      <c r="I5" s="51"/>
      <c r="J5" s="52"/>
      <c r="K5" s="51"/>
      <c r="L5" s="51"/>
      <c r="M5" s="51"/>
      <c r="N5" s="51"/>
      <c r="O5" s="51"/>
      <c r="P5" s="51"/>
      <c r="Q5" s="51"/>
      <c r="R5" s="51"/>
      <c r="S5" s="51"/>
      <c r="T5" s="51"/>
      <c r="U5" s="51"/>
      <c r="V5" s="51"/>
      <c r="W5" s="51"/>
    </row>
    <row r="6" spans="1:24" ht="18" customHeight="1" x14ac:dyDescent="0.2">
      <c r="A6" s="47"/>
      <c r="B6" s="53" t="s">
        <v>65</v>
      </c>
      <c r="C6" s="316" t="s">
        <v>66</v>
      </c>
      <c r="D6" s="317"/>
      <c r="E6" s="318"/>
      <c r="F6" s="49"/>
      <c r="G6" s="54" t="s">
        <v>67</v>
      </c>
      <c r="H6" s="55" t="s">
        <v>68</v>
      </c>
      <c r="I6" s="49"/>
      <c r="J6" s="56"/>
      <c r="K6" s="49"/>
      <c r="L6" s="49"/>
      <c r="M6" s="49"/>
      <c r="N6" s="49"/>
      <c r="O6" s="49"/>
      <c r="P6" s="49"/>
      <c r="Q6" s="49"/>
      <c r="R6" s="49"/>
      <c r="S6" s="49"/>
      <c r="T6" s="49"/>
      <c r="U6" s="49"/>
      <c r="V6" s="49"/>
      <c r="W6" s="49"/>
    </row>
    <row r="7" spans="1:24" ht="7.5" customHeight="1" x14ac:dyDescent="0.2">
      <c r="A7" s="57"/>
      <c r="B7" s="58"/>
      <c r="C7" s="58"/>
      <c r="D7" s="58"/>
      <c r="E7" s="58"/>
      <c r="F7" s="59"/>
      <c r="G7" s="59"/>
      <c r="H7" s="59"/>
      <c r="I7" s="60"/>
      <c r="J7" s="61"/>
      <c r="K7" s="188"/>
      <c r="L7" s="188"/>
      <c r="M7" s="188"/>
      <c r="N7" s="188"/>
      <c r="O7" s="188"/>
      <c r="P7" s="188"/>
      <c r="Q7" s="188"/>
      <c r="R7" s="188"/>
      <c r="S7" s="188"/>
      <c r="T7" s="188"/>
      <c r="U7" s="188"/>
      <c r="V7" s="188"/>
      <c r="W7" s="188"/>
    </row>
    <row r="8" spans="1:24" ht="18" customHeight="1" x14ac:dyDescent="0.2">
      <c r="A8" s="47"/>
      <c r="B8" s="53" t="s">
        <v>69</v>
      </c>
      <c r="C8" s="316" t="s">
        <v>70</v>
      </c>
      <c r="D8" s="317"/>
      <c r="E8" s="318"/>
      <c r="F8" s="62"/>
      <c r="G8" s="54" t="s">
        <v>71</v>
      </c>
      <c r="H8" s="55">
        <v>2018</v>
      </c>
      <c r="I8" s="63"/>
      <c r="J8" s="56"/>
      <c r="K8" s="49"/>
      <c r="L8" s="49"/>
      <c r="M8" s="49"/>
      <c r="N8" s="49"/>
      <c r="O8" s="49"/>
      <c r="P8" s="49"/>
      <c r="Q8" s="49"/>
      <c r="R8" s="49"/>
      <c r="S8" s="49"/>
      <c r="T8" s="49"/>
      <c r="U8" s="49"/>
      <c r="V8" s="49"/>
      <c r="W8" s="49"/>
    </row>
    <row r="9" spans="1:24" ht="7.5" customHeight="1" x14ac:dyDescent="0.2">
      <c r="A9" s="64"/>
      <c r="B9" s="65"/>
      <c r="C9" s="65"/>
      <c r="D9" s="65"/>
      <c r="E9" s="65"/>
      <c r="F9" s="62"/>
      <c r="G9" s="49"/>
      <c r="H9" s="54"/>
      <c r="I9" s="63"/>
      <c r="J9" s="56"/>
      <c r="K9" s="49"/>
      <c r="L9" s="49"/>
      <c r="M9" s="49"/>
      <c r="N9" s="49"/>
      <c r="O9" s="49"/>
      <c r="P9" s="49"/>
      <c r="Q9" s="49"/>
      <c r="R9" s="49"/>
      <c r="S9" s="49"/>
      <c r="T9" s="49"/>
      <c r="U9" s="49"/>
      <c r="V9" s="49"/>
      <c r="W9" s="49"/>
    </row>
    <row r="10" spans="1:24" ht="18" customHeight="1" x14ac:dyDescent="0.2">
      <c r="A10" s="47"/>
      <c r="B10" s="66" t="s">
        <v>72</v>
      </c>
      <c r="C10" s="319" t="s">
        <v>73</v>
      </c>
      <c r="D10" s="320"/>
      <c r="E10" s="321"/>
      <c r="F10" s="62"/>
      <c r="G10" s="67"/>
      <c r="H10" s="54"/>
      <c r="I10" s="63"/>
      <c r="J10" s="56"/>
      <c r="K10" s="49"/>
      <c r="L10" s="49"/>
      <c r="M10" s="49"/>
      <c r="N10" s="49"/>
      <c r="O10" s="49"/>
      <c r="P10" s="49"/>
      <c r="Q10" s="49"/>
      <c r="R10" s="49"/>
      <c r="S10" s="49"/>
      <c r="T10" s="49"/>
      <c r="U10" s="49"/>
      <c r="V10" s="49"/>
      <c r="W10" s="49"/>
    </row>
    <row r="11" spans="1:24" ht="15" customHeight="1" thickBot="1" x14ac:dyDescent="0.25">
      <c r="A11" s="47"/>
      <c r="B11" s="49"/>
      <c r="C11" s="49"/>
      <c r="D11" s="49"/>
      <c r="E11" s="49"/>
      <c r="F11" s="49"/>
      <c r="G11" s="68"/>
      <c r="H11" s="69"/>
      <c r="I11" s="70"/>
      <c r="J11" s="71"/>
      <c r="K11" s="70"/>
      <c r="L11" s="70"/>
      <c r="M11" s="70"/>
      <c r="N11" s="70"/>
      <c r="O11" s="70"/>
      <c r="P11" s="70"/>
      <c r="Q11" s="70"/>
      <c r="R11" s="70"/>
      <c r="S11" s="70"/>
      <c r="T11" s="70"/>
      <c r="U11" s="70"/>
      <c r="V11" s="70"/>
      <c r="W11" s="70"/>
    </row>
    <row r="12" spans="1:24" ht="18" customHeight="1" thickBot="1" x14ac:dyDescent="0.25">
      <c r="A12" s="307" t="s">
        <v>74</v>
      </c>
      <c r="B12" s="308"/>
      <c r="C12" s="308"/>
      <c r="D12" s="308"/>
      <c r="E12" s="308"/>
      <c r="F12" s="308"/>
      <c r="G12" s="308"/>
      <c r="H12" s="308"/>
      <c r="I12" s="308"/>
      <c r="J12" s="309"/>
      <c r="K12" s="189"/>
      <c r="L12" s="189"/>
      <c r="M12" s="189"/>
      <c r="N12" s="189"/>
      <c r="O12" s="189"/>
      <c r="P12" s="189"/>
      <c r="Q12" s="189"/>
      <c r="R12" s="189"/>
      <c r="S12" s="189"/>
      <c r="T12" s="189"/>
      <c r="U12" s="189"/>
      <c r="V12" s="189"/>
      <c r="W12" s="189"/>
      <c r="X12" s="280"/>
    </row>
    <row r="13" spans="1:24" ht="18" customHeight="1" x14ac:dyDescent="0.25">
      <c r="A13" s="322" t="s">
        <v>75</v>
      </c>
      <c r="B13" s="324" t="s">
        <v>76</v>
      </c>
      <c r="C13" s="326" t="s">
        <v>77</v>
      </c>
      <c r="D13" s="326" t="s">
        <v>78</v>
      </c>
      <c r="E13" s="326" t="s">
        <v>79</v>
      </c>
      <c r="F13" s="324" t="s">
        <v>80</v>
      </c>
      <c r="G13" s="326" t="s">
        <v>81</v>
      </c>
      <c r="H13" s="324" t="s">
        <v>82</v>
      </c>
      <c r="I13" s="324" t="s">
        <v>83</v>
      </c>
      <c r="J13" s="345"/>
      <c r="K13" s="296" t="s">
        <v>291</v>
      </c>
      <c r="L13" s="297"/>
      <c r="M13" s="296" t="s">
        <v>292</v>
      </c>
      <c r="N13" s="297"/>
      <c r="O13" s="296" t="s">
        <v>293</v>
      </c>
      <c r="P13" s="297"/>
      <c r="Q13" s="296" t="s">
        <v>294</v>
      </c>
      <c r="R13" s="297"/>
      <c r="S13" s="305" t="s">
        <v>297</v>
      </c>
      <c r="T13" s="305" t="s">
        <v>14</v>
      </c>
      <c r="U13" s="343" t="s">
        <v>298</v>
      </c>
      <c r="V13" s="294" t="s">
        <v>310</v>
      </c>
      <c r="W13" s="294" t="s">
        <v>355</v>
      </c>
      <c r="X13" s="294" t="s">
        <v>403</v>
      </c>
    </row>
    <row r="14" spans="1:24" ht="48.75" customHeight="1" thickBot="1" x14ac:dyDescent="0.3">
      <c r="A14" s="323"/>
      <c r="B14" s="325"/>
      <c r="C14" s="327"/>
      <c r="D14" s="327"/>
      <c r="E14" s="327"/>
      <c r="F14" s="325"/>
      <c r="G14" s="327"/>
      <c r="H14" s="325"/>
      <c r="I14" s="72" t="s">
        <v>84</v>
      </c>
      <c r="J14" s="73" t="s">
        <v>85</v>
      </c>
      <c r="K14" s="194" t="s">
        <v>295</v>
      </c>
      <c r="L14" s="194" t="s">
        <v>296</v>
      </c>
      <c r="M14" s="194" t="s">
        <v>295</v>
      </c>
      <c r="N14" s="194" t="s">
        <v>296</v>
      </c>
      <c r="O14" s="194" t="s">
        <v>295</v>
      </c>
      <c r="P14" s="194" t="s">
        <v>296</v>
      </c>
      <c r="Q14" s="194" t="s">
        <v>295</v>
      </c>
      <c r="R14" s="194" t="s">
        <v>296</v>
      </c>
      <c r="S14" s="306"/>
      <c r="T14" s="306"/>
      <c r="U14" s="344"/>
      <c r="V14" s="295"/>
      <c r="W14" s="295"/>
      <c r="X14" s="295"/>
    </row>
    <row r="15" spans="1:24" ht="333" customHeight="1" thickBot="1" x14ac:dyDescent="0.25">
      <c r="A15" s="74">
        <v>1</v>
      </c>
      <c r="B15" s="75" t="s">
        <v>86</v>
      </c>
      <c r="C15" s="76" t="s">
        <v>87</v>
      </c>
      <c r="D15" s="76" t="s">
        <v>88</v>
      </c>
      <c r="E15" s="77" t="s">
        <v>89</v>
      </c>
      <c r="F15" s="76" t="s">
        <v>90</v>
      </c>
      <c r="G15" s="77" t="s">
        <v>91</v>
      </c>
      <c r="H15" s="76" t="s">
        <v>92</v>
      </c>
      <c r="I15" s="78">
        <v>43160</v>
      </c>
      <c r="J15" s="193">
        <v>43435</v>
      </c>
      <c r="K15" s="195">
        <v>0.25</v>
      </c>
      <c r="L15" s="196">
        <v>0.25</v>
      </c>
      <c r="M15" s="195">
        <v>0.25</v>
      </c>
      <c r="N15" s="196">
        <v>0.25</v>
      </c>
      <c r="O15" s="195">
        <v>0.5</v>
      </c>
      <c r="P15" s="196">
        <v>0.25</v>
      </c>
      <c r="Q15" s="195">
        <v>0</v>
      </c>
      <c r="R15" s="196">
        <v>0.25</v>
      </c>
      <c r="S15" s="195">
        <f>K15+M15+O15+Q15</f>
        <v>1</v>
      </c>
      <c r="T15" s="195">
        <f t="shared" ref="T15" si="0">L15+N15+P15+R15</f>
        <v>1</v>
      </c>
      <c r="U15" s="186">
        <f>S15/T15</f>
        <v>1</v>
      </c>
      <c r="V15" s="204" t="s">
        <v>321</v>
      </c>
      <c r="W15" s="204" t="s">
        <v>358</v>
      </c>
      <c r="X15" s="204" t="s">
        <v>478</v>
      </c>
    </row>
    <row r="16" spans="1:24" ht="18" customHeight="1" thickBot="1" x14ac:dyDescent="0.25">
      <c r="A16" s="307" t="s">
        <v>93</v>
      </c>
      <c r="B16" s="308"/>
      <c r="C16" s="308"/>
      <c r="D16" s="308"/>
      <c r="E16" s="308"/>
      <c r="F16" s="308"/>
      <c r="G16" s="308"/>
      <c r="H16" s="308"/>
      <c r="I16" s="308"/>
      <c r="J16" s="309"/>
      <c r="K16" s="189"/>
      <c r="L16" s="189"/>
      <c r="M16" s="189"/>
      <c r="N16" s="189"/>
      <c r="O16" s="189"/>
      <c r="P16" s="189"/>
      <c r="Q16" s="189"/>
      <c r="R16" s="189"/>
      <c r="S16" s="189"/>
      <c r="T16" s="189"/>
      <c r="U16" s="189"/>
      <c r="V16" s="189"/>
      <c r="W16" s="189"/>
      <c r="X16" s="189"/>
    </row>
    <row r="17" spans="1:23" ht="36" customHeight="1" x14ac:dyDescent="0.2">
      <c r="A17" s="79">
        <v>1</v>
      </c>
      <c r="B17" s="80" t="s">
        <v>94</v>
      </c>
      <c r="C17" s="81"/>
      <c r="D17" s="81"/>
      <c r="E17" s="80" t="s">
        <v>94</v>
      </c>
      <c r="F17" s="80" t="s">
        <v>94</v>
      </c>
      <c r="G17" s="80" t="s">
        <v>94</v>
      </c>
      <c r="H17" s="80" t="s">
        <v>94</v>
      </c>
      <c r="I17" s="80" t="s">
        <v>94</v>
      </c>
      <c r="J17" s="82" t="s">
        <v>94</v>
      </c>
      <c r="K17" s="209">
        <f>K15</f>
        <v>0.25</v>
      </c>
      <c r="L17" s="190"/>
      <c r="M17" s="190"/>
      <c r="N17" s="190"/>
      <c r="O17" s="190"/>
      <c r="P17" s="190"/>
      <c r="Q17" s="190"/>
      <c r="R17" s="190"/>
      <c r="S17" s="190"/>
      <c r="T17" s="190"/>
      <c r="U17" s="209">
        <f>AVERAGE(U15)</f>
        <v>1</v>
      </c>
      <c r="V17" s="190"/>
      <c r="W17" s="190"/>
    </row>
    <row r="18" spans="1:23" ht="6.75" customHeight="1" x14ac:dyDescent="0.2">
      <c r="A18" s="50"/>
      <c r="B18" s="83"/>
      <c r="C18" s="83"/>
      <c r="D18" s="83"/>
      <c r="E18" s="83"/>
      <c r="F18" s="84"/>
      <c r="G18" s="84"/>
      <c r="H18" s="84"/>
      <c r="I18" s="85"/>
      <c r="J18" s="86"/>
      <c r="K18" s="85"/>
      <c r="L18" s="85"/>
      <c r="M18" s="85"/>
      <c r="N18" s="85"/>
      <c r="O18" s="85"/>
      <c r="P18" s="85"/>
      <c r="Q18" s="85"/>
      <c r="R18" s="85"/>
      <c r="S18" s="85"/>
      <c r="T18" s="85"/>
      <c r="U18" s="85"/>
      <c r="V18" s="85"/>
      <c r="W18" s="85"/>
    </row>
    <row r="19" spans="1:23" ht="34.5" customHeight="1" x14ac:dyDescent="0.2">
      <c r="A19" s="50"/>
      <c r="B19" s="87" t="s">
        <v>95</v>
      </c>
      <c r="C19" s="329" t="s">
        <v>96</v>
      </c>
      <c r="D19" s="330"/>
      <c r="E19" s="331"/>
      <c r="F19" s="88"/>
      <c r="G19" s="332" t="s">
        <v>97</v>
      </c>
      <c r="H19" s="333"/>
      <c r="I19" s="334" t="s">
        <v>98</v>
      </c>
      <c r="J19" s="335"/>
      <c r="K19" s="191"/>
      <c r="L19" s="191"/>
      <c r="M19" s="191"/>
      <c r="N19" s="191"/>
      <c r="O19" s="191"/>
      <c r="P19" s="191"/>
      <c r="Q19" s="191"/>
      <c r="R19" s="191"/>
      <c r="S19" s="191"/>
      <c r="T19" s="191"/>
      <c r="U19" s="191"/>
      <c r="V19" s="191"/>
      <c r="W19" s="191"/>
    </row>
    <row r="20" spans="1:23" ht="3" customHeight="1" x14ac:dyDescent="0.2">
      <c r="A20" s="50"/>
      <c r="B20" s="89"/>
      <c r="C20" s="89"/>
      <c r="D20" s="89"/>
      <c r="E20" s="89"/>
      <c r="F20" s="90"/>
      <c r="G20" s="90"/>
      <c r="H20" s="90"/>
      <c r="I20" s="91"/>
      <c r="J20" s="92"/>
      <c r="K20" s="91"/>
      <c r="L20" s="91"/>
      <c r="M20" s="91"/>
      <c r="N20" s="91"/>
      <c r="O20" s="91"/>
      <c r="P20" s="91"/>
      <c r="Q20" s="91"/>
      <c r="R20" s="91"/>
      <c r="S20" s="91"/>
      <c r="T20" s="91"/>
      <c r="U20" s="91"/>
      <c r="V20" s="91"/>
      <c r="W20" s="91"/>
    </row>
    <row r="21" spans="1:23" ht="40.5" customHeight="1" x14ac:dyDescent="0.2">
      <c r="A21" s="93"/>
      <c r="B21" s="87" t="s">
        <v>99</v>
      </c>
      <c r="C21" s="338" t="s">
        <v>100</v>
      </c>
      <c r="D21" s="339"/>
      <c r="E21" s="340"/>
      <c r="F21" s="88"/>
      <c r="G21" s="332" t="s">
        <v>101</v>
      </c>
      <c r="H21" s="333"/>
      <c r="I21" s="341"/>
      <c r="J21" s="342"/>
      <c r="K21" s="192"/>
      <c r="L21" s="192"/>
      <c r="M21" s="192"/>
      <c r="N21" s="192"/>
      <c r="O21" s="192"/>
      <c r="P21" s="192"/>
      <c r="Q21" s="192"/>
      <c r="R21" s="192"/>
      <c r="S21" s="192"/>
      <c r="T21" s="192"/>
      <c r="U21" s="192"/>
      <c r="V21" s="192"/>
      <c r="W21" s="192"/>
    </row>
    <row r="22" spans="1:23" ht="8.25" customHeight="1" thickBot="1" x14ac:dyDescent="0.25">
      <c r="A22" s="94"/>
      <c r="B22" s="95"/>
      <c r="C22" s="95"/>
      <c r="D22" s="95"/>
      <c r="E22" s="95"/>
      <c r="F22" s="96"/>
      <c r="G22" s="96"/>
      <c r="H22" s="97"/>
      <c r="I22" s="97"/>
      <c r="J22" s="98"/>
      <c r="K22" s="49"/>
      <c r="L22" s="49"/>
      <c r="M22" s="49"/>
      <c r="N22" s="49"/>
      <c r="O22" s="49"/>
      <c r="P22" s="49"/>
      <c r="Q22" s="49"/>
      <c r="R22" s="49"/>
      <c r="S22" s="49"/>
      <c r="T22" s="49"/>
      <c r="U22" s="49"/>
      <c r="V22" s="49"/>
      <c r="W22" s="49"/>
    </row>
    <row r="23" spans="1:23" ht="14.25" x14ac:dyDescent="0.2">
      <c r="A23" s="336"/>
      <c r="B23" s="337"/>
      <c r="C23" s="99"/>
      <c r="D23" s="99"/>
      <c r="E23" s="99"/>
      <c r="F23" s="100"/>
      <c r="G23" s="101"/>
      <c r="H23" s="100"/>
      <c r="I23" s="102"/>
      <c r="J23" s="103"/>
      <c r="K23" s="102"/>
      <c r="L23" s="102"/>
      <c r="M23" s="102"/>
      <c r="N23" s="102"/>
      <c r="O23" s="102"/>
      <c r="P23" s="102"/>
      <c r="Q23" s="102"/>
      <c r="R23" s="102"/>
      <c r="S23" s="102"/>
      <c r="T23" s="102"/>
      <c r="U23" s="102"/>
      <c r="V23" s="102"/>
      <c r="W23" s="102"/>
    </row>
    <row r="24" spans="1:23" ht="4.5" customHeight="1" x14ac:dyDescent="0.2">
      <c r="A24" s="47"/>
      <c r="B24" s="49"/>
      <c r="C24" s="49"/>
      <c r="D24" s="49"/>
      <c r="E24" s="49"/>
      <c r="F24" s="49"/>
      <c r="G24" s="49"/>
      <c r="H24" s="49"/>
      <c r="I24" s="49"/>
      <c r="J24" s="56"/>
      <c r="K24" s="49"/>
      <c r="L24" s="49"/>
      <c r="M24" s="49"/>
      <c r="N24" s="49"/>
      <c r="O24" s="49"/>
      <c r="P24" s="49"/>
      <c r="Q24" s="49"/>
      <c r="R24" s="49"/>
      <c r="S24" s="49"/>
      <c r="T24" s="49"/>
      <c r="U24" s="49"/>
      <c r="V24" s="49"/>
      <c r="W24" s="49"/>
    </row>
    <row r="25" spans="1:23" ht="14.25" customHeight="1" x14ac:dyDescent="0.25">
      <c r="A25" s="47"/>
      <c r="B25" s="104"/>
      <c r="E25" s="104"/>
      <c r="F25" s="49"/>
      <c r="G25" s="49"/>
      <c r="H25" s="49"/>
      <c r="I25" s="49"/>
      <c r="J25" s="56"/>
      <c r="K25" s="49"/>
      <c r="L25" s="49"/>
      <c r="M25" s="49"/>
      <c r="N25" s="49"/>
      <c r="O25" s="49"/>
      <c r="P25" s="49"/>
      <c r="Q25" s="49"/>
      <c r="R25" s="49"/>
      <c r="S25" s="49"/>
      <c r="T25" s="49"/>
      <c r="U25" s="49"/>
      <c r="V25" s="49"/>
      <c r="W25" s="49"/>
    </row>
    <row r="26" spans="1:23" s="111" customFormat="1" ht="14.25" customHeight="1" x14ac:dyDescent="0.25">
      <c r="A26" s="106"/>
      <c r="B26" s="107"/>
      <c r="C26" s="108"/>
      <c r="D26" s="108"/>
      <c r="E26" s="107"/>
      <c r="F26" s="109"/>
      <c r="G26" s="109"/>
      <c r="H26" s="109"/>
      <c r="I26" s="109"/>
      <c r="J26" s="110"/>
      <c r="K26" s="109"/>
      <c r="L26" s="109"/>
      <c r="M26" s="109"/>
      <c r="N26" s="109"/>
      <c r="O26" s="109"/>
      <c r="P26" s="109"/>
      <c r="Q26" s="109"/>
      <c r="R26" s="109"/>
      <c r="S26" s="109"/>
      <c r="T26" s="109"/>
      <c r="U26" s="109"/>
      <c r="V26" s="109"/>
      <c r="W26" s="109"/>
    </row>
    <row r="27" spans="1:23" s="111" customFormat="1" ht="14.25" customHeight="1" x14ac:dyDescent="0.25">
      <c r="A27" s="106"/>
      <c r="B27" s="107" t="s">
        <v>102</v>
      </c>
      <c r="C27" s="107"/>
      <c r="D27" s="107"/>
      <c r="E27" s="107" t="s">
        <v>103</v>
      </c>
      <c r="F27" s="107"/>
      <c r="G27" s="107" t="s">
        <v>104</v>
      </c>
      <c r="H27" s="109"/>
      <c r="I27" s="109"/>
      <c r="J27" s="110"/>
      <c r="K27" s="109"/>
      <c r="L27" s="109"/>
      <c r="M27" s="109"/>
      <c r="N27" s="109"/>
      <c r="O27" s="109"/>
      <c r="P27" s="109"/>
      <c r="Q27" s="109"/>
      <c r="R27" s="109"/>
      <c r="S27" s="109"/>
      <c r="T27" s="109"/>
      <c r="U27" s="109"/>
      <c r="V27" s="109"/>
      <c r="W27" s="109"/>
    </row>
    <row r="28" spans="1:23" s="111" customFormat="1" ht="14.25" customHeight="1" x14ac:dyDescent="0.2">
      <c r="A28" s="106"/>
      <c r="B28" s="328" t="s">
        <v>105</v>
      </c>
      <c r="C28" s="328"/>
      <c r="D28" s="108"/>
      <c r="E28" s="112" t="s">
        <v>106</v>
      </c>
      <c r="F28" s="108"/>
      <c r="G28" s="112" t="s">
        <v>107</v>
      </c>
      <c r="H28" s="109"/>
      <c r="I28" s="109"/>
      <c r="J28" s="110"/>
      <c r="K28" s="109"/>
      <c r="L28" s="109"/>
      <c r="M28" s="109"/>
      <c r="N28" s="109"/>
      <c r="O28" s="109"/>
      <c r="P28" s="109"/>
      <c r="Q28" s="109"/>
      <c r="R28" s="109"/>
      <c r="S28" s="109"/>
      <c r="T28" s="109"/>
      <c r="U28" s="109"/>
      <c r="V28" s="109"/>
      <c r="W28" s="109"/>
    </row>
    <row r="29" spans="1:23" s="111" customFormat="1" ht="33" customHeight="1" x14ac:dyDescent="0.2">
      <c r="A29" s="106"/>
      <c r="B29" s="113"/>
      <c r="C29" s="113"/>
      <c r="D29" s="109"/>
      <c r="E29" s="109"/>
      <c r="F29" s="109"/>
      <c r="G29" s="109"/>
      <c r="H29" s="109"/>
      <c r="I29" s="109"/>
      <c r="J29" s="110"/>
      <c r="K29" s="109"/>
      <c r="L29" s="109"/>
      <c r="M29" s="109"/>
      <c r="N29" s="109"/>
      <c r="O29" s="109"/>
      <c r="P29" s="109"/>
      <c r="Q29" s="109"/>
      <c r="R29" s="109"/>
      <c r="S29" s="109"/>
      <c r="T29" s="109"/>
      <c r="U29" s="109"/>
      <c r="V29" s="109"/>
      <c r="W29" s="109"/>
    </row>
    <row r="30" spans="1:23" s="111" customFormat="1" ht="4.5" customHeight="1" x14ac:dyDescent="0.2">
      <c r="A30" s="106"/>
      <c r="B30" s="109"/>
      <c r="C30" s="109"/>
      <c r="D30" s="109"/>
      <c r="E30" s="109"/>
      <c r="F30" s="109"/>
      <c r="G30" s="109"/>
      <c r="H30" s="109"/>
      <c r="I30" s="109"/>
      <c r="J30" s="110"/>
      <c r="K30" s="109"/>
      <c r="L30" s="109"/>
      <c r="M30" s="109"/>
      <c r="N30" s="109"/>
      <c r="O30" s="109"/>
      <c r="P30" s="109"/>
      <c r="Q30" s="109"/>
      <c r="R30" s="109"/>
      <c r="S30" s="109"/>
      <c r="T30" s="109"/>
      <c r="U30" s="109"/>
      <c r="V30" s="109"/>
      <c r="W30" s="109"/>
    </row>
    <row r="31" spans="1:23" s="111" customFormat="1" ht="4.5" customHeight="1" x14ac:dyDescent="0.2">
      <c r="A31" s="106"/>
      <c r="B31" s="109"/>
      <c r="C31" s="109"/>
      <c r="D31" s="109"/>
      <c r="E31" s="109"/>
      <c r="F31" s="109"/>
      <c r="G31" s="109"/>
      <c r="H31" s="109"/>
      <c r="I31" s="109"/>
      <c r="J31" s="110"/>
      <c r="K31" s="109"/>
      <c r="L31" s="109"/>
      <c r="M31" s="109"/>
      <c r="N31" s="109"/>
      <c r="O31" s="109"/>
      <c r="P31" s="109"/>
      <c r="Q31" s="109"/>
      <c r="R31" s="109"/>
      <c r="S31" s="109"/>
      <c r="T31" s="109"/>
      <c r="U31" s="109"/>
      <c r="V31" s="109"/>
      <c r="W31" s="109"/>
    </row>
    <row r="32" spans="1:23" x14ac:dyDescent="0.2">
      <c r="A32" s="47"/>
      <c r="B32" s="49"/>
      <c r="C32" s="49"/>
      <c r="D32" s="49"/>
      <c r="E32" s="49"/>
      <c r="F32" s="49"/>
      <c r="G32" s="49"/>
      <c r="H32" s="49"/>
      <c r="I32" s="49"/>
      <c r="J32" s="56"/>
      <c r="K32" s="49"/>
      <c r="L32" s="49"/>
      <c r="M32" s="49"/>
      <c r="N32" s="49"/>
      <c r="O32" s="49"/>
      <c r="P32" s="49"/>
      <c r="Q32" s="49"/>
      <c r="R32" s="49"/>
      <c r="S32" s="49"/>
      <c r="T32" s="49"/>
      <c r="U32" s="49"/>
      <c r="V32" s="49"/>
      <c r="W32" s="49"/>
    </row>
    <row r="33" spans="1:23" ht="13.5" thickBot="1" x14ac:dyDescent="0.25">
      <c r="A33" s="114"/>
      <c r="B33" s="97"/>
      <c r="C33" s="97"/>
      <c r="D33" s="97"/>
      <c r="E33" s="97"/>
      <c r="F33" s="97"/>
      <c r="G33" s="97"/>
      <c r="H33" s="97"/>
      <c r="I33" s="97"/>
      <c r="J33" s="98"/>
      <c r="K33" s="49"/>
      <c r="L33" s="49"/>
      <c r="M33" s="49"/>
      <c r="N33" s="49"/>
      <c r="O33" s="49"/>
      <c r="P33" s="49"/>
      <c r="Q33" s="49"/>
      <c r="R33" s="49"/>
      <c r="S33" s="49"/>
      <c r="T33" s="49"/>
      <c r="U33" s="49"/>
      <c r="V33" s="49"/>
      <c r="W33" s="49"/>
    </row>
    <row r="34" spans="1:23" x14ac:dyDescent="0.2"/>
    <row r="35" spans="1:23" ht="18" x14ac:dyDescent="0.25">
      <c r="B35" s="115"/>
    </row>
    <row r="36" spans="1:23" ht="18" x14ac:dyDescent="0.25">
      <c r="B36" s="115"/>
      <c r="F36" s="115"/>
    </row>
    <row r="37" spans="1:23" ht="18" x14ac:dyDescent="0.25">
      <c r="F37" s="104"/>
    </row>
    <row r="38" spans="1:23" ht="18" x14ac:dyDescent="0.25">
      <c r="F38" s="115"/>
    </row>
    <row r="39" spans="1:23" x14ac:dyDescent="0.2">
      <c r="F39" s="116"/>
    </row>
    <row r="40" spans="1:23" x14ac:dyDescent="0.2"/>
    <row r="41" spans="1:23" x14ac:dyDescent="0.2"/>
    <row r="42" spans="1:23" ht="18" x14ac:dyDescent="0.25">
      <c r="E42" s="115"/>
      <c r="F42" s="115"/>
    </row>
    <row r="43" spans="1:23" x14ac:dyDescent="0.2">
      <c r="E43" s="116"/>
      <c r="F43" s="116"/>
    </row>
    <row r="44" spans="1:23" x14ac:dyDescent="0.2"/>
    <row r="45" spans="1:23" x14ac:dyDescent="0.2"/>
    <row r="46" spans="1:23" x14ac:dyDescent="0.2"/>
    <row r="47" spans="1:23" x14ac:dyDescent="0.2"/>
    <row r="48" spans="1:23"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sheetData>
  <dataConsolidate/>
  <mergeCells count="34">
    <mergeCell ref="W13:W14"/>
    <mergeCell ref="X13:X14"/>
    <mergeCell ref="V13:V14"/>
    <mergeCell ref="C21:E21"/>
    <mergeCell ref="G21:H21"/>
    <mergeCell ref="I21:J21"/>
    <mergeCell ref="E13:E14"/>
    <mergeCell ref="F13:F14"/>
    <mergeCell ref="T13:T14"/>
    <mergeCell ref="U13:U14"/>
    <mergeCell ref="G13:G14"/>
    <mergeCell ref="H13:H14"/>
    <mergeCell ref="I13:J13"/>
    <mergeCell ref="K13:L13"/>
    <mergeCell ref="M13:N13"/>
    <mergeCell ref="O13:P13"/>
    <mergeCell ref="B28:C28"/>
    <mergeCell ref="A16:J16"/>
    <mergeCell ref="C19:E19"/>
    <mergeCell ref="G19:H19"/>
    <mergeCell ref="I19:J19"/>
    <mergeCell ref="A23:B23"/>
    <mergeCell ref="S13:S14"/>
    <mergeCell ref="A12:J12"/>
    <mergeCell ref="A2:J2"/>
    <mergeCell ref="C4:E4"/>
    <mergeCell ref="C6:E6"/>
    <mergeCell ref="C8:E8"/>
    <mergeCell ref="C10:E10"/>
    <mergeCell ref="A13:A14"/>
    <mergeCell ref="B13:B14"/>
    <mergeCell ref="C13:C14"/>
    <mergeCell ref="D13:D14"/>
    <mergeCell ref="Q13:R13"/>
  </mergeCells>
  <conditionalFormatting sqref="U15">
    <cfRule type="cellIs" dxfId="5" priority="2" operator="equal">
      <formula>1</formula>
    </cfRule>
  </conditionalFormatting>
  <conditionalFormatting sqref="V15:X15">
    <cfRule type="cellIs" dxfId="4" priority="1" operator="equal">
      <formula>1</formula>
    </cfRule>
  </conditionalFormatting>
  <dataValidations count="11">
    <dataValidation type="list" allowBlank="1" showInputMessage="1" showErrorMessage="1" sqref="C8:E8">
      <formula1>departamentos</formula1>
    </dataValidation>
    <dataValidation type="list" allowBlank="1" showInputMessage="1" showErrorMessage="1" sqref="C6:E6">
      <formula1>sector</formula1>
    </dataValidation>
    <dataValidation type="list" allowBlank="1" showInputMessage="1" showErrorMessage="1" sqref="H6">
      <formula1>orden</formula1>
    </dataValidation>
    <dataValidation type="list" allowBlank="1" showInputMessage="1" showErrorMessage="1" sqref="I8:I10">
      <formula1>nivel</formula1>
    </dataValidation>
    <dataValidation type="list" allowBlank="1" showDropDown="1" showErrorMessage="1" promptTitle="Departamento" prompt="Seleccione eldepartamenton de acuerdo a las opciones relacionadas." sqref="H11">
      <formula1>#REF!</formula1>
    </dataValidation>
    <dataValidation type="list" showInputMessage="1" showErrorMessage="1" sqref="D17 D15">
      <formula1>INDIRECT(C15)</formula1>
    </dataValidation>
    <dataValidation type="list" showInputMessage="1" showErrorMessage="1" sqref="C15 C17">
      <formula1>Tipos</formula1>
    </dataValidation>
    <dataValidation type="list" allowBlank="1" showInputMessage="1" showErrorMessage="1" sqref="H8">
      <formula1>vigencias</formula1>
    </dataValidation>
    <dataValidation showInputMessage="1" showErrorMessage="1" sqref="E15 B15 B17 E17:W17"/>
    <dataValidation type="date" operator="greaterThan" allowBlank="1" showInputMessage="1" showErrorMessage="1" sqref="I15:J15">
      <formula1>41275</formula1>
    </dataValidation>
    <dataValidation type="date" operator="greaterThanOrEqual" allowBlank="1" showInputMessage="1" showErrorMessage="1" sqref="I21">
      <formula1>41275</formula1>
    </dataValidation>
  </dataValidations>
  <printOptions horizontalCentered="1"/>
  <pageMargins left="0.27559055118110237" right="0.19685039370078741" top="0.9055118110236221" bottom="0.47244094488188981" header="0.31496062992125984" footer="0.23622047244094491"/>
  <pageSetup scale="46" orientation="landscape" r:id="rId1"/>
  <headerFooter alignWithMargins="0">
    <oddFooter>Página &amp;P&amp;R&amp;F</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I15"/>
  <sheetViews>
    <sheetView topLeftCell="U1" zoomScale="80" zoomScaleNormal="80" zoomScaleSheetLayoutView="80" workbookViewId="0">
      <selection activeCell="AE1" sqref="AC1:AE1048576"/>
    </sheetView>
  </sheetViews>
  <sheetFormatPr baseColWidth="10" defaultRowHeight="15" x14ac:dyDescent="0.25"/>
  <cols>
    <col min="1" max="1" width="26.7109375" style="1" customWidth="1"/>
    <col min="2" max="2" width="11.7109375" style="1" customWidth="1"/>
    <col min="3" max="3" width="51.140625" style="1" customWidth="1"/>
    <col min="4" max="5" width="18.85546875" style="39" customWidth="1"/>
    <col min="6" max="6" width="35.28515625" style="1" customWidth="1"/>
    <col min="7" max="7" width="15.28515625" style="1" bestFit="1" customWidth="1"/>
    <col min="8" max="8" width="13.85546875" style="1" hidden="1" customWidth="1"/>
    <col min="9" max="9" width="11.7109375" style="1" hidden="1" customWidth="1"/>
    <col min="10" max="11" width="11.42578125" style="1" hidden="1" customWidth="1"/>
    <col min="12" max="13" width="11.85546875" style="1" hidden="1" customWidth="1"/>
    <col min="14" max="14" width="19.28515625" style="1" hidden="1" customWidth="1"/>
    <col min="15" max="15" width="19.42578125" style="1" hidden="1" customWidth="1"/>
    <col min="16" max="16" width="17.42578125" style="1" hidden="1" customWidth="1"/>
    <col min="17" max="17" width="44.5703125" style="1" hidden="1" customWidth="1"/>
    <col min="18" max="19" width="11.42578125" style="1"/>
    <col min="20" max="20" width="14.5703125" style="1" customWidth="1"/>
    <col min="21" max="25" width="11.42578125" style="1" customWidth="1"/>
    <col min="26" max="27" width="11.42578125" style="1"/>
    <col min="28" max="28" width="17.7109375" style="1" customWidth="1"/>
    <col min="29" max="31" width="45.85546875" style="1" hidden="1" customWidth="1"/>
    <col min="32" max="32" width="59.5703125" style="212" customWidth="1"/>
    <col min="33" max="16384" width="11.42578125" style="1"/>
  </cols>
  <sheetData>
    <row r="1" spans="1:35" ht="19.5" customHeight="1" thickBot="1" x14ac:dyDescent="0.3">
      <c r="A1" s="347" t="s">
        <v>108</v>
      </c>
      <c r="B1" s="347"/>
      <c r="C1" s="347"/>
      <c r="D1" s="347"/>
      <c r="E1" s="347"/>
      <c r="F1" s="347"/>
      <c r="G1" s="347"/>
      <c r="H1" s="347"/>
      <c r="I1" s="347"/>
      <c r="J1" s="347"/>
      <c r="K1" s="347"/>
      <c r="L1" s="347"/>
      <c r="M1" s="347"/>
      <c r="N1" s="347"/>
      <c r="O1" s="347"/>
      <c r="P1" s="347"/>
      <c r="Q1" s="347"/>
    </row>
    <row r="2" spans="1:35" ht="16.5" customHeight="1" thickBot="1" x14ac:dyDescent="0.3">
      <c r="A2" s="299" t="s">
        <v>109</v>
      </c>
      <c r="B2" s="299"/>
      <c r="C2" s="299"/>
      <c r="D2" s="299"/>
      <c r="E2" s="299"/>
      <c r="F2" s="299"/>
      <c r="G2" s="299"/>
      <c r="H2" s="348" t="s">
        <v>2</v>
      </c>
      <c r="I2" s="348"/>
      <c r="J2" s="348"/>
      <c r="K2" s="348"/>
      <c r="L2" s="348"/>
      <c r="M2" s="348"/>
      <c r="N2" s="348"/>
      <c r="O2" s="348"/>
      <c r="P2" s="348"/>
      <c r="Q2" s="349"/>
      <c r="R2" s="296" t="s">
        <v>291</v>
      </c>
      <c r="S2" s="297"/>
      <c r="T2" s="296" t="s">
        <v>292</v>
      </c>
      <c r="U2" s="297"/>
      <c r="V2" s="296" t="s">
        <v>293</v>
      </c>
      <c r="W2" s="297"/>
      <c r="X2" s="296" t="s">
        <v>294</v>
      </c>
      <c r="Y2" s="297"/>
      <c r="Z2" s="292" t="s">
        <v>297</v>
      </c>
      <c r="AA2" s="292" t="s">
        <v>14</v>
      </c>
      <c r="AB2" s="294" t="s">
        <v>298</v>
      </c>
      <c r="AC2" s="294" t="s">
        <v>311</v>
      </c>
      <c r="AD2" s="294" t="s">
        <v>356</v>
      </c>
      <c r="AE2" s="294" t="s">
        <v>401</v>
      </c>
      <c r="AF2" s="294" t="s">
        <v>459</v>
      </c>
    </row>
    <row r="3" spans="1:35" ht="35.25" customHeight="1" thickBot="1" x14ac:dyDescent="0.3">
      <c r="A3" s="117" t="s">
        <v>110</v>
      </c>
      <c r="B3" s="350" t="s">
        <v>111</v>
      </c>
      <c r="C3" s="350"/>
      <c r="D3" s="118" t="s">
        <v>5</v>
      </c>
      <c r="E3" s="118" t="s">
        <v>112</v>
      </c>
      <c r="F3" s="118" t="s">
        <v>113</v>
      </c>
      <c r="G3" s="118" t="s">
        <v>8</v>
      </c>
      <c r="H3" s="119" t="s">
        <v>9</v>
      </c>
      <c r="I3" s="120" t="s">
        <v>10</v>
      </c>
      <c r="J3" s="121" t="s">
        <v>11</v>
      </c>
      <c r="K3" s="122" t="s">
        <v>12</v>
      </c>
      <c r="L3" s="121" t="s">
        <v>13</v>
      </c>
      <c r="M3" s="122" t="s">
        <v>14</v>
      </c>
      <c r="N3" s="122" t="s">
        <v>15</v>
      </c>
      <c r="O3" s="122" t="s">
        <v>16</v>
      </c>
      <c r="P3" s="122" t="s">
        <v>17</v>
      </c>
      <c r="Q3" s="123" t="s">
        <v>18</v>
      </c>
      <c r="R3" s="187" t="s">
        <v>295</v>
      </c>
      <c r="S3" s="187" t="s">
        <v>296</v>
      </c>
      <c r="T3" s="187" t="s">
        <v>295</v>
      </c>
      <c r="U3" s="187" t="s">
        <v>296</v>
      </c>
      <c r="V3" s="187" t="s">
        <v>295</v>
      </c>
      <c r="W3" s="187" t="s">
        <v>296</v>
      </c>
      <c r="X3" s="187" t="s">
        <v>295</v>
      </c>
      <c r="Y3" s="187" t="s">
        <v>296</v>
      </c>
      <c r="Z3" s="293"/>
      <c r="AA3" s="293"/>
      <c r="AB3" s="295"/>
      <c r="AC3" s="295"/>
      <c r="AD3" s="295"/>
      <c r="AE3" s="295"/>
      <c r="AF3" s="295"/>
    </row>
    <row r="4" spans="1:35" ht="100.5" customHeight="1" x14ac:dyDescent="0.25">
      <c r="A4" s="346" t="s">
        <v>114</v>
      </c>
      <c r="B4" s="124" t="s">
        <v>20</v>
      </c>
      <c r="C4" s="125" t="s">
        <v>115</v>
      </c>
      <c r="D4" s="126" t="s">
        <v>116</v>
      </c>
      <c r="E4" s="126" t="s">
        <v>117</v>
      </c>
      <c r="F4" s="127" t="s">
        <v>118</v>
      </c>
      <c r="G4" s="128">
        <v>43296</v>
      </c>
      <c r="H4" s="129"/>
      <c r="I4" s="130"/>
      <c r="J4" s="130"/>
      <c r="K4" s="130"/>
      <c r="L4" s="131">
        <f>SUM(H4:K4)</f>
        <v>0</v>
      </c>
      <c r="M4" s="131">
        <v>1</v>
      </c>
      <c r="N4" s="131">
        <v>0.1111</v>
      </c>
      <c r="O4" s="131">
        <f>L4/M4</f>
        <v>0</v>
      </c>
      <c r="P4" s="131">
        <f>N4*O4</f>
        <v>0</v>
      </c>
      <c r="Q4" s="132"/>
      <c r="R4" s="184"/>
      <c r="S4" s="185">
        <v>0</v>
      </c>
      <c r="T4" s="184"/>
      <c r="U4" s="185">
        <v>0</v>
      </c>
      <c r="V4" s="184">
        <v>1</v>
      </c>
      <c r="W4" s="185">
        <v>1</v>
      </c>
      <c r="X4" s="184">
        <v>0</v>
      </c>
      <c r="Y4" s="185">
        <v>0</v>
      </c>
      <c r="Z4" s="184">
        <f>R4+T4+V4+X4</f>
        <v>1</v>
      </c>
      <c r="AA4" s="184">
        <f>S4+U4+W4+Y4</f>
        <v>1</v>
      </c>
      <c r="AB4" s="186">
        <f>Z4/AA4</f>
        <v>1</v>
      </c>
      <c r="AC4" s="408"/>
      <c r="AD4" s="204"/>
      <c r="AE4" s="204" t="s">
        <v>413</v>
      </c>
      <c r="AF4" s="204" t="s">
        <v>479</v>
      </c>
      <c r="AG4" s="208"/>
    </row>
    <row r="5" spans="1:35" ht="285" customHeight="1" x14ac:dyDescent="0.25">
      <c r="A5" s="346"/>
      <c r="B5" s="124" t="s">
        <v>119</v>
      </c>
      <c r="C5" s="125" t="s">
        <v>120</v>
      </c>
      <c r="D5" s="126" t="s">
        <v>121</v>
      </c>
      <c r="E5" s="126" t="s">
        <v>122</v>
      </c>
      <c r="F5" s="127" t="s">
        <v>123</v>
      </c>
      <c r="G5" s="128" t="s">
        <v>124</v>
      </c>
      <c r="H5" s="133"/>
      <c r="I5" s="134"/>
      <c r="J5" s="134"/>
      <c r="K5" s="134"/>
      <c r="L5" s="135">
        <f t="shared" ref="L5:L13" si="0">SUM(H5:K5)</f>
        <v>0</v>
      </c>
      <c r="M5" s="135">
        <v>1</v>
      </c>
      <c r="N5" s="135">
        <v>0.1111</v>
      </c>
      <c r="O5" s="135">
        <f t="shared" ref="O5:O13" si="1">L5/M5</f>
        <v>0</v>
      </c>
      <c r="P5" s="135">
        <f t="shared" ref="P5:P13" si="2">N5*O5</f>
        <v>0</v>
      </c>
      <c r="Q5" s="136"/>
      <c r="R5" s="186">
        <v>0.25</v>
      </c>
      <c r="S5" s="197">
        <v>0.25</v>
      </c>
      <c r="T5" s="186">
        <v>0.25</v>
      </c>
      <c r="U5" s="197">
        <v>0.25</v>
      </c>
      <c r="V5" s="186">
        <v>0.5</v>
      </c>
      <c r="W5" s="197">
        <v>0.25</v>
      </c>
      <c r="X5" s="186">
        <v>0</v>
      </c>
      <c r="Y5" s="197">
        <v>0.25</v>
      </c>
      <c r="Z5" s="186">
        <f t="shared" ref="Z5:Z13" si="3">R5+T5+V5+X5</f>
        <v>1</v>
      </c>
      <c r="AA5" s="186">
        <f t="shared" ref="AA5:AA13" si="4">S5+U5+W5+Y5</f>
        <v>1</v>
      </c>
      <c r="AB5" s="186">
        <f t="shared" ref="AB5:AB13" si="5">Z5/AA5</f>
        <v>1</v>
      </c>
      <c r="AC5" s="204" t="s">
        <v>318</v>
      </c>
      <c r="AD5" s="204" t="s">
        <v>381</v>
      </c>
      <c r="AE5" s="204" t="s">
        <v>415</v>
      </c>
      <c r="AF5" s="204" t="s">
        <v>480</v>
      </c>
      <c r="AG5" s="208"/>
    </row>
    <row r="6" spans="1:35" ht="189.75" customHeight="1" x14ac:dyDescent="0.25">
      <c r="A6" s="346"/>
      <c r="B6" s="124" t="s">
        <v>125</v>
      </c>
      <c r="C6" s="125" t="s">
        <v>126</v>
      </c>
      <c r="D6" s="126" t="s">
        <v>127</v>
      </c>
      <c r="E6" s="126" t="s">
        <v>128</v>
      </c>
      <c r="F6" s="127" t="s">
        <v>129</v>
      </c>
      <c r="G6" s="128">
        <v>43311</v>
      </c>
      <c r="H6" s="133"/>
      <c r="I6" s="134"/>
      <c r="J6" s="134"/>
      <c r="K6" s="134"/>
      <c r="L6" s="135"/>
      <c r="M6" s="135"/>
      <c r="N6" s="135"/>
      <c r="O6" s="135"/>
      <c r="P6" s="135"/>
      <c r="Q6" s="136"/>
      <c r="R6" s="184"/>
      <c r="S6" s="185">
        <v>0</v>
      </c>
      <c r="T6" s="184"/>
      <c r="U6" s="185">
        <v>0</v>
      </c>
      <c r="V6" s="184">
        <v>1</v>
      </c>
      <c r="W6" s="185">
        <v>1</v>
      </c>
      <c r="X6" s="184">
        <v>0</v>
      </c>
      <c r="Y6" s="185">
        <v>0</v>
      </c>
      <c r="Z6" s="184">
        <f t="shared" si="3"/>
        <v>1</v>
      </c>
      <c r="AA6" s="184">
        <f t="shared" si="4"/>
        <v>1</v>
      </c>
      <c r="AB6" s="186">
        <f t="shared" si="5"/>
        <v>1</v>
      </c>
      <c r="AC6" s="202"/>
      <c r="AD6" s="202"/>
      <c r="AE6" s="202" t="s">
        <v>424</v>
      </c>
      <c r="AF6" s="204" t="s">
        <v>481</v>
      </c>
      <c r="AG6" s="208"/>
    </row>
    <row r="7" spans="1:35" ht="54.75" customHeight="1" x14ac:dyDescent="0.25">
      <c r="A7" s="346"/>
      <c r="B7" s="124" t="s">
        <v>130</v>
      </c>
      <c r="C7" s="125" t="s">
        <v>131</v>
      </c>
      <c r="D7" s="126" t="s">
        <v>132</v>
      </c>
      <c r="E7" s="126" t="s">
        <v>122</v>
      </c>
      <c r="F7" s="127" t="s">
        <v>123</v>
      </c>
      <c r="G7" s="128" t="s">
        <v>124</v>
      </c>
      <c r="H7" s="133"/>
      <c r="I7" s="134"/>
      <c r="J7" s="134"/>
      <c r="K7" s="134"/>
      <c r="L7" s="135">
        <f t="shared" si="0"/>
        <v>0</v>
      </c>
      <c r="M7" s="135">
        <v>1</v>
      </c>
      <c r="N7" s="135">
        <v>0.1111</v>
      </c>
      <c r="O7" s="135">
        <f t="shared" si="1"/>
        <v>0</v>
      </c>
      <c r="P7" s="135">
        <f t="shared" si="2"/>
        <v>0</v>
      </c>
      <c r="Q7" s="136"/>
      <c r="R7" s="184">
        <v>1</v>
      </c>
      <c r="S7" s="185">
        <v>1</v>
      </c>
      <c r="T7" s="184">
        <v>0</v>
      </c>
      <c r="U7" s="185">
        <v>0</v>
      </c>
      <c r="V7" s="184"/>
      <c r="W7" s="185">
        <v>0</v>
      </c>
      <c r="X7" s="184">
        <v>1</v>
      </c>
      <c r="Y7" s="185">
        <v>1</v>
      </c>
      <c r="Z7" s="184">
        <f t="shared" si="3"/>
        <v>2</v>
      </c>
      <c r="AA7" s="184">
        <f t="shared" si="4"/>
        <v>2</v>
      </c>
      <c r="AB7" s="186">
        <f t="shared" si="5"/>
        <v>1</v>
      </c>
      <c r="AC7" s="204" t="s">
        <v>319</v>
      </c>
      <c r="AD7" s="204" t="s">
        <v>319</v>
      </c>
      <c r="AE7" s="204" t="s">
        <v>416</v>
      </c>
      <c r="AF7" s="204" t="s">
        <v>460</v>
      </c>
      <c r="AG7" s="208"/>
    </row>
    <row r="8" spans="1:35" ht="75" x14ac:dyDescent="0.25">
      <c r="A8" s="346" t="s">
        <v>133</v>
      </c>
      <c r="B8" s="124" t="s">
        <v>26</v>
      </c>
      <c r="C8" s="125" t="s">
        <v>134</v>
      </c>
      <c r="D8" s="126" t="s">
        <v>135</v>
      </c>
      <c r="E8" s="126" t="s">
        <v>122</v>
      </c>
      <c r="F8" s="127" t="s">
        <v>123</v>
      </c>
      <c r="G8" s="128" t="s">
        <v>124</v>
      </c>
      <c r="H8" s="137"/>
      <c r="I8" s="134"/>
      <c r="J8" s="134"/>
      <c r="K8" s="138"/>
      <c r="L8" s="135">
        <f t="shared" si="0"/>
        <v>0</v>
      </c>
      <c r="M8" s="135">
        <v>1</v>
      </c>
      <c r="N8" s="135">
        <v>0.1111</v>
      </c>
      <c r="O8" s="135">
        <f t="shared" si="1"/>
        <v>0</v>
      </c>
      <c r="P8" s="135">
        <f t="shared" si="2"/>
        <v>0</v>
      </c>
      <c r="Q8" s="136"/>
      <c r="R8" s="184">
        <v>1</v>
      </c>
      <c r="S8" s="185">
        <v>1</v>
      </c>
      <c r="T8" s="184">
        <v>1</v>
      </c>
      <c r="U8" s="185">
        <v>1</v>
      </c>
      <c r="V8" s="184">
        <v>1</v>
      </c>
      <c r="W8" s="185">
        <v>1</v>
      </c>
      <c r="X8" s="184">
        <v>0</v>
      </c>
      <c r="Y8" s="185"/>
      <c r="Z8" s="184">
        <f t="shared" si="3"/>
        <v>3</v>
      </c>
      <c r="AA8" s="184">
        <f t="shared" si="4"/>
        <v>3</v>
      </c>
      <c r="AB8" s="186">
        <f t="shared" si="5"/>
        <v>1</v>
      </c>
      <c r="AC8" s="204" t="s">
        <v>320</v>
      </c>
      <c r="AD8" s="204" t="s">
        <v>320</v>
      </c>
      <c r="AE8" s="204" t="s">
        <v>417</v>
      </c>
      <c r="AF8" s="204" t="s">
        <v>490</v>
      </c>
      <c r="AG8" s="208"/>
    </row>
    <row r="9" spans="1:35" ht="168.75" customHeight="1" x14ac:dyDescent="0.25">
      <c r="A9" s="346"/>
      <c r="B9" s="124" t="s">
        <v>31</v>
      </c>
      <c r="C9" s="125" t="s">
        <v>136</v>
      </c>
      <c r="D9" s="126" t="s">
        <v>137</v>
      </c>
      <c r="E9" s="126" t="s">
        <v>138</v>
      </c>
      <c r="F9" s="127" t="s">
        <v>139</v>
      </c>
      <c r="G9" s="128" t="s">
        <v>140</v>
      </c>
      <c r="H9" s="137"/>
      <c r="I9" s="134"/>
      <c r="J9" s="134"/>
      <c r="K9" s="138"/>
      <c r="L9" s="135"/>
      <c r="M9" s="135"/>
      <c r="N9" s="135"/>
      <c r="O9" s="135"/>
      <c r="P9" s="135"/>
      <c r="Q9" s="136"/>
      <c r="R9" s="184"/>
      <c r="S9" s="185">
        <v>0</v>
      </c>
      <c r="T9" s="184"/>
      <c r="U9" s="185">
        <v>0</v>
      </c>
      <c r="V9" s="184"/>
      <c r="W9" s="185">
        <v>0</v>
      </c>
      <c r="X9" s="184">
        <v>1</v>
      </c>
      <c r="Y9" s="185">
        <v>1</v>
      </c>
      <c r="Z9" s="184">
        <f t="shared" si="3"/>
        <v>1</v>
      </c>
      <c r="AA9" s="184">
        <f t="shared" si="4"/>
        <v>1</v>
      </c>
      <c r="AB9" s="186">
        <f t="shared" si="5"/>
        <v>1</v>
      </c>
      <c r="AC9" s="202"/>
      <c r="AD9" s="202"/>
      <c r="AE9" s="202"/>
      <c r="AF9" s="204" t="s">
        <v>461</v>
      </c>
      <c r="AG9" s="208"/>
    </row>
    <row r="10" spans="1:35" ht="90" x14ac:dyDescent="0.25">
      <c r="A10" s="346"/>
      <c r="B10" s="124" t="s">
        <v>141</v>
      </c>
      <c r="C10" s="125" t="s">
        <v>142</v>
      </c>
      <c r="D10" s="126" t="s">
        <v>143</v>
      </c>
      <c r="E10" s="126" t="s">
        <v>128</v>
      </c>
      <c r="F10" s="127" t="s">
        <v>129</v>
      </c>
      <c r="G10" s="128">
        <v>43189</v>
      </c>
      <c r="H10" s="137"/>
      <c r="I10" s="134"/>
      <c r="J10" s="134"/>
      <c r="K10" s="134"/>
      <c r="L10" s="135">
        <f t="shared" si="0"/>
        <v>0</v>
      </c>
      <c r="M10" s="135">
        <v>1</v>
      </c>
      <c r="N10" s="135">
        <v>0.1111</v>
      </c>
      <c r="O10" s="135">
        <f t="shared" si="1"/>
        <v>0</v>
      </c>
      <c r="P10" s="135">
        <f t="shared" si="2"/>
        <v>0</v>
      </c>
      <c r="Q10" s="136"/>
      <c r="R10" s="184">
        <v>1</v>
      </c>
      <c r="S10" s="185">
        <v>1</v>
      </c>
      <c r="T10" s="184">
        <v>0</v>
      </c>
      <c r="U10" s="185">
        <v>0</v>
      </c>
      <c r="V10" s="184"/>
      <c r="W10" s="185">
        <v>0</v>
      </c>
      <c r="X10" s="184">
        <v>0</v>
      </c>
      <c r="Y10" s="185">
        <v>0</v>
      </c>
      <c r="Z10" s="184">
        <f t="shared" si="3"/>
        <v>1</v>
      </c>
      <c r="AA10" s="184">
        <f t="shared" si="4"/>
        <v>1</v>
      </c>
      <c r="AB10" s="186">
        <f t="shared" si="5"/>
        <v>1</v>
      </c>
      <c r="AC10" s="204" t="s">
        <v>313</v>
      </c>
      <c r="AD10" s="204"/>
      <c r="AE10" s="202" t="s">
        <v>424</v>
      </c>
      <c r="AF10" s="204" t="s">
        <v>482</v>
      </c>
      <c r="AG10" s="208"/>
    </row>
    <row r="11" spans="1:35" ht="150" x14ac:dyDescent="0.25">
      <c r="A11" s="346" t="s">
        <v>144</v>
      </c>
      <c r="B11" s="124" t="s">
        <v>36</v>
      </c>
      <c r="C11" s="125" t="s">
        <v>145</v>
      </c>
      <c r="D11" s="126" t="s">
        <v>146</v>
      </c>
      <c r="E11" s="126" t="s">
        <v>122</v>
      </c>
      <c r="F11" s="127" t="s">
        <v>147</v>
      </c>
      <c r="G11" s="128" t="s">
        <v>148</v>
      </c>
      <c r="H11" s="137"/>
      <c r="I11" s="134"/>
      <c r="J11" s="134"/>
      <c r="K11" s="134"/>
      <c r="L11" s="135">
        <f t="shared" si="0"/>
        <v>0</v>
      </c>
      <c r="M11" s="135">
        <v>1</v>
      </c>
      <c r="N11" s="135">
        <v>0.1111</v>
      </c>
      <c r="O11" s="135">
        <f t="shared" si="1"/>
        <v>0</v>
      </c>
      <c r="P11" s="135">
        <f t="shared" si="2"/>
        <v>0</v>
      </c>
      <c r="Q11" s="136"/>
      <c r="R11" s="184"/>
      <c r="S11" s="185">
        <v>0</v>
      </c>
      <c r="T11" s="184">
        <v>1</v>
      </c>
      <c r="U11" s="185">
        <v>0</v>
      </c>
      <c r="V11" s="184">
        <v>1</v>
      </c>
      <c r="W11" s="185">
        <v>1</v>
      </c>
      <c r="X11" s="184">
        <v>0</v>
      </c>
      <c r="Y11" s="185">
        <v>1</v>
      </c>
      <c r="Z11" s="184">
        <f t="shared" si="3"/>
        <v>2</v>
      </c>
      <c r="AA11" s="184">
        <f t="shared" si="4"/>
        <v>2</v>
      </c>
      <c r="AB11" s="186">
        <f t="shared" si="5"/>
        <v>1</v>
      </c>
      <c r="AC11" s="186"/>
      <c r="AD11" s="204" t="s">
        <v>382</v>
      </c>
      <c r="AE11" s="204" t="s">
        <v>418</v>
      </c>
      <c r="AF11" s="204" t="s">
        <v>418</v>
      </c>
      <c r="AG11" s="208"/>
    </row>
    <row r="12" spans="1:35" ht="409.5" x14ac:dyDescent="0.25">
      <c r="A12" s="301"/>
      <c r="B12" s="124" t="s">
        <v>39</v>
      </c>
      <c r="C12" s="125" t="s">
        <v>149</v>
      </c>
      <c r="D12" s="126" t="s">
        <v>150</v>
      </c>
      <c r="E12" s="126" t="s">
        <v>122</v>
      </c>
      <c r="F12" s="127" t="s">
        <v>147</v>
      </c>
      <c r="G12" s="126" t="s">
        <v>148</v>
      </c>
      <c r="H12" s="137"/>
      <c r="I12" s="134"/>
      <c r="J12" s="134"/>
      <c r="K12" s="134"/>
      <c r="L12" s="135">
        <f t="shared" si="0"/>
        <v>0</v>
      </c>
      <c r="M12" s="135">
        <v>1</v>
      </c>
      <c r="N12" s="135">
        <v>0.1111</v>
      </c>
      <c r="O12" s="135">
        <f t="shared" si="1"/>
        <v>0</v>
      </c>
      <c r="P12" s="135">
        <f t="shared" si="2"/>
        <v>0</v>
      </c>
      <c r="Q12" s="136"/>
      <c r="R12" s="184"/>
      <c r="S12" s="185">
        <v>0</v>
      </c>
      <c r="T12" s="184">
        <v>1</v>
      </c>
      <c r="U12" s="185">
        <v>0</v>
      </c>
      <c r="V12" s="184">
        <v>1</v>
      </c>
      <c r="W12" s="185">
        <v>1</v>
      </c>
      <c r="X12" s="184">
        <v>0</v>
      </c>
      <c r="Y12" s="185">
        <v>1</v>
      </c>
      <c r="Z12" s="184">
        <f t="shared" si="3"/>
        <v>2</v>
      </c>
      <c r="AA12" s="184">
        <f t="shared" si="4"/>
        <v>2</v>
      </c>
      <c r="AB12" s="186">
        <f t="shared" si="5"/>
        <v>1</v>
      </c>
      <c r="AC12" s="186"/>
      <c r="AD12" s="204" t="s">
        <v>383</v>
      </c>
      <c r="AE12" s="204" t="s">
        <v>419</v>
      </c>
      <c r="AF12" s="204" t="s">
        <v>419</v>
      </c>
      <c r="AG12" s="208"/>
    </row>
    <row r="13" spans="1:35" ht="253.5" customHeight="1" thickBot="1" x14ac:dyDescent="0.3">
      <c r="A13" s="139" t="s">
        <v>151</v>
      </c>
      <c r="B13" s="124" t="s">
        <v>43</v>
      </c>
      <c r="C13" s="125" t="s">
        <v>152</v>
      </c>
      <c r="D13" s="126" t="s">
        <v>153</v>
      </c>
      <c r="E13" s="126" t="s">
        <v>154</v>
      </c>
      <c r="F13" s="127" t="s">
        <v>155</v>
      </c>
      <c r="G13" s="126" t="s">
        <v>156</v>
      </c>
      <c r="H13" s="140"/>
      <c r="I13" s="141"/>
      <c r="J13" s="141"/>
      <c r="K13" s="141"/>
      <c r="L13" s="142">
        <f t="shared" si="0"/>
        <v>0</v>
      </c>
      <c r="M13" s="142">
        <v>1</v>
      </c>
      <c r="N13" s="142">
        <v>0.1111</v>
      </c>
      <c r="O13" s="142">
        <f t="shared" si="1"/>
        <v>0</v>
      </c>
      <c r="P13" s="142">
        <f t="shared" si="2"/>
        <v>0</v>
      </c>
      <c r="Q13" s="143"/>
      <c r="R13" s="184"/>
      <c r="S13" s="185">
        <v>0</v>
      </c>
      <c r="T13" s="184"/>
      <c r="U13" s="185">
        <v>0</v>
      </c>
      <c r="V13" s="184">
        <v>1</v>
      </c>
      <c r="W13" s="185">
        <v>1</v>
      </c>
      <c r="X13" s="184">
        <v>1</v>
      </c>
      <c r="Y13" s="185">
        <v>1</v>
      </c>
      <c r="Z13" s="184">
        <f t="shared" si="3"/>
        <v>2</v>
      </c>
      <c r="AA13" s="184">
        <f t="shared" si="4"/>
        <v>2</v>
      </c>
      <c r="AB13" s="186">
        <f t="shared" si="5"/>
        <v>1</v>
      </c>
      <c r="AC13" s="186"/>
      <c r="AD13" s="202"/>
      <c r="AE13" s="202" t="s">
        <v>430</v>
      </c>
      <c r="AF13" s="204" t="s">
        <v>483</v>
      </c>
      <c r="AG13" s="208"/>
    </row>
    <row r="14" spans="1:35" ht="15.75" customHeight="1" x14ac:dyDescent="0.25">
      <c r="P14" s="144">
        <f>SUM(P4:P13)</f>
        <v>0</v>
      </c>
      <c r="AB14" s="199">
        <f>AVERAGE(AB4:AB13)</f>
        <v>1</v>
      </c>
      <c r="AC14" s="199"/>
      <c r="AD14" s="199"/>
      <c r="AE14" s="199"/>
      <c r="AF14" s="213" t="e">
        <f>AVERAGE(AF5:AF10)*0.25</f>
        <v>#DIV/0!</v>
      </c>
      <c r="AG14" s="208"/>
    </row>
    <row r="15" spans="1:35" x14ac:dyDescent="0.25">
      <c r="A15" s="145"/>
      <c r="AI15" s="199"/>
    </row>
  </sheetData>
  <autoFilter ref="A3:AI14">
    <filterColumn colId="1" showButton="0"/>
  </autoFilter>
  <mergeCells count="18">
    <mergeCell ref="A1:Q1"/>
    <mergeCell ref="A2:G2"/>
    <mergeCell ref="H2:Q2"/>
    <mergeCell ref="B3:C3"/>
    <mergeCell ref="A4:A7"/>
    <mergeCell ref="Z2:Z3"/>
    <mergeCell ref="AD2:AD3"/>
    <mergeCell ref="AF2:AF3"/>
    <mergeCell ref="AC2:AC3"/>
    <mergeCell ref="A11:A12"/>
    <mergeCell ref="A8:A10"/>
    <mergeCell ref="AA2:AA3"/>
    <mergeCell ref="AB2:AB3"/>
    <mergeCell ref="R2:S2"/>
    <mergeCell ref="T2:U2"/>
    <mergeCell ref="V2:W2"/>
    <mergeCell ref="X2:Y2"/>
    <mergeCell ref="AE2:AE3"/>
  </mergeCells>
  <conditionalFormatting sqref="L4:L13">
    <cfRule type="iconSet" priority="2">
      <iconSet iconSet="3Symbols">
        <cfvo type="percent" val="0"/>
        <cfvo type="percent" val="75"/>
        <cfvo type="percent" val="91"/>
      </iconSet>
    </cfRule>
    <cfRule type="dataBar" priority="3">
      <dataBar>
        <cfvo type="min"/>
        <cfvo type="max"/>
        <color rgb="FF63C384"/>
      </dataBar>
      <extLst>
        <ext xmlns:x14="http://schemas.microsoft.com/office/spreadsheetml/2009/9/main" uri="{B025F937-C7B1-47D3-B67F-A62EFF666E3E}">
          <x14:id>{8FD9F36A-DCC0-46E3-B2BD-297535247C34}</x14:id>
        </ext>
      </extLst>
    </cfRule>
  </conditionalFormatting>
  <conditionalFormatting sqref="AB4:AF13">
    <cfRule type="cellIs" dxfId="3" priority="1" operator="equal">
      <formula>1</formula>
    </cfRule>
  </conditionalFormatting>
  <printOptions horizontalCentered="1"/>
  <pageMargins left="0.70866141732283472" right="0.70866141732283472" top="0.55118110236220474" bottom="0.35433070866141736" header="0.31496062992125984" footer="0.31496062992125984"/>
  <pageSetup scale="68" orientation="landscape" r:id="rId1"/>
  <headerFooter>
    <oddFooter>Página &amp;P</oddFooter>
  </headerFooter>
  <legacyDrawing r:id="rId2"/>
  <extLst>
    <ext xmlns:x14="http://schemas.microsoft.com/office/spreadsheetml/2009/9/main" uri="{78C0D931-6437-407d-A8EE-F0AAD7539E65}">
      <x14:conditionalFormattings>
        <x14:conditionalFormatting xmlns:xm="http://schemas.microsoft.com/office/excel/2006/main">
          <x14:cfRule type="dataBar" id="{8FD9F36A-DCC0-46E3-B2BD-297535247C34}">
            <x14:dataBar minLength="0" maxLength="100" border="1" negativeBarBorderColorSameAsPositive="0">
              <x14:cfvo type="autoMin"/>
              <x14:cfvo type="autoMax"/>
              <x14:borderColor rgb="FF63C384"/>
              <x14:negativeFillColor rgb="FFFF0000"/>
              <x14:negativeBorderColor rgb="FFFF0000"/>
              <x14:axisColor rgb="FF000000"/>
            </x14:dataBar>
          </x14:cfRule>
          <xm:sqref>L4:L13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AA42"/>
  <sheetViews>
    <sheetView topLeftCell="O22" zoomScale="80" zoomScaleNormal="80" workbookViewId="0">
      <selection activeCell="V1" sqref="T1:V1048576"/>
    </sheetView>
  </sheetViews>
  <sheetFormatPr baseColWidth="10" defaultRowHeight="15" x14ac:dyDescent="0.25"/>
  <cols>
    <col min="1" max="1" width="22" style="150" customWidth="1"/>
    <col min="2" max="2" width="4.42578125" style="147" bestFit="1" customWidth="1"/>
    <col min="3" max="3" width="30.42578125" style="147" customWidth="1"/>
    <col min="4" max="4" width="26.5703125" style="147" customWidth="1"/>
    <col min="5" max="5" width="14.85546875" style="147" customWidth="1"/>
    <col min="6" max="6" width="35.85546875" style="149" customWidth="1"/>
    <col min="7" max="7" width="20.42578125" style="149" customWidth="1"/>
    <col min="8" max="8" width="41" style="148" customWidth="1"/>
    <col min="9" max="10" width="11.42578125" style="147"/>
    <col min="11" max="16" width="11.42578125" style="147" customWidth="1"/>
    <col min="17" max="18" width="11.42578125" style="147"/>
    <col min="19" max="19" width="17.140625" style="147" customWidth="1"/>
    <col min="20" max="22" width="54.5703125" style="147" hidden="1" customWidth="1"/>
    <col min="23" max="23" width="54.5703125" style="147" customWidth="1"/>
    <col min="24" max="24" width="11.42578125" style="214" customWidth="1"/>
    <col min="25" max="27" width="11.42578125" style="147" customWidth="1"/>
    <col min="28" max="16384" width="11.42578125" style="147"/>
  </cols>
  <sheetData>
    <row r="1" spans="1:25" ht="19.5" thickBot="1" x14ac:dyDescent="0.35">
      <c r="A1" s="374" t="s">
        <v>230</v>
      </c>
      <c r="B1" s="374"/>
      <c r="C1" s="374"/>
      <c r="D1" s="374"/>
      <c r="E1" s="374"/>
      <c r="F1" s="374"/>
      <c r="G1" s="374"/>
      <c r="H1" s="374"/>
      <c r="I1" s="269"/>
      <c r="J1" s="269"/>
      <c r="K1" s="269"/>
      <c r="L1" s="269"/>
      <c r="M1" s="269"/>
      <c r="N1" s="269"/>
      <c r="O1" s="269"/>
      <c r="P1" s="269"/>
      <c r="Q1" s="269"/>
      <c r="R1" s="269"/>
      <c r="S1" s="269"/>
    </row>
    <row r="2" spans="1:25" ht="16.5" thickBot="1" x14ac:dyDescent="0.3">
      <c r="A2" s="375" t="s">
        <v>229</v>
      </c>
      <c r="B2" s="376"/>
      <c r="C2" s="376"/>
      <c r="D2" s="376"/>
      <c r="E2" s="376"/>
      <c r="F2" s="376"/>
      <c r="G2" s="376"/>
      <c r="H2" s="377"/>
      <c r="I2" s="398" t="s">
        <v>291</v>
      </c>
      <c r="J2" s="399"/>
      <c r="K2" s="398" t="s">
        <v>292</v>
      </c>
      <c r="L2" s="399"/>
      <c r="M2" s="398" t="s">
        <v>293</v>
      </c>
      <c r="N2" s="399"/>
      <c r="O2" s="398" t="s">
        <v>294</v>
      </c>
      <c r="P2" s="399"/>
      <c r="Q2" s="396" t="s">
        <v>297</v>
      </c>
      <c r="R2" s="396" t="s">
        <v>14</v>
      </c>
      <c r="S2" s="394" t="s">
        <v>298</v>
      </c>
      <c r="T2" s="387" t="s">
        <v>312</v>
      </c>
      <c r="U2" s="294" t="s">
        <v>357</v>
      </c>
      <c r="V2" s="294" t="s">
        <v>402</v>
      </c>
      <c r="W2" s="294" t="s">
        <v>446</v>
      </c>
    </row>
    <row r="3" spans="1:25" ht="34.5" customHeight="1" thickBot="1" x14ac:dyDescent="0.3">
      <c r="A3" s="221" t="s">
        <v>3</v>
      </c>
      <c r="B3" s="379" t="s">
        <v>228</v>
      </c>
      <c r="C3" s="380"/>
      <c r="D3" s="161" t="s">
        <v>5</v>
      </c>
      <c r="E3" s="160" t="s">
        <v>8</v>
      </c>
      <c r="F3" s="159" t="s">
        <v>111</v>
      </c>
      <c r="G3" s="158" t="s">
        <v>227</v>
      </c>
      <c r="H3" s="220" t="s">
        <v>7</v>
      </c>
      <c r="I3" s="270" t="s">
        <v>295</v>
      </c>
      <c r="J3" s="270" t="s">
        <v>296</v>
      </c>
      <c r="K3" s="270" t="s">
        <v>295</v>
      </c>
      <c r="L3" s="270" t="s">
        <v>296</v>
      </c>
      <c r="M3" s="270" t="s">
        <v>295</v>
      </c>
      <c r="N3" s="270" t="s">
        <v>296</v>
      </c>
      <c r="O3" s="270" t="s">
        <v>295</v>
      </c>
      <c r="P3" s="270" t="s">
        <v>296</v>
      </c>
      <c r="Q3" s="397"/>
      <c r="R3" s="397"/>
      <c r="S3" s="395"/>
      <c r="T3" s="387"/>
      <c r="U3" s="295"/>
      <c r="V3" s="295"/>
      <c r="W3" s="295"/>
    </row>
    <row r="4" spans="1:25" ht="225.75" thickBot="1" x14ac:dyDescent="0.3">
      <c r="A4" s="253" t="s">
        <v>226</v>
      </c>
      <c r="B4" s="254" t="s">
        <v>20</v>
      </c>
      <c r="C4" s="223" t="s">
        <v>225</v>
      </c>
      <c r="D4" s="224" t="s">
        <v>224</v>
      </c>
      <c r="E4" s="225">
        <v>43434</v>
      </c>
      <c r="F4" s="226" t="s">
        <v>223</v>
      </c>
      <c r="G4" s="224" t="s">
        <v>222</v>
      </c>
      <c r="H4" s="227" t="s">
        <v>221</v>
      </c>
      <c r="I4" s="271">
        <v>0.2</v>
      </c>
      <c r="J4" s="272">
        <v>0</v>
      </c>
      <c r="K4" s="273">
        <v>0.3</v>
      </c>
      <c r="L4" s="272">
        <v>0</v>
      </c>
      <c r="M4" s="273">
        <v>0.2</v>
      </c>
      <c r="N4" s="272">
        <v>1</v>
      </c>
      <c r="O4" s="271">
        <v>0.3</v>
      </c>
      <c r="P4" s="272">
        <v>0</v>
      </c>
      <c r="Q4" s="271">
        <f>I4+K4+M4+O4</f>
        <v>1</v>
      </c>
      <c r="R4" s="274">
        <f>J4+L4+N4+P4</f>
        <v>1</v>
      </c>
      <c r="S4" s="271">
        <f>Q4/R4</f>
        <v>1</v>
      </c>
      <c r="T4" s="205" t="s">
        <v>322</v>
      </c>
      <c r="U4" s="205" t="s">
        <v>359</v>
      </c>
      <c r="V4" s="205" t="s">
        <v>431</v>
      </c>
      <c r="W4" s="205" t="s">
        <v>447</v>
      </c>
      <c r="Y4" s="217"/>
    </row>
    <row r="5" spans="1:25" ht="109.5" customHeight="1" x14ac:dyDescent="0.25">
      <c r="A5" s="378" t="s">
        <v>220</v>
      </c>
      <c r="B5" s="255" t="s">
        <v>26</v>
      </c>
      <c r="C5" s="228" t="s">
        <v>219</v>
      </c>
      <c r="D5" s="223" t="s">
        <v>218</v>
      </c>
      <c r="E5" s="229" t="s">
        <v>217</v>
      </c>
      <c r="F5" s="223" t="s">
        <v>216</v>
      </c>
      <c r="G5" s="224" t="s">
        <v>164</v>
      </c>
      <c r="H5" s="227" t="s">
        <v>118</v>
      </c>
      <c r="I5" s="274">
        <v>1</v>
      </c>
      <c r="J5" s="272">
        <v>0</v>
      </c>
      <c r="K5" s="274">
        <v>1</v>
      </c>
      <c r="L5" s="272">
        <v>1</v>
      </c>
      <c r="M5" s="274">
        <v>1</v>
      </c>
      <c r="N5" s="272">
        <v>1</v>
      </c>
      <c r="O5" s="274">
        <v>1</v>
      </c>
      <c r="P5" s="272">
        <v>2</v>
      </c>
      <c r="Q5" s="274">
        <f t="shared" ref="Q5:Q25" si="0">I5+K5+M5+O5</f>
        <v>4</v>
      </c>
      <c r="R5" s="274">
        <f t="shared" ref="R5:R25" si="1">J5+L5+N5+P5</f>
        <v>4</v>
      </c>
      <c r="S5" s="271">
        <f t="shared" ref="S5:S25" si="2">Q5/R5</f>
        <v>1</v>
      </c>
      <c r="T5" s="205" t="s">
        <v>323</v>
      </c>
      <c r="U5" s="205" t="s">
        <v>360</v>
      </c>
      <c r="V5" s="205" t="s">
        <v>445</v>
      </c>
      <c r="W5" s="205" t="s">
        <v>488</v>
      </c>
      <c r="Y5" s="217"/>
    </row>
    <row r="6" spans="1:25" ht="89.25" customHeight="1" x14ac:dyDescent="0.25">
      <c r="A6" s="366"/>
      <c r="B6" s="369" t="s">
        <v>31</v>
      </c>
      <c r="C6" s="381" t="s">
        <v>393</v>
      </c>
      <c r="D6" s="384" t="s">
        <v>396</v>
      </c>
      <c r="E6" s="222">
        <v>43373</v>
      </c>
      <c r="F6" s="230" t="s">
        <v>215</v>
      </c>
      <c r="G6" s="231" t="s">
        <v>214</v>
      </c>
      <c r="H6" s="232" t="s">
        <v>213</v>
      </c>
      <c r="I6" s="271">
        <v>0.25</v>
      </c>
      <c r="J6" s="272">
        <v>1</v>
      </c>
      <c r="K6" s="271">
        <v>0.25</v>
      </c>
      <c r="L6" s="272">
        <v>0</v>
      </c>
      <c r="M6" s="273">
        <v>0.5</v>
      </c>
      <c r="N6" s="272">
        <v>0</v>
      </c>
      <c r="O6" s="274">
        <v>0</v>
      </c>
      <c r="P6" s="272">
        <v>0</v>
      </c>
      <c r="Q6" s="271">
        <f t="shared" si="0"/>
        <v>1</v>
      </c>
      <c r="R6" s="274">
        <f t="shared" si="1"/>
        <v>1</v>
      </c>
      <c r="S6" s="271">
        <f t="shared" si="2"/>
        <v>1</v>
      </c>
      <c r="T6" s="205" t="s">
        <v>324</v>
      </c>
      <c r="U6" s="205" t="s">
        <v>361</v>
      </c>
      <c r="V6" s="205" t="s">
        <v>432</v>
      </c>
      <c r="W6" s="205" t="s">
        <v>432</v>
      </c>
      <c r="X6" s="147"/>
      <c r="Y6" s="217"/>
    </row>
    <row r="7" spans="1:25" ht="89.25" customHeight="1" x14ac:dyDescent="0.25">
      <c r="A7" s="366"/>
      <c r="B7" s="369"/>
      <c r="C7" s="382"/>
      <c r="D7" s="385"/>
      <c r="E7" s="222">
        <v>43343</v>
      </c>
      <c r="F7" s="233" t="s">
        <v>407</v>
      </c>
      <c r="G7" s="231" t="s">
        <v>214</v>
      </c>
      <c r="H7" s="232" t="s">
        <v>213</v>
      </c>
      <c r="I7" s="274">
        <v>0</v>
      </c>
      <c r="J7" s="272">
        <v>0</v>
      </c>
      <c r="K7" s="271">
        <v>0</v>
      </c>
      <c r="L7" s="272">
        <v>0</v>
      </c>
      <c r="M7" s="274">
        <v>1</v>
      </c>
      <c r="N7" s="272">
        <v>1</v>
      </c>
      <c r="O7" s="274">
        <v>0</v>
      </c>
      <c r="P7" s="272">
        <v>0</v>
      </c>
      <c r="Q7" s="274">
        <f t="shared" si="0"/>
        <v>1</v>
      </c>
      <c r="R7" s="274">
        <f t="shared" si="1"/>
        <v>1</v>
      </c>
      <c r="S7" s="271">
        <f t="shared" si="2"/>
        <v>1</v>
      </c>
      <c r="T7" s="205" t="s">
        <v>325</v>
      </c>
      <c r="U7" s="205" t="s">
        <v>400</v>
      </c>
      <c r="V7" s="205" t="s">
        <v>432</v>
      </c>
      <c r="W7" s="205" t="s">
        <v>432</v>
      </c>
      <c r="X7" s="147"/>
      <c r="Y7" s="217"/>
    </row>
    <row r="8" spans="1:25" ht="238.5" customHeight="1" x14ac:dyDescent="0.25">
      <c r="A8" s="366"/>
      <c r="B8" s="369"/>
      <c r="C8" s="382"/>
      <c r="D8" s="385"/>
      <c r="E8" s="222">
        <v>43449</v>
      </c>
      <c r="F8" s="233" t="s">
        <v>394</v>
      </c>
      <c r="G8" s="231" t="s">
        <v>212</v>
      </c>
      <c r="H8" s="232" t="s">
        <v>211</v>
      </c>
      <c r="I8" s="274">
        <v>0</v>
      </c>
      <c r="J8" s="272">
        <v>0</v>
      </c>
      <c r="K8" s="271">
        <v>0.2</v>
      </c>
      <c r="L8" s="272">
        <v>0</v>
      </c>
      <c r="M8" s="273">
        <v>0.5</v>
      </c>
      <c r="N8" s="272">
        <v>0</v>
      </c>
      <c r="O8" s="271">
        <v>0.3</v>
      </c>
      <c r="P8" s="272">
        <v>1</v>
      </c>
      <c r="Q8" s="274">
        <f t="shared" si="0"/>
        <v>1</v>
      </c>
      <c r="R8" s="274">
        <f t="shared" si="1"/>
        <v>1</v>
      </c>
      <c r="S8" s="271">
        <f t="shared" si="2"/>
        <v>1</v>
      </c>
      <c r="T8" s="205" t="s">
        <v>326</v>
      </c>
      <c r="U8" s="205" t="s">
        <v>362</v>
      </c>
      <c r="V8" s="205" t="s">
        <v>433</v>
      </c>
      <c r="W8" s="205" t="s">
        <v>448</v>
      </c>
      <c r="X8" s="147"/>
      <c r="Y8" s="217"/>
    </row>
    <row r="9" spans="1:25" ht="106.5" customHeight="1" x14ac:dyDescent="0.25">
      <c r="A9" s="366"/>
      <c r="B9" s="369"/>
      <c r="C9" s="383"/>
      <c r="D9" s="386"/>
      <c r="E9" s="222">
        <v>43434</v>
      </c>
      <c r="F9" s="233" t="s">
        <v>210</v>
      </c>
      <c r="G9" s="231" t="s">
        <v>160</v>
      </c>
      <c r="H9" s="232" t="s">
        <v>118</v>
      </c>
      <c r="I9" s="271">
        <v>0.25</v>
      </c>
      <c r="J9" s="272">
        <v>0</v>
      </c>
      <c r="K9" s="271">
        <v>0.25</v>
      </c>
      <c r="L9" s="272">
        <v>0</v>
      </c>
      <c r="M9" s="273">
        <v>0.25</v>
      </c>
      <c r="N9" s="272">
        <v>0</v>
      </c>
      <c r="O9" s="271">
        <v>0.25</v>
      </c>
      <c r="P9" s="272">
        <v>1</v>
      </c>
      <c r="Q9" s="271">
        <f t="shared" si="0"/>
        <v>1</v>
      </c>
      <c r="R9" s="274">
        <f t="shared" si="1"/>
        <v>1</v>
      </c>
      <c r="S9" s="271">
        <f t="shared" si="2"/>
        <v>1</v>
      </c>
      <c r="T9" s="205" t="s">
        <v>327</v>
      </c>
      <c r="U9" s="205" t="s">
        <v>363</v>
      </c>
      <c r="V9" s="205" t="s">
        <v>434</v>
      </c>
      <c r="W9" s="205" t="s">
        <v>449</v>
      </c>
      <c r="Y9" s="217"/>
    </row>
    <row r="10" spans="1:25" ht="225.75" thickBot="1" x14ac:dyDescent="0.3">
      <c r="A10" s="367"/>
      <c r="B10" s="256" t="s">
        <v>141</v>
      </c>
      <c r="C10" s="249" t="s">
        <v>209</v>
      </c>
      <c r="D10" s="249" t="s">
        <v>397</v>
      </c>
      <c r="E10" s="257" t="s">
        <v>208</v>
      </c>
      <c r="F10" s="258" t="s">
        <v>207</v>
      </c>
      <c r="G10" s="259" t="s">
        <v>206</v>
      </c>
      <c r="H10" s="260" t="s">
        <v>205</v>
      </c>
      <c r="I10" s="271">
        <v>0.2</v>
      </c>
      <c r="J10" s="275">
        <v>0</v>
      </c>
      <c r="K10" s="271">
        <v>0.2</v>
      </c>
      <c r="L10" s="275">
        <v>0</v>
      </c>
      <c r="M10" s="271">
        <v>0</v>
      </c>
      <c r="N10" s="275">
        <v>0</v>
      </c>
      <c r="O10" s="271">
        <v>0.4</v>
      </c>
      <c r="P10" s="275">
        <v>0.8</v>
      </c>
      <c r="Q10" s="271">
        <f t="shared" si="0"/>
        <v>0.8</v>
      </c>
      <c r="R10" s="271">
        <f t="shared" si="1"/>
        <v>0.8</v>
      </c>
      <c r="S10" s="271">
        <f>Q10/R10</f>
        <v>1</v>
      </c>
      <c r="T10" s="206" t="s">
        <v>328</v>
      </c>
      <c r="U10" s="206" t="s">
        <v>364</v>
      </c>
      <c r="V10" s="206" t="s">
        <v>443</v>
      </c>
      <c r="W10" s="206" t="s">
        <v>489</v>
      </c>
      <c r="Y10" s="217"/>
    </row>
    <row r="11" spans="1:25" ht="135" x14ac:dyDescent="0.25">
      <c r="A11" s="389" t="s">
        <v>204</v>
      </c>
      <c r="B11" s="361" t="s">
        <v>36</v>
      </c>
      <c r="C11" s="392" t="s">
        <v>203</v>
      </c>
      <c r="D11" s="357" t="s">
        <v>202</v>
      </c>
      <c r="E11" s="234" t="s">
        <v>299</v>
      </c>
      <c r="F11" s="261" t="s">
        <v>201</v>
      </c>
      <c r="G11" s="235" t="s">
        <v>164</v>
      </c>
      <c r="H11" s="262" t="s">
        <v>118</v>
      </c>
      <c r="I11" s="271">
        <v>0.25</v>
      </c>
      <c r="J11" s="275">
        <v>0.25</v>
      </c>
      <c r="K11" s="271">
        <v>0.25</v>
      </c>
      <c r="L11" s="275">
        <v>0.25</v>
      </c>
      <c r="M11" s="271">
        <v>0.25</v>
      </c>
      <c r="N11" s="275">
        <v>0.25</v>
      </c>
      <c r="O11" s="271">
        <v>0.25</v>
      </c>
      <c r="P11" s="275">
        <v>0.25</v>
      </c>
      <c r="Q11" s="271">
        <f t="shared" si="0"/>
        <v>1</v>
      </c>
      <c r="R11" s="271">
        <f t="shared" si="1"/>
        <v>1</v>
      </c>
      <c r="S11" s="271">
        <f t="shared" si="2"/>
        <v>1</v>
      </c>
      <c r="T11" s="205" t="s">
        <v>329</v>
      </c>
      <c r="U11" s="205" t="s">
        <v>365</v>
      </c>
      <c r="V11" s="205" t="s">
        <v>435</v>
      </c>
      <c r="W11" s="205" t="s">
        <v>450</v>
      </c>
      <c r="X11" s="147"/>
      <c r="Y11" s="217"/>
    </row>
    <row r="12" spans="1:25" ht="103.5" customHeight="1" x14ac:dyDescent="0.25">
      <c r="A12" s="390"/>
      <c r="B12" s="363"/>
      <c r="C12" s="393"/>
      <c r="D12" s="359"/>
      <c r="E12" s="222" t="s">
        <v>200</v>
      </c>
      <c r="F12" s="237" t="s">
        <v>199</v>
      </c>
      <c r="G12" s="236" t="s">
        <v>164</v>
      </c>
      <c r="H12" s="238" t="s">
        <v>118</v>
      </c>
      <c r="I12" s="271">
        <v>0.25</v>
      </c>
      <c r="J12" s="275">
        <v>0</v>
      </c>
      <c r="K12" s="271">
        <v>0.25</v>
      </c>
      <c r="L12" s="275">
        <v>0.5</v>
      </c>
      <c r="M12" s="271">
        <v>0.5</v>
      </c>
      <c r="N12" s="275">
        <v>0.5</v>
      </c>
      <c r="O12" s="271">
        <v>0</v>
      </c>
      <c r="P12" s="275">
        <v>0</v>
      </c>
      <c r="Q12" s="271">
        <f t="shared" si="0"/>
        <v>1</v>
      </c>
      <c r="R12" s="271">
        <f>J12+L12+N12+P12</f>
        <v>1</v>
      </c>
      <c r="S12" s="271">
        <f t="shared" si="2"/>
        <v>1</v>
      </c>
      <c r="T12" s="205" t="s">
        <v>330</v>
      </c>
      <c r="U12" s="205" t="s">
        <v>366</v>
      </c>
      <c r="V12" s="205" t="s">
        <v>436</v>
      </c>
      <c r="W12" s="205" t="s">
        <v>436</v>
      </c>
      <c r="Y12" s="217"/>
    </row>
    <row r="13" spans="1:25" ht="102.75" customHeight="1" x14ac:dyDescent="0.25">
      <c r="A13" s="390"/>
      <c r="B13" s="363"/>
      <c r="C13" s="393"/>
      <c r="D13" s="359"/>
      <c r="E13" s="222" t="s">
        <v>198</v>
      </c>
      <c r="F13" s="263" t="s">
        <v>197</v>
      </c>
      <c r="G13" s="236" t="s">
        <v>164</v>
      </c>
      <c r="H13" s="238" t="s">
        <v>118</v>
      </c>
      <c r="I13" s="271">
        <v>0.1</v>
      </c>
      <c r="J13" s="275">
        <v>0</v>
      </c>
      <c r="K13" s="271">
        <v>0.2</v>
      </c>
      <c r="L13" s="275">
        <v>0</v>
      </c>
      <c r="M13" s="271">
        <v>0.3</v>
      </c>
      <c r="N13" s="275">
        <v>0</v>
      </c>
      <c r="O13" s="271">
        <v>0.4</v>
      </c>
      <c r="P13" s="275">
        <v>1</v>
      </c>
      <c r="Q13" s="271">
        <f t="shared" si="0"/>
        <v>1</v>
      </c>
      <c r="R13" s="271">
        <f t="shared" si="1"/>
        <v>1</v>
      </c>
      <c r="S13" s="271">
        <f t="shared" si="2"/>
        <v>1</v>
      </c>
      <c r="T13" s="205" t="s">
        <v>331</v>
      </c>
      <c r="U13" s="205" t="s">
        <v>367</v>
      </c>
      <c r="V13" s="205" t="s">
        <v>437</v>
      </c>
      <c r="W13" s="205" t="s">
        <v>451</v>
      </c>
      <c r="Y13" s="217"/>
    </row>
    <row r="14" spans="1:25" ht="81.75" customHeight="1" x14ac:dyDescent="0.25">
      <c r="A14" s="390"/>
      <c r="B14" s="264" t="s">
        <v>39</v>
      </c>
      <c r="C14" s="236" t="s">
        <v>196</v>
      </c>
      <c r="D14" s="359"/>
      <c r="E14" s="222">
        <v>43464</v>
      </c>
      <c r="F14" s="236" t="s">
        <v>195</v>
      </c>
      <c r="G14" s="236" t="s">
        <v>194</v>
      </c>
      <c r="H14" s="238" t="s">
        <v>184</v>
      </c>
      <c r="I14" s="271">
        <v>0.25</v>
      </c>
      <c r="J14" s="275">
        <v>0</v>
      </c>
      <c r="K14" s="271">
        <v>0.25</v>
      </c>
      <c r="L14" s="275">
        <v>0</v>
      </c>
      <c r="M14" s="271">
        <v>0</v>
      </c>
      <c r="N14" s="275">
        <v>0</v>
      </c>
      <c r="O14" s="271">
        <v>0.5</v>
      </c>
      <c r="P14" s="275">
        <v>1</v>
      </c>
      <c r="Q14" s="271">
        <f t="shared" si="0"/>
        <v>1</v>
      </c>
      <c r="R14" s="271">
        <f t="shared" si="1"/>
        <v>1</v>
      </c>
      <c r="S14" s="271">
        <f t="shared" si="2"/>
        <v>1</v>
      </c>
      <c r="T14" s="205" t="s">
        <v>332</v>
      </c>
      <c r="U14" s="205" t="s">
        <v>368</v>
      </c>
      <c r="V14" s="205" t="s">
        <v>438</v>
      </c>
      <c r="W14" s="205" t="s">
        <v>452</v>
      </c>
      <c r="Y14" s="217"/>
    </row>
    <row r="15" spans="1:25" ht="282.75" customHeight="1" x14ac:dyDescent="0.25">
      <c r="A15" s="390"/>
      <c r="B15" s="264" t="s">
        <v>193</v>
      </c>
      <c r="C15" s="237" t="s">
        <v>192</v>
      </c>
      <c r="D15" s="388" t="s">
        <v>191</v>
      </c>
      <c r="E15" s="388" t="s">
        <v>190</v>
      </c>
      <c r="F15" s="236" t="s">
        <v>189</v>
      </c>
      <c r="G15" s="236" t="s">
        <v>185</v>
      </c>
      <c r="H15" s="238" t="s">
        <v>184</v>
      </c>
      <c r="I15" s="271">
        <v>0.25</v>
      </c>
      <c r="J15" s="275">
        <v>0.25</v>
      </c>
      <c r="K15" s="271">
        <v>0.25</v>
      </c>
      <c r="L15" s="275">
        <v>0.25</v>
      </c>
      <c r="M15" s="271">
        <v>0.25</v>
      </c>
      <c r="N15" s="275">
        <v>0.25</v>
      </c>
      <c r="O15" s="271">
        <v>0.25</v>
      </c>
      <c r="P15" s="275">
        <v>0.25</v>
      </c>
      <c r="Q15" s="274">
        <f t="shared" ref="Q15:Q16" si="3">I15+K15+M15+O15</f>
        <v>1</v>
      </c>
      <c r="R15" s="271">
        <f t="shared" ref="R15:R16" si="4">J15+L15+N15+P15</f>
        <v>1</v>
      </c>
      <c r="S15" s="271">
        <f t="shared" si="2"/>
        <v>1</v>
      </c>
      <c r="T15" s="205" t="s">
        <v>333</v>
      </c>
      <c r="U15" s="205" t="s">
        <v>369</v>
      </c>
      <c r="V15" s="205" t="s">
        <v>439</v>
      </c>
      <c r="W15" s="205" t="s">
        <v>453</v>
      </c>
      <c r="X15" s="147"/>
      <c r="Y15" s="217"/>
    </row>
    <row r="16" spans="1:25" ht="132" customHeight="1" x14ac:dyDescent="0.25">
      <c r="A16" s="390"/>
      <c r="B16" s="265" t="s">
        <v>188</v>
      </c>
      <c r="C16" s="239" t="s">
        <v>187</v>
      </c>
      <c r="D16" s="358"/>
      <c r="E16" s="358"/>
      <c r="F16" s="240" t="s">
        <v>186</v>
      </c>
      <c r="G16" s="236" t="s">
        <v>185</v>
      </c>
      <c r="H16" s="238" t="s">
        <v>184</v>
      </c>
      <c r="I16" s="271">
        <v>0.25</v>
      </c>
      <c r="J16" s="275">
        <v>0.25</v>
      </c>
      <c r="K16" s="271">
        <v>0.25</v>
      </c>
      <c r="L16" s="275">
        <v>0.25</v>
      </c>
      <c r="M16" s="271">
        <v>0.25</v>
      </c>
      <c r="N16" s="275">
        <v>0.25</v>
      </c>
      <c r="O16" s="271">
        <v>0.25</v>
      </c>
      <c r="P16" s="275">
        <v>0.25</v>
      </c>
      <c r="Q16" s="274">
        <f t="shared" si="3"/>
        <v>1</v>
      </c>
      <c r="R16" s="271">
        <f t="shared" si="4"/>
        <v>1</v>
      </c>
      <c r="S16" s="271">
        <f t="shared" si="2"/>
        <v>1</v>
      </c>
      <c r="T16" s="205" t="s">
        <v>334</v>
      </c>
      <c r="U16" s="205" t="s">
        <v>370</v>
      </c>
      <c r="V16" s="205" t="s">
        <v>440</v>
      </c>
      <c r="W16" s="205" t="s">
        <v>454</v>
      </c>
      <c r="X16" s="147"/>
      <c r="Y16" s="217"/>
    </row>
    <row r="17" spans="1:27" ht="99.75" customHeight="1" thickBot="1" x14ac:dyDescent="0.3">
      <c r="A17" s="391"/>
      <c r="B17" s="266" t="s">
        <v>183</v>
      </c>
      <c r="C17" s="241" t="s">
        <v>182</v>
      </c>
      <c r="D17" s="243" t="s">
        <v>392</v>
      </c>
      <c r="E17" s="242">
        <v>43434</v>
      </c>
      <c r="F17" s="243" t="s">
        <v>181</v>
      </c>
      <c r="G17" s="243" t="s">
        <v>180</v>
      </c>
      <c r="H17" s="244" t="s">
        <v>179</v>
      </c>
      <c r="I17" s="276">
        <v>0.25</v>
      </c>
      <c r="J17" s="277">
        <v>0.25</v>
      </c>
      <c r="K17" s="273">
        <v>0.25</v>
      </c>
      <c r="L17" s="277">
        <v>0.25</v>
      </c>
      <c r="M17" s="273">
        <v>0.25</v>
      </c>
      <c r="N17" s="277">
        <v>0.25</v>
      </c>
      <c r="O17" s="271">
        <v>0.25</v>
      </c>
      <c r="P17" s="277">
        <v>0.25</v>
      </c>
      <c r="Q17" s="274">
        <f t="shared" si="0"/>
        <v>1</v>
      </c>
      <c r="R17" s="274">
        <f t="shared" si="1"/>
        <v>1</v>
      </c>
      <c r="S17" s="271">
        <f t="shared" si="2"/>
        <v>1</v>
      </c>
      <c r="T17" s="205" t="s">
        <v>342</v>
      </c>
      <c r="U17" s="205" t="s">
        <v>371</v>
      </c>
      <c r="V17" s="205" t="s">
        <v>441</v>
      </c>
      <c r="W17" s="205" t="s">
        <v>455</v>
      </c>
      <c r="Y17" s="217"/>
    </row>
    <row r="18" spans="1:27" ht="201" customHeight="1" x14ac:dyDescent="0.25">
      <c r="A18" s="365" t="s">
        <v>178</v>
      </c>
      <c r="B18" s="368" t="s">
        <v>43</v>
      </c>
      <c r="C18" s="371" t="s">
        <v>177</v>
      </c>
      <c r="D18" s="245" t="s">
        <v>176</v>
      </c>
      <c r="E18" s="246" t="s">
        <v>162</v>
      </c>
      <c r="F18" s="245" t="s">
        <v>175</v>
      </c>
      <c r="G18" s="267" t="s">
        <v>174</v>
      </c>
      <c r="H18" s="268" t="s">
        <v>118</v>
      </c>
      <c r="I18" s="274">
        <v>3</v>
      </c>
      <c r="J18" s="272">
        <v>3</v>
      </c>
      <c r="K18" s="274">
        <v>3</v>
      </c>
      <c r="L18" s="272">
        <v>3</v>
      </c>
      <c r="M18" s="274">
        <v>3</v>
      </c>
      <c r="N18" s="272">
        <v>3</v>
      </c>
      <c r="O18" s="274">
        <v>2</v>
      </c>
      <c r="P18" s="272">
        <v>2</v>
      </c>
      <c r="Q18" s="274">
        <f t="shared" si="0"/>
        <v>11</v>
      </c>
      <c r="R18" s="274">
        <f t="shared" si="1"/>
        <v>11</v>
      </c>
      <c r="S18" s="271">
        <f t="shared" si="2"/>
        <v>1</v>
      </c>
      <c r="T18" s="205" t="s">
        <v>335</v>
      </c>
      <c r="U18" s="205" t="s">
        <v>372</v>
      </c>
      <c r="V18" s="282" t="s">
        <v>405</v>
      </c>
      <c r="W18" s="282" t="s">
        <v>456</v>
      </c>
      <c r="X18" s="147"/>
      <c r="Y18" s="217"/>
    </row>
    <row r="19" spans="1:27" ht="106.5" customHeight="1" x14ac:dyDescent="0.25">
      <c r="A19" s="366"/>
      <c r="B19" s="369"/>
      <c r="C19" s="372"/>
      <c r="D19" s="247" t="s">
        <v>173</v>
      </c>
      <c r="E19" s="248">
        <v>43296</v>
      </c>
      <c r="F19" s="247" t="s">
        <v>172</v>
      </c>
      <c r="G19" s="231" t="s">
        <v>169</v>
      </c>
      <c r="H19" s="232" t="s">
        <v>168</v>
      </c>
      <c r="I19" s="274">
        <v>0</v>
      </c>
      <c r="J19" s="272">
        <v>1</v>
      </c>
      <c r="K19" s="274">
        <v>0</v>
      </c>
      <c r="L19" s="272">
        <v>0</v>
      </c>
      <c r="M19" s="274">
        <v>0</v>
      </c>
      <c r="N19" s="272">
        <v>0</v>
      </c>
      <c r="O19" s="274">
        <v>1</v>
      </c>
      <c r="P19" s="272">
        <v>0</v>
      </c>
      <c r="Q19" s="274">
        <f t="shared" si="0"/>
        <v>1</v>
      </c>
      <c r="R19" s="274">
        <f t="shared" si="1"/>
        <v>1</v>
      </c>
      <c r="S19" s="271">
        <f t="shared" si="2"/>
        <v>1</v>
      </c>
      <c r="T19" s="205" t="s">
        <v>336</v>
      </c>
      <c r="U19" s="205" t="s">
        <v>373</v>
      </c>
      <c r="V19" s="205" t="s">
        <v>412</v>
      </c>
      <c r="W19" s="205" t="s">
        <v>484</v>
      </c>
      <c r="X19" s="147"/>
      <c r="Y19" s="217"/>
    </row>
    <row r="20" spans="1:27" ht="134.25" customHeight="1" thickBot="1" x14ac:dyDescent="0.3">
      <c r="A20" s="367"/>
      <c r="B20" s="370"/>
      <c r="C20" s="373"/>
      <c r="D20" s="249" t="s">
        <v>171</v>
      </c>
      <c r="E20" s="250">
        <v>43131</v>
      </c>
      <c r="F20" s="249" t="s">
        <v>170</v>
      </c>
      <c r="G20" s="259" t="s">
        <v>169</v>
      </c>
      <c r="H20" s="260" t="s">
        <v>168</v>
      </c>
      <c r="I20" s="274">
        <v>1</v>
      </c>
      <c r="J20" s="272">
        <v>1</v>
      </c>
      <c r="K20" s="274">
        <v>0</v>
      </c>
      <c r="L20" s="272">
        <v>0</v>
      </c>
      <c r="M20" s="274">
        <v>0</v>
      </c>
      <c r="N20" s="272">
        <v>0</v>
      </c>
      <c r="O20" s="274"/>
      <c r="P20" s="272">
        <v>0</v>
      </c>
      <c r="Q20" s="274">
        <f t="shared" si="0"/>
        <v>1</v>
      </c>
      <c r="R20" s="274">
        <f t="shared" si="1"/>
        <v>1</v>
      </c>
      <c r="S20" s="271">
        <f t="shared" si="2"/>
        <v>1</v>
      </c>
      <c r="T20" s="205" t="s">
        <v>337</v>
      </c>
      <c r="U20" s="205" t="s">
        <v>374</v>
      </c>
      <c r="V20" s="283" t="s">
        <v>408</v>
      </c>
      <c r="W20" s="205" t="s">
        <v>485</v>
      </c>
      <c r="X20" s="147"/>
      <c r="Y20" s="217"/>
    </row>
    <row r="21" spans="1:27" ht="66" customHeight="1" x14ac:dyDescent="0.25">
      <c r="A21" s="353" t="s">
        <v>167</v>
      </c>
      <c r="B21" s="361" t="s">
        <v>53</v>
      </c>
      <c r="C21" s="357" t="s">
        <v>166</v>
      </c>
      <c r="D21" s="235" t="s">
        <v>398</v>
      </c>
      <c r="E21" s="234" t="s">
        <v>395</v>
      </c>
      <c r="F21" s="235" t="s">
        <v>165</v>
      </c>
      <c r="G21" s="235" t="s">
        <v>164</v>
      </c>
      <c r="H21" s="262" t="s">
        <v>118</v>
      </c>
      <c r="I21" s="274">
        <v>0</v>
      </c>
      <c r="J21" s="272">
        <v>0</v>
      </c>
      <c r="K21" s="274">
        <v>0</v>
      </c>
      <c r="L21" s="272">
        <v>0</v>
      </c>
      <c r="M21" s="274">
        <v>0</v>
      </c>
      <c r="N21" s="272">
        <v>0</v>
      </c>
      <c r="O21" s="274">
        <v>1</v>
      </c>
      <c r="P21" s="272">
        <v>1</v>
      </c>
      <c r="Q21" s="274">
        <f t="shared" si="0"/>
        <v>1</v>
      </c>
      <c r="R21" s="274">
        <f t="shared" si="1"/>
        <v>1</v>
      </c>
      <c r="S21" s="271">
        <f t="shared" si="2"/>
        <v>1</v>
      </c>
      <c r="T21" s="205" t="s">
        <v>338</v>
      </c>
      <c r="U21" s="205" t="s">
        <v>375</v>
      </c>
      <c r="V21" s="205" t="s">
        <v>411</v>
      </c>
      <c r="W21" s="205" t="s">
        <v>457</v>
      </c>
      <c r="X21" s="147"/>
      <c r="Y21" s="217"/>
    </row>
    <row r="22" spans="1:27" ht="90.75" customHeight="1" x14ac:dyDescent="0.25">
      <c r="A22" s="354"/>
      <c r="B22" s="362"/>
      <c r="C22" s="358"/>
      <c r="D22" s="251" t="s">
        <v>351</v>
      </c>
      <c r="E22" s="252">
        <v>43403</v>
      </c>
      <c r="F22" s="251" t="s">
        <v>352</v>
      </c>
      <c r="G22" s="251" t="s">
        <v>353</v>
      </c>
      <c r="H22" s="238" t="s">
        <v>118</v>
      </c>
      <c r="I22" s="274">
        <v>0</v>
      </c>
      <c r="J22" s="272">
        <v>0</v>
      </c>
      <c r="K22" s="274">
        <v>0.3</v>
      </c>
      <c r="L22" s="272">
        <v>0</v>
      </c>
      <c r="M22" s="274">
        <v>0</v>
      </c>
      <c r="N22" s="272">
        <v>0</v>
      </c>
      <c r="O22" s="274">
        <v>0.7</v>
      </c>
      <c r="P22" s="272">
        <v>1</v>
      </c>
      <c r="Q22" s="274">
        <f t="shared" si="0"/>
        <v>1</v>
      </c>
      <c r="R22" s="274">
        <f t="shared" si="1"/>
        <v>1</v>
      </c>
      <c r="S22" s="271">
        <f t="shared" si="2"/>
        <v>1</v>
      </c>
      <c r="T22" s="205" t="s">
        <v>339</v>
      </c>
      <c r="U22" s="205" t="s">
        <v>376</v>
      </c>
      <c r="V22" s="205" t="s">
        <v>376</v>
      </c>
      <c r="W22" s="205" t="s">
        <v>376</v>
      </c>
      <c r="X22" s="147"/>
      <c r="Y22" s="217"/>
    </row>
    <row r="23" spans="1:27" ht="188.25" customHeight="1" x14ac:dyDescent="0.25">
      <c r="A23" s="355"/>
      <c r="B23" s="363"/>
      <c r="C23" s="359"/>
      <c r="D23" s="351" t="s">
        <v>163</v>
      </c>
      <c r="E23" s="222" t="s">
        <v>162</v>
      </c>
      <c r="F23" s="236" t="s">
        <v>161</v>
      </c>
      <c r="G23" s="236" t="s">
        <v>160</v>
      </c>
      <c r="H23" s="238" t="s">
        <v>118</v>
      </c>
      <c r="I23" s="274">
        <v>3</v>
      </c>
      <c r="J23" s="272">
        <v>3</v>
      </c>
      <c r="K23" s="274">
        <v>3</v>
      </c>
      <c r="L23" s="272">
        <v>3</v>
      </c>
      <c r="M23" s="274">
        <v>3</v>
      </c>
      <c r="N23" s="272">
        <v>3</v>
      </c>
      <c r="O23" s="274">
        <v>2</v>
      </c>
      <c r="P23" s="272">
        <v>2</v>
      </c>
      <c r="Q23" s="274">
        <f t="shared" si="0"/>
        <v>11</v>
      </c>
      <c r="R23" s="274">
        <f t="shared" si="1"/>
        <v>11</v>
      </c>
      <c r="S23" s="271">
        <f t="shared" si="2"/>
        <v>1</v>
      </c>
      <c r="T23" s="205" t="s">
        <v>335</v>
      </c>
      <c r="U23" s="205" t="s">
        <v>377</v>
      </c>
      <c r="V23" s="205" t="s">
        <v>406</v>
      </c>
      <c r="W23" s="205" t="s">
        <v>458</v>
      </c>
      <c r="X23" s="147"/>
      <c r="Y23" s="217"/>
    </row>
    <row r="24" spans="1:27" ht="180" x14ac:dyDescent="0.25">
      <c r="A24" s="355"/>
      <c r="B24" s="363"/>
      <c r="C24" s="359"/>
      <c r="D24" s="351"/>
      <c r="E24" s="222" t="s">
        <v>399</v>
      </c>
      <c r="F24" s="236" t="s">
        <v>159</v>
      </c>
      <c r="G24" s="236" t="s">
        <v>157</v>
      </c>
      <c r="H24" s="238" t="s">
        <v>123</v>
      </c>
      <c r="I24" s="274">
        <v>1</v>
      </c>
      <c r="J24" s="272">
        <v>1</v>
      </c>
      <c r="K24" s="274">
        <v>0</v>
      </c>
      <c r="L24" s="272">
        <v>0</v>
      </c>
      <c r="M24" s="274">
        <v>1</v>
      </c>
      <c r="N24" s="272">
        <v>1</v>
      </c>
      <c r="O24" s="274">
        <v>0</v>
      </c>
      <c r="P24" s="272">
        <v>0</v>
      </c>
      <c r="Q24" s="274">
        <f t="shared" si="0"/>
        <v>2</v>
      </c>
      <c r="R24" s="274">
        <f t="shared" si="1"/>
        <v>2</v>
      </c>
      <c r="S24" s="271">
        <f t="shared" si="2"/>
        <v>1</v>
      </c>
      <c r="T24" s="205" t="s">
        <v>340</v>
      </c>
      <c r="U24" s="205" t="s">
        <v>378</v>
      </c>
      <c r="V24" s="205" t="s">
        <v>409</v>
      </c>
      <c r="W24" s="205" t="s">
        <v>491</v>
      </c>
      <c r="X24" s="147"/>
      <c r="Y24" s="217"/>
    </row>
    <row r="25" spans="1:27" ht="142.5" customHeight="1" thickBot="1" x14ac:dyDescent="0.3">
      <c r="A25" s="356"/>
      <c r="B25" s="364"/>
      <c r="C25" s="360"/>
      <c r="D25" s="352"/>
      <c r="E25" s="242" t="s">
        <v>399</v>
      </c>
      <c r="F25" s="243" t="s">
        <v>158</v>
      </c>
      <c r="G25" s="243" t="s">
        <v>157</v>
      </c>
      <c r="H25" s="244" t="s">
        <v>123</v>
      </c>
      <c r="I25" s="274">
        <v>0</v>
      </c>
      <c r="J25" s="272">
        <v>0</v>
      </c>
      <c r="K25" s="274">
        <v>0</v>
      </c>
      <c r="L25" s="272">
        <v>0</v>
      </c>
      <c r="M25" s="274">
        <v>1</v>
      </c>
      <c r="N25" s="272">
        <v>1</v>
      </c>
      <c r="O25" s="274">
        <v>0</v>
      </c>
      <c r="P25" s="272">
        <v>0</v>
      </c>
      <c r="Q25" s="274">
        <f t="shared" si="0"/>
        <v>1</v>
      </c>
      <c r="R25" s="274">
        <f t="shared" si="1"/>
        <v>1</v>
      </c>
      <c r="S25" s="271">
        <f t="shared" si="2"/>
        <v>1</v>
      </c>
      <c r="T25" s="205" t="s">
        <v>341</v>
      </c>
      <c r="U25" s="205" t="s">
        <v>379</v>
      </c>
      <c r="V25" s="205" t="s">
        <v>442</v>
      </c>
      <c r="W25" s="205" t="s">
        <v>486</v>
      </c>
      <c r="X25" s="147"/>
      <c r="Y25" s="217"/>
    </row>
    <row r="26" spans="1:27" x14ac:dyDescent="0.25">
      <c r="K26" s="147">
        <v>0</v>
      </c>
      <c r="S26" s="200">
        <f>AVERAGE(S4:S25)</f>
        <v>1</v>
      </c>
      <c r="T26" s="200"/>
      <c r="U26" s="200"/>
      <c r="V26" s="200"/>
      <c r="W26" s="200"/>
      <c r="Y26" s="200"/>
      <c r="AA26" s="218"/>
    </row>
    <row r="27" spans="1:27" x14ac:dyDescent="0.25">
      <c r="X27" s="215"/>
    </row>
    <row r="28" spans="1:27" x14ac:dyDescent="0.25">
      <c r="X28" s="216"/>
    </row>
    <row r="30" spans="1:27" ht="18.75" x14ac:dyDescent="0.3">
      <c r="C30" s="154"/>
      <c r="D30" s="152"/>
      <c r="E30" s="152"/>
      <c r="F30" s="156"/>
      <c r="G30" s="156"/>
    </row>
    <row r="31" spans="1:27" ht="18.75" x14ac:dyDescent="0.3">
      <c r="C31" s="153"/>
      <c r="D31" s="152"/>
      <c r="E31" s="152"/>
      <c r="F31" s="155"/>
      <c r="G31" s="155"/>
    </row>
    <row r="32" spans="1:27" ht="18.75" x14ac:dyDescent="0.3">
      <c r="C32" s="153"/>
      <c r="D32" s="152"/>
      <c r="E32" s="152"/>
      <c r="F32" s="155"/>
      <c r="G32" s="155"/>
    </row>
    <row r="33" spans="3:7" ht="18.75" x14ac:dyDescent="0.3">
      <c r="C33" s="153"/>
      <c r="D33" s="152"/>
      <c r="E33" s="152"/>
      <c r="F33" s="155"/>
      <c r="G33" s="155"/>
    </row>
    <row r="34" spans="3:7" ht="18.75" x14ac:dyDescent="0.3">
      <c r="C34" s="153"/>
      <c r="D34" s="152"/>
      <c r="E34" s="152"/>
      <c r="F34" s="155"/>
      <c r="G34" s="155"/>
    </row>
    <row r="35" spans="3:7" ht="18.75" x14ac:dyDescent="0.3">
      <c r="C35" s="154"/>
      <c r="D35" s="152"/>
      <c r="E35" s="152"/>
      <c r="F35" s="151"/>
      <c r="G35" s="151"/>
    </row>
    <row r="36" spans="3:7" ht="18.75" x14ac:dyDescent="0.3">
      <c r="C36" s="154"/>
      <c r="D36" s="152"/>
      <c r="E36" s="152"/>
      <c r="F36" s="151"/>
      <c r="G36" s="151"/>
    </row>
    <row r="37" spans="3:7" ht="18.75" x14ac:dyDescent="0.3">
      <c r="C37" s="153"/>
      <c r="D37" s="152"/>
      <c r="E37" s="152"/>
      <c r="F37" s="151"/>
      <c r="G37" s="151"/>
    </row>
    <row r="38" spans="3:7" ht="18.75" x14ac:dyDescent="0.3">
      <c r="C38" s="153"/>
      <c r="D38" s="152"/>
      <c r="E38" s="152"/>
      <c r="F38" s="151"/>
      <c r="G38" s="151"/>
    </row>
    <row r="39" spans="3:7" ht="18.75" x14ac:dyDescent="0.3">
      <c r="C39" s="153"/>
      <c r="D39" s="152"/>
      <c r="E39" s="152"/>
      <c r="F39" s="151"/>
      <c r="G39" s="151"/>
    </row>
    <row r="40" spans="3:7" ht="18.75" x14ac:dyDescent="0.3">
      <c r="C40" s="153"/>
      <c r="D40" s="152"/>
      <c r="E40" s="152"/>
      <c r="F40" s="151"/>
      <c r="G40" s="151"/>
    </row>
    <row r="41" spans="3:7" ht="18.75" x14ac:dyDescent="0.3">
      <c r="C41" s="153"/>
      <c r="D41" s="152"/>
      <c r="E41" s="152"/>
      <c r="F41" s="151"/>
      <c r="G41" s="151"/>
    </row>
    <row r="42" spans="3:7" ht="18.75" x14ac:dyDescent="0.3">
      <c r="C42" s="153"/>
      <c r="D42" s="152"/>
      <c r="E42" s="152"/>
      <c r="F42" s="151"/>
      <c r="G42" s="151"/>
    </row>
  </sheetData>
  <autoFilter ref="A3:AA27">
    <filterColumn colId="1" showButton="0"/>
  </autoFilter>
  <mergeCells count="31">
    <mergeCell ref="W2:W3"/>
    <mergeCell ref="T2:T3"/>
    <mergeCell ref="E15:E16"/>
    <mergeCell ref="A11:A17"/>
    <mergeCell ref="B11:B13"/>
    <mergeCell ref="D11:D14"/>
    <mergeCell ref="C11:C13"/>
    <mergeCell ref="D15:D16"/>
    <mergeCell ref="S2:S3"/>
    <mergeCell ref="R2:R3"/>
    <mergeCell ref="I2:J2"/>
    <mergeCell ref="K2:L2"/>
    <mergeCell ref="M2:N2"/>
    <mergeCell ref="O2:P2"/>
    <mergeCell ref="Q2:Q3"/>
    <mergeCell ref="V2:V3"/>
    <mergeCell ref="A1:H1"/>
    <mergeCell ref="A2:H2"/>
    <mergeCell ref="A5:A10"/>
    <mergeCell ref="B6:B9"/>
    <mergeCell ref="B3:C3"/>
    <mergeCell ref="C6:C9"/>
    <mergeCell ref="D6:D9"/>
    <mergeCell ref="U2:U3"/>
    <mergeCell ref="D23:D25"/>
    <mergeCell ref="A21:A25"/>
    <mergeCell ref="C21:C25"/>
    <mergeCell ref="B21:B25"/>
    <mergeCell ref="A18:A20"/>
    <mergeCell ref="B18:B20"/>
    <mergeCell ref="C18:C20"/>
  </mergeCells>
  <conditionalFormatting sqref="S4:S25 T11:W25 T4:W9">
    <cfRule type="cellIs" dxfId="2" priority="2" operator="equal">
      <formula>1</formula>
    </cfRule>
  </conditionalFormatting>
  <printOptions horizontalCentered="1"/>
  <pageMargins left="0.23622047244094491" right="0.23622047244094491" top="0.74803149606299213" bottom="0.74803149606299213" header="0.31496062992125984" footer="0.31496062992125984"/>
  <pageSetup paperSize="151" scale="29" orientation="portrait" r:id="rId1"/>
  <headerFooter>
    <oddFooter>&amp;RComponente 4: Atención al Ciudadano 
Plan Anticorrupción y de Atención la Ciudadano 2018</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I20"/>
  <sheetViews>
    <sheetView topLeftCell="D1" zoomScale="80" zoomScaleNormal="80" zoomScaleSheetLayoutView="80" workbookViewId="0">
      <selection activeCell="AF1" sqref="AD1:AF1048576"/>
    </sheetView>
  </sheetViews>
  <sheetFormatPr baseColWidth="10" defaultRowHeight="15" x14ac:dyDescent="0.25"/>
  <cols>
    <col min="1" max="1" width="18.140625" style="1" customWidth="1"/>
    <col min="2" max="2" width="11.7109375" style="1" customWidth="1"/>
    <col min="3" max="3" width="51.85546875" style="1" customWidth="1"/>
    <col min="4" max="4" width="18.7109375" style="1" customWidth="1"/>
    <col min="5" max="5" width="30.28515625" style="1" customWidth="1"/>
    <col min="6" max="6" width="25.5703125" style="1" customWidth="1"/>
    <col min="7" max="7" width="24.140625" style="1" customWidth="1"/>
    <col min="8" max="8" width="21.85546875" style="1" bestFit="1" customWidth="1"/>
    <col min="9" max="9" width="14.28515625" style="1" hidden="1" customWidth="1"/>
    <col min="10" max="10" width="12.28515625" style="1" hidden="1" customWidth="1"/>
    <col min="11" max="12" width="12.5703125" style="1" hidden="1" customWidth="1"/>
    <col min="13" max="14" width="0" style="1" hidden="1" customWidth="1"/>
    <col min="15" max="15" width="19.7109375" style="1" hidden="1" customWidth="1"/>
    <col min="16" max="17" width="18.7109375" style="1" hidden="1" customWidth="1"/>
    <col min="18" max="18" width="38.85546875" style="1" hidden="1" customWidth="1"/>
    <col min="19" max="20" width="11.42578125" style="1"/>
    <col min="21" max="26" width="11.42578125" style="1" customWidth="1"/>
    <col min="27" max="28" width="11.42578125" style="1"/>
    <col min="29" max="29" width="14.85546875" style="1" customWidth="1"/>
    <col min="30" max="32" width="36.5703125" style="1" hidden="1" customWidth="1"/>
    <col min="33" max="33" width="49.28515625" style="1" customWidth="1"/>
    <col min="34" max="34" width="11.42578125" style="1" customWidth="1"/>
    <col min="35" max="16384" width="11.42578125" style="1"/>
  </cols>
  <sheetData>
    <row r="1" spans="1:34" ht="19.5" thickBot="1" x14ac:dyDescent="0.3">
      <c r="A1" s="402" t="s">
        <v>230</v>
      </c>
      <c r="B1" s="402"/>
      <c r="C1" s="402"/>
      <c r="D1" s="402"/>
      <c r="E1" s="402"/>
      <c r="F1" s="402"/>
      <c r="G1" s="402"/>
      <c r="H1" s="402"/>
    </row>
    <row r="2" spans="1:34" ht="16.5" thickBot="1" x14ac:dyDescent="0.3">
      <c r="A2" s="299" t="s">
        <v>231</v>
      </c>
      <c r="B2" s="300"/>
      <c r="C2" s="300"/>
      <c r="D2" s="300"/>
      <c r="E2" s="300"/>
      <c r="F2" s="300"/>
      <c r="G2" s="300"/>
      <c r="H2" s="300"/>
      <c r="I2" s="403" t="s">
        <v>2</v>
      </c>
      <c r="J2" s="403"/>
      <c r="K2" s="403"/>
      <c r="L2" s="403"/>
      <c r="M2" s="403"/>
      <c r="N2" s="403"/>
      <c r="O2" s="403"/>
      <c r="P2" s="403"/>
      <c r="Q2" s="403"/>
      <c r="R2" s="404"/>
      <c r="S2" s="296" t="s">
        <v>291</v>
      </c>
      <c r="T2" s="297"/>
      <c r="U2" s="296" t="s">
        <v>292</v>
      </c>
      <c r="V2" s="297"/>
      <c r="W2" s="296" t="s">
        <v>293</v>
      </c>
      <c r="X2" s="297"/>
      <c r="Y2" s="296" t="s">
        <v>294</v>
      </c>
      <c r="Z2" s="297"/>
      <c r="AA2" s="292" t="s">
        <v>297</v>
      </c>
      <c r="AB2" s="292" t="s">
        <v>14</v>
      </c>
      <c r="AC2" s="294" t="s">
        <v>298</v>
      </c>
      <c r="AD2" s="387" t="s">
        <v>311</v>
      </c>
      <c r="AE2" s="281" t="s">
        <v>356</v>
      </c>
      <c r="AF2" s="294" t="s">
        <v>401</v>
      </c>
      <c r="AG2" s="294" t="s">
        <v>459</v>
      </c>
    </row>
    <row r="3" spans="1:34" ht="30.75" thickBot="1" x14ac:dyDescent="0.3">
      <c r="A3" s="162" t="s">
        <v>3</v>
      </c>
      <c r="B3" s="405" t="s">
        <v>4</v>
      </c>
      <c r="C3" s="405"/>
      <c r="D3" s="163" t="s">
        <v>5</v>
      </c>
      <c r="E3" s="163" t="s">
        <v>232</v>
      </c>
      <c r="F3" s="163" t="s">
        <v>6</v>
      </c>
      <c r="G3" s="162" t="s">
        <v>7</v>
      </c>
      <c r="H3" s="163" t="s">
        <v>8</v>
      </c>
      <c r="I3" s="164" t="s">
        <v>9</v>
      </c>
      <c r="J3" s="121" t="s">
        <v>10</v>
      </c>
      <c r="K3" s="121" t="s">
        <v>11</v>
      </c>
      <c r="L3" s="122" t="s">
        <v>12</v>
      </c>
      <c r="M3" s="121" t="s">
        <v>13</v>
      </c>
      <c r="N3" s="122" t="s">
        <v>14</v>
      </c>
      <c r="O3" s="122" t="s">
        <v>233</v>
      </c>
      <c r="P3" s="122" t="s">
        <v>16</v>
      </c>
      <c r="Q3" s="122" t="s">
        <v>17</v>
      </c>
      <c r="R3" s="123" t="s">
        <v>18</v>
      </c>
      <c r="S3" s="187" t="s">
        <v>295</v>
      </c>
      <c r="T3" s="187" t="s">
        <v>296</v>
      </c>
      <c r="U3" s="187" t="s">
        <v>295</v>
      </c>
      <c r="V3" s="187" t="s">
        <v>296</v>
      </c>
      <c r="W3" s="187" t="s">
        <v>295</v>
      </c>
      <c r="X3" s="187" t="s">
        <v>296</v>
      </c>
      <c r="Y3" s="187" t="s">
        <v>295</v>
      </c>
      <c r="Z3" s="187" t="s">
        <v>296</v>
      </c>
      <c r="AA3" s="293"/>
      <c r="AB3" s="293"/>
      <c r="AC3" s="295"/>
      <c r="AD3" s="387"/>
      <c r="AE3" s="279"/>
      <c r="AF3" s="295"/>
      <c r="AG3" s="295"/>
    </row>
    <row r="4" spans="1:34" ht="150" customHeight="1" x14ac:dyDescent="0.25">
      <c r="A4" s="346" t="s">
        <v>234</v>
      </c>
      <c r="B4" s="165" t="s">
        <v>20</v>
      </c>
      <c r="C4" s="166" t="s">
        <v>235</v>
      </c>
      <c r="D4" s="167">
        <v>1</v>
      </c>
      <c r="E4" s="166" t="s">
        <v>236</v>
      </c>
      <c r="F4" s="168" t="s">
        <v>56</v>
      </c>
      <c r="G4" s="168" t="s">
        <v>237</v>
      </c>
      <c r="H4" s="157" t="s">
        <v>238</v>
      </c>
      <c r="I4" s="169"/>
      <c r="J4" s="170"/>
      <c r="K4" s="170"/>
      <c r="L4" s="170"/>
      <c r="M4" s="170">
        <f>SUM(I4:L4)</f>
        <v>0</v>
      </c>
      <c r="N4" s="170"/>
      <c r="O4" s="170"/>
      <c r="P4" s="170"/>
      <c r="Q4" s="170"/>
      <c r="R4" s="171"/>
      <c r="S4" s="186"/>
      <c r="T4" s="197">
        <v>0</v>
      </c>
      <c r="U4" s="186">
        <v>0.33</v>
      </c>
      <c r="V4" s="197">
        <v>0.33329999999999999</v>
      </c>
      <c r="W4" s="186">
        <v>0.33329999999999999</v>
      </c>
      <c r="X4" s="197">
        <v>0.33329999999999999</v>
      </c>
      <c r="Y4" s="219">
        <v>0.34</v>
      </c>
      <c r="Z4" s="197">
        <v>0.33339999999999997</v>
      </c>
      <c r="AA4" s="186">
        <v>1</v>
      </c>
      <c r="AB4" s="186">
        <f t="shared" ref="AA4:AB8" si="0">T4+V4+X4+Z4</f>
        <v>1</v>
      </c>
      <c r="AC4" s="186">
        <f>AA4/AB4</f>
        <v>1</v>
      </c>
      <c r="AD4" s="204" t="s">
        <v>343</v>
      </c>
      <c r="AE4" s="204"/>
      <c r="AF4" s="204" t="s">
        <v>425</v>
      </c>
      <c r="AG4" s="204" t="s">
        <v>492</v>
      </c>
      <c r="AH4" s="199"/>
    </row>
    <row r="5" spans="1:34" ht="135" x14ac:dyDescent="0.25">
      <c r="A5" s="301"/>
      <c r="B5" s="165" t="s">
        <v>119</v>
      </c>
      <c r="C5" s="166" t="s">
        <v>239</v>
      </c>
      <c r="D5" s="167">
        <v>1</v>
      </c>
      <c r="E5" s="166" t="s">
        <v>240</v>
      </c>
      <c r="F5" s="168" t="s">
        <v>241</v>
      </c>
      <c r="G5" s="166" t="s">
        <v>242</v>
      </c>
      <c r="H5" s="157" t="s">
        <v>238</v>
      </c>
      <c r="I5" s="172"/>
      <c r="J5" s="173"/>
      <c r="K5" s="173"/>
      <c r="L5" s="173"/>
      <c r="M5" s="173">
        <f>SUM(I5:L5)</f>
        <v>0</v>
      </c>
      <c r="N5" s="173"/>
      <c r="O5" s="173"/>
      <c r="P5" s="173"/>
      <c r="Q5" s="173"/>
      <c r="R5" s="174"/>
      <c r="S5" s="186"/>
      <c r="T5" s="197">
        <v>0</v>
      </c>
      <c r="U5" s="186">
        <v>0.33</v>
      </c>
      <c r="V5" s="197">
        <v>0.33329999999999999</v>
      </c>
      <c r="W5" s="186">
        <v>0.33329999999999999</v>
      </c>
      <c r="X5" s="197">
        <v>0.33329999999999999</v>
      </c>
      <c r="Y5" s="219">
        <v>0.34</v>
      </c>
      <c r="Z5" s="197">
        <v>0.33339999999999997</v>
      </c>
      <c r="AA5" s="186">
        <v>1</v>
      </c>
      <c r="AB5" s="186">
        <f t="shared" si="0"/>
        <v>1</v>
      </c>
      <c r="AC5" s="186">
        <f t="shared" ref="AC5:AC16" si="1">AA5/AB5</f>
        <v>1</v>
      </c>
      <c r="AD5" s="204" t="s">
        <v>343</v>
      </c>
      <c r="AE5" s="204"/>
      <c r="AF5" s="204" t="s">
        <v>425</v>
      </c>
      <c r="AG5" s="204" t="s">
        <v>493</v>
      </c>
      <c r="AH5" s="199"/>
    </row>
    <row r="6" spans="1:34" ht="60" x14ac:dyDescent="0.25">
      <c r="A6" s="301"/>
      <c r="B6" s="165" t="s">
        <v>125</v>
      </c>
      <c r="C6" s="166" t="s">
        <v>243</v>
      </c>
      <c r="D6" s="167">
        <v>1</v>
      </c>
      <c r="E6" s="166" t="s">
        <v>244</v>
      </c>
      <c r="F6" s="168" t="s">
        <v>245</v>
      </c>
      <c r="G6" s="166" t="s">
        <v>246</v>
      </c>
      <c r="H6" s="157" t="s">
        <v>238</v>
      </c>
      <c r="I6" s="172"/>
      <c r="J6" s="173"/>
      <c r="K6" s="173"/>
      <c r="L6" s="173"/>
      <c r="M6" s="173">
        <f t="shared" ref="M6:M16" si="2">SUM(I6:L6)</f>
        <v>0</v>
      </c>
      <c r="N6" s="173"/>
      <c r="O6" s="173"/>
      <c r="P6" s="173"/>
      <c r="Q6" s="173"/>
      <c r="R6" s="174"/>
      <c r="S6" s="186"/>
      <c r="T6" s="197">
        <v>0</v>
      </c>
      <c r="U6" s="186">
        <v>0.33</v>
      </c>
      <c r="V6" s="197">
        <v>0.33329999999999999</v>
      </c>
      <c r="W6" s="186">
        <v>0.33329999999999999</v>
      </c>
      <c r="X6" s="197">
        <v>0.33329999999999999</v>
      </c>
      <c r="Y6" s="219">
        <v>0.34</v>
      </c>
      <c r="Z6" s="197">
        <v>0.33339999999999997</v>
      </c>
      <c r="AA6" s="186">
        <v>1</v>
      </c>
      <c r="AB6" s="186">
        <f t="shared" si="0"/>
        <v>1</v>
      </c>
      <c r="AC6" s="186">
        <f>AA6/AB6</f>
        <v>1</v>
      </c>
      <c r="AD6" s="204" t="s">
        <v>343</v>
      </c>
      <c r="AE6" s="204"/>
      <c r="AF6" s="204" t="s">
        <v>425</v>
      </c>
      <c r="AG6" s="204" t="s">
        <v>494</v>
      </c>
      <c r="AH6" s="199"/>
    </row>
    <row r="7" spans="1:34" ht="60" x14ac:dyDescent="0.25">
      <c r="A7" s="301"/>
      <c r="B7" s="165" t="s">
        <v>130</v>
      </c>
      <c r="C7" s="166" t="s">
        <v>247</v>
      </c>
      <c r="D7" s="168" t="s">
        <v>248</v>
      </c>
      <c r="E7" s="166" t="s">
        <v>249</v>
      </c>
      <c r="F7" s="168" t="s">
        <v>241</v>
      </c>
      <c r="G7" s="166" t="s">
        <v>242</v>
      </c>
      <c r="H7" s="157" t="s">
        <v>238</v>
      </c>
      <c r="I7" s="172"/>
      <c r="J7" s="173"/>
      <c r="K7" s="173"/>
      <c r="L7" s="173"/>
      <c r="M7" s="173">
        <f t="shared" si="2"/>
        <v>0</v>
      </c>
      <c r="N7" s="173"/>
      <c r="O7" s="173"/>
      <c r="P7" s="173"/>
      <c r="Q7" s="173"/>
      <c r="R7" s="174"/>
      <c r="S7" s="186"/>
      <c r="T7" s="197">
        <v>0</v>
      </c>
      <c r="U7" s="186">
        <v>0.33</v>
      </c>
      <c r="V7" s="197">
        <v>0.33329999999999999</v>
      </c>
      <c r="W7" s="186">
        <v>0.33</v>
      </c>
      <c r="X7" s="197">
        <v>0.33329999999999999</v>
      </c>
      <c r="Y7" s="219">
        <v>0.34</v>
      </c>
      <c r="Z7" s="197">
        <v>0.33339999999999997</v>
      </c>
      <c r="AA7" s="186">
        <v>1</v>
      </c>
      <c r="AB7" s="186">
        <f t="shared" si="0"/>
        <v>1</v>
      </c>
      <c r="AC7" s="186">
        <f t="shared" si="1"/>
        <v>1</v>
      </c>
      <c r="AD7" s="204" t="s">
        <v>344</v>
      </c>
      <c r="AE7" s="204"/>
      <c r="AF7" s="204" t="s">
        <v>425</v>
      </c>
      <c r="AG7" s="204" t="s">
        <v>495</v>
      </c>
      <c r="AH7" s="199"/>
    </row>
    <row r="8" spans="1:34" ht="285" x14ac:dyDescent="0.25">
      <c r="A8" s="400" t="s">
        <v>250</v>
      </c>
      <c r="B8" s="165" t="s">
        <v>26</v>
      </c>
      <c r="C8" s="166" t="s">
        <v>251</v>
      </c>
      <c r="D8" s="168" t="s">
        <v>252</v>
      </c>
      <c r="E8" s="166" t="s">
        <v>253</v>
      </c>
      <c r="F8" s="168" t="s">
        <v>160</v>
      </c>
      <c r="G8" s="166" t="s">
        <v>254</v>
      </c>
      <c r="H8" s="168" t="s">
        <v>238</v>
      </c>
      <c r="I8" s="172"/>
      <c r="J8" s="173"/>
      <c r="K8" s="173"/>
      <c r="L8" s="173"/>
      <c r="M8" s="173">
        <f t="shared" si="2"/>
        <v>0</v>
      </c>
      <c r="N8" s="173"/>
      <c r="O8" s="173"/>
      <c r="P8" s="173"/>
      <c r="Q8" s="173"/>
      <c r="R8" s="174"/>
      <c r="S8" s="186"/>
      <c r="T8" s="197">
        <v>0</v>
      </c>
      <c r="U8" s="186">
        <v>0.33</v>
      </c>
      <c r="V8" s="197">
        <v>0.33329999999999999</v>
      </c>
      <c r="W8" s="186">
        <v>0.33</v>
      </c>
      <c r="X8" s="197">
        <v>0.33329999999999999</v>
      </c>
      <c r="Y8" s="219">
        <v>0.34</v>
      </c>
      <c r="Z8" s="197">
        <v>0.33339999999999997</v>
      </c>
      <c r="AA8" s="186">
        <f t="shared" si="0"/>
        <v>1</v>
      </c>
      <c r="AB8" s="186">
        <f t="shared" si="0"/>
        <v>1</v>
      </c>
      <c r="AC8" s="186">
        <f t="shared" si="1"/>
        <v>1</v>
      </c>
      <c r="AD8" s="204" t="s">
        <v>343</v>
      </c>
      <c r="AE8" s="204" t="s">
        <v>384</v>
      </c>
      <c r="AF8" s="204" t="s">
        <v>414</v>
      </c>
      <c r="AG8" s="204" t="s">
        <v>462</v>
      </c>
      <c r="AH8" s="199"/>
    </row>
    <row r="9" spans="1:34" ht="234" customHeight="1" x14ac:dyDescent="0.25">
      <c r="A9" s="401"/>
      <c r="B9" s="165" t="s">
        <v>31</v>
      </c>
      <c r="C9" s="166" t="s">
        <v>255</v>
      </c>
      <c r="D9" s="168" t="s">
        <v>256</v>
      </c>
      <c r="E9" s="166" t="s">
        <v>257</v>
      </c>
      <c r="F9" s="168" t="s">
        <v>160</v>
      </c>
      <c r="G9" s="166" t="s">
        <v>254</v>
      </c>
      <c r="H9" s="168" t="s">
        <v>258</v>
      </c>
      <c r="I9" s="172"/>
      <c r="J9" s="173"/>
      <c r="K9" s="173"/>
      <c r="L9" s="173"/>
      <c r="M9" s="173">
        <f t="shared" si="2"/>
        <v>0</v>
      </c>
      <c r="N9" s="173"/>
      <c r="O9" s="173"/>
      <c r="P9" s="173"/>
      <c r="Q9" s="173"/>
      <c r="R9" s="174"/>
      <c r="S9" s="184"/>
      <c r="T9" s="185">
        <v>0</v>
      </c>
      <c r="U9" s="184">
        <v>0.6</v>
      </c>
      <c r="V9" s="185">
        <v>0</v>
      </c>
      <c r="W9" s="184">
        <v>0.8</v>
      </c>
      <c r="X9" s="185">
        <v>1</v>
      </c>
      <c r="Y9" s="287">
        <v>0.6</v>
      </c>
      <c r="Z9" s="185">
        <v>1</v>
      </c>
      <c r="AA9" s="184">
        <f t="shared" ref="AA9:AA17" si="3">S9+U9+W9+Y9</f>
        <v>2</v>
      </c>
      <c r="AB9" s="184">
        <f t="shared" ref="AB9:AB17" si="4">T9+V9+X9+Z9</f>
        <v>2</v>
      </c>
      <c r="AC9" s="186">
        <f t="shared" si="1"/>
        <v>1</v>
      </c>
      <c r="AD9" s="204" t="s">
        <v>345</v>
      </c>
      <c r="AE9" s="204" t="s">
        <v>385</v>
      </c>
      <c r="AF9" s="204" t="s">
        <v>426</v>
      </c>
      <c r="AG9" s="204" t="s">
        <v>463</v>
      </c>
      <c r="AH9" s="199"/>
    </row>
    <row r="10" spans="1:34" ht="270" x14ac:dyDescent="0.25">
      <c r="A10" s="401"/>
      <c r="B10" s="165" t="s">
        <v>141</v>
      </c>
      <c r="C10" s="166" t="s">
        <v>259</v>
      </c>
      <c r="D10" s="168" t="s">
        <v>256</v>
      </c>
      <c r="E10" s="166" t="s">
        <v>260</v>
      </c>
      <c r="F10" s="168" t="s">
        <v>261</v>
      </c>
      <c r="G10" s="166" t="s">
        <v>123</v>
      </c>
      <c r="H10" s="168" t="s">
        <v>420</v>
      </c>
      <c r="I10" s="172"/>
      <c r="J10" s="173"/>
      <c r="K10" s="173"/>
      <c r="L10" s="173"/>
      <c r="M10" s="173"/>
      <c r="N10" s="173"/>
      <c r="O10" s="173"/>
      <c r="P10" s="173"/>
      <c r="Q10" s="173"/>
      <c r="R10" s="174"/>
      <c r="S10" s="184">
        <v>1</v>
      </c>
      <c r="T10" s="185">
        <v>0</v>
      </c>
      <c r="U10" s="184"/>
      <c r="V10" s="185">
        <v>0</v>
      </c>
      <c r="W10" s="184">
        <v>1</v>
      </c>
      <c r="X10" s="185">
        <v>1</v>
      </c>
      <c r="Y10" s="287">
        <v>0</v>
      </c>
      <c r="Z10" s="185">
        <v>1</v>
      </c>
      <c r="AA10" s="184">
        <f t="shared" si="3"/>
        <v>2</v>
      </c>
      <c r="AB10" s="184">
        <f t="shared" si="4"/>
        <v>2</v>
      </c>
      <c r="AC10" s="186">
        <f t="shared" si="1"/>
        <v>1</v>
      </c>
      <c r="AD10" s="204" t="s">
        <v>346</v>
      </c>
      <c r="AE10" s="204"/>
      <c r="AF10" s="284" t="s">
        <v>427</v>
      </c>
      <c r="AG10" s="284" t="s">
        <v>499</v>
      </c>
      <c r="AH10" s="199"/>
    </row>
    <row r="11" spans="1:34" ht="165" x14ac:dyDescent="0.25">
      <c r="A11" s="401"/>
      <c r="B11" s="165" t="s">
        <v>262</v>
      </c>
      <c r="C11" s="166" t="s">
        <v>263</v>
      </c>
      <c r="D11" s="168" t="s">
        <v>264</v>
      </c>
      <c r="E11" s="166" t="s">
        <v>265</v>
      </c>
      <c r="F11" s="168" t="s">
        <v>266</v>
      </c>
      <c r="G11" s="166" t="s">
        <v>254</v>
      </c>
      <c r="H11" s="157">
        <v>43373</v>
      </c>
      <c r="I11" s="172"/>
      <c r="J11" s="173"/>
      <c r="K11" s="173"/>
      <c r="L11" s="173"/>
      <c r="M11" s="173"/>
      <c r="N11" s="173"/>
      <c r="O11" s="173"/>
      <c r="P11" s="173"/>
      <c r="Q11" s="173"/>
      <c r="R11" s="174"/>
      <c r="S11" s="184"/>
      <c r="T11" s="185">
        <v>0</v>
      </c>
      <c r="U11" s="184">
        <v>0.2</v>
      </c>
      <c r="V11" s="185">
        <v>0</v>
      </c>
      <c r="W11" s="184">
        <v>0.8</v>
      </c>
      <c r="X11" s="185">
        <v>1</v>
      </c>
      <c r="Y11" s="287">
        <v>0</v>
      </c>
      <c r="Z11" s="185">
        <v>0</v>
      </c>
      <c r="AA11" s="184">
        <f t="shared" si="3"/>
        <v>1</v>
      </c>
      <c r="AB11" s="184">
        <f t="shared" si="4"/>
        <v>1</v>
      </c>
      <c r="AC11" s="186">
        <f t="shared" si="1"/>
        <v>1</v>
      </c>
      <c r="AD11" s="204" t="s">
        <v>347</v>
      </c>
      <c r="AE11" s="204" t="s">
        <v>386</v>
      </c>
      <c r="AF11" s="204" t="s">
        <v>410</v>
      </c>
      <c r="AG11" s="204" t="s">
        <v>464</v>
      </c>
      <c r="AH11" s="199"/>
    </row>
    <row r="12" spans="1:34" ht="200.25" customHeight="1" x14ac:dyDescent="0.25">
      <c r="A12" s="346" t="s">
        <v>267</v>
      </c>
      <c r="B12" s="165" t="s">
        <v>36</v>
      </c>
      <c r="C12" s="166" t="s">
        <v>268</v>
      </c>
      <c r="D12" s="168" t="s">
        <v>269</v>
      </c>
      <c r="E12" s="166" t="s">
        <v>270</v>
      </c>
      <c r="F12" s="168" t="s">
        <v>271</v>
      </c>
      <c r="G12" s="166" t="s">
        <v>272</v>
      </c>
      <c r="H12" s="168" t="s">
        <v>273</v>
      </c>
      <c r="I12" s="172"/>
      <c r="J12" s="173"/>
      <c r="K12" s="173"/>
      <c r="L12" s="173"/>
      <c r="M12" s="173">
        <f t="shared" si="2"/>
        <v>0</v>
      </c>
      <c r="N12" s="173"/>
      <c r="O12" s="173"/>
      <c r="P12" s="173"/>
      <c r="Q12" s="173"/>
      <c r="R12" s="174"/>
      <c r="S12" s="184"/>
      <c r="T12" s="185">
        <v>0</v>
      </c>
      <c r="U12" s="184">
        <v>4</v>
      </c>
      <c r="V12" s="185">
        <v>4</v>
      </c>
      <c r="W12" s="184">
        <v>6</v>
      </c>
      <c r="X12" s="185">
        <v>3</v>
      </c>
      <c r="Y12" s="287">
        <v>3</v>
      </c>
      <c r="Z12" s="185">
        <v>6</v>
      </c>
      <c r="AA12" s="184">
        <f t="shared" si="3"/>
        <v>13</v>
      </c>
      <c r="AB12" s="184">
        <f t="shared" si="4"/>
        <v>13</v>
      </c>
      <c r="AC12" s="186">
        <f t="shared" si="1"/>
        <v>1</v>
      </c>
      <c r="AD12" s="204" t="s">
        <v>350</v>
      </c>
      <c r="AE12" s="204" t="s">
        <v>388</v>
      </c>
      <c r="AF12" s="204"/>
      <c r="AG12" s="204" t="s">
        <v>496</v>
      </c>
      <c r="AH12" s="199"/>
    </row>
    <row r="13" spans="1:34" ht="150" x14ac:dyDescent="0.25">
      <c r="A13" s="346"/>
      <c r="B13" s="165" t="s">
        <v>39</v>
      </c>
      <c r="C13" s="166" t="s">
        <v>274</v>
      </c>
      <c r="D13" s="167">
        <v>1</v>
      </c>
      <c r="E13" s="166" t="s">
        <v>275</v>
      </c>
      <c r="F13" s="168" t="s">
        <v>271</v>
      </c>
      <c r="G13" s="166" t="s">
        <v>272</v>
      </c>
      <c r="H13" s="175" t="s">
        <v>276</v>
      </c>
      <c r="I13" s="172"/>
      <c r="J13" s="173"/>
      <c r="K13" s="173"/>
      <c r="L13" s="173"/>
      <c r="M13" s="173">
        <f t="shared" si="2"/>
        <v>0</v>
      </c>
      <c r="N13" s="173"/>
      <c r="O13" s="173"/>
      <c r="P13" s="173"/>
      <c r="Q13" s="173"/>
      <c r="R13" s="174"/>
      <c r="S13" s="186">
        <v>0</v>
      </c>
      <c r="T13" s="197">
        <v>0.25</v>
      </c>
      <c r="U13" s="186">
        <v>0.25</v>
      </c>
      <c r="V13" s="197">
        <v>0.25</v>
      </c>
      <c r="W13" s="186">
        <v>0.25</v>
      </c>
      <c r="X13" s="197">
        <v>0.25</v>
      </c>
      <c r="Y13" s="219">
        <v>0.5</v>
      </c>
      <c r="Z13" s="197">
        <v>0.25</v>
      </c>
      <c r="AA13" s="186">
        <f>S13+U13+W13+Y13</f>
        <v>1</v>
      </c>
      <c r="AB13" s="186">
        <f>T13+V13+X13+Z13</f>
        <v>1</v>
      </c>
      <c r="AC13" s="186">
        <f t="shared" si="1"/>
        <v>1</v>
      </c>
      <c r="AD13" s="204" t="s">
        <v>348</v>
      </c>
      <c r="AE13" s="204" t="s">
        <v>389</v>
      </c>
      <c r="AF13" s="204"/>
      <c r="AG13" s="204" t="s">
        <v>497</v>
      </c>
      <c r="AH13" s="199"/>
    </row>
    <row r="14" spans="1:34" ht="60" x14ac:dyDescent="0.25">
      <c r="A14" s="346"/>
      <c r="B14" s="165" t="s">
        <v>193</v>
      </c>
      <c r="C14" s="166" t="s">
        <v>277</v>
      </c>
      <c r="D14" s="168" t="s">
        <v>248</v>
      </c>
      <c r="E14" s="166" t="s">
        <v>278</v>
      </c>
      <c r="F14" s="168" t="s">
        <v>241</v>
      </c>
      <c r="G14" s="166" t="s">
        <v>242</v>
      </c>
      <c r="H14" s="175" t="s">
        <v>238</v>
      </c>
      <c r="I14" s="172"/>
      <c r="J14" s="173"/>
      <c r="K14" s="173"/>
      <c r="L14" s="173"/>
      <c r="M14" s="173">
        <f t="shared" si="2"/>
        <v>0</v>
      </c>
      <c r="N14" s="173"/>
      <c r="O14" s="173"/>
      <c r="P14" s="173"/>
      <c r="Q14" s="173"/>
      <c r="R14" s="174"/>
      <c r="S14" s="184">
        <v>0</v>
      </c>
      <c r="T14" s="185">
        <v>0</v>
      </c>
      <c r="U14" s="184">
        <v>1</v>
      </c>
      <c r="V14" s="185">
        <v>1</v>
      </c>
      <c r="W14" s="184">
        <v>1</v>
      </c>
      <c r="X14" s="185">
        <v>1</v>
      </c>
      <c r="Y14" s="287">
        <v>1</v>
      </c>
      <c r="Z14" s="185">
        <v>1</v>
      </c>
      <c r="AA14" s="184">
        <f t="shared" si="3"/>
        <v>3</v>
      </c>
      <c r="AB14" s="184">
        <f t="shared" si="4"/>
        <v>3</v>
      </c>
      <c r="AC14" s="186">
        <f t="shared" si="1"/>
        <v>1</v>
      </c>
      <c r="AD14" s="204" t="s">
        <v>343</v>
      </c>
      <c r="AE14" s="204"/>
      <c r="AF14" s="204"/>
      <c r="AG14" s="204" t="s">
        <v>465</v>
      </c>
      <c r="AH14" s="199"/>
    </row>
    <row r="15" spans="1:34" ht="175.5" customHeight="1" x14ac:dyDescent="0.25">
      <c r="A15" s="139" t="s">
        <v>279</v>
      </c>
      <c r="B15" s="165" t="s">
        <v>43</v>
      </c>
      <c r="C15" s="176" t="s">
        <v>280</v>
      </c>
      <c r="D15" s="177" t="s">
        <v>281</v>
      </c>
      <c r="E15" s="176" t="s">
        <v>282</v>
      </c>
      <c r="F15" s="168" t="s">
        <v>271</v>
      </c>
      <c r="G15" s="166" t="s">
        <v>272</v>
      </c>
      <c r="H15" s="157">
        <v>43281</v>
      </c>
      <c r="I15" s="172"/>
      <c r="J15" s="173"/>
      <c r="K15" s="173"/>
      <c r="L15" s="173"/>
      <c r="M15" s="173">
        <f t="shared" si="2"/>
        <v>0</v>
      </c>
      <c r="N15" s="173"/>
      <c r="O15" s="173"/>
      <c r="P15" s="173"/>
      <c r="Q15" s="173"/>
      <c r="R15" s="174"/>
      <c r="S15" s="184">
        <v>0</v>
      </c>
      <c r="T15" s="185">
        <v>0</v>
      </c>
      <c r="U15" s="184">
        <v>1</v>
      </c>
      <c r="V15" s="185">
        <v>1</v>
      </c>
      <c r="W15" s="184">
        <v>0</v>
      </c>
      <c r="X15" s="185">
        <v>0</v>
      </c>
      <c r="Y15" s="287">
        <v>0</v>
      </c>
      <c r="Z15" s="185">
        <v>0</v>
      </c>
      <c r="AA15" s="184">
        <f t="shared" si="3"/>
        <v>1</v>
      </c>
      <c r="AB15" s="184">
        <f t="shared" si="4"/>
        <v>1</v>
      </c>
      <c r="AC15" s="186">
        <f t="shared" si="1"/>
        <v>1</v>
      </c>
      <c r="AD15" s="204" t="s">
        <v>349</v>
      </c>
      <c r="AE15" s="204" t="s">
        <v>390</v>
      </c>
      <c r="AF15" s="204"/>
      <c r="AG15" s="204" t="s">
        <v>487</v>
      </c>
      <c r="AH15" s="199"/>
    </row>
    <row r="16" spans="1:34" ht="240" x14ac:dyDescent="0.25">
      <c r="A16" s="346" t="s">
        <v>283</v>
      </c>
      <c r="B16" s="165" t="s">
        <v>53</v>
      </c>
      <c r="C16" s="166" t="s">
        <v>284</v>
      </c>
      <c r="D16" s="168" t="s">
        <v>285</v>
      </c>
      <c r="E16" s="166" t="s">
        <v>286</v>
      </c>
      <c r="F16" s="168" t="s">
        <v>160</v>
      </c>
      <c r="G16" s="166" t="s">
        <v>254</v>
      </c>
      <c r="H16" s="175" t="s">
        <v>287</v>
      </c>
      <c r="I16" s="172"/>
      <c r="J16" s="173"/>
      <c r="K16" s="173"/>
      <c r="L16" s="173"/>
      <c r="M16" s="173">
        <f t="shared" si="2"/>
        <v>0</v>
      </c>
      <c r="N16" s="173"/>
      <c r="O16" s="173"/>
      <c r="P16" s="173"/>
      <c r="Q16" s="173"/>
      <c r="R16" s="174"/>
      <c r="S16" s="184"/>
      <c r="T16" s="185">
        <v>0</v>
      </c>
      <c r="U16" s="184">
        <v>0.6</v>
      </c>
      <c r="V16" s="185">
        <v>0</v>
      </c>
      <c r="W16" s="184">
        <v>1</v>
      </c>
      <c r="X16" s="185">
        <v>1</v>
      </c>
      <c r="Y16" s="287">
        <v>0.4</v>
      </c>
      <c r="Z16" s="185">
        <v>1</v>
      </c>
      <c r="AA16" s="184">
        <f t="shared" si="3"/>
        <v>2</v>
      </c>
      <c r="AB16" s="184">
        <f t="shared" si="4"/>
        <v>2</v>
      </c>
      <c r="AC16" s="186">
        <f t="shared" si="1"/>
        <v>1</v>
      </c>
      <c r="AD16" s="204" t="s">
        <v>345</v>
      </c>
      <c r="AE16" s="204" t="s">
        <v>387</v>
      </c>
      <c r="AF16" s="204" t="s">
        <v>428</v>
      </c>
      <c r="AG16" s="204" t="s">
        <v>498</v>
      </c>
      <c r="AH16" s="199"/>
    </row>
    <row r="17" spans="1:35" ht="300.75" thickBot="1" x14ac:dyDescent="0.3">
      <c r="A17" s="346"/>
      <c r="B17" s="165" t="s">
        <v>58</v>
      </c>
      <c r="C17" s="166" t="s">
        <v>288</v>
      </c>
      <c r="D17" s="168" t="s">
        <v>289</v>
      </c>
      <c r="E17" s="166" t="s">
        <v>290</v>
      </c>
      <c r="F17" s="168" t="s">
        <v>261</v>
      </c>
      <c r="G17" s="166" t="s">
        <v>123</v>
      </c>
      <c r="H17" s="157" t="s">
        <v>421</v>
      </c>
      <c r="I17" s="178"/>
      <c r="J17" s="179"/>
      <c r="K17" s="179"/>
      <c r="L17" s="179"/>
      <c r="M17" s="179">
        <f>SUM(I17:L17)</f>
        <v>0</v>
      </c>
      <c r="N17" s="179"/>
      <c r="O17" s="179"/>
      <c r="P17" s="179"/>
      <c r="Q17" s="179"/>
      <c r="R17" s="180"/>
      <c r="S17" s="184">
        <v>1</v>
      </c>
      <c r="T17" s="185">
        <v>0</v>
      </c>
      <c r="U17" s="184"/>
      <c r="V17" s="185">
        <v>0</v>
      </c>
      <c r="W17" s="184">
        <v>1</v>
      </c>
      <c r="X17" s="185">
        <v>1</v>
      </c>
      <c r="Y17" s="287">
        <v>0</v>
      </c>
      <c r="Z17" s="185">
        <v>1</v>
      </c>
      <c r="AA17" s="184">
        <f t="shared" si="3"/>
        <v>2</v>
      </c>
      <c r="AB17" s="184">
        <f t="shared" si="4"/>
        <v>2</v>
      </c>
      <c r="AC17" s="186">
        <f>AA17/AB17</f>
        <v>1</v>
      </c>
      <c r="AD17" s="204" t="s">
        <v>346</v>
      </c>
      <c r="AE17" s="204"/>
      <c r="AF17" s="204" t="s">
        <v>422</v>
      </c>
      <c r="AG17" s="204" t="s">
        <v>499</v>
      </c>
      <c r="AH17" s="199"/>
    </row>
    <row r="18" spans="1:35" x14ac:dyDescent="0.25">
      <c r="Q18" s="144">
        <f>SUM(Q4:Q17)</f>
        <v>0</v>
      </c>
      <c r="AC18" s="199">
        <f>AVERAGE(AC4:AC17)</f>
        <v>1</v>
      </c>
      <c r="AD18" s="199" t="e">
        <f t="shared" ref="AD18" si="5">AVERAGE(AD4:AD17)</f>
        <v>#DIV/0!</v>
      </c>
      <c r="AE18" s="199"/>
      <c r="AF18" s="199"/>
      <c r="AG18" s="199"/>
      <c r="AH18" s="199"/>
    </row>
    <row r="20" spans="1:35" x14ac:dyDescent="0.25">
      <c r="AI20" s="199"/>
    </row>
  </sheetData>
  <autoFilter ref="A3:AI18">
    <filterColumn colId="1" showButton="0"/>
  </autoFilter>
  <mergeCells count="18">
    <mergeCell ref="AG2:AG3"/>
    <mergeCell ref="A1:H1"/>
    <mergeCell ref="A2:H2"/>
    <mergeCell ref="I2:R2"/>
    <mergeCell ref="B3:C3"/>
    <mergeCell ref="AA2:AA3"/>
    <mergeCell ref="AB2:AB3"/>
    <mergeCell ref="AC2:AC3"/>
    <mergeCell ref="AF2:AF3"/>
    <mergeCell ref="A12:A14"/>
    <mergeCell ref="AD2:AD3"/>
    <mergeCell ref="A16:A17"/>
    <mergeCell ref="S2:T2"/>
    <mergeCell ref="U2:V2"/>
    <mergeCell ref="W2:X2"/>
    <mergeCell ref="Y2:Z2"/>
    <mergeCell ref="A8:A11"/>
    <mergeCell ref="A4:A7"/>
  </mergeCells>
  <conditionalFormatting sqref="M4:M17">
    <cfRule type="iconSet" priority="3">
      <iconSet iconSet="3Symbols">
        <cfvo type="percent" val="0"/>
        <cfvo type="percent" val="75"/>
        <cfvo type="percent" val="91"/>
      </iconSet>
    </cfRule>
    <cfRule type="dataBar" priority="4">
      <dataBar>
        <cfvo type="min"/>
        <cfvo type="max"/>
        <color rgb="FF63C384"/>
      </dataBar>
      <extLst>
        <ext xmlns:x14="http://schemas.microsoft.com/office/spreadsheetml/2009/9/main" uri="{B025F937-C7B1-47D3-B67F-A62EFF666E3E}">
          <x14:id>{A8764759-19D8-426B-A16C-E429CBF10533}</x14:id>
        </ext>
      </extLst>
    </cfRule>
  </conditionalFormatting>
  <conditionalFormatting sqref="AC4:AC17">
    <cfRule type="cellIs" dxfId="1" priority="2" operator="equal">
      <formula>1</formula>
    </cfRule>
  </conditionalFormatting>
  <conditionalFormatting sqref="AD4:AG17">
    <cfRule type="cellIs" dxfId="0" priority="1" operator="equal">
      <formula>1</formula>
    </cfRule>
  </conditionalFormatting>
  <printOptions horizontalCentered="1"/>
  <pageMargins left="0.23622047244094491" right="0.23622047244094491" top="0.74803149606299213" bottom="0.74803149606299213" header="0.31496062992125984" footer="0.31496062992125984"/>
  <pageSetup scale="34" orientation="landscape" r:id="rId1"/>
  <headerFooter alignWithMargins="0">
    <oddFooter>&amp;RComponente: Transparencia y Acceso a la Información
Plan Anticorrupción y de Atención la Ciudadano 2018</oddFooter>
  </headerFooter>
  <rowBreaks count="1" manualBreakCount="1">
    <brk id="17" max="16383" man="1"/>
  </rowBreaks>
  <extLst>
    <ext xmlns:x14="http://schemas.microsoft.com/office/spreadsheetml/2009/9/main" uri="{78C0D931-6437-407d-A8EE-F0AAD7539E65}">
      <x14:conditionalFormattings>
        <x14:conditionalFormatting xmlns:xm="http://schemas.microsoft.com/office/excel/2006/main">
          <x14:cfRule type="dataBar" id="{A8764759-19D8-426B-A16C-E429CBF10533}">
            <x14:dataBar minLength="0" maxLength="100" border="1" negativeBarBorderColorSameAsPositive="0">
              <x14:cfvo type="autoMin"/>
              <x14:cfvo type="autoMax"/>
              <x14:borderColor rgb="FF63C384"/>
              <x14:negativeFillColor rgb="FFFF0000"/>
              <x14:negativeBorderColor rgb="FFFF0000"/>
              <x14:axisColor rgb="FF000000"/>
            </x14:dataBar>
          </x14:cfRule>
          <xm:sqref>M4:M17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0"/>
  <sheetViews>
    <sheetView showGridLines="0" tabSelected="1" topLeftCell="A18" workbookViewId="0">
      <selection activeCell="C72" sqref="C72"/>
    </sheetView>
  </sheetViews>
  <sheetFormatPr baseColWidth="10" defaultRowHeight="15" x14ac:dyDescent="0.25"/>
  <cols>
    <col min="2" max="2" width="31.140625" customWidth="1"/>
    <col min="3" max="3" width="21.7109375" customWidth="1"/>
    <col min="4" max="4" width="14.85546875" customWidth="1"/>
    <col min="5" max="5" width="15.42578125" customWidth="1"/>
    <col min="6" max="6" width="15" customWidth="1"/>
  </cols>
  <sheetData>
    <row r="1" spans="2:6" hidden="1" x14ac:dyDescent="0.25"/>
    <row r="2" spans="2:6" hidden="1" x14ac:dyDescent="0.25"/>
    <row r="3" spans="2:6" hidden="1" x14ac:dyDescent="0.25">
      <c r="B3" s="187" t="s">
        <v>300</v>
      </c>
      <c r="C3" s="187" t="s">
        <v>301</v>
      </c>
      <c r="D3" s="187"/>
      <c r="E3" s="187" t="s">
        <v>302</v>
      </c>
      <c r="F3" s="187" t="s">
        <v>303</v>
      </c>
    </row>
    <row r="4" spans="2:6" hidden="1" x14ac:dyDescent="0.25">
      <c r="B4" s="198" t="s">
        <v>304</v>
      </c>
      <c r="C4" s="201">
        <f>'Gestión Riesgo Corrupción '!AB15</f>
        <v>1</v>
      </c>
      <c r="D4" s="201"/>
      <c r="E4" s="201">
        <v>0.2</v>
      </c>
      <c r="F4" s="207">
        <f>C4*E4</f>
        <v>0.2</v>
      </c>
    </row>
    <row r="5" spans="2:6" hidden="1" x14ac:dyDescent="0.25">
      <c r="B5" s="198" t="s">
        <v>305</v>
      </c>
      <c r="C5" s="201">
        <f>'Estrategias de Racionalizacion'!U15</f>
        <v>1</v>
      </c>
      <c r="D5" s="201"/>
      <c r="E5" s="201">
        <v>0.2</v>
      </c>
      <c r="F5" s="207">
        <f t="shared" ref="F5:F7" si="0">C5*E5</f>
        <v>0.2</v>
      </c>
    </row>
    <row r="6" spans="2:6" hidden="1" x14ac:dyDescent="0.25">
      <c r="B6" s="198" t="s">
        <v>306</v>
      </c>
      <c r="C6" s="201">
        <f>'Rendición de Cuentas'!AB14</f>
        <v>1</v>
      </c>
      <c r="D6" s="201"/>
      <c r="E6" s="201">
        <v>0.2</v>
      </c>
      <c r="F6" s="207">
        <f t="shared" si="0"/>
        <v>0.2</v>
      </c>
    </row>
    <row r="7" spans="2:6" hidden="1" x14ac:dyDescent="0.25">
      <c r="B7" s="198" t="s">
        <v>307</v>
      </c>
      <c r="C7" s="201">
        <f>'Atención al ciudadano'!S26</f>
        <v>1</v>
      </c>
      <c r="D7" s="201"/>
      <c r="E7" s="201">
        <v>0.2</v>
      </c>
      <c r="F7" s="207">
        <f t="shared" si="0"/>
        <v>0.2</v>
      </c>
    </row>
    <row r="8" spans="2:6" hidden="1" x14ac:dyDescent="0.25">
      <c r="B8" s="198" t="s">
        <v>308</v>
      </c>
      <c r="C8" s="201">
        <f>'Transparencia y Acc. Info'!AC18</f>
        <v>1</v>
      </c>
      <c r="D8" s="201"/>
      <c r="E8" s="201">
        <v>0.2</v>
      </c>
      <c r="F8" s="207">
        <f>C8*E8</f>
        <v>0.2</v>
      </c>
    </row>
    <row r="9" spans="2:6" hidden="1" x14ac:dyDescent="0.25">
      <c r="B9" s="296" t="s">
        <v>297</v>
      </c>
      <c r="C9" s="406"/>
      <c r="D9" s="406"/>
      <c r="E9" s="297"/>
      <c r="F9" s="201">
        <f>SUM(F4:F8)</f>
        <v>1</v>
      </c>
    </row>
    <row r="10" spans="2:6" hidden="1" x14ac:dyDescent="0.25"/>
    <row r="11" spans="2:6" hidden="1" x14ac:dyDescent="0.25"/>
    <row r="12" spans="2:6" hidden="1" x14ac:dyDescent="0.25"/>
    <row r="13" spans="2:6" hidden="1" x14ac:dyDescent="0.25"/>
    <row r="14" spans="2:6" hidden="1" x14ac:dyDescent="0.25"/>
    <row r="15" spans="2:6" hidden="1" x14ac:dyDescent="0.25"/>
    <row r="16" spans="2:6" hidden="1" x14ac:dyDescent="0.25"/>
    <row r="17" spans="2:7" hidden="1" x14ac:dyDescent="0.25"/>
    <row r="26" spans="2:7" x14ac:dyDescent="0.25">
      <c r="B26" s="187" t="s">
        <v>300</v>
      </c>
      <c r="C26" s="187" t="s">
        <v>301</v>
      </c>
      <c r="D26" s="187" t="s">
        <v>429</v>
      </c>
      <c r="E26" s="187" t="s">
        <v>302</v>
      </c>
      <c r="F26" s="187" t="s">
        <v>303</v>
      </c>
    </row>
    <row r="27" spans="2:7" x14ac:dyDescent="0.25">
      <c r="B27" s="198" t="s">
        <v>304</v>
      </c>
      <c r="C27" s="201">
        <f>'Gestión Riesgo Corrupción '!AB15</f>
        <v>1</v>
      </c>
      <c r="D27" s="201">
        <f t="shared" ref="D27:D29" si="1">C27</f>
        <v>1</v>
      </c>
      <c r="E27" s="201">
        <v>0.2</v>
      </c>
      <c r="F27" s="207">
        <f>C27*E27</f>
        <v>0.2</v>
      </c>
      <c r="G27" s="210"/>
    </row>
    <row r="28" spans="2:7" x14ac:dyDescent="0.25">
      <c r="B28" s="198" t="s">
        <v>305</v>
      </c>
      <c r="C28" s="201">
        <f>'Estrategias de Racionalizacion'!U17</f>
        <v>1</v>
      </c>
      <c r="D28" s="201">
        <f t="shared" si="1"/>
        <v>1</v>
      </c>
      <c r="E28" s="201">
        <v>0.2</v>
      </c>
      <c r="F28" s="207">
        <f t="shared" ref="F28:F30" si="2">C28*E28</f>
        <v>0.2</v>
      </c>
      <c r="G28" s="210"/>
    </row>
    <row r="29" spans="2:7" x14ac:dyDescent="0.25">
      <c r="B29" s="198" t="s">
        <v>306</v>
      </c>
      <c r="C29" s="201">
        <f>'Rendición de Cuentas'!AB14</f>
        <v>1</v>
      </c>
      <c r="D29" s="201">
        <f t="shared" si="1"/>
        <v>1</v>
      </c>
      <c r="E29" s="201">
        <v>0.2</v>
      </c>
      <c r="F29" s="207">
        <f t="shared" si="2"/>
        <v>0.2</v>
      </c>
      <c r="G29" s="210"/>
    </row>
    <row r="30" spans="2:7" x14ac:dyDescent="0.25">
      <c r="B30" s="198" t="s">
        <v>307</v>
      </c>
      <c r="C30" s="201">
        <f>'Atención al ciudadano'!S26</f>
        <v>1</v>
      </c>
      <c r="D30" s="201">
        <f>C30</f>
        <v>1</v>
      </c>
      <c r="E30" s="201">
        <v>0.2</v>
      </c>
      <c r="F30" s="207">
        <f t="shared" si="2"/>
        <v>0.2</v>
      </c>
      <c r="G30" s="210"/>
    </row>
    <row r="31" spans="2:7" x14ac:dyDescent="0.25">
      <c r="B31" s="198" t="s">
        <v>308</v>
      </c>
      <c r="C31" s="201">
        <f>'Transparencia y Acc. Info'!AC18</f>
        <v>1</v>
      </c>
      <c r="D31" s="201">
        <f>C31</f>
        <v>1</v>
      </c>
      <c r="E31" s="201">
        <v>0.2</v>
      </c>
      <c r="F31" s="207">
        <f>C31*E31</f>
        <v>0.2</v>
      </c>
      <c r="G31" s="210"/>
    </row>
    <row r="32" spans="2:7" x14ac:dyDescent="0.25">
      <c r="B32" s="296" t="s">
        <v>297</v>
      </c>
      <c r="C32" s="406"/>
      <c r="D32" s="406"/>
      <c r="E32" s="297"/>
      <c r="F32" s="211">
        <f>SUM(F27:F31)</f>
        <v>1</v>
      </c>
      <c r="G32" s="210"/>
    </row>
    <row r="37" spans="5:5" x14ac:dyDescent="0.25">
      <c r="E37" s="286"/>
    </row>
    <row r="40" spans="5:5" hidden="1" x14ac:dyDescent="0.25"/>
    <row r="41" spans="5:5" hidden="1" x14ac:dyDescent="0.25"/>
    <row r="42" spans="5:5" hidden="1" x14ac:dyDescent="0.25"/>
    <row r="43" spans="5:5" hidden="1" x14ac:dyDescent="0.25"/>
    <row r="44" spans="5:5" hidden="1" x14ac:dyDescent="0.25"/>
    <row r="45" spans="5:5" hidden="1" x14ac:dyDescent="0.25"/>
    <row r="46" spans="5:5" hidden="1" x14ac:dyDescent="0.25"/>
    <row r="47" spans="5:5" hidden="1" x14ac:dyDescent="0.25"/>
    <row r="48" spans="5:5"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sheetData>
  <mergeCells count="2">
    <mergeCell ref="B9:E9"/>
    <mergeCell ref="B32:E32"/>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Gestión Riesgo Corrupción </vt:lpstr>
      <vt:lpstr>Estrategias de Racionalizacion</vt:lpstr>
      <vt:lpstr>Rendición de Cuentas</vt:lpstr>
      <vt:lpstr>Atención al ciudadano</vt:lpstr>
      <vt:lpstr>Transparencia y Acc. Info</vt:lpstr>
      <vt:lpstr>TOTAL</vt:lpstr>
      <vt:lpstr>'Atención al ciudadano'!Área_de_impresión</vt:lpstr>
      <vt:lpstr>'Estrategias de Racionalizacion'!Área_de_impresión</vt:lpstr>
      <vt:lpstr>'Gestión Riesgo Corrupción '!Área_de_impresión</vt:lpstr>
      <vt:lpstr>'Rendición de Cuentas'!Área_de_impresión</vt:lpstr>
      <vt:lpstr>'Transparencia y Acc. Info'!Área_de_impresión</vt:lpstr>
      <vt:lpstr>'Atención al ciudadano'!Títulos_a_imprimir</vt:lpstr>
      <vt:lpstr>'Estrategias de Racionalizacion'!Títulos_a_imprimir</vt:lpstr>
      <vt:lpstr>'Gestión Riesgo Corrupción '!Títulos_a_imprimir</vt:lpstr>
      <vt:lpstr>'Transparencia y Acc. Info'!Títulos_a_imprimir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Chávez</dc:creator>
  <cp:lastModifiedBy>Jorge Chávez</cp:lastModifiedBy>
  <cp:lastPrinted>2018-08-29T20:00:42Z</cp:lastPrinted>
  <dcterms:created xsi:type="dcterms:W3CDTF">2018-03-16T20:24:07Z</dcterms:created>
  <dcterms:modified xsi:type="dcterms:W3CDTF">2019-01-15T17:12:07Z</dcterms:modified>
</cp:coreProperties>
</file>