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wdp" ContentType="image/vnd.ms-photo"/>
  <Default Extension="vml" ContentType="application/vnd.openxmlformats-officedocument.vmlDrawing"/>
  <Default Extension="jpg" ContentType="image/p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alberto.mendoza\Desktop\ACTIVIDADEDES ENERO\"/>
    </mc:Choice>
  </mc:AlternateContent>
  <bookViews>
    <workbookView xWindow="0" yWindow="0" windowWidth="28800" windowHeight="12435" tabRatio="612" firstSheet="6" activeTab="6"/>
  </bookViews>
  <sheets>
    <sheet name="Observaciones caracterizacion" sheetId="19" state="hidden" r:id="rId1"/>
    <sheet name="Factores Riesgo" sheetId="12" state="hidden" r:id="rId2"/>
    <sheet name="Clasificacion riesgo" sheetId="13" state="hidden" r:id="rId3"/>
    <sheet name="Hoja1" sheetId="11" state="hidden" r:id="rId4"/>
    <sheet name="MAPA RIESGOS UAEOS" sheetId="28" state="hidden" r:id="rId5"/>
    <sheet name="Mapa de Riesgo" sheetId="29" state="hidden" r:id="rId6"/>
    <sheet name="SEGUIMIENTO MAPA RIESGOS " sheetId="32" r:id="rId7"/>
    <sheet name="Tabla probabiidad" sheetId="14" state="hidden" r:id="rId8"/>
    <sheet name="Tabla impacto" sheetId="15" state="hidden" r:id="rId9"/>
    <sheet name="Matriz calor_RI" sheetId="16" state="hidden" r:id="rId10"/>
    <sheet name="Matriz calor RR" sheetId="27" state="hidden" r:id="rId11"/>
    <sheet name="Tabla Valoración Controles" sheetId="17" state="hidden" r:id="rId12"/>
    <sheet name="Atributos controles" sheetId="22" state="hidden" r:id="rId13"/>
    <sheet name="ValoraciónControles " sheetId="24" state="hidden" r:id="rId14"/>
    <sheet name="Hoja3" sheetId="31" r:id="rId15"/>
    <sheet name="RESUMEN" sheetId="30" r:id="rId16"/>
    <sheet name="Calculos Controles" sheetId="23" state="hidden" r:id="rId17"/>
  </sheets>
  <externalReferences>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s>
  <definedNames>
    <definedName name="_xlnm._FilterDatabase" localSheetId="14" hidden="1">Hoja3!$B$5:$F$23</definedName>
    <definedName name="_xlnm._FilterDatabase" localSheetId="4" hidden="1">'MAPA RIESGOS UAEOS'!$A$8:$AJ$64</definedName>
    <definedName name="_xlnm._FilterDatabase" localSheetId="15" hidden="1">RESUMEN!$D$3:$F$53</definedName>
    <definedName name="_xlnm._FilterDatabase" localSheetId="6" hidden="1">'SEGUIMIENTO MAPA RIESGOS '!$A$3:$AQ$65</definedName>
    <definedName name="_xlnm.Print_Area" localSheetId="4">'MAPA RIESGOS UAEOS'!$A$1:$AJ$62</definedName>
    <definedName name="_xlnm.Print_Area" localSheetId="6">'SEGUIMIENTO MAPA RIESGOS '!$A$1:$AJ$63</definedName>
    <definedName name="_xlnm.Print_Titles" localSheetId="4">'MAPA RIESGOS UAEOS'!$1:$9</definedName>
    <definedName name="_xlnm.Print_Titles" localSheetId="6">'SEGUIMIENTO MAPA RIESGOS '!$1:$9</definedName>
  </definedNames>
  <calcPr calcId="152511"/>
</workbook>
</file>

<file path=xl/calcChain.xml><?xml version="1.0" encoding="utf-8"?>
<calcChain xmlns="http://schemas.openxmlformats.org/spreadsheetml/2006/main">
  <c r="Q5" i="30" l="1"/>
  <c r="H5" i="30" l="1"/>
  <c r="AA43" i="32" l="1"/>
  <c r="L43" i="32"/>
  <c r="J43" i="32"/>
  <c r="J65" i="32" l="1"/>
  <c r="J64" i="32"/>
  <c r="AA63" i="32"/>
  <c r="T63" i="32"/>
  <c r="L63" i="32"/>
  <c r="J63" i="32"/>
  <c r="H63" i="32"/>
  <c r="AA62" i="32"/>
  <c r="Y62" i="32"/>
  <c r="T62" i="32"/>
  <c r="L62" i="32"/>
  <c r="J62" i="32"/>
  <c r="H62" i="32"/>
  <c r="AA61" i="32"/>
  <c r="Y61" i="32"/>
  <c r="T61" i="32"/>
  <c r="L61" i="32"/>
  <c r="J61" i="32"/>
  <c r="H61" i="32"/>
  <c r="J60" i="32"/>
  <c r="H60" i="32"/>
  <c r="J59" i="32"/>
  <c r="J57" i="32"/>
  <c r="AA56" i="32"/>
  <c r="L56" i="32"/>
  <c r="J56" i="32"/>
  <c r="AA55" i="32"/>
  <c r="L55" i="32"/>
  <c r="J55" i="32"/>
  <c r="AA54" i="32"/>
  <c r="L54" i="32"/>
  <c r="J54" i="32"/>
  <c r="AA53" i="32"/>
  <c r="L53" i="32"/>
  <c r="J53" i="32"/>
  <c r="AA51" i="32"/>
  <c r="L51" i="32"/>
  <c r="J51" i="32"/>
  <c r="AA50" i="32"/>
  <c r="L50" i="32"/>
  <c r="J50" i="32"/>
  <c r="AA48" i="32"/>
  <c r="L48" i="32"/>
  <c r="J48" i="32"/>
  <c r="AA47" i="32"/>
  <c r="L47" i="32"/>
  <c r="J47" i="32"/>
  <c r="H47" i="32"/>
  <c r="AA46" i="32"/>
  <c r="L46" i="32"/>
  <c r="J46" i="32"/>
  <c r="AA45" i="32"/>
  <c r="L45" i="32"/>
  <c r="J45" i="32"/>
  <c r="H45" i="32"/>
  <c r="AA44" i="32"/>
  <c r="L44" i="32"/>
  <c r="J44" i="32"/>
  <c r="AA42" i="32"/>
  <c r="L42" i="32"/>
  <c r="J42" i="32"/>
  <c r="H42" i="32"/>
  <c r="AA41" i="32"/>
  <c r="L41" i="32"/>
  <c r="J41" i="32"/>
  <c r="AA40" i="32"/>
  <c r="L40" i="32"/>
  <c r="J40" i="32"/>
  <c r="AA38" i="32"/>
  <c r="L38" i="32"/>
  <c r="J38" i="32"/>
  <c r="AA37" i="32"/>
  <c r="L37" i="32"/>
  <c r="J37" i="32"/>
  <c r="AA36" i="32"/>
  <c r="L36" i="32"/>
  <c r="J36" i="32"/>
  <c r="AA35" i="32"/>
  <c r="L35" i="32"/>
  <c r="J35" i="32"/>
  <c r="H35" i="32"/>
  <c r="AA34" i="32"/>
  <c r="L34" i="32"/>
  <c r="J34" i="32"/>
  <c r="H34" i="32"/>
  <c r="AA33" i="32"/>
  <c r="L33" i="32"/>
  <c r="J33" i="32"/>
  <c r="AA32" i="32"/>
  <c r="L32" i="32"/>
  <c r="J32" i="32"/>
  <c r="H32" i="32"/>
  <c r="AA31" i="32"/>
  <c r="L31" i="32"/>
  <c r="J31" i="32"/>
  <c r="AA30" i="32"/>
  <c r="L30" i="32"/>
  <c r="J30" i="32"/>
  <c r="AA29" i="32"/>
  <c r="L29" i="32"/>
  <c r="AA28" i="32"/>
  <c r="L28" i="32"/>
  <c r="AA27" i="32"/>
  <c r="L27" i="32"/>
  <c r="AA26" i="32"/>
  <c r="L26" i="32"/>
  <c r="AA25" i="32"/>
  <c r="L25" i="32"/>
  <c r="AA24" i="32"/>
  <c r="T24" i="32"/>
  <c r="L24" i="32"/>
  <c r="J24" i="32"/>
  <c r="AA23" i="32"/>
  <c r="T23" i="32"/>
  <c r="L23" i="32"/>
  <c r="J23" i="32"/>
  <c r="AA22" i="32"/>
  <c r="T22" i="32"/>
  <c r="L22" i="32"/>
  <c r="J22" i="32"/>
  <c r="AA21" i="32"/>
  <c r="T21" i="32"/>
  <c r="L21" i="32"/>
  <c r="J21" i="32"/>
  <c r="AA20" i="32"/>
  <c r="T20" i="32"/>
  <c r="L20" i="32"/>
  <c r="J20" i="32"/>
  <c r="AA19" i="32"/>
  <c r="L19" i="32"/>
  <c r="AA18" i="32"/>
  <c r="AA17" i="32"/>
  <c r="L17" i="32"/>
  <c r="AA16" i="32"/>
  <c r="AA15" i="32"/>
  <c r="L15" i="32"/>
  <c r="AA14" i="32"/>
  <c r="T14" i="32"/>
  <c r="L14" i="32"/>
  <c r="J14" i="32"/>
  <c r="AA13" i="32"/>
  <c r="L13" i="32"/>
  <c r="J13" i="32"/>
  <c r="AA12" i="32"/>
  <c r="L12" i="32"/>
  <c r="J12" i="32"/>
  <c r="L11" i="32"/>
  <c r="J11" i="32"/>
  <c r="L10" i="32"/>
  <c r="J10" i="32"/>
  <c r="J37" i="31" l="1"/>
  <c r="J36" i="31"/>
  <c r="J35" i="31"/>
  <c r="J34" i="31"/>
  <c r="J32" i="31"/>
  <c r="J31" i="31"/>
  <c r="J30" i="31"/>
  <c r="J29" i="31"/>
  <c r="C22" i="31"/>
  <c r="C21" i="31"/>
  <c r="C20" i="31"/>
  <c r="C19" i="31"/>
  <c r="C18" i="31"/>
  <c r="C16" i="31"/>
  <c r="C15" i="31"/>
  <c r="C14" i="31"/>
  <c r="C13" i="31"/>
  <c r="C12" i="31"/>
  <c r="C11" i="31"/>
  <c r="C10" i="31"/>
  <c r="C9" i="31"/>
  <c r="C8" i="31"/>
  <c r="C7" i="31"/>
  <c r="P5" i="30"/>
  <c r="O5" i="30"/>
  <c r="N5" i="30"/>
  <c r="L5" i="30"/>
  <c r="K5" i="30"/>
  <c r="J5" i="30"/>
  <c r="I5" i="30"/>
  <c r="J38" i="31" l="1"/>
  <c r="C23" i="31"/>
  <c r="Q87" i="30"/>
  <c r="P87" i="30"/>
  <c r="O87" i="30"/>
  <c r="N87" i="30"/>
  <c r="C53" i="30"/>
  <c r="Q114" i="30"/>
  <c r="P114" i="30"/>
  <c r="O114" i="30"/>
  <c r="N114" i="30"/>
  <c r="O115" i="30" l="1"/>
  <c r="P115" i="30"/>
  <c r="N115" i="30"/>
  <c r="Q115" i="30"/>
  <c r="R5" i="30"/>
  <c r="O6" i="30" s="1"/>
  <c r="V5" i="30" s="1"/>
  <c r="O92" i="30"/>
  <c r="O93" i="30" s="1"/>
  <c r="N88" i="30"/>
  <c r="P92" i="30"/>
  <c r="P93" i="30" s="1"/>
  <c r="O88" i="30"/>
  <c r="Q92" i="30"/>
  <c r="Q93" i="30" s="1"/>
  <c r="P88" i="30"/>
  <c r="R92" i="30"/>
  <c r="R93" i="30" s="1"/>
  <c r="Q88" i="30"/>
  <c r="P6" i="30" l="1"/>
  <c r="W5" i="30" s="1"/>
  <c r="R6" i="30"/>
  <c r="Q6" i="30"/>
  <c r="X5" i="30" s="1"/>
  <c r="H6" i="30"/>
  <c r="I6" i="30"/>
  <c r="J6" i="30"/>
  <c r="K6" i="30"/>
  <c r="L6" i="30"/>
  <c r="N6" i="30"/>
  <c r="U5" i="30" s="1"/>
  <c r="Y5" i="30" l="1"/>
  <c r="AA42" i="28"/>
  <c r="L42" i="28"/>
  <c r="J42" i="28"/>
  <c r="H42" i="28"/>
  <c r="AA41" i="28"/>
  <c r="L41" i="28"/>
  <c r="J41" i="28"/>
  <c r="AA40" i="28"/>
  <c r="L40" i="28"/>
  <c r="J40" i="28"/>
  <c r="AA62" i="28" l="1"/>
  <c r="T62" i="28"/>
  <c r="L62" i="28"/>
  <c r="J62" i="28"/>
  <c r="H62" i="28"/>
  <c r="AA61" i="28"/>
  <c r="Y61" i="28"/>
  <c r="T61" i="28"/>
  <c r="L61" i="28"/>
  <c r="J61" i="28"/>
  <c r="H61" i="28"/>
  <c r="AA60" i="28"/>
  <c r="Y60" i="28"/>
  <c r="T60" i="28"/>
  <c r="L60" i="28"/>
  <c r="J60" i="28"/>
  <c r="H60" i="28"/>
  <c r="J59" i="28" l="1"/>
  <c r="J58" i="28"/>
  <c r="J56" i="28"/>
  <c r="H59" i="28"/>
  <c r="AA55" i="28" l="1"/>
  <c r="AA54" i="28"/>
  <c r="AA53" i="28"/>
  <c r="AA52" i="28"/>
  <c r="L55" i="28"/>
  <c r="L54" i="28"/>
  <c r="L53" i="28"/>
  <c r="L52" i="28"/>
  <c r="J55" i="28"/>
  <c r="J54" i="28"/>
  <c r="J53" i="28"/>
  <c r="J52" i="28"/>
  <c r="AA50" i="28"/>
  <c r="L50" i="28"/>
  <c r="J50" i="28"/>
  <c r="AA49" i="28"/>
  <c r="L49" i="28"/>
  <c r="J49" i="28"/>
  <c r="AA47" i="28"/>
  <c r="L47" i="28"/>
  <c r="J47" i="28"/>
  <c r="AA46" i="28" l="1"/>
  <c r="AA45" i="28"/>
  <c r="AA44" i="28"/>
  <c r="AA43" i="28"/>
  <c r="L46" i="28" l="1"/>
  <c r="J46" i="28"/>
  <c r="H46" i="28"/>
  <c r="L45" i="28"/>
  <c r="J45" i="28"/>
  <c r="L44" i="28"/>
  <c r="J44" i="28"/>
  <c r="H44" i="28"/>
  <c r="L43" i="28"/>
  <c r="J43" i="28"/>
  <c r="AA25" i="28" l="1"/>
  <c r="AA26" i="28"/>
  <c r="AA27" i="28"/>
  <c r="AA28" i="28"/>
  <c r="AA29" i="28"/>
  <c r="AA38" i="28" l="1"/>
  <c r="AA37" i="28"/>
  <c r="AA36" i="28"/>
  <c r="AA35" i="28"/>
  <c r="AA34" i="28"/>
  <c r="AA33" i="28"/>
  <c r="AA32" i="28"/>
  <c r="AA31" i="28"/>
  <c r="AA30" i="28"/>
  <c r="AA24" i="28"/>
  <c r="AA23" i="28"/>
  <c r="AA22" i="28"/>
  <c r="AA21" i="28"/>
  <c r="AA20" i="28"/>
  <c r="AA19" i="28"/>
  <c r="AA18" i="28"/>
  <c r="AA17" i="28"/>
  <c r="AA16" i="28"/>
  <c r="AA15" i="28"/>
  <c r="L38" i="28" l="1"/>
  <c r="J38" i="28"/>
  <c r="L37" i="28" l="1"/>
  <c r="L36" i="28"/>
  <c r="L35" i="28"/>
  <c r="L34" i="28"/>
  <c r="L33" i="28"/>
  <c r="L32" i="28"/>
  <c r="L31" i="28"/>
  <c r="L30" i="28"/>
  <c r="L29" i="28"/>
  <c r="L28" i="28"/>
  <c r="L27" i="28"/>
  <c r="L26" i="28"/>
  <c r="L25" i="28"/>
  <c r="L24" i="28"/>
  <c r="L23" i="28"/>
  <c r="L22" i="28"/>
  <c r="L21" i="28"/>
  <c r="L20" i="28"/>
  <c r="L19" i="28"/>
  <c r="L17" i="28"/>
  <c r="L15" i="28"/>
  <c r="L14" i="28"/>
  <c r="L13" i="28"/>
  <c r="L12" i="28"/>
  <c r="L11" i="28"/>
  <c r="L10" i="28"/>
  <c r="J37" i="28"/>
  <c r="J36" i="28"/>
  <c r="J35" i="28"/>
  <c r="H35" i="28"/>
  <c r="J34" i="28"/>
  <c r="H34" i="28"/>
  <c r="J33" i="28"/>
  <c r="J32" i="28"/>
  <c r="H32" i="28"/>
  <c r="AA14" i="28" l="1"/>
  <c r="T14" i="28"/>
  <c r="J14" i="28"/>
  <c r="AA13" i="28"/>
  <c r="J13" i="28"/>
  <c r="AA12" i="28"/>
  <c r="J12" i="28"/>
  <c r="J24" i="28" l="1"/>
  <c r="J23" i="28"/>
  <c r="J22" i="28"/>
  <c r="J21" i="28"/>
  <c r="J20" i="28"/>
  <c r="J31" i="28" l="1"/>
  <c r="J30" i="28"/>
  <c r="T24" i="28" l="1"/>
  <c r="T23" i="28"/>
  <c r="T22" i="28"/>
  <c r="J64" i="28" l="1"/>
  <c r="J63" i="28"/>
  <c r="T21" i="28"/>
  <c r="T20" i="28"/>
  <c r="J11" i="28" l="1"/>
  <c r="J10" i="28"/>
  <c r="I22" i="23" l="1"/>
  <c r="H22" i="23"/>
  <c r="K1" i="22" l="1"/>
  <c r="F5" i="15" l="1"/>
  <c r="F4" i="15"/>
  <c r="A48" i="24" l="1"/>
  <c r="A33" i="24"/>
  <c r="A4" i="23" l="1"/>
  <c r="B3" i="24"/>
  <c r="H4" i="23" l="1"/>
  <c r="C6" i="23" s="1"/>
  <c r="Y10" i="32" s="1"/>
  <c r="E1" i="22"/>
  <c r="D12" i="15"/>
  <c r="Y10" i="28" l="1"/>
  <c r="H7" i="23"/>
  <c r="F6" i="23"/>
  <c r="F7" i="23" s="1"/>
  <c r="H31" i="23"/>
  <c r="F31" i="23"/>
  <c r="F32" i="23" s="1"/>
  <c r="C33" i="23" s="1"/>
  <c r="F22" i="23"/>
  <c r="F23" i="23" s="1"/>
  <c r="C24" i="23" s="1"/>
  <c r="F13" i="23"/>
  <c r="F14" i="23" s="1"/>
  <c r="C15" i="23" s="1"/>
  <c r="Y11" i="32" s="1"/>
  <c r="F4" i="23"/>
  <c r="F5" i="23" s="1"/>
  <c r="Y11" i="28" l="1"/>
  <c r="Y12" i="29"/>
  <c r="I40" i="23"/>
  <c r="H40" i="23"/>
  <c r="I31" i="23"/>
  <c r="H13" i="23"/>
  <c r="F74" i="24" l="1"/>
  <c r="F59" i="24"/>
  <c r="F44" i="24"/>
  <c r="F14" i="24"/>
  <c r="F29" i="24"/>
  <c r="D15" i="15" l="1"/>
  <c r="D14" i="15"/>
  <c r="G14" i="14" l="1"/>
</calcChain>
</file>

<file path=xl/comments1.xml><?xml version="1.0" encoding="utf-8"?>
<comments xmlns="http://schemas.openxmlformats.org/spreadsheetml/2006/main">
  <authors>
    <author>Dolly Alvarez Buitrago</author>
    <author>Jorge</author>
  </authors>
  <commentList>
    <comment ref="H12" authorId="0" shapeId="0">
      <text>
        <r>
          <rPr>
            <b/>
            <sz val="9"/>
            <color indexed="81"/>
            <rFont val="Tahoma"/>
            <family val="2"/>
          </rPr>
          <t>Dolly Álvarez Buitrago:</t>
        </r>
        <r>
          <rPr>
            <sz val="9"/>
            <color indexed="81"/>
            <rFont val="Tahoma"/>
            <family val="2"/>
          </rPr>
          <t xml:space="preserve">
Organizaciones creadas año 2020</t>
        </r>
      </text>
    </comment>
    <comment ref="H13" authorId="0" shapeId="0">
      <text>
        <r>
          <rPr>
            <b/>
            <sz val="9"/>
            <color indexed="81"/>
            <rFont val="Tahoma"/>
            <family val="2"/>
          </rPr>
          <t>Dolly Alvarez Buitrago:</t>
        </r>
        <r>
          <rPr>
            <sz val="9"/>
            <color indexed="81"/>
            <rFont val="Tahoma"/>
            <family val="2"/>
          </rPr>
          <t xml:space="preserve">
Seis convenio y 38 contratista en la Dirección de desarrollo. Total 44</t>
        </r>
      </text>
    </comment>
    <comment ref="H19" authorId="1" shapeId="0">
      <text>
        <r>
          <rPr>
            <b/>
            <sz val="9"/>
            <color indexed="81"/>
            <rFont val="Tahoma"/>
            <family val="2"/>
          </rPr>
          <t>Jorge Muñoz:</t>
        </r>
        <r>
          <rPr>
            <sz val="9"/>
            <color indexed="81"/>
            <rFont val="Tahoma"/>
            <family val="2"/>
          </rPr>
          <t xml:space="preserve">
Hay dos fuentes de información externa y una interna, teniendo en cuenta 12 meses, será una frecuencia de 36 veces.</t>
        </r>
      </text>
    </comment>
    <comment ref="H46" authorId="1" shapeId="0">
      <text>
        <r>
          <rPr>
            <b/>
            <sz val="9"/>
            <color indexed="81"/>
            <rFont val="Tahoma"/>
            <family val="2"/>
          </rPr>
          <t>Jorge:</t>
        </r>
        <r>
          <rPr>
            <sz val="9"/>
            <color indexed="81"/>
            <rFont val="Tahoma"/>
            <family val="2"/>
          </rPr>
          <t xml:space="preserve">
Cantidad de ingresos a las bases de datos, 3 ingresos por mes por 20 aplicativos =60 por 12 meses, da 720 frecuencias, más 96 ingresos físicos al año al data center.
 </t>
        </r>
      </text>
    </comment>
  </commentList>
</comments>
</file>

<file path=xl/comments2.xml><?xml version="1.0" encoding="utf-8"?>
<comments xmlns="http://schemas.openxmlformats.org/spreadsheetml/2006/main">
  <authors>
    <author>Dolly Alvarez Buitrago</author>
    <author>Jorge</author>
  </authors>
  <commentList>
    <comment ref="H12" authorId="0" shapeId="0">
      <text>
        <r>
          <rPr>
            <b/>
            <sz val="9"/>
            <color indexed="81"/>
            <rFont val="Tahoma"/>
            <family val="2"/>
          </rPr>
          <t>Dolly Álvarez Buitrago:</t>
        </r>
        <r>
          <rPr>
            <sz val="9"/>
            <color indexed="81"/>
            <rFont val="Tahoma"/>
            <family val="2"/>
          </rPr>
          <t xml:space="preserve">
Organizaciones creadas año 2020</t>
        </r>
      </text>
    </comment>
    <comment ref="H13" authorId="0" shapeId="0">
      <text>
        <r>
          <rPr>
            <b/>
            <sz val="9"/>
            <color indexed="81"/>
            <rFont val="Tahoma"/>
            <family val="2"/>
          </rPr>
          <t>Dolly Alvarez Buitrago:</t>
        </r>
        <r>
          <rPr>
            <sz val="9"/>
            <color indexed="81"/>
            <rFont val="Tahoma"/>
            <family val="2"/>
          </rPr>
          <t xml:space="preserve">
Seis convenio y 38 contratista en la Dirección de desarrollo. Total 44</t>
        </r>
      </text>
    </comment>
    <comment ref="H19" authorId="1" shapeId="0">
      <text>
        <r>
          <rPr>
            <b/>
            <sz val="9"/>
            <color indexed="81"/>
            <rFont val="Tahoma"/>
            <family val="2"/>
          </rPr>
          <t>Jorge Muñoz:</t>
        </r>
        <r>
          <rPr>
            <sz val="9"/>
            <color indexed="81"/>
            <rFont val="Tahoma"/>
            <family val="2"/>
          </rPr>
          <t xml:space="preserve">
Hay dos fuentes de información externa y una interna, teniendo en cuenta 12 meses, será una frecuencia de 36 veces.</t>
        </r>
      </text>
    </comment>
    <comment ref="H47" authorId="1" shapeId="0">
      <text>
        <r>
          <rPr>
            <b/>
            <sz val="9"/>
            <color indexed="81"/>
            <rFont val="Tahoma"/>
            <family val="2"/>
          </rPr>
          <t>Jorge:</t>
        </r>
        <r>
          <rPr>
            <sz val="9"/>
            <color indexed="81"/>
            <rFont val="Tahoma"/>
            <family val="2"/>
          </rPr>
          <t xml:space="preserve">
Cantidad de ingresos a las bases de datos, 3 ingresos por mes por 20 aplicativos =60 por 12 meses, da 720 frecuencias, más 96 ingresos físicos al año al data center.
 </t>
        </r>
      </text>
    </comment>
  </commentList>
</comments>
</file>

<file path=xl/sharedStrings.xml><?xml version="1.0" encoding="utf-8"?>
<sst xmlns="http://schemas.openxmlformats.org/spreadsheetml/2006/main" count="4307" uniqueCount="1049">
  <si>
    <t xml:space="preserve">Referencia </t>
  </si>
  <si>
    <t>Descripción del Riesgo</t>
  </si>
  <si>
    <t>Impacto</t>
  </si>
  <si>
    <t>Causa Inmediata</t>
  </si>
  <si>
    <t>Probabilidad</t>
  </si>
  <si>
    <t>%</t>
  </si>
  <si>
    <t>Procesos</t>
  </si>
  <si>
    <t>Alta</t>
  </si>
  <si>
    <t>Mayor</t>
  </si>
  <si>
    <t>Atributos</t>
  </si>
  <si>
    <t>Manual</t>
  </si>
  <si>
    <t>Automático</t>
  </si>
  <si>
    <t>No. Control</t>
  </si>
  <si>
    <t>Afectación</t>
  </si>
  <si>
    <t>Tipo</t>
  </si>
  <si>
    <t>Preventivo</t>
  </si>
  <si>
    <t>Detectivo</t>
  </si>
  <si>
    <t>Correctivo</t>
  </si>
  <si>
    <t>Implementación</t>
  </si>
  <si>
    <t>Documentación</t>
  </si>
  <si>
    <t>Documentado</t>
  </si>
  <si>
    <t>Sin Documentar</t>
  </si>
  <si>
    <t>Frecuencia</t>
  </si>
  <si>
    <t>Continua</t>
  </si>
  <si>
    <t>Aleatoria</t>
  </si>
  <si>
    <t>Evidencia</t>
  </si>
  <si>
    <t>Registro Sustancial</t>
  </si>
  <si>
    <t>Registro Material</t>
  </si>
  <si>
    <t>Sin registro</t>
  </si>
  <si>
    <t>X</t>
  </si>
  <si>
    <t>Calificación</t>
  </si>
  <si>
    <t>Tratamiento</t>
  </si>
  <si>
    <t>Reducir</t>
  </si>
  <si>
    <t>Aceptar</t>
  </si>
  <si>
    <t>Evitar</t>
  </si>
  <si>
    <t>Probabilidad Inherente</t>
  </si>
  <si>
    <t>Plan de Acción</t>
  </si>
  <si>
    <t>Responsable</t>
  </si>
  <si>
    <t>Fecha Implementación</t>
  </si>
  <si>
    <t>Seguimiento</t>
  </si>
  <si>
    <t>Fecha Seguimiento</t>
  </si>
  <si>
    <t>Estado</t>
  </si>
  <si>
    <t>Finalizado</t>
  </si>
  <si>
    <t>En curso</t>
  </si>
  <si>
    <t>Causa Raíz</t>
  </si>
  <si>
    <t>Proceso:</t>
  </si>
  <si>
    <t>Alcance:</t>
  </si>
  <si>
    <t>Objetivo:</t>
  </si>
  <si>
    <t>Impacto 
Inherente</t>
  </si>
  <si>
    <t>Fuente: Adaptado de Curso Riesgo Operativo Universidad del Rosario por Dirección de Gestión y Desempeño Institucional de Función Pública,  2020.</t>
  </si>
  <si>
    <t>Zona de Riesgo Inherente</t>
  </si>
  <si>
    <t>Factor</t>
  </si>
  <si>
    <t>Definición</t>
  </si>
  <si>
    <t>Descripción</t>
  </si>
  <si>
    <t>Eventos relacionados con errores en las actividades que deben realizar los servidores de la organización.</t>
  </si>
  <si>
    <t>Falta de procedimientos</t>
  </si>
  <si>
    <t>Errores de grabación, autorización.</t>
  </si>
  <si>
    <t>Errores en cálculos para pagos internos y externos.</t>
  </si>
  <si>
    <t>Talento 
Humano</t>
  </si>
  <si>
    <t>Incluye Seguridad y Salud en el trabajo.
Se analiza posible dolo e intención frente a la corrupción.</t>
  </si>
  <si>
    <t>Hurto activos</t>
  </si>
  <si>
    <t>Posibles comportamientos no éticos de los  empleados.</t>
  </si>
  <si>
    <t xml:space="preserve">Fraude interno (corrupción, soborno).
</t>
  </si>
  <si>
    <t>Tecnología</t>
  </si>
  <si>
    <t>Eventos relacionados con la infraestructura tecnológica de la entidad.</t>
  </si>
  <si>
    <t>Daño de equipos</t>
  </si>
  <si>
    <t>Caída de aplicaciones.</t>
  </si>
  <si>
    <t>Caída de redes.</t>
  </si>
  <si>
    <t>Errores en programas.</t>
  </si>
  <si>
    <t>Infraestructura</t>
  </si>
  <si>
    <t>Eventos relacionados con la infraestructura física de la entidad.</t>
  </si>
  <si>
    <t>Derrumbes</t>
  </si>
  <si>
    <t>Incendios</t>
  </si>
  <si>
    <t>Inundaciones</t>
  </si>
  <si>
    <t>Daños a activos fijos.</t>
  </si>
  <si>
    <t>Evento Externo</t>
  </si>
  <si>
    <t>Situaciones externas que afectan la entidad.</t>
  </si>
  <si>
    <t>Suplantación de identidad</t>
  </si>
  <si>
    <t>Asalto a la oficina</t>
  </si>
  <si>
    <t>Atentados, vandalismo, orden público</t>
  </si>
  <si>
    <t xml:space="preserve"> Factores de Riesgo</t>
  </si>
  <si>
    <t>Ejecución y Administración de Procesos</t>
  </si>
  <si>
    <t>Pérdidas derivadas de errores en la ejecución y administración de procesos.</t>
  </si>
  <si>
    <t>Fraude Externo</t>
  </si>
  <si>
    <t>Pérdida derivada de actos de fraude por personas ajenas a las organización (no participa personal de la entidad).</t>
  </si>
  <si>
    <t>Pérdida debido a actos de fraude, actuaciones irregulares, comisión de hechos delictivos abuso de confianza, apropiación indebida, incumplimiento de regulaciones legales o internas de la entidad, en las cuales está involucrado por lo menos 1 participante interno de la organización, son realizadas de forma intencional y/o con ánimo de lucro para sí mismo o para terceros.</t>
  </si>
  <si>
    <t>Fallas Tecnológicas</t>
  </si>
  <si>
    <t>Errores en hardware, software, telecomunicaciones, interrupción de servicios básicos.</t>
  </si>
  <si>
    <t>Relaciones Laborales</t>
  </si>
  <si>
    <t>Pérdidas que surgen de acciones contrarias a las leyes o acuerdos de empleo, salud o seguridad, del pago de demandas por daños personales o de discriminación.</t>
  </si>
  <si>
    <t>Usuarios,  Productos y Prácticas</t>
  </si>
  <si>
    <t>Fallas negligentes o involuntarias de las obligaciones frente a los usuarios y que impiden satisfacer una obligación profesional frente a éstos.</t>
  </si>
  <si>
    <t>Clasificación de Riesgos</t>
  </si>
  <si>
    <t>Frecuencia de la Actividad</t>
  </si>
  <si>
    <t>Muy Baja</t>
  </si>
  <si>
    <t>Baja</t>
  </si>
  <si>
    <t>Muy Alta</t>
  </si>
  <si>
    <t>Pérdida Reputacional</t>
  </si>
  <si>
    <t>Mayor 80%</t>
  </si>
  <si>
    <t>Catastrófico 100%</t>
  </si>
  <si>
    <t>Extremo</t>
  </si>
  <si>
    <t>Alto</t>
  </si>
  <si>
    <t>Moderado</t>
  </si>
  <si>
    <t>Bajo</t>
  </si>
  <si>
    <t>Menor</t>
  </si>
  <si>
    <t>Catastrófico</t>
  </si>
  <si>
    <t>Características</t>
  </si>
  <si>
    <t>Peso</t>
  </si>
  <si>
    <t>Atributos de Eficiencia</t>
  </si>
  <si>
    <t>Va hacia las causas del riesgo, aseguran el resultado final esperado.</t>
  </si>
  <si>
    <t>Detecta que algo ocurre y devuelve el proceso a los controles preventivos.
Se pueden generar reprocesos.</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</si>
  <si>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</si>
  <si>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</si>
  <si>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</si>
  <si>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r>
      <rPr>
        <b/>
        <sz val="10"/>
        <color theme="9" tint="-0.249977111117893"/>
        <rFont val="Arial Narrow"/>
        <family val="2"/>
      </rPr>
      <t>*</t>
    </r>
    <r>
      <rPr>
        <sz val="10"/>
        <rFont val="Arial Narrow"/>
        <family val="2"/>
      </rPr>
      <t>Atributos de</t>
    </r>
    <r>
      <rPr>
        <b/>
        <sz val="10"/>
        <color theme="9" tint="-0.249977111117893"/>
        <rFont val="Arial Narrow"/>
        <family val="2"/>
      </rPr>
      <t xml:space="preserve"> </t>
    </r>
    <r>
      <rPr>
        <sz val="10"/>
        <color rgb="FF000000"/>
        <rFont val="Arial Narrow"/>
        <family val="2"/>
      </rPr>
      <t>Formalización</t>
    </r>
  </si>
  <si>
    <t>Controles que están documentados en el proceso, ya sea en manuales, procedimientos, flujogramas o cualquier otro documento propio del proceso.</t>
  </si>
  <si>
    <t>-</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</si>
  <si>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</si>
  <si>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</si>
  <si>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</si>
  <si>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Corresponde a la evidencia de la ejecución del control, que es verificable y no manipulable por parte del usuario. Ejemplo: Log de auditoria de un sistema, cartas con firma mecánica, firmas digitales,  actas de Juan o Comités, firma de asistencia a reuniones.</t>
  </si>
  <si>
    <t>Corresponde a la evidencia de la ejecución del control, que es verificable pero podría ser manipulable por parte del usuario. Ejemplo: correos electrónicos, vistos buenos y documentos electrónicos sin seguridad.</t>
  </si>
  <si>
    <t xml:space="preserve">Son aquellos controles que se ejecutan, pero al validar algún tipo de evidencia de su ejecución no es posible determinarla. </t>
  </si>
  <si>
    <r>
      <rPr>
        <b/>
        <sz val="10"/>
        <color theme="9" tint="-0.249977111117893"/>
        <rFont val="Arial Narrow"/>
        <family val="2"/>
      </rPr>
      <t>*Nota 1:</t>
    </r>
    <r>
      <rPr>
        <sz val="10"/>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</si>
  <si>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r>
      <rPr>
        <b/>
        <sz val="10"/>
        <color theme="9" tint="-0.249977111117893"/>
        <rFont val="Arial Narrow"/>
        <family val="2"/>
      </rPr>
      <t>*Nota 2:</t>
    </r>
    <r>
      <rPr>
        <sz val="10"/>
        <color theme="1"/>
        <rFont val="Arial Narrow"/>
        <family val="2"/>
      </rPr>
      <t xml:space="preserve"> La entidad deberá implementar una política de reducción del control máximo del 50%, con el fin de evitar que un solo control genere movimientos exagerados dentro de la matriz. (Ejemplo: Control = preventivo (49%) + automático (49%) = 98%, este valor puede generar movimientos de zonas altas o extremas a zonas bajas que distorsionan el análisis).</t>
    </r>
  </si>
  <si>
    <t>Observación</t>
  </si>
  <si>
    <t>Actividades del proceso</t>
  </si>
  <si>
    <t>Orden Público que impida acceso a los datos generando una perdida en la continuidad de la información.</t>
  </si>
  <si>
    <t>Líder del proceso</t>
  </si>
  <si>
    <t>Activos de información del proceso</t>
  </si>
  <si>
    <t>Factores generadores para el proceso</t>
  </si>
  <si>
    <t>Integridad de datos, disponibilidad de datos y sistemas, desarrollo, producción, mantenimiento de sistemas de información.</t>
  </si>
  <si>
    <t>Clasificación del Riesgo</t>
  </si>
  <si>
    <t>Tabla Probabilidad. Criterios para definir el nivel de probabilidad</t>
  </si>
  <si>
    <t>Tabla Impacto. Criterios para definir el nivel de impacto</t>
  </si>
  <si>
    <t>Tabla Atributos de para el diseño del control</t>
  </si>
  <si>
    <t>Daños a activos fijos/Eventos externos</t>
  </si>
  <si>
    <t>Pérdida por daños o extravíos de los activos fijos por desastres naturales  u otros riesgos/eventos externos como atentados, vandalismo, orden público.</t>
  </si>
  <si>
    <t>Falta de capacitación, temas relacionados con el personal</t>
  </si>
  <si>
    <t>Contar en cada regional con personal profesional y técnico suficiente para la operación de la red, garantizando la calidad y oportunidad del dato. Minimizando el tiempo de resago de información en los procesos de verificación y validación.
Personal técnico insufiente para labores de campo. Fallas en la captura, tratamiento y almacenamiento de datos hidrometeorologicos y ambientales0
Pago oportuno de los datos generados a los observadores voluntarios</t>
  </si>
  <si>
    <t>Afectación Económica (o presupuestal)</t>
  </si>
  <si>
    <t>Mapa riesgos  propuesto</t>
  </si>
  <si>
    <t xml:space="preserve">Fallas en los sensores de las estaciones ubicadas en los puntos de operación de la red </t>
  </si>
  <si>
    <t>Muy Alta
100%</t>
  </si>
  <si>
    <t>Alta
80%</t>
  </si>
  <si>
    <t>Baja
40%</t>
  </si>
  <si>
    <t>Muy Baja
20%</t>
  </si>
  <si>
    <t>Descripción del Control</t>
  </si>
  <si>
    <t>Posibiidad de incurrir en perdida reputacional</t>
  </si>
  <si>
    <t xml:space="preserve">Frecuencia (No. Veces en que se repite la actividad en un año)  </t>
  </si>
  <si>
    <t xml:space="preserve"> </t>
  </si>
  <si>
    <t>Misión de  la Entidad:</t>
  </si>
  <si>
    <t>Posibilidad de pérdida reputacional y económica</t>
  </si>
  <si>
    <t>Riesgo</t>
  </si>
  <si>
    <t>Datos relacionados con la Probabilidad e Impacto</t>
  </si>
  <si>
    <t xml:space="preserve">Datos Valoración de Controles </t>
  </si>
  <si>
    <t xml:space="preserve">Calculo Requeridos </t>
  </si>
  <si>
    <t>Valoracion del Control 1</t>
  </si>
  <si>
    <t>Impacto Inherente</t>
  </si>
  <si>
    <t xml:space="preserve">Controles y sus Caracteristicas </t>
  </si>
  <si>
    <t xml:space="preserve">Peso </t>
  </si>
  <si>
    <t xml:space="preserve">Tipo </t>
  </si>
  <si>
    <t xml:space="preserve">Implementación </t>
  </si>
  <si>
    <t xml:space="preserve">Preventivo </t>
  </si>
  <si>
    <t xml:space="preserve">Automático
</t>
  </si>
  <si>
    <t>Con Regisro</t>
  </si>
  <si>
    <t>Sin Registro</t>
  </si>
  <si>
    <t xml:space="preserve">Evidencia </t>
  </si>
  <si>
    <t>Total Valoración del Control  1</t>
  </si>
  <si>
    <t>Probabilidad Residual</t>
  </si>
  <si>
    <t>Impacto Residual</t>
  </si>
  <si>
    <t>Automatico</t>
  </si>
  <si>
    <t>Posibilidad de incurrir en perdida reputacional por inconformismo por parte de los funcionarios debido al desarrollo de programas de capacitación fundamentados en la improvisación, sin un estudio previo de las necesidades y prioridades para el fortalecimiento de sus competencias, habilidades y aptitudes laborales, afectando la oportunidad y calidad en la calidad del servicio.</t>
  </si>
  <si>
    <t>40%*40%=</t>
  </si>
  <si>
    <t>Leve</t>
  </si>
  <si>
    <t>Leve 20%</t>
  </si>
  <si>
    <t>Media
60%</t>
  </si>
  <si>
    <t xml:space="preserve">Con Registro  </t>
  </si>
  <si>
    <t xml:space="preserve">El control deja un registro permite evidencia la ejecución del control.
</t>
  </si>
  <si>
    <t>El control no deja registro de la ejecución del control</t>
  </si>
  <si>
    <t xml:space="preserve">La actividad que conlleva el riesgo se ejecuta como máximos 2 veces por año
</t>
  </si>
  <si>
    <t xml:space="preserve">La actividad que conlleva el riesgo se ejecuta de 3 a 24 veces por año
</t>
  </si>
  <si>
    <t xml:space="preserve">La actividad que conlleva el riesgo se ejecuta mínimo 500 veces al año y máximo 5000 veces por año
</t>
  </si>
  <si>
    <t xml:space="preserve">La actividad que conlleva el riesgo se ejecuta más de 5000 veces por año
</t>
  </si>
  <si>
    <t xml:space="preserve">La actividad que conlleva el riesgo se ejecuta de 24 a 500 veces por año
</t>
  </si>
  <si>
    <t>Afectación menor a 10 SMLMV  .</t>
  </si>
  <si>
    <t xml:space="preserve">Entre 10 y 50 SMLMV 
</t>
  </si>
  <si>
    <t xml:space="preserve">Entre 50 y 100 SMLMV 
</t>
  </si>
  <si>
    <t xml:space="preserve">Entre 100 y 500 SMLMV 
</t>
  </si>
  <si>
    <t xml:space="preserve">Mayor a 500 SMLMV 
</t>
  </si>
  <si>
    <t>El riesgo afecta la imagen de algún área de la organización</t>
  </si>
  <si>
    <t>El riesgo afecta la imagen de la entidad internamente, de conocimiento general nivel interno, de junta directiva y accionistas y/o de proveedores</t>
  </si>
  <si>
    <t>El riesgo afecta la imagen de la entidad con algunos usuarios de relevancia frente al logro de los objetivos.</t>
  </si>
  <si>
    <t xml:space="preserve">El riesgo afecta la imagen de la entidad con efecto publicitario sostenido a nivel de sector administrativo, nivel departamental o municipal.
</t>
  </si>
  <si>
    <t xml:space="preserve">El riesgo afecta la imagen de la entidad a nivel nacional, con efecto publicitario sostenido a nivel país
</t>
  </si>
  <si>
    <t>40%*25%= 10,00%
40%-10,00%=  30,00%</t>
  </si>
  <si>
    <t>RI</t>
  </si>
  <si>
    <r>
      <t>RR</t>
    </r>
    <r>
      <rPr>
        <sz val="12"/>
        <color rgb="FF000000"/>
        <rFont val="Calibri"/>
        <family val="2"/>
      </rPr>
      <t xml:space="preserve"> (1)</t>
    </r>
  </si>
  <si>
    <r>
      <t xml:space="preserve">RI  </t>
    </r>
    <r>
      <rPr>
        <sz val="12"/>
        <color rgb="FF000000"/>
        <rFont val="Calibri"/>
        <family val="2"/>
      </rPr>
      <t>(1)</t>
    </r>
  </si>
  <si>
    <t>RR (2)</t>
  </si>
  <si>
    <t>RI  (2)</t>
  </si>
  <si>
    <t xml:space="preserve">Zona de Riesgo </t>
  </si>
  <si>
    <t>Media</t>
  </si>
  <si>
    <t>El profesional responsable del sistema de Gestión en Seguridad y Salud en el trabaja verifica el cumplimiento de las actividades consignadas en el Plan de SST, de conformidad con las normas vigentes y las necesidades de la Entidad.</t>
  </si>
  <si>
    <t>El Coordinador  del grupo de gestión Humana o quien desarrolla la función, verifica el cumplimiento de los lineamientos en materia de evaluación del desempeño, establecidos por el ente regulador o instancias competentes, a traves de la revisión de la Plataforma Sistema de Evaluación del desempeño de la Comisión Nacional del Servicio Civil.</t>
  </si>
  <si>
    <t xml:space="preserve">El profesional especializado hace seguimiento al cumplimiento de los programas establecidos en el PIC a traves del XXXX  </t>
  </si>
  <si>
    <t xml:space="preserve">Posibilidad de incurrir en perdida reputacional por  sanción por parte de las entidades competentes en la asignación del presupuesto para entrenamientos y capacitaciones debido al  incumplimiento de las metas y objetivos establecidos  en el PIC
</t>
  </si>
  <si>
    <t>Tabla Atributos de para el diseño del control 1</t>
  </si>
  <si>
    <t>Tabla Atributos de para el diseño del control 3</t>
  </si>
  <si>
    <t>Tabla Atributos de para el diseño del control 4</t>
  </si>
  <si>
    <t>Tabla Atributos de para el diseño del control 5</t>
  </si>
  <si>
    <t>Total Valoración del Control  2</t>
  </si>
  <si>
    <t>Total Valoración del Control  3</t>
  </si>
  <si>
    <t>Total Valoración del Control  4</t>
  </si>
  <si>
    <t>Total Valoración del Control  5</t>
  </si>
  <si>
    <r>
      <t xml:space="preserve">Control 5
</t>
    </r>
    <r>
      <rPr>
        <sz val="12"/>
        <rFont val="Arial Narrow"/>
        <family val="2"/>
      </rPr>
      <t xml:space="preserve">
El profesional especializado hace seguimiento al cumplimiento de los programas establecidos en el PIC a traves del XXXX  </t>
    </r>
  </si>
  <si>
    <t>Valoracion del Control 2</t>
  </si>
  <si>
    <t>Valoracion del Control 4</t>
  </si>
  <si>
    <t>Posibilidad de  incurrir perdida reputacional por sanciones del ente de control debido a la inoportuidad en la calificación y evaluación  del desempeño laboral de los empleados publicos.</t>
  </si>
  <si>
    <t>40%*50%= 30,00%
40%- 20,00%= 20,00%</t>
  </si>
  <si>
    <t>Muy  Baja</t>
  </si>
  <si>
    <t>Moderado 60%</t>
  </si>
  <si>
    <t>Gestion del Mejoramiento</t>
  </si>
  <si>
    <t>Revisar y actualizar mecanismos de seguimiento y evaluar los resultados obtenidos, mediante  revisión periódica de autodiagnóstico, encaminados a promover la mejora continua en los procesos de gestión de la entidad, desarrollando de forma eficiente las capacidades institucionales.</t>
  </si>
  <si>
    <t>Inicia con la revisión y seguimiento de los resultados obtenidos de desempeño de los procesos y con base en los autodiagnósticos, logrando la actualización de los procesos del sistema. Aplica para los procesos que conforman el modelo de la entidad.</t>
  </si>
  <si>
    <t>Mitigar</t>
  </si>
  <si>
    <t>Transferir</t>
  </si>
  <si>
    <t>TRATAMIENTO RIESGO</t>
  </si>
  <si>
    <t>Marzo 30 de 2021</t>
  </si>
  <si>
    <t>Junio 30
Diciembre 31</t>
  </si>
  <si>
    <r>
      <rPr>
        <sz val="10"/>
        <color rgb="FFFF0000"/>
        <rFont val="Arial Narrow"/>
        <family val="2"/>
      </rPr>
      <t>Po</t>
    </r>
    <r>
      <rPr>
        <sz val="10"/>
        <color theme="1"/>
        <rFont val="Arial Narrow"/>
        <family val="2"/>
      </rPr>
      <t>r quejas o reclamos de la ciudadania en general o sanciones por entes de control de indole administrativo o disciplinario.</t>
    </r>
  </si>
  <si>
    <t>Validar el cumplimiento de las caracteristica y criterios establecidos para la conformidad de los productos o servicios de la Unidad, estableciendo una lista de chequeo en cumplimiento de las caracteristicas y condiciones del producto o servicio</t>
  </si>
  <si>
    <t>20%*40%= 8,00%
20%- 8,00%=  12%</t>
  </si>
  <si>
    <r>
      <rPr>
        <sz val="10"/>
        <color rgb="FFFF0000"/>
        <rFont val="Arial Narrow"/>
        <family val="2"/>
      </rPr>
      <t>Posibilidad de perdida</t>
    </r>
    <r>
      <rPr>
        <sz val="10"/>
        <color theme="1"/>
        <rFont val="Arial Narrow"/>
        <family val="2"/>
      </rPr>
      <t xml:space="preserve"> reputacional y economica por presencia de un producto o servicio no conforme,  en la producción o prestación de servicios al sector solidario, </t>
    </r>
    <r>
      <rPr>
        <sz val="10"/>
        <color rgb="FFFF0000"/>
        <rFont val="Arial Narrow"/>
        <family val="2"/>
      </rPr>
      <t>debido</t>
    </r>
    <r>
      <rPr>
        <sz val="10"/>
        <color theme="1"/>
        <rFont val="Arial Narrow"/>
        <family val="2"/>
      </rPr>
      <t xml:space="preserve"> que no se tuvo en cuenta los criterios establecidos para determinar el producto o servicio no conforme y/o al iIncumplimiento de característica o productos acordados, u otro que se definió en las condiciones y términos establecidos contractualmente.</t>
    </r>
  </si>
  <si>
    <r>
      <t>Debido</t>
    </r>
    <r>
      <rPr>
        <sz val="10"/>
        <rFont val="Arial Narrow"/>
        <family val="2"/>
      </rPr>
      <t xml:space="preserve"> que no se tuvo en cuenta los criterios establecidos para determinar el producto o servicio no conforme y/o al iIncumplimiento de característica o productos acordados, u otro que se definió en las condiciones y términos establecidos contractualmente.</t>
    </r>
  </si>
  <si>
    <t xml:space="preserve">Sanciones economicas, sociales o judiciales por la prestación de un servicio o producto no conforme con los criterios establecidos para la prestación de un servicio o producto con los estandares de calidad y/o a los términos o condiciones establecidas contractualmente. </t>
  </si>
  <si>
    <t>Identificación del Riesgo</t>
  </si>
  <si>
    <t>Análisis del Riesgo Inherente</t>
  </si>
  <si>
    <t>Evaluación del riesgo - Valoración de los controles</t>
  </si>
  <si>
    <t>Evaluación del riesgo - Nivel del riesgo residual</t>
  </si>
  <si>
    <t>Impacto Residual Final</t>
  </si>
  <si>
    <t>Probabilidad Residual Final</t>
  </si>
  <si>
    <t>TABLA DE PROBABILIDAD</t>
  </si>
  <si>
    <t>El cual sera revisado y validado posteriormente por la Dirección de Investigación y Planeación o por la Dirección de Desarrollo de las Organizaciones Solidarias.</t>
  </si>
  <si>
    <t>El líder responsable del proceso respectivo donde se presta el servicio o producto, verificará el cumplimiento de las caracteristica y criterios establecidos para la conformidad de los productos o servicios de la Unidad.</t>
  </si>
  <si>
    <t>El Director Técnico del área donde se lleva a cavo la prestación del producto o servicio respectivo, validará el cumplimiento de los requisitos, caracteristicas y criterios establecidos para la conformidad de los productos o servicios de la Unidad.</t>
  </si>
  <si>
    <t>12%*40%= 4,80%
12%- 5,00%=  7,20%</t>
  </si>
  <si>
    <r>
      <rPr>
        <sz val="10"/>
        <color rgb="FFFF0000"/>
        <rFont val="Arial Narrow"/>
        <family val="2"/>
      </rPr>
      <t>Posibiidad de perdida</t>
    </r>
    <r>
      <rPr>
        <sz val="10"/>
        <color theme="1"/>
        <rFont val="Arial Narrow"/>
        <family val="2"/>
      </rPr>
      <t xml:space="preserve"> reputacional por el uso de un documento desactualizado o obsoleto en la gestión interna o para la prestación de un servicio o producto de la Unidad. </t>
    </r>
    <r>
      <rPr>
        <sz val="10"/>
        <color rgb="FFFF0000"/>
        <rFont val="Arial Narrow"/>
        <family val="2"/>
      </rPr>
      <t>Debido</t>
    </r>
    <r>
      <rPr>
        <sz val="10"/>
        <color theme="1"/>
        <rFont val="Arial Narrow"/>
        <family val="2"/>
      </rPr>
      <t xml:space="preserve"> a fallas en el aseguramiento de los documentos que se encuentran disponible para el uso de los funcionarios o para consulta de la ciudadania en general. </t>
    </r>
  </si>
  <si>
    <r>
      <rPr>
        <sz val="10"/>
        <color rgb="FFFF0000"/>
        <rFont val="Arial Narrow"/>
        <family val="2"/>
      </rPr>
      <t>Debido</t>
    </r>
    <r>
      <rPr>
        <sz val="10"/>
        <rFont val="Arial Narrow"/>
        <family val="2"/>
      </rPr>
      <t xml:space="preserve"> a fallas en el aseguramiento de los documentos que se encuentran disponible para el uso de los funcionarios o para consulta de la ciudadania en general. </t>
    </r>
    <r>
      <rPr>
        <sz val="10"/>
        <color theme="1"/>
        <rFont val="Arial Narrow"/>
        <family val="2"/>
      </rPr>
      <t xml:space="preserve">
 </t>
    </r>
  </si>
  <si>
    <t xml:space="preserve">El líder de proceso responsable de actualizar y socializar los documentos aprobados, realizará el aseguramiento de los documentos que se encuentran disponible para el uso de los funcionarios o para consulta de la ciudadania en general. </t>
  </si>
  <si>
    <r>
      <rPr>
        <b/>
        <sz val="12"/>
        <color rgb="FFFF0000"/>
        <rFont val="Arial Narrow"/>
        <family val="2"/>
      </rPr>
      <t>Control 3</t>
    </r>
    <r>
      <rPr>
        <b/>
        <sz val="12"/>
        <color theme="9" tint="-0.249977111117893"/>
        <rFont val="Arial Narrow"/>
        <family val="2"/>
      </rPr>
      <t xml:space="preserve">
El líder de proceso responsable de actualizar y socializar los documentos aprobados, realizará el aseguramiento de los documentos que se encuentran disponible para el uso de los funcionarios o para consulta de la ciudadania en general. </t>
    </r>
    <r>
      <rPr>
        <sz val="12"/>
        <rFont val="Arial Narrow"/>
        <family val="2"/>
      </rPr>
      <t xml:space="preserve">
</t>
    </r>
  </si>
  <si>
    <t>20%*30%= 6,00%
20%- 6,00%=  14%</t>
  </si>
  <si>
    <t xml:space="preserve">El profesional responsable de revisión y actualización de documentos, verificará que la última versión vigente se encuentre disponible para el uso de los funcionarios o para consulta de la ciudadania en general. </t>
  </si>
  <si>
    <t>Profesional líder de mejoramiento</t>
  </si>
  <si>
    <r>
      <rPr>
        <sz val="10"/>
        <color rgb="FFFF0000"/>
        <rFont val="Arial Narrow"/>
        <family val="2"/>
      </rPr>
      <t>Debido</t>
    </r>
    <r>
      <rPr>
        <sz val="10"/>
        <rFont val="Arial Narrow"/>
        <family val="2"/>
      </rPr>
      <t xml:space="preserve"> a la no atendción de observaciones, recomendaciones o hallazgos producto de evaluaciones, auotoevaluaciones y auditorias por parte de fuentes internas o externas en la medición del desempeño institucional.</t>
    </r>
  </si>
  <si>
    <r>
      <rPr>
        <sz val="10"/>
        <color rgb="FFFF0000"/>
        <rFont val="Arial Narrow"/>
        <family val="2"/>
      </rPr>
      <t>Posibiidad</t>
    </r>
    <r>
      <rPr>
        <sz val="10"/>
        <color theme="1"/>
        <rFont val="Arial Narrow"/>
        <family val="2"/>
      </rPr>
      <t xml:space="preserve"> de incurrir en perdida económica por deficiencia en la gestión integral en todas áreas de la Unidad, generada por incumplimiento de realizar oportunidades de mejoramiento, </t>
    </r>
    <r>
      <rPr>
        <sz val="10"/>
        <color rgb="FFFF0000"/>
        <rFont val="Arial Narrow"/>
        <family val="2"/>
      </rPr>
      <t>debido</t>
    </r>
    <r>
      <rPr>
        <sz val="10"/>
        <rFont val="Arial Narrow"/>
        <family val="2"/>
      </rPr>
      <t xml:space="preserve"> a la no atendción de observaciones, recomendaciones o hallazgos producto de evaluaciones, auotoevaluaciones y auditorias por parte de fuentes internas o externas en la medición del desempeño institucional.</t>
    </r>
  </si>
  <si>
    <r>
      <rPr>
        <sz val="10"/>
        <color rgb="FFFF0000"/>
        <rFont val="Arial Narrow"/>
        <family val="2"/>
      </rPr>
      <t>Por</t>
    </r>
    <r>
      <rPr>
        <sz val="10"/>
        <color theme="1"/>
        <rFont val="Arial Narrow"/>
        <family val="2"/>
      </rPr>
      <t xml:space="preserve"> la presentación de un bajo desempeño institucional y no atención oportuna de la prestación de los servicios a cargo de la entidad.</t>
    </r>
  </si>
  <si>
    <r>
      <rPr>
        <sz val="11"/>
        <color rgb="FFFF0000"/>
        <rFont val="Arial Narrow"/>
        <family val="2"/>
      </rPr>
      <t>Posibiidad de incurri</t>
    </r>
    <r>
      <rPr>
        <sz val="11"/>
        <color theme="1"/>
        <rFont val="Arial Narrow"/>
        <family val="2"/>
      </rPr>
      <t>r en perdida repuacional y económica</t>
    </r>
  </si>
  <si>
    <t xml:space="preserve">Mayor </t>
  </si>
  <si>
    <t>El líder de proceso y su equipo adelantaran revisión general periodica de la documentación y herramientas disponibles para el desempeño, así mismo revisará y atenderá las recomendaciones, observaciones y hallazgos provenientes de evaluaciones internas o externas, como también las sugerencias de los ciudadanos, con el fin de adelantar los planes de mejoramiento y las acciones necesarias que den respuesta a los hallazgos y que respondan a éstas.</t>
  </si>
  <si>
    <r>
      <t xml:space="preserve">Control 4
</t>
    </r>
    <r>
      <rPr>
        <sz val="12"/>
        <rFont val="Arial Narrow"/>
        <family val="2"/>
      </rPr>
      <t xml:space="preserve">
El líder de proceso y su equipo adelantaran revisión general periodica de la documentación y herramientas disponibles para el desempeño, así mismo revisará y atenderá las recomendaciones, observaciones y hallazgos provenientes de evaluaciones internas o externas, como también las sugerencias de los ciudadanos, con el fin de adelantar los planes de mejoramiento y las acciones necesarias que den respuesta a los hallazgos y que respondan a éstas.</t>
    </r>
  </si>
  <si>
    <t xml:space="preserve">El profesional líder del Proceso de Mejoramiento, realizará seguimientos conjuntos con los líderes de procesos de la entidad, de forma periodica, de las oportunidades de mejora, observaciones, recomendciones y hallazgos provenientes de diferentes fuentes, con el fin que se implementen o se realicen acciones de mejora con el fin de atender la gestión institucional. 
</t>
  </si>
  <si>
    <t>Lider Proceso de Gestión de Mejoramiento</t>
  </si>
  <si>
    <t>TABLA DE IMPACTO</t>
  </si>
  <si>
    <t xml:space="preserve">Menor 40% </t>
  </si>
  <si>
    <t>Matriz de calor Riesgo Inherente</t>
  </si>
  <si>
    <t>Matriz de calor Riesgo Residual</t>
  </si>
  <si>
    <t>ZOA DE RIESGO</t>
  </si>
  <si>
    <t>Director de Investigación y Planeación
Director de Desarrollo de las organizaciones Solidarias</t>
  </si>
  <si>
    <t>Junio 30
Diciembre 31</t>
  </si>
  <si>
    <t>Criterios de impacto</t>
  </si>
  <si>
    <t>Corresponde a la evidencia de la ejecución del control, que es verificable y no manipulable por parte del usuario. Ejemplo: Log de auditoria de un sistema, cartas con firma mecánica, firmas digitales,  actas de Juntas o Comités, firma de asistencia a reuniones.</t>
  </si>
  <si>
    <t>Posibilidad de perdida reputacional y economica por planificación institucional que no responde a las necesidades reales del sector solidario, debido que no se tuvo en cuenta el Plan Nacional de Desarrollo y la Planeación Estratégica y los requerimientos y necesidades del sector solidario.</t>
  </si>
  <si>
    <t>Posibiidad de perdida reputacional y económica por uso de mecanismos de administración de riesgos inadecuados y deficiente deteción temparana de riesgos, debido a fallas en la identificación de riesgos y estrategias para combatirlos, y a la implementación de controles por los responsables de su administración.</t>
  </si>
  <si>
    <t>Verificación, ajustes e implementación periodica del mapa de riesgos de procesos.</t>
  </si>
  <si>
    <t>40%*30%= 12,0%
40%- 12%= 28,0%</t>
  </si>
  <si>
    <t xml:space="preserve">Valoracion del Control </t>
  </si>
  <si>
    <t>Fraude Interno - Corrupción</t>
  </si>
  <si>
    <t>Director Nacional
Director de Investigación y Planeación
Director de Desarrollo de las organizaciones Solidarias
Líderes de Procesos</t>
  </si>
  <si>
    <t>1. Formulación de la Planeación estratégica Institucional de acuerdo a los lineamiento del gobierno nacional y necesidades del sector solidario.
2. Monitoreo y seguimiento de los Indicadores de la UAEOS: en el plan Nacional de Desarrollo, Plan Sectorial, Plan Estratégico y Plan de acción de la entidad, y presentados al Comité de Gestión y Desempeño Institucional.</t>
  </si>
  <si>
    <r>
      <rPr>
        <sz val="10"/>
        <color rgb="FFFF0000"/>
        <rFont val="Arial Narrow"/>
        <family val="2"/>
      </rPr>
      <t>Debido</t>
    </r>
    <r>
      <rPr>
        <sz val="10"/>
        <rFont val="Arial Narrow"/>
        <family val="2"/>
      </rPr>
      <t xml:space="preserve"> a la falta de actualización de las herramientas para la gestión y Administración de Riesgos en la entidad.
</t>
    </r>
    <r>
      <rPr>
        <sz val="10"/>
        <color rgb="FFFF0000"/>
        <rFont val="Arial Narrow"/>
        <family val="2"/>
      </rPr>
      <t xml:space="preserve">
</t>
    </r>
    <r>
      <rPr>
        <sz val="10"/>
        <color theme="1"/>
        <rFont val="Arial Narrow"/>
        <family val="2"/>
      </rPr>
      <t xml:space="preserve">
 </t>
    </r>
  </si>
  <si>
    <t>La identificación de riesgos y sus controles para combatirlos  no son los adecuados para reducir, evitar o compartir los riesgos.</t>
  </si>
  <si>
    <t>Actualizar y socializar las herramientas para la Administración de riesgos de la entidad (Política de administración de riesgos, formatos, manual y procedimientos) de acuerdo con la normatividad y lineamiento vigentes.</t>
  </si>
  <si>
    <t>PROCESO</t>
  </si>
  <si>
    <t>PDE</t>
  </si>
  <si>
    <r>
      <rPr>
        <sz val="10"/>
        <color rgb="FFFF0000"/>
        <rFont val="Arial Narrow"/>
        <family val="2"/>
      </rPr>
      <t>Debido</t>
    </r>
    <r>
      <rPr>
        <sz val="10"/>
        <rFont val="Arial Narrow"/>
        <family val="2"/>
      </rPr>
      <t xml:space="preserve"> a la no ejecución de los proyectos de inversión. 
</t>
    </r>
  </si>
  <si>
    <r>
      <rPr>
        <sz val="10"/>
        <color rgb="FFFF0000"/>
        <rFont val="Arial Narrow"/>
        <family val="2"/>
      </rPr>
      <t>Posibilidad de perdida</t>
    </r>
    <r>
      <rPr>
        <sz val="10"/>
        <color theme="1"/>
        <rFont val="Arial Narrow"/>
        <family val="2"/>
      </rPr>
      <t xml:space="preserve"> económica y reputacional por la devolución de recursos de inversión asignados a la entidad, </t>
    </r>
    <r>
      <rPr>
        <sz val="10"/>
        <color rgb="FFFF0000"/>
        <rFont val="Arial Narrow"/>
        <family val="2"/>
      </rPr>
      <t>debido</t>
    </r>
    <r>
      <rPr>
        <sz val="10"/>
        <color theme="1"/>
        <rFont val="Arial Narrow"/>
        <family val="2"/>
      </rPr>
      <t xml:space="preserve"> a la no ejecución de los proyectos de inversión o fallas en la formulación en sus diferentes etapas. 
</t>
    </r>
  </si>
  <si>
    <t>Verificar el estado de actualización de los planes, programas y proyectos en el SUIP Y SPI y alertar sobre acciones a ejecutar por parte de los formuladores.</t>
  </si>
  <si>
    <t>Validar el cumplimiento de las actualizaciones de los planes, programas y proyectos por parte de los formuladores.</t>
  </si>
  <si>
    <t>Omisión del envío de información o bases de datos, necesarios para la realización de las operaciones estadísticas internas (gestión institucional) o externas (Sector Solidario).</t>
  </si>
  <si>
    <t>Diseñar y actualizar el  Plan Estadístico Institucional, las fichas de cada operación estadística y las herramientas de recolección de información  internas y externas</t>
  </si>
  <si>
    <t>Actualizar el Plan Estadístico Institucional, las fichas de operaciones estadísticas y las herramientas de recolección</t>
  </si>
  <si>
    <t>Coordinación Grupo de Planeación y Estadística.
Profesional Especializado</t>
  </si>
  <si>
    <t>Verificación y consistencia de la información para su procesamiento.</t>
  </si>
  <si>
    <t>Realizar reportes de las operaciones estadísticas conforme a su periodicidad, verificando los criterios de calidad estadística.</t>
  </si>
  <si>
    <t>La información o bases de datos de la entidad sea manipulada por personas no autorizadas.</t>
  </si>
  <si>
    <t>Restricción del acceso a la información y a las bases de datos de operaciones estadísticas a personal no autorizado.</t>
  </si>
  <si>
    <t>Coordinador Grupo de Planeación y Estadística</t>
  </si>
  <si>
    <t>Posibilidad de pérdida reputacional</t>
  </si>
  <si>
    <t>Coordinación 
Grupo de Educación e Investigación</t>
  </si>
  <si>
    <t>Posibilidad de pérdida reputacional y pérdida económica</t>
  </si>
  <si>
    <t xml:space="preserve">Carencia de un desarrollo tecnológico integrado (para todos los canales de atención) que genere alertas preventivas, estadísticas y permita evidenciar la trazabilidad de las peticiones  </t>
  </si>
  <si>
    <t>Generar mecanismos de alerta temprana para recordar las peticiones asignadas a las diferentes áreas de la entidad.</t>
  </si>
  <si>
    <t>Remitir al menos dos veces por mes, a los jefes de cada área, la relación de peticiones pendientes</t>
  </si>
  <si>
    <t>Profesional Oficina de Servicio al ciudadano</t>
  </si>
  <si>
    <t>Socializar las consecuencias de incurrir en actos de corrupción por no observar el marco normativo aplicable</t>
  </si>
  <si>
    <r>
      <t xml:space="preserve">Por sanciones por parte de los entes de control e </t>
    </r>
    <r>
      <rPr>
        <sz val="10"/>
        <color rgb="FFFF0000"/>
        <rFont val="Arial Narrow"/>
        <family val="2"/>
      </rPr>
      <t>insatisfacción de los funcionarios de la entidad</t>
    </r>
  </si>
  <si>
    <r>
      <rPr>
        <sz val="10"/>
        <color rgb="FFFF0000"/>
        <rFont val="Arial Narrow"/>
        <family val="2"/>
      </rPr>
      <t>Debido</t>
    </r>
    <r>
      <rPr>
        <sz val="10"/>
        <color theme="1"/>
        <rFont val="Arial Narrow"/>
        <family val="2"/>
      </rPr>
      <t xml:space="preserve"> a la vinculación de los servidores públicos con documentación no idónea o sin el cumplimiento de los requisitos establecidos en la normatividad vigente.</t>
    </r>
  </si>
  <si>
    <t>Conflicto de Intereses</t>
  </si>
  <si>
    <t xml:space="preserve">El profesional  responsable verifica la documentación presentada por el aspirante  frente a los requisitos establecidos el Manual especifico de Funciones y Competencias de la entidad, para posteriormente ser validado y aprobado por el Coordinador del área de gestión Humana. </t>
  </si>
  <si>
    <t>Verificación de la documentación en la plataforma de SIGEP II y cumplimiento de la normatividad vigente.</t>
  </si>
  <si>
    <r>
      <rPr>
        <sz val="10"/>
        <color rgb="FFFF0000"/>
        <rFont val="Arial Narrow"/>
        <family val="2"/>
      </rPr>
      <t>Po</t>
    </r>
    <r>
      <rPr>
        <sz val="10"/>
        <color theme="1"/>
        <rFont val="Arial Narrow"/>
        <family val="2"/>
      </rPr>
      <t xml:space="preserve">r sanciones por entes de control o demandas por pagos inadecuados en la nomina </t>
    </r>
  </si>
  <si>
    <t>Revisión, validación y verificación de la preliquidación de nomina, para solicitud de PAC y  nomina mensual para su pago.</t>
  </si>
  <si>
    <t>Profesional Universitario Grupo de Gestión Humana
Coordinador Grupo de Gestión Humana
Subdirector Nacional</t>
  </si>
  <si>
    <t>Por demandas generadas por accidentes de trabajo o
enfermedades laborales</t>
  </si>
  <si>
    <t>Reportar a la ARL oportunamente los accidentes de trabajo y los casos positivos de Covid - 19.</t>
  </si>
  <si>
    <t>Grupo de Gestión Humana
Coordinador Grupo de Gestión Humana</t>
  </si>
  <si>
    <t>Posibilidad de  incurrir perdida reputacional</t>
  </si>
  <si>
    <t>Por no tener acceso a los archivos de historias laborales</t>
  </si>
  <si>
    <r>
      <t xml:space="preserve">Debido </t>
    </r>
    <r>
      <rPr>
        <sz val="10"/>
        <rFont val="Arial Narrow"/>
        <family val="2"/>
      </rPr>
      <t>al incumplimiento de cargue de la información de salarios y tiempos de servicio, de los exfuncionarios o funcionarios de la Entidad, en la plataforma del Ministerio de Hacienda y Crédito Público - Oficina de Bonos pensionales - OBP. Certificación de tiempos laborados - CETIL.</t>
    </r>
  </si>
  <si>
    <t>Cargue información de tiempos laborados y salarios en la plataforma CETIL, previa verificación y validación de la información en las Historia Laborales de los exfuncionarios y funcionarios de la Entidad.</t>
  </si>
  <si>
    <t>Coordinador Grupo de Gestión Humana.</t>
  </si>
  <si>
    <t>Selección del rubro de Funcionamiento o inversión diferente al requerido.</t>
  </si>
  <si>
    <r>
      <rPr>
        <sz val="10"/>
        <color rgb="FFFF0000"/>
        <rFont val="Arial Narrow"/>
        <family val="2"/>
      </rPr>
      <t>Debido</t>
    </r>
    <r>
      <rPr>
        <sz val="10"/>
        <color theme="1"/>
        <rFont val="Arial Narrow"/>
        <family val="2"/>
      </rPr>
      <t xml:space="preserve"> a liquidación en la selección de los rubros de funcionamiento o inversión.</t>
    </r>
  </si>
  <si>
    <t>Verificación y cumplimiento cronograma remitido por el área correspondiente, aprobación por la Dirección Nacional</t>
  </si>
  <si>
    <t>Grupo de Gestión Humana
Subdirección Nacional
Grupo de Gestión Financiera</t>
  </si>
  <si>
    <r>
      <rPr>
        <sz val="10"/>
        <color rgb="FFFF0000"/>
        <rFont val="Arial Narrow"/>
        <family val="2"/>
      </rPr>
      <t>Debido</t>
    </r>
    <r>
      <rPr>
        <sz val="10"/>
        <rFont val="Arial Narrow"/>
        <family val="2"/>
      </rPr>
      <t xml:space="preserve"> a incumplimiento de los estándares de imagen corporativa, contenido inadecuado para publicaciones, o publicaciones que no han sido autorizadas. </t>
    </r>
  </si>
  <si>
    <r>
      <rPr>
        <sz val="10"/>
        <color rgb="FFFF0000"/>
        <rFont val="Arial Narrow"/>
        <family val="2"/>
      </rPr>
      <t xml:space="preserve">Posibilidad </t>
    </r>
    <r>
      <rPr>
        <sz val="10"/>
        <rFont val="Arial Narrow"/>
        <family val="2"/>
      </rPr>
      <t>de perdida reputacional</t>
    </r>
    <r>
      <rPr>
        <sz val="10"/>
        <color theme="1"/>
        <rFont val="Arial Narrow"/>
        <family val="2"/>
      </rPr>
      <t xml:space="preserve">, </t>
    </r>
    <r>
      <rPr>
        <sz val="10"/>
        <color rgb="FFFF0000"/>
        <rFont val="Arial Narrow"/>
        <family val="2"/>
      </rPr>
      <t>debido</t>
    </r>
    <r>
      <rPr>
        <sz val="10"/>
        <color theme="1"/>
        <rFont val="Arial Narrow"/>
        <family val="2"/>
      </rPr>
      <t xml:space="preserve"> a incumplimiento de los estándares de imagen corporativa, contenido inadecuado para publicaciones, o publicaciones que no han sido autorizadas. </t>
    </r>
  </si>
  <si>
    <t>El líder responsable del proceso, verificará  que la publicación y su contenido sea el previamente revisado y autorizado, en los tiempos y parámetros definidos.</t>
  </si>
  <si>
    <t>Verificar el cumplimiento en la publicación de cada uno de los contenidos autorizados por el líder de proceso.</t>
  </si>
  <si>
    <t>Líder del Proceso de Comunicación y Prensa</t>
  </si>
  <si>
    <t>Posibilidad de incurrir en perdida reputacional</t>
  </si>
  <si>
    <t>Falta de control en la recolección de la información que se produce en la UAEOS</t>
  </si>
  <si>
    <t>Semanalmente mediante Consejo de  redacción el líder de proceso, verificará que la información que se produzca desde la UAEOS, se recolecte y difunda oportunamente a través de los canales establecidos para tal fin.</t>
  </si>
  <si>
    <t>Soporte técnico del aplicativo SIIA en su programación y desarrollo de los  módulos que lo integran</t>
  </si>
  <si>
    <r>
      <rPr>
        <sz val="11"/>
        <color rgb="FFFF0000"/>
        <rFont val="Arial Narrow"/>
        <family val="2"/>
      </rPr>
      <t>Debido</t>
    </r>
    <r>
      <rPr>
        <sz val="11"/>
        <color theme="1"/>
        <rFont val="Arial Narrow"/>
        <family val="2"/>
      </rPr>
      <t xml:space="preserve"> al inadecuado funcionamiento del aplicativo SIIA</t>
    </r>
  </si>
  <si>
    <r>
      <rPr>
        <sz val="11"/>
        <color rgb="FFFF0000"/>
        <rFont val="Arial Narrow"/>
        <family val="2"/>
      </rPr>
      <t>Posibilidad</t>
    </r>
    <r>
      <rPr>
        <sz val="11"/>
        <color theme="1"/>
        <rFont val="Arial Narrow"/>
        <family val="2"/>
      </rPr>
      <t xml:space="preserve"> de pérdida económica y pérdida reputacional </t>
    </r>
    <r>
      <rPr>
        <sz val="11"/>
        <color rgb="FFFF0000"/>
        <rFont val="Arial Narrow"/>
        <family val="2"/>
      </rPr>
      <t>debido</t>
    </r>
    <r>
      <rPr>
        <sz val="11"/>
        <color theme="1"/>
        <rFont val="Arial Narrow"/>
        <family val="2"/>
      </rPr>
      <t xml:space="preserve"> al  inadecuado funcionamiento del aplicativo SIIA</t>
    </r>
  </si>
  <si>
    <t>Ejercer presión para agilizar la revisión de solicitudes de acreditación, no permitiendo la verificación de cumplimiento de requisitos</t>
  </si>
  <si>
    <r>
      <rPr>
        <sz val="11"/>
        <color rgb="FFFF0000"/>
        <rFont val="Arial Narrow"/>
        <family val="2"/>
      </rPr>
      <t>Debido</t>
    </r>
    <r>
      <rPr>
        <sz val="11"/>
        <color theme="1"/>
        <rFont val="Arial Narrow"/>
        <family val="2"/>
      </rPr>
      <t xml:space="preserve"> a la emisión de concepto favorable a solicitudes de acreditación sin el lleno de cumplimiento de requisitos.</t>
    </r>
  </si>
  <si>
    <r>
      <rPr>
        <sz val="11"/>
        <color rgb="FFFF0000"/>
        <rFont val="Arial Narrow"/>
        <family val="2"/>
      </rPr>
      <t>Posibilidad</t>
    </r>
    <r>
      <rPr>
        <sz val="11"/>
        <color theme="1"/>
        <rFont val="Arial Narrow"/>
        <family val="2"/>
      </rPr>
      <t xml:space="preserve"> de pérdida económica y pérdida reputacional</t>
    </r>
    <r>
      <rPr>
        <sz val="11"/>
        <color rgb="FFFF0000"/>
        <rFont val="Arial Narrow"/>
        <family val="2"/>
      </rPr>
      <t xml:space="preserve"> debido</t>
    </r>
    <r>
      <rPr>
        <sz val="11"/>
        <color theme="1"/>
        <rFont val="Arial Narrow"/>
        <family val="2"/>
      </rPr>
      <t xml:space="preserve"> a la emisión de concepto favorable a solicitudes de acreditación sin el lleno de cumplimiento de requisitos </t>
    </r>
  </si>
  <si>
    <t>Posibilidad de pérdida económica y  reputacional</t>
  </si>
  <si>
    <t>Falta de conocimiento de los referentes doctrinales de la UAEOS por profesionales que desarrollan investigaciones.</t>
  </si>
  <si>
    <r>
      <rPr>
        <sz val="11"/>
        <color rgb="FFFF0000"/>
        <rFont val="Arial Narrow"/>
        <family val="2"/>
      </rPr>
      <t>Posibilidad</t>
    </r>
    <r>
      <rPr>
        <sz val="11"/>
        <color theme="1"/>
        <rFont val="Arial Narrow"/>
        <family val="2"/>
      </rPr>
      <t xml:space="preserve"> de pérdida económica y reputacional </t>
    </r>
    <r>
      <rPr>
        <sz val="11"/>
        <color rgb="FFFF0000"/>
        <rFont val="Arial Narrow"/>
        <family val="2"/>
      </rPr>
      <t>debido</t>
    </r>
    <r>
      <rPr>
        <sz val="11"/>
        <color theme="1"/>
        <rFont val="Arial Narrow"/>
        <family val="2"/>
      </rPr>
      <t xml:space="preserve"> a desarrollos investigativos que no se alinean a los referentes doctrinales institucionales. </t>
    </r>
  </si>
  <si>
    <t>Expedición de certificaciones de formación sin el cumplimiento de requisitos</t>
  </si>
  <si>
    <r>
      <rPr>
        <sz val="11"/>
        <color rgb="FFFF0000"/>
        <rFont val="Arial Narrow"/>
        <family val="2"/>
      </rPr>
      <t>Posibilidad</t>
    </r>
    <r>
      <rPr>
        <sz val="11"/>
        <color theme="1"/>
        <rFont val="Arial Narrow"/>
        <family val="2"/>
      </rPr>
      <t xml:space="preserve"> de pérdida económica y reputacional </t>
    </r>
    <r>
      <rPr>
        <sz val="11"/>
        <color rgb="FFFF0000"/>
        <rFont val="Arial Narrow"/>
        <family val="2"/>
      </rPr>
      <t>debido</t>
    </r>
    <r>
      <rPr>
        <sz val="11"/>
        <color theme="1"/>
        <rFont val="Arial Narrow"/>
        <family val="2"/>
      </rPr>
      <t xml:space="preserve"> a la emisión de certificados de procesos de formación sin el correspondiente cumplimiento de requisitos </t>
    </r>
  </si>
  <si>
    <t xml:space="preserve">Posibilidad de pérdida económica y reputacional </t>
  </si>
  <si>
    <t xml:space="preserve">
Debilidad en el diagnostico socio empresarial </t>
  </si>
  <si>
    <r>
      <t>Debido</t>
    </r>
    <r>
      <rPr>
        <sz val="10"/>
        <rFont val="Arial Narrow"/>
        <family val="2"/>
      </rPr>
      <t xml:space="preserve"> a organizaciones solidarias que no son perdurables y sostenibles en el tiempo.</t>
    </r>
  </si>
  <si>
    <t>Dirección de Desarrollo</t>
  </si>
  <si>
    <t>Coaccionar a los funcionarios, contratistas o supervisores  de la Unidad</t>
  </si>
  <si>
    <t>x</t>
  </si>
  <si>
    <t>Posibilidad de pérdida económica</t>
  </si>
  <si>
    <t>Inventarios desactualizados</t>
  </si>
  <si>
    <r>
      <rPr>
        <sz val="10"/>
        <color rgb="FFFF0000"/>
        <rFont val="Arial Narrow"/>
        <family val="2"/>
      </rPr>
      <t xml:space="preserve">Debido </t>
    </r>
    <r>
      <rPr>
        <sz val="10"/>
        <color theme="1"/>
        <rFont val="Arial Narrow"/>
        <family val="2"/>
      </rPr>
      <t xml:space="preserve"> a extravio, sustracción,  fallas en la relación e identificación de los bienes, o administración de inventarios.</t>
    </r>
  </si>
  <si>
    <t xml:space="preserve">El profesional Especializado responsable de Inventarios, verifica cantidad y descripción de bienes contra factura, hoja de inventarios individual y diligenciamiento de los registros correspondientes de inventarios.           
</t>
  </si>
  <si>
    <t>Profesional Especializado Grupo de Gestión Administrativa</t>
  </si>
  <si>
    <t>Disponer de un área inadecuada para el deposito provisional de los recursos de Caja Menor.</t>
  </si>
  <si>
    <r>
      <rPr>
        <sz val="10"/>
        <color rgb="FFFF0000"/>
        <rFont val="Arial Narrow"/>
        <family val="2"/>
      </rPr>
      <t>Debido</t>
    </r>
    <r>
      <rPr>
        <sz val="10"/>
        <color theme="1"/>
        <rFont val="Arial Narrow"/>
        <family val="2"/>
      </rPr>
      <t xml:space="preserve">  a sustracción de los recursos asignados a caja menor.</t>
    </r>
  </si>
  <si>
    <t>Disponer de efectivo en montos no superiores a $500.000.</t>
  </si>
  <si>
    <t xml:space="preserve">Planear y programar las erogaciones de recursos de caja menor con base en necesidades estimadas o solicitudes de recursos por los diferentes conceptos. </t>
  </si>
  <si>
    <t>Desconocimiento del Plan Institucional de Gestión Ambiental - PIGA y de las actividades  que lo contemplan.</t>
  </si>
  <si>
    <r>
      <rPr>
        <sz val="10"/>
        <color rgb="FFFF0000"/>
        <rFont val="Arial Narrow"/>
        <family val="2"/>
      </rPr>
      <t>Debido</t>
    </r>
    <r>
      <rPr>
        <sz val="10"/>
        <color theme="1"/>
        <rFont val="Arial Narrow"/>
        <family val="2"/>
      </rPr>
      <t xml:space="preserve"> a incumplimiento del plan institucional de Gestión Ambiental - PIGA, como de las actividades allí contempladas.</t>
    </r>
  </si>
  <si>
    <r>
      <rPr>
        <sz val="10"/>
        <color rgb="FFFF0000"/>
        <rFont val="Arial Narrow"/>
        <family val="2"/>
      </rPr>
      <t>Posibilidad</t>
    </r>
    <r>
      <rPr>
        <sz val="10"/>
        <color theme="1"/>
        <rFont val="Arial Narrow"/>
        <family val="2"/>
      </rPr>
      <t xml:space="preserve"> de perdida reputacional y económica, </t>
    </r>
    <r>
      <rPr>
        <sz val="10"/>
        <color rgb="FFFF0000"/>
        <rFont val="Arial Narrow"/>
        <family val="2"/>
      </rPr>
      <t>debido</t>
    </r>
    <r>
      <rPr>
        <sz val="10"/>
        <color theme="1"/>
        <rFont val="Arial Narrow"/>
        <family val="2"/>
      </rPr>
      <t xml:space="preserve"> a incumplimiento del plan institucional de Gestión Ambiental - PIGA, como de las actividades allí contempladas.</t>
    </r>
  </si>
  <si>
    <t>Socialización del Plan Institucional de Gestión Ambiental - PIGA y a su desarrollo y seguimiento a sus actividades.</t>
  </si>
  <si>
    <t>Socializar el Plan Institucional de Gestión Ambiental - PIGA en el primer semestre del año y realizar seguimiento semestralmente en el desarrollo y cumplimiento de las actividades programadas.</t>
  </si>
  <si>
    <t xml:space="preserve">Grupo de Gestión Administrativa
Grupo de Planeación y Estadística </t>
  </si>
  <si>
    <t>Nivel de acceso de personal no autorizado a la áreas de la Entidad</t>
  </si>
  <si>
    <r>
      <rPr>
        <sz val="11"/>
        <color rgb="FFFF0000"/>
        <rFont val="Arial Narrow"/>
        <family val="2"/>
      </rPr>
      <t>Debido</t>
    </r>
    <r>
      <rPr>
        <sz val="10"/>
        <color theme="1"/>
        <rFont val="Arial Narrow"/>
        <family val="2"/>
      </rPr>
      <t xml:space="preserve"> a sustracción de los bienes.</t>
    </r>
  </si>
  <si>
    <t>Verificación identidad del personal autorizado a accesar a la Entidad.</t>
  </si>
  <si>
    <t>Grupo de Gestión Administrativa
Todos los funcionarios de la Entidad</t>
  </si>
  <si>
    <t>GAD 01</t>
  </si>
  <si>
    <t>GAD 02</t>
  </si>
  <si>
    <t>GAD 03</t>
  </si>
  <si>
    <t>GAD 04</t>
  </si>
  <si>
    <t>Posibilidad de pérdida económica y reputacional</t>
  </si>
  <si>
    <r>
      <rPr>
        <sz val="10"/>
        <color rgb="FFFF0000"/>
        <rFont val="Arial Narrow"/>
        <family val="2"/>
      </rPr>
      <t>Debido</t>
    </r>
    <r>
      <rPr>
        <sz val="10"/>
        <color theme="1"/>
        <rFont val="Arial Narrow"/>
        <family val="2"/>
      </rPr>
      <t xml:space="preserve"> al  extravio o no tener acceso oportuno a los documentos objeto de consulta.</t>
    </r>
  </si>
  <si>
    <r>
      <rPr>
        <sz val="10"/>
        <color rgb="FFFF0000"/>
        <rFont val="Arial Narrow"/>
        <family val="2"/>
      </rPr>
      <t>Posibilidad</t>
    </r>
    <r>
      <rPr>
        <sz val="10"/>
        <color theme="1"/>
        <rFont val="Arial Narrow"/>
        <family val="2"/>
      </rPr>
      <t xml:space="preserve"> de perdida económica y reputacional </t>
    </r>
    <r>
      <rPr>
        <sz val="10"/>
        <color rgb="FFFF0000"/>
        <rFont val="Arial Narrow"/>
        <family val="2"/>
      </rPr>
      <t>debido</t>
    </r>
    <r>
      <rPr>
        <sz val="10"/>
        <color theme="1"/>
        <rFont val="Arial Narrow"/>
        <family val="2"/>
      </rPr>
      <t xml:space="preserve"> al  extravio o no tener acceso oportuno a los documentos objeto de consulta.</t>
    </r>
  </si>
  <si>
    <t>Aplicación de instrumentos, tales como las tablas de retención documental - TRD, inventario documental, hoja de control, y demás formatos (formatos de afuera) que aseguren una adecuada gestión y conservación de la documentación.</t>
  </si>
  <si>
    <t xml:space="preserve">Programar una (1) visita trimestral a una dependencia para verificar y validar la adecuada aplicación de los instrumentos de control citados.   </t>
  </si>
  <si>
    <r>
      <rPr>
        <sz val="10"/>
        <color rgb="FFFF0000"/>
        <rFont val="Arial Narrow"/>
        <family val="2"/>
      </rPr>
      <t>Debido</t>
    </r>
    <r>
      <rPr>
        <sz val="10"/>
        <color theme="1"/>
        <rFont val="Arial Narrow"/>
        <family val="2"/>
      </rPr>
      <t xml:space="preserve"> a la suscripción de documentos por personal no autorizado.</t>
    </r>
  </si>
  <si>
    <r>
      <rPr>
        <sz val="10"/>
        <color rgb="FFFF0000"/>
        <rFont val="Arial Narrow"/>
        <family val="2"/>
      </rPr>
      <t>Posibilidad</t>
    </r>
    <r>
      <rPr>
        <sz val="10"/>
        <color theme="1"/>
        <rFont val="Arial Narrow"/>
        <family val="2"/>
      </rPr>
      <t xml:space="preserve"> de incurrir en perdida económica y reputacional, </t>
    </r>
    <r>
      <rPr>
        <sz val="10"/>
        <color rgb="FFFF0000"/>
        <rFont val="Arial Narrow"/>
        <family val="2"/>
      </rPr>
      <t>debido</t>
    </r>
    <r>
      <rPr>
        <sz val="10"/>
        <color theme="1"/>
        <rFont val="Arial Narrow"/>
        <family val="2"/>
      </rPr>
      <t xml:space="preserve"> a la suscripción de documentos por personal no autorizado.</t>
    </r>
  </si>
  <si>
    <t>Elaboración de un protocolo y lineamientos para la administración y control de las comunicaciones oficiales.</t>
  </si>
  <si>
    <t>Socializar el protocolo y los lineamientos para la administración de las comunicaciones oficiales.</t>
  </si>
  <si>
    <t>GDO 01</t>
  </si>
  <si>
    <t>GDO 02</t>
  </si>
  <si>
    <t>GFI 01</t>
  </si>
  <si>
    <t>Comprometer recursos afectando rubros y usos presupuestales diferentes al objeto contractual.</t>
  </si>
  <si>
    <r>
      <rPr>
        <sz val="10"/>
        <color rgb="FFFF0000"/>
        <rFont val="Arial Narrow"/>
        <family val="2"/>
      </rPr>
      <t xml:space="preserve">Debido </t>
    </r>
    <r>
      <rPr>
        <sz val="10"/>
        <color theme="1"/>
        <rFont val="Arial Narrow"/>
        <family val="2"/>
      </rPr>
      <t xml:space="preserve"> a que se certifique erróneamente la disponibilidad de un rubro presupuestal.</t>
    </r>
  </si>
  <si>
    <t>Verificar y revisar que los rubros y usos presupuestales  se encuentren activos, creados y que sean acordes con el objeto contractual y las necesidades presentadas teniendo en cuenta la disponibilidad presupuestal por parte de los Funcionarios responsable de presupuesto.</t>
  </si>
  <si>
    <t>El Coordinador, técnico y auxiliar administrativo del Grupo de Gestión Financiera asesoraran en los rubros y usos presupuestales a utilizar.</t>
  </si>
  <si>
    <t>GH 01</t>
  </si>
  <si>
    <t>GH 02</t>
  </si>
  <si>
    <t>GH 03</t>
  </si>
  <si>
    <t>GH 04</t>
  </si>
  <si>
    <t>GH 05</t>
  </si>
  <si>
    <t>SC 01</t>
  </si>
  <si>
    <t>SC 02</t>
  </si>
  <si>
    <t>SC 03</t>
  </si>
  <si>
    <t>CPR 01</t>
  </si>
  <si>
    <t>CPR 02</t>
  </si>
  <si>
    <t>GIN 01</t>
  </si>
  <si>
    <t>GIN 02</t>
  </si>
  <si>
    <t>GIN 03</t>
  </si>
  <si>
    <t>GIN 04</t>
  </si>
  <si>
    <t>No disponer recursos presupuestales suficientes.</t>
  </si>
  <si>
    <t>Realizar planeación (establecer prioridades y necesidades) de los recursos presupuestales necesarios para adelantar las actividades de contratación.</t>
  </si>
  <si>
    <t>Verificar informes ejecución del Plan de mantenimiento de software y hardware</t>
  </si>
  <si>
    <t>Grupo TICS</t>
  </si>
  <si>
    <t>Perdida económica y reputacional</t>
  </si>
  <si>
    <t>Verificar el software instalado en los equipos de computo de la Entidad.</t>
  </si>
  <si>
    <t>Realizar jornadas de verificación de software no autorizado dentro de las actividades programadas de mantenimiento preventivo y correctivo.</t>
  </si>
  <si>
    <t>Sistemas de información no cuentan con controles adecuados y suficientes.</t>
  </si>
  <si>
    <r>
      <rPr>
        <sz val="10"/>
        <color rgb="FFFF0000"/>
        <rFont val="Arial Narrow"/>
        <family val="2"/>
      </rPr>
      <t>Debido</t>
    </r>
    <r>
      <rPr>
        <sz val="10"/>
        <color theme="1"/>
        <rFont val="Arial Narrow"/>
        <family val="2"/>
      </rPr>
      <t xml:space="preserve">  a sistemas de información susceptibles de manipulación o adulteración por personal no autorizado.</t>
    </r>
  </si>
  <si>
    <r>
      <rPr>
        <sz val="10"/>
        <color rgb="FFFF0000"/>
        <rFont val="Arial Narrow"/>
        <family val="2"/>
      </rPr>
      <t>Posibilidad</t>
    </r>
    <r>
      <rPr>
        <sz val="10"/>
        <color theme="1"/>
        <rFont val="Arial Narrow"/>
        <family val="2"/>
      </rPr>
      <t xml:space="preserve"> de perdida económica y reputacional, </t>
    </r>
    <r>
      <rPr>
        <sz val="10"/>
        <color rgb="FFFF0000"/>
        <rFont val="Arial Narrow"/>
        <family val="2"/>
      </rPr>
      <t>debido</t>
    </r>
    <r>
      <rPr>
        <sz val="10"/>
        <color theme="1"/>
        <rFont val="Arial Narrow"/>
        <family val="2"/>
      </rPr>
      <t xml:space="preserve"> a sistemas de información susceptibles de manipulación o adulteración por personal no autorizado.</t>
    </r>
  </si>
  <si>
    <t>Corrupción - Fraude Interno</t>
  </si>
  <si>
    <t>Actualizar los Usuarios con accesos, permisos de Administrador y contraseñas, para los diferentes aplicativos, Servidores y equipos de Cómputo.</t>
  </si>
  <si>
    <t xml:space="preserve">Realizar jornadas de actualización de permisos de acceso a los roles de administrador, cada cuatro (4) meses; registrando los mismos en el formato "Dispositivos por IP". 
 </t>
  </si>
  <si>
    <t>Intereses propios o particulares en procesos de contratación aperturados por la UAEOS.</t>
  </si>
  <si>
    <t>Revisar Plan Anual de Adquisiciones para adelantar el proceso de contratación, acorde a las necesidades reales y definidas previamente.</t>
  </si>
  <si>
    <t>Oficina Jurídica
Subdirección Nacional
Director de Investigación y Planeación
Director de Desarrollo de las organizaciones Solidarias</t>
  </si>
  <si>
    <t>Diligenciar formato con los requisitos establecidos en la norma para realizar estudios (formato de documento y estudios previos conforme a lo enunciado en la ley 1150 de 2007)</t>
  </si>
  <si>
    <t>Presentación y revisión de documentos de estudios previos conforme a lo indicado en la ley 1150 de 2.007</t>
  </si>
  <si>
    <r>
      <rPr>
        <sz val="10"/>
        <color rgb="FFFF0000"/>
        <rFont val="Arial Narrow"/>
        <family val="2"/>
      </rPr>
      <t>Debido</t>
    </r>
    <r>
      <rPr>
        <sz val="10"/>
        <color theme="1"/>
        <rFont val="Arial Narrow"/>
        <family val="2"/>
      </rPr>
      <t xml:space="preserve"> a Informes de supervisión y recibos a satisfacción sin el cumplimiento de los requisitos y obligaciones contractuales</t>
    </r>
  </si>
  <si>
    <t>Revisar informes de supervisión de conformidad al objeto contractual del contratos o convenio.</t>
  </si>
  <si>
    <t>Informes de supervisión revisados</t>
  </si>
  <si>
    <t>Oficina Jurídica
Subdirección Nacional</t>
  </si>
  <si>
    <t>Efectuar revisión regimen de inhabilidades e incompatibilidades, consagrado en la Ley 80 de 1.993; y ley 1474 de 2.011.</t>
  </si>
  <si>
    <t>Oficina Asesora Jurídica</t>
  </si>
  <si>
    <t xml:space="preserve">Validar diligenciamiento  de declaración de estar incurso o no, en la causal de conflicto de intereses. </t>
  </si>
  <si>
    <t>GCO 01</t>
  </si>
  <si>
    <t>GCO 02</t>
  </si>
  <si>
    <t>GCO 03</t>
  </si>
  <si>
    <t>Falta de planeación en la asignación del apoderado judicial.</t>
  </si>
  <si>
    <r>
      <rPr>
        <sz val="11"/>
        <color rgb="FFFF0000"/>
        <rFont val="Arial Narrow"/>
        <family val="2"/>
      </rPr>
      <t xml:space="preserve">Debido </t>
    </r>
    <r>
      <rPr>
        <sz val="11"/>
        <color theme="1"/>
        <rFont val="Arial Narrow"/>
        <family val="2"/>
      </rPr>
      <t>a la asignación de apoderado judicial sin idoneidad y experiencia.</t>
    </r>
  </si>
  <si>
    <r>
      <rPr>
        <sz val="11"/>
        <color rgb="FFFF0000"/>
        <rFont val="Arial Narrow"/>
        <family val="2"/>
      </rPr>
      <t>Posibilidad</t>
    </r>
    <r>
      <rPr>
        <sz val="11"/>
        <rFont val="Arial Narrow"/>
        <family val="2"/>
      </rPr>
      <t xml:space="preserve"> de perdida reputacional y económica por p</t>
    </r>
    <r>
      <rPr>
        <sz val="11"/>
        <color theme="1"/>
        <rFont val="Arial Narrow"/>
        <family val="2"/>
      </rPr>
      <t xml:space="preserve">rocesos judiciales sin defensa técnica, en favor de los intereses de la Entidad; lo anterior </t>
    </r>
    <r>
      <rPr>
        <sz val="11"/>
        <color rgb="FFFF0000"/>
        <rFont val="Arial Narrow"/>
        <family val="2"/>
      </rPr>
      <t>debido</t>
    </r>
    <r>
      <rPr>
        <sz val="11"/>
        <color theme="1"/>
        <rFont val="Arial Narrow"/>
        <family val="2"/>
      </rPr>
      <t xml:space="preserve"> a la designación de apoderado judicial sin idoneidad y experiencia.</t>
    </r>
    <r>
      <rPr>
        <sz val="11"/>
        <color rgb="FFFF0000"/>
        <rFont val="Arial Narrow"/>
        <family val="2"/>
      </rPr>
      <t/>
    </r>
  </si>
  <si>
    <t>Estudiar hojas de vida de apoderados judiciales de procesos  a favor o en contra de la UAEOS.</t>
  </si>
  <si>
    <t>Jefe Oficina Asesora Jurídica</t>
  </si>
  <si>
    <t>Deficiente Planeación en la designación oportuna de apoderado judicial en las diferentes etapas de los procesos.</t>
  </si>
  <si>
    <r>
      <rPr>
        <sz val="11"/>
        <color rgb="FFFF0000"/>
        <rFont val="Arial Narrow"/>
        <family val="2"/>
      </rPr>
      <t>Debido</t>
    </r>
    <r>
      <rPr>
        <sz val="11"/>
        <color theme="1"/>
        <rFont val="Arial Narrow"/>
        <family val="2"/>
      </rPr>
      <t xml:space="preserve"> a  Procesos sin asignación de apoderado judicial, Procesos judiciales sin oportuno seguimiento, Procesos judiciales sin intervención oportuna</t>
    </r>
  </si>
  <si>
    <r>
      <rPr>
        <sz val="11"/>
        <color rgb="FFFF0000"/>
        <rFont val="Arial Narrow"/>
        <family val="2"/>
      </rPr>
      <t xml:space="preserve">Posibilidad </t>
    </r>
    <r>
      <rPr>
        <sz val="11"/>
        <rFont val="Arial Narrow"/>
        <family val="2"/>
      </rPr>
      <t xml:space="preserve">de perdida reputacional y económica por Procesos sin defensa judicial oportuna.                            </t>
    </r>
    <r>
      <rPr>
        <sz val="11"/>
        <color theme="1"/>
        <rFont val="Arial Narrow"/>
        <family val="2"/>
      </rPr>
      <t xml:space="preserve">                 </t>
    </r>
    <r>
      <rPr>
        <sz val="11"/>
        <color rgb="FFFF0000"/>
        <rFont val="Arial Narrow"/>
        <family val="2"/>
      </rPr>
      <t xml:space="preserve"> Debido </t>
    </r>
    <r>
      <rPr>
        <sz val="11"/>
        <color theme="1"/>
        <rFont val="Arial Narrow"/>
        <family val="2"/>
      </rPr>
      <t>a  Procesos sin designación de apoderado judicial, Procesos judiciales sin oportuno seguimiento, Procesos judiciales sin intervención oportuna</t>
    </r>
  </si>
  <si>
    <t>Designar oportuna y adecuadamente los apoderados judiciales</t>
  </si>
  <si>
    <t>Apoderados judiciales designados en las etapas procesales</t>
  </si>
  <si>
    <t>No establecimientos de controles y seguimientos a las PQRDS radicadas al interior de la UAEOS</t>
  </si>
  <si>
    <r>
      <rPr>
        <sz val="11"/>
        <color rgb="FFFF0000"/>
        <rFont val="Arial Narrow"/>
        <family val="2"/>
      </rPr>
      <t xml:space="preserve"> Debido</t>
    </r>
    <r>
      <rPr>
        <sz val="11"/>
        <color theme="1"/>
        <rFont val="Arial Narrow"/>
        <family val="2"/>
      </rPr>
      <t xml:space="preserve"> a  Respuestas a las PQRDS fuera de los términos establecidos, Respuestas a las PQRDS no congruentes con lo solicitado,  y PQRDS sin traslado oportuno.</t>
    </r>
  </si>
  <si>
    <r>
      <rPr>
        <sz val="11"/>
        <color rgb="FFFF0000"/>
        <rFont val="Arial Narrow"/>
        <family val="2"/>
      </rPr>
      <t>Posibilidad</t>
    </r>
    <r>
      <rPr>
        <sz val="11"/>
        <rFont val="Arial Narrow"/>
        <family val="2"/>
      </rPr>
      <t xml:space="preserve"> de perdida reputacional y económica po</t>
    </r>
    <r>
      <rPr>
        <sz val="11"/>
        <color theme="1"/>
        <rFont val="Arial Narrow"/>
        <family val="2"/>
      </rPr>
      <t xml:space="preserve">r Respuesta a PQRDS sin el lleno de los requisitos legales. </t>
    </r>
    <r>
      <rPr>
        <sz val="11"/>
        <color rgb="FFFF0000"/>
        <rFont val="Arial Narrow"/>
        <family val="2"/>
      </rPr>
      <t xml:space="preserve"> Debido </t>
    </r>
    <r>
      <rPr>
        <sz val="11"/>
        <color theme="1"/>
        <rFont val="Arial Narrow"/>
        <family val="2"/>
      </rPr>
      <t>a  Respuestas a las PQRDS fuera de los términos establecidos, Respuestas a las PQRDS no congruentes con lo solicitado,  y PQRDS sin traslado oportuno.</t>
    </r>
  </si>
  <si>
    <t>Revisión oportuna de las PQRDS presentadas con respuestas dentro de los términos de Ley</t>
  </si>
  <si>
    <t>La no verificación de existencia de incompatibilidad o conflicto de intereses entre el apoderado designado por la UAEOS y la parte demandante o demandada según corresponda.</t>
  </si>
  <si>
    <t>GJU 01</t>
  </si>
  <si>
    <t>GJU 02</t>
  </si>
  <si>
    <t>GJU 03</t>
  </si>
  <si>
    <t>GJU 04</t>
  </si>
  <si>
    <t>GME 01</t>
  </si>
  <si>
    <t>GME 02</t>
  </si>
  <si>
    <t>GME 03</t>
  </si>
  <si>
    <t>GCE 01</t>
  </si>
  <si>
    <t>GCE 02</t>
  </si>
  <si>
    <t>GCE 03</t>
  </si>
  <si>
    <t xml:space="preserve">Revisión y aprobación de los informes que proyectan los funcionarios de la Oficina de Control Interno, por parte del jefe de la Oficina de Control Interno, cada vez que se reciba un informe proyectado por un funcionario, dejando como evidencia de la revisión y aprobación la firma del Jefe de la Oficina de Control Interno en el informe final. </t>
  </si>
  <si>
    <t>Jefe Oficina de Control Interno</t>
  </si>
  <si>
    <r>
      <rPr>
        <sz val="10"/>
        <color rgb="FFFF0000"/>
        <rFont val="Arial Narrow"/>
        <family val="2"/>
      </rPr>
      <t>Debido</t>
    </r>
    <r>
      <rPr>
        <sz val="10"/>
        <color theme="1"/>
        <rFont val="Arial Narrow"/>
        <family val="2"/>
      </rPr>
      <t xml:space="preserve">  a la no presentación de las mediciones e informes establecidos en las auditorias de evaluación independiente.</t>
    </r>
  </si>
  <si>
    <r>
      <rPr>
        <sz val="10"/>
        <color rgb="FFFF0000"/>
        <rFont val="Arial Narrow"/>
        <family val="2"/>
      </rPr>
      <t xml:space="preserve">Posibilidad </t>
    </r>
    <r>
      <rPr>
        <sz val="10"/>
        <rFont val="Arial Narrow"/>
        <family val="2"/>
      </rPr>
      <t xml:space="preserve">de perdida reputacional </t>
    </r>
    <r>
      <rPr>
        <sz val="10"/>
        <color theme="1"/>
        <rFont val="Arial Narrow"/>
        <family val="2"/>
      </rPr>
      <t xml:space="preserve"> </t>
    </r>
    <r>
      <rPr>
        <sz val="10"/>
        <color rgb="FFFF0000"/>
        <rFont val="Arial Narrow"/>
        <family val="2"/>
      </rPr>
      <t xml:space="preserve">debido </t>
    </r>
    <r>
      <rPr>
        <sz val="10"/>
        <color theme="1"/>
        <rFont val="Arial Narrow"/>
        <family val="2"/>
      </rPr>
      <t xml:space="preserve"> a la no presentación de las mediciones e informes establecidos en las auditorias de evaluación independiente.</t>
    </r>
  </si>
  <si>
    <t xml:space="preserve">Revisar y hacer seguimiento del Cronograma de evaluación Independiente y presentación de informes de los procesos de la Entidad o de la Oficina de Control Interno. </t>
  </si>
  <si>
    <t>Desconocimiento de la importancia e impacto de las recomendaciones realizadas por la  Oficina de Control Interno y las consecuencias de incumplimiento por los diferentes procesos.</t>
  </si>
  <si>
    <r>
      <rPr>
        <sz val="10"/>
        <color rgb="FFFF0000"/>
        <rFont val="Arial Narrow"/>
        <family val="2"/>
      </rPr>
      <t xml:space="preserve">Posibilidad </t>
    </r>
    <r>
      <rPr>
        <sz val="10"/>
        <rFont val="Arial Narrow"/>
        <family val="2"/>
      </rPr>
      <t xml:space="preserve">de perdida reputacional </t>
    </r>
    <r>
      <rPr>
        <sz val="10"/>
        <color theme="1"/>
        <rFont val="Arial Narrow"/>
        <family val="2"/>
      </rPr>
      <t xml:space="preserve"> </t>
    </r>
    <r>
      <rPr>
        <sz val="10"/>
        <color rgb="FFFF0000"/>
        <rFont val="Arial Narrow"/>
        <family val="2"/>
      </rPr>
      <t xml:space="preserve">debido </t>
    </r>
    <r>
      <rPr>
        <sz val="10"/>
        <color theme="1"/>
        <rFont val="Arial Narrow"/>
        <family val="2"/>
      </rPr>
      <t xml:space="preserve"> a que no se tienen en cuenta las recomendaciones hechas por la Oficina de Control Interno y su oportuna implementación en los diferentes procesos.</t>
    </r>
  </si>
  <si>
    <t>Verificar y hacer seguimiento a las recomendaciones realizadas a los Procesos de la Entidad y su respectiva tratamiento con base en los hallazgos.</t>
  </si>
  <si>
    <t>Suscribir acta de compromiso de realización de acciones de mejoramiento.</t>
  </si>
  <si>
    <t>Líderes de proceso</t>
  </si>
  <si>
    <r>
      <rPr>
        <sz val="10"/>
        <color rgb="FFFF0000"/>
        <rFont val="Arial Narrow"/>
        <family val="2"/>
      </rPr>
      <t>Posibilidad de perdida</t>
    </r>
    <r>
      <rPr>
        <sz val="10"/>
        <color theme="1"/>
        <rFont val="Arial Narrow"/>
        <family val="2"/>
      </rPr>
      <t xml:space="preserve"> reputacional y económica por planificación institucional que no responda a los lineamientos del gobierno nacional y a las necesidades reales del sector solidario, </t>
    </r>
    <r>
      <rPr>
        <sz val="10"/>
        <color rgb="FFFF0000"/>
        <rFont val="Arial Narrow"/>
        <family val="2"/>
      </rPr>
      <t>debido</t>
    </r>
    <r>
      <rPr>
        <sz val="10"/>
        <color theme="1"/>
        <rFont val="Arial Narrow"/>
        <family val="2"/>
      </rPr>
      <t xml:space="preserve"> que no se actualiza o socializa el proceso de Pensamiento y direccionamiento estratégico </t>
    </r>
  </si>
  <si>
    <t>Revisión, actualización y  desarrollo del proceso de Pensamiento y Direccionamiento Estratégico, para la formulación e implementación de la Planeación Estratégica Institucional.</t>
  </si>
  <si>
    <r>
      <rPr>
        <sz val="10"/>
        <color rgb="FFFF0000"/>
        <rFont val="Arial Narrow"/>
        <family val="2"/>
      </rPr>
      <t>Posibilidad</t>
    </r>
    <r>
      <rPr>
        <sz val="10"/>
        <rFont val="Arial Narrow"/>
        <family val="2"/>
      </rPr>
      <t xml:space="preserve"> de perdida reputa</t>
    </r>
    <r>
      <rPr>
        <sz val="10"/>
        <color theme="1"/>
        <rFont val="Arial Narrow"/>
        <family val="2"/>
      </rPr>
      <t xml:space="preserve">cional y económica por uso de mecanismos de administración de riesgos inadecuados y deficiente detección temprana de riesgos, </t>
    </r>
    <r>
      <rPr>
        <sz val="10"/>
        <color rgb="FFFF0000"/>
        <rFont val="Arial Narrow"/>
        <family val="2"/>
      </rPr>
      <t xml:space="preserve">debido </t>
    </r>
    <r>
      <rPr>
        <sz val="10"/>
        <rFont val="Arial Narrow"/>
        <family val="2"/>
      </rPr>
      <t>a la falta de actualización de las herramientas para la gestión y Administración de Riesgos en la entidad</t>
    </r>
  </si>
  <si>
    <t>1.Mantener actualizada la documentación y herramientas para la gestión de riesgos. 
2. Realizar análisis a los seguimientos que reportan los líderes de procesos frente a los controles establecidos en los  Mapa de Riesgos de la entidad periódicamente.</t>
  </si>
  <si>
    <t>Implementar el programa integral de intervención PII (ruta)</t>
  </si>
  <si>
    <t xml:space="preserve">Gestionar ante el ministerio de hacienda y crédito las necesidades presupuestales para la atención de fomento de la economía solidaria </t>
  </si>
  <si>
    <t xml:space="preserve">Presentar ante el proyecto de presupuesto para atender las necesidades de las organizaciones </t>
  </si>
  <si>
    <t>Posibilidad de incurrir en perdida económica y reputacional</t>
  </si>
  <si>
    <t>Verificar   cumplimiento de la normativa vigente como. Circular para el supervisor.  resolución de funciones de supervisión, informes de supervisión   CIRCULAR 225 /15
Manual de contratación
Guía de Supervisión 
Guía de Financiero</t>
  </si>
  <si>
    <t>Solicitar Informes de supervisión con evidencia de seguimiento de informes mensuales técnicos  del cooperante y contratista si aplica.</t>
  </si>
  <si>
    <t>La no formulación, gestión y actualización de los planes, programas y proyectos por los formuladores y responsables, que permitan su desarrollo y ejecución de los proyectos de inversión.</t>
  </si>
  <si>
    <t>Supervisar la ejecución de los proyectos de inversión, estableciéndose el grado de avance financiero y de entrega productos, y realizar los ajustes en la ejecución si a ello corresponde.</t>
  </si>
  <si>
    <r>
      <rPr>
        <sz val="11"/>
        <color rgb="FFFF0000"/>
        <rFont val="Arial Narrow"/>
        <family val="2"/>
      </rPr>
      <t>Debido</t>
    </r>
    <r>
      <rPr>
        <sz val="11"/>
        <color theme="1"/>
        <rFont val="Arial Narrow"/>
        <family val="2"/>
      </rPr>
      <t xml:space="preserve"> a peticiones resueltas de manera inoportuna y/o extemporánea</t>
    </r>
  </si>
  <si>
    <r>
      <rPr>
        <sz val="11"/>
        <color rgb="FFFF0000"/>
        <rFont val="Arial Narrow"/>
        <family val="2"/>
      </rPr>
      <t xml:space="preserve">Posibilidad </t>
    </r>
    <r>
      <rPr>
        <sz val="11"/>
        <color theme="1"/>
        <rFont val="Arial Narrow"/>
        <family val="2"/>
      </rPr>
      <t xml:space="preserve">de pérdida reputacional </t>
    </r>
    <r>
      <rPr>
        <sz val="11"/>
        <color rgb="FFFF0000"/>
        <rFont val="Arial Narrow"/>
        <family val="2"/>
      </rPr>
      <t>debido</t>
    </r>
    <r>
      <rPr>
        <sz val="11"/>
        <color theme="1"/>
        <rFont val="Arial Narrow"/>
        <family val="2"/>
      </rPr>
      <t xml:space="preserve"> a peticiones resueltas de manera inoportuna  y/o extemporánea.</t>
    </r>
  </si>
  <si>
    <t xml:space="preserve">Reportar las necesidades de programación, mantenimiento y soporte al grupo de Tics </t>
  </si>
  <si>
    <t>Reportar las necesidades de programación, mantenimiento y soporte al grupo de Tics, cada vez que ocurran</t>
  </si>
  <si>
    <t xml:space="preserve">Profesional Especializado Grupo de educación e investigación </t>
  </si>
  <si>
    <t>Posibilidad de incurrir en perdida económica</t>
  </si>
  <si>
    <r>
      <rPr>
        <sz val="10"/>
        <color rgb="FFFF0000"/>
        <rFont val="Arial Narrow"/>
        <family val="2"/>
      </rPr>
      <t>Posibilidad  de perdida</t>
    </r>
    <r>
      <rPr>
        <sz val="10"/>
        <color theme="1"/>
        <rFont val="Arial Narrow"/>
        <family val="2"/>
      </rPr>
      <t xml:space="preserve"> reputacional, </t>
    </r>
    <r>
      <rPr>
        <sz val="10"/>
        <color rgb="FFFF0000"/>
        <rFont val="Arial Narrow"/>
        <family val="2"/>
      </rPr>
      <t>por</t>
    </r>
    <r>
      <rPr>
        <sz val="10"/>
        <color theme="1"/>
        <rFont val="Arial Narrow"/>
        <family val="2"/>
      </rPr>
      <t xml:space="preserve"> sanciones por parte de los entes de control e insatisfacción de los funcionarios de la entidad, </t>
    </r>
    <r>
      <rPr>
        <sz val="10"/>
        <color rgb="FFFF0000"/>
        <rFont val="Arial Narrow"/>
        <family val="2"/>
      </rPr>
      <t>debido</t>
    </r>
    <r>
      <rPr>
        <sz val="10"/>
        <color theme="1"/>
        <rFont val="Arial Narrow"/>
        <family val="2"/>
      </rPr>
      <t xml:space="preserve"> a la vinculación de los servidores públicos con conflicto de intereses, documentación no idónea o sin el cumplimiento de los requisitos establecidos en la normatividad vigente para ocupar el cargo.</t>
    </r>
  </si>
  <si>
    <r>
      <rPr>
        <sz val="10"/>
        <color rgb="FFFF0000"/>
        <rFont val="Arial Narrow"/>
        <family val="2"/>
      </rPr>
      <t>Debido</t>
    </r>
    <r>
      <rPr>
        <sz val="10"/>
        <color theme="1"/>
        <rFont val="Arial Narrow"/>
        <family val="2"/>
      </rPr>
      <t xml:space="preserve"> a inconsistencias presentadas en la liquidación de la nómina  
 </t>
    </r>
  </si>
  <si>
    <r>
      <rPr>
        <sz val="10"/>
        <color rgb="FFFF0000"/>
        <rFont val="Arial Narrow"/>
        <family val="2"/>
      </rPr>
      <t>Posibilidad</t>
    </r>
    <r>
      <rPr>
        <sz val="10"/>
        <color theme="1"/>
        <rFont val="Arial Narrow"/>
        <family val="2"/>
      </rPr>
      <t xml:space="preserve"> de incurrir en perdida económica por sanciones por parte de  entes de control o demandas por pagos inadecuados en la nomina y liquidación de las prestaciones sociales, </t>
    </r>
    <r>
      <rPr>
        <sz val="10"/>
        <color rgb="FFFF0000"/>
        <rFont val="Arial Narrow"/>
        <family val="2"/>
      </rPr>
      <t>debido</t>
    </r>
    <r>
      <rPr>
        <sz val="10"/>
        <color theme="1"/>
        <rFont val="Arial Narrow"/>
        <family val="2"/>
      </rPr>
      <t xml:space="preserve"> a inconsistencias presentadas en la liquidación de la mismas.</t>
    </r>
  </si>
  <si>
    <t>Validar y aprobar por el Coordinador de Gestión Humana la preliquidación de nomina presentada por el profesional responsable  a través de la verificación de la prenomina frente a la confrontación de las novedades y situaciones administrativas existentes.</t>
  </si>
  <si>
    <r>
      <rPr>
        <sz val="11"/>
        <color rgb="FFFF0000"/>
        <rFont val="Arial Narrow"/>
        <family val="2"/>
      </rPr>
      <t>Posibilidad de incurri</t>
    </r>
    <r>
      <rPr>
        <sz val="11"/>
        <color theme="1"/>
        <rFont val="Arial Narrow"/>
        <family val="2"/>
      </rPr>
      <t>r en perdida económica</t>
    </r>
  </si>
  <si>
    <r>
      <rPr>
        <sz val="10"/>
        <color rgb="FFFF0000"/>
        <rFont val="Arial Narrow"/>
        <family val="2"/>
      </rPr>
      <t xml:space="preserve">Debido </t>
    </r>
    <r>
      <rPr>
        <sz val="10"/>
        <color theme="1"/>
        <rFont val="Arial Narrow"/>
        <family val="2"/>
      </rPr>
      <t xml:space="preserve">a la formulación e implementación del  Sistema de Gestión de la Seguridad y Salud en el Trabajo SG-SST, que no responde a las necesidades y características  de la entidad  </t>
    </r>
  </si>
  <si>
    <r>
      <rPr>
        <sz val="10"/>
        <color rgb="FFFF0000"/>
        <rFont val="Arial Narrow"/>
        <family val="2"/>
      </rPr>
      <t>Posibilidad</t>
    </r>
    <r>
      <rPr>
        <sz val="10"/>
        <color theme="1"/>
        <rFont val="Arial Narrow"/>
        <family val="2"/>
      </rPr>
      <t xml:space="preserve"> de incurrir en perdida económica por demandas generadas por accidentes de trabajo o enfermedades general o laboral, </t>
    </r>
    <r>
      <rPr>
        <sz val="10"/>
        <color rgb="FFFF0000"/>
        <rFont val="Arial Narrow"/>
        <family val="2"/>
      </rPr>
      <t>debido</t>
    </r>
    <r>
      <rPr>
        <sz val="10"/>
        <color theme="1"/>
        <rFont val="Arial Narrow"/>
        <family val="2"/>
      </rPr>
      <t xml:space="preserve"> a la formulación e implementación del  Sistema de Gestión de la Seguridad y Salud en el Trabajo SG-SST, que no responde a las necesidades y características  de la entidad </t>
    </r>
  </si>
  <si>
    <r>
      <rPr>
        <sz val="10"/>
        <color rgb="FFFF0000"/>
        <rFont val="Arial Narrow"/>
        <family val="2"/>
      </rPr>
      <t>Posibilidad</t>
    </r>
    <r>
      <rPr>
        <sz val="10"/>
        <color theme="1"/>
        <rFont val="Arial Narrow"/>
        <family val="2"/>
      </rPr>
      <t xml:space="preserve"> de perdida reputacional y económica </t>
    </r>
    <r>
      <rPr>
        <sz val="10"/>
        <color rgb="FFFF0000"/>
        <rFont val="Arial Narrow"/>
        <family val="2"/>
      </rPr>
      <t>debido</t>
    </r>
    <r>
      <rPr>
        <sz val="10"/>
        <color theme="1"/>
        <rFont val="Arial Narrow"/>
        <family val="2"/>
      </rPr>
      <t xml:space="preserve"> al incumplimiento de cargue de la información de salarios y tiempos de servicio, de los exfuncionarios o funcionarios de la Entidad, en la plataforma del Ministerio de Hacienda y Crédito Público - Oficina de Bonos pensionales - OBP. Certificación de tiempos laborados - CETIL.</t>
    </r>
  </si>
  <si>
    <t>Revisión de Historias laborales para validación y cargue de la información en el aplicativo CETIL, para su revisión y firma del Coordinador Grupo de Gestión Humana.</t>
  </si>
  <si>
    <r>
      <rPr>
        <sz val="10"/>
        <color rgb="FFFF0000"/>
        <rFont val="Arial Narrow"/>
        <family val="2"/>
      </rPr>
      <t>Posibilidad</t>
    </r>
    <r>
      <rPr>
        <sz val="10"/>
        <color theme="1"/>
        <rFont val="Arial Narrow"/>
        <family val="2"/>
      </rPr>
      <t xml:space="preserve"> de perdida económica por concepto de solicitud de tiquetes aéreos y liquidación de viáticos de comisión de servicios de los servidores públicos y contratistas de la entidad, </t>
    </r>
    <r>
      <rPr>
        <sz val="10"/>
        <color rgb="FFFF0000"/>
        <rFont val="Arial Narrow"/>
        <family val="2"/>
      </rPr>
      <t>debido</t>
    </r>
    <r>
      <rPr>
        <sz val="10"/>
        <color theme="1"/>
        <rFont val="Arial Narrow"/>
        <family val="2"/>
      </rPr>
      <t xml:space="preserve"> a liquidación en la selección de los rubros de funcionamiento o inversión.</t>
    </r>
  </si>
  <si>
    <t>Cargue de la información SIIF, verificación y aprobación de las solicitudes de tiquetes aéreos y viáticos de comisión de servicios de los servidores públicos.</t>
  </si>
  <si>
    <t>Falta de control  en la publicación de contenidos y piezas, en los canales establecidos para tal fin.</t>
  </si>
  <si>
    <r>
      <rPr>
        <sz val="10"/>
        <color rgb="FFFF0000"/>
        <rFont val="Arial Narrow"/>
        <family val="2"/>
      </rPr>
      <t>Debido</t>
    </r>
    <r>
      <rPr>
        <sz val="10"/>
        <color theme="1"/>
        <rFont val="Arial Narrow"/>
        <family val="2"/>
      </rPr>
      <t xml:space="preserve"> a la recolección de la información  de manera extemporánea e incompleta  para ser publicada a través de los canales dispuestos por la Entidad.</t>
    </r>
  </si>
  <si>
    <r>
      <rPr>
        <sz val="10"/>
        <color rgb="FFFF0000"/>
        <rFont val="Arial Narrow"/>
        <family val="2"/>
      </rPr>
      <t>Posibilidad</t>
    </r>
    <r>
      <rPr>
        <sz val="10"/>
        <color theme="1"/>
        <rFont val="Arial Narrow"/>
        <family val="2"/>
      </rPr>
      <t xml:space="preserve"> de perdida reputacional, </t>
    </r>
    <r>
      <rPr>
        <sz val="10"/>
        <color rgb="FFFF0000"/>
        <rFont val="Arial Narrow"/>
        <family val="2"/>
      </rPr>
      <t>debido</t>
    </r>
    <r>
      <rPr>
        <sz val="10"/>
        <color theme="1"/>
        <rFont val="Arial Narrow"/>
        <family val="2"/>
      </rPr>
      <t xml:space="preserve"> a la recolección de la información  de manera extemporánea e incompleta  para ser publicada a través de los canales dispuestos por la Entidad.</t>
    </r>
  </si>
  <si>
    <t>El líder responsable del proceso deberá verificar y asegurar la recolección de contenidos dentro de los tiempos y estándares establecidos.</t>
  </si>
  <si>
    <r>
      <rPr>
        <sz val="10"/>
        <color rgb="FFFF0000"/>
        <rFont val="Arial Narrow"/>
        <family val="2"/>
      </rPr>
      <t xml:space="preserve">Posibilidad </t>
    </r>
    <r>
      <rPr>
        <sz val="10"/>
        <rFont val="Arial Narrow"/>
        <family val="2"/>
      </rPr>
      <t>de perdida económica de bienes muebles, equipos y suministros de oficina</t>
    </r>
    <r>
      <rPr>
        <sz val="10"/>
        <color rgb="FFFF0000"/>
        <rFont val="Arial Narrow"/>
        <family val="2"/>
      </rPr>
      <t xml:space="preserve"> </t>
    </r>
    <r>
      <rPr>
        <sz val="10"/>
        <color theme="1"/>
        <rFont val="Arial Narrow"/>
        <family val="2"/>
      </rPr>
      <t xml:space="preserve">de la Unidad, </t>
    </r>
    <r>
      <rPr>
        <sz val="10"/>
        <color rgb="FFFF0000"/>
        <rFont val="Arial Narrow"/>
        <family val="2"/>
      </rPr>
      <t>debido</t>
    </r>
    <r>
      <rPr>
        <sz val="10"/>
        <color theme="1"/>
        <rFont val="Arial Narrow"/>
        <family val="2"/>
      </rPr>
      <t xml:space="preserve"> a extravio,  fallas en la relación e identificación de los bienes, o administración de inventarios.
</t>
    </r>
  </si>
  <si>
    <t>Realizar toma física de inventarios de todos los bienes de la Entidad y presentar informe pormenorizado por funcionario (inventarios individuales) y por dependencia.</t>
  </si>
  <si>
    <r>
      <rPr>
        <sz val="10"/>
        <color rgb="FFFF0000"/>
        <rFont val="Arial Narrow"/>
        <family val="2"/>
      </rPr>
      <t xml:space="preserve">Posibilidad </t>
    </r>
    <r>
      <rPr>
        <sz val="10"/>
        <rFont val="Arial Narrow"/>
        <family val="2"/>
      </rPr>
      <t>de perdida económica,</t>
    </r>
    <r>
      <rPr>
        <sz val="10"/>
        <color theme="1"/>
        <rFont val="Arial Narrow"/>
        <family val="2"/>
      </rPr>
      <t xml:space="preserve"> </t>
    </r>
    <r>
      <rPr>
        <sz val="10"/>
        <color rgb="FFFF0000"/>
        <rFont val="Arial Narrow"/>
        <family val="2"/>
      </rPr>
      <t>debido</t>
    </r>
    <r>
      <rPr>
        <sz val="10"/>
        <color theme="1"/>
        <rFont val="Arial Narrow"/>
        <family val="2"/>
      </rPr>
      <t xml:space="preserve"> a sustracción de los recursos asignados a caja menor.</t>
    </r>
  </si>
  <si>
    <r>
      <rPr>
        <sz val="10"/>
        <color rgb="FFFF0000"/>
        <rFont val="Arial Narrow"/>
        <family val="2"/>
      </rPr>
      <t xml:space="preserve">Posibilidad </t>
    </r>
    <r>
      <rPr>
        <sz val="10"/>
        <rFont val="Arial Narrow"/>
        <family val="2"/>
      </rPr>
      <t>de perdida económica de bienes muebles, equipos y suministros de oficina</t>
    </r>
    <r>
      <rPr>
        <sz val="10"/>
        <color rgb="FFFF0000"/>
        <rFont val="Arial Narrow"/>
        <family val="2"/>
      </rPr>
      <t xml:space="preserve"> </t>
    </r>
    <r>
      <rPr>
        <sz val="10"/>
        <color theme="1"/>
        <rFont val="Arial Narrow"/>
        <family val="2"/>
      </rPr>
      <t xml:space="preserve">de la Unidad, </t>
    </r>
    <r>
      <rPr>
        <sz val="10"/>
        <color rgb="FFFF0000"/>
        <rFont val="Arial Narrow"/>
        <family val="2"/>
      </rPr>
      <t>debido</t>
    </r>
    <r>
      <rPr>
        <sz val="10"/>
        <color theme="1"/>
        <rFont val="Arial Narrow"/>
        <family val="2"/>
      </rPr>
      <t xml:space="preserve"> a sustracción de los bienes.
</t>
    </r>
  </si>
  <si>
    <t>Autorización de acceso a personal externo y visitantes, previa identificación. Y acompañamiento por parte de un funcionario de la Entidad.</t>
  </si>
  <si>
    <t>Procesos archivísticos no aplicados conforme a la normatividad vigente.</t>
  </si>
  <si>
    <t>Grupo de Gestión Administrativa
Profesional o Tecnólogo en Gestión Documental</t>
  </si>
  <si>
    <t>Posibilidad de perdida económica y reputacional</t>
  </si>
  <si>
    <t>Inexistencia de protocolos y lineamientos  para la administración de las comunicaciones oficiales.</t>
  </si>
  <si>
    <r>
      <rPr>
        <sz val="10"/>
        <color rgb="FFFF0000"/>
        <rFont val="Arial Narrow"/>
        <family val="2"/>
      </rPr>
      <t>Posibilidad</t>
    </r>
    <r>
      <rPr>
        <sz val="10"/>
        <color theme="1"/>
        <rFont val="Arial Narrow"/>
        <family val="2"/>
      </rPr>
      <t xml:space="preserve"> de perdida económica y reputacional </t>
    </r>
    <r>
      <rPr>
        <sz val="10"/>
        <color rgb="FFFF0000"/>
        <rFont val="Arial Narrow"/>
        <family val="2"/>
      </rPr>
      <t>debido</t>
    </r>
    <r>
      <rPr>
        <sz val="10"/>
        <color theme="1"/>
        <rFont val="Arial Narrow"/>
        <family val="2"/>
      </rPr>
      <t xml:space="preserve"> a que se certifique erróneamente la disponibilidad de un rubro presupuestal.</t>
    </r>
  </si>
  <si>
    <t>Profesional Especializado. Técnico y auxiliar Grupo de Gestión Financiera</t>
  </si>
  <si>
    <t>Brindar asesoría en la definición de los rubros y usos presupuestales para la adquisición de bienes o servicios por parte de los funcionario encargado del manejo de presupuesto.</t>
  </si>
  <si>
    <t>El Coordinador, contratista con funciones de contador, técnico,  auxiliar administrativo del Grupo de Gestión Financiera brindaran asesora para la definición de los rubros y usos presupuestales en la adquisición de bienes y servicios.</t>
  </si>
  <si>
    <t>Profesional Especializado, contratista con funciones de contador, Técnico y auxiliar Grupo de Gestión Financiera</t>
  </si>
  <si>
    <t>Perdida reputacional y económica</t>
  </si>
  <si>
    <r>
      <t>Debido</t>
    </r>
    <r>
      <rPr>
        <sz val="10"/>
        <rFont val="Arial Narrow"/>
        <family val="2"/>
      </rPr>
      <t xml:space="preserve"> a la no contratación de los procesos indispensables (mantenimiento preventivo y correctivo de hardware y software, obsolescencia de equipos tecnológicos) para el funcionamiento de la UAEOS.</t>
    </r>
  </si>
  <si>
    <r>
      <rPr>
        <sz val="10"/>
        <color rgb="FFFF0000"/>
        <rFont val="Arial Narrow"/>
        <family val="2"/>
      </rPr>
      <t>Posibilidad de perdida</t>
    </r>
    <r>
      <rPr>
        <sz val="10"/>
        <color theme="1"/>
        <rFont val="Arial Narrow"/>
        <family val="2"/>
      </rPr>
      <t xml:space="preserve"> reputacional y económica , </t>
    </r>
    <r>
      <rPr>
        <sz val="10"/>
        <color rgb="FFFF0000"/>
        <rFont val="Arial Narrow"/>
        <family val="2"/>
      </rPr>
      <t>debido</t>
    </r>
    <r>
      <rPr>
        <sz val="10"/>
        <color theme="1"/>
        <rFont val="Arial Narrow"/>
        <family val="2"/>
      </rPr>
      <t xml:space="preserve"> a la no contratación de los procesos indispensables (mantenimiento preventivo y correctivo de hardware y software, obsolescencia de equipos tecnológicos) para el funcionamiento de la UAEOS.</t>
    </r>
  </si>
  <si>
    <t xml:space="preserve">Seguimiento  a los procesos de contratación del Grupo TICS conforme al Plan Anual de Adquisiciones </t>
  </si>
  <si>
    <t>Coordinador Grupo de Tecnologías de la Información</t>
  </si>
  <si>
    <t>Interrupción o fallas en los suministros de servicios (energía eléctrica, internet, y desastres naturales)</t>
  </si>
  <si>
    <r>
      <rPr>
        <sz val="10"/>
        <color rgb="FFFF0000"/>
        <rFont val="Arial Narrow"/>
        <family val="2"/>
      </rPr>
      <t>Debido</t>
    </r>
    <r>
      <rPr>
        <sz val="10"/>
        <rFont val="Arial Narrow"/>
        <family val="2"/>
      </rPr>
      <t xml:space="preserve"> a un inadecuado manejo y mantenimiento de los equipos, fallas por factores internos o externos (Falta de cuidado en la manipulación y cuidado de equipos por personal de mantenimiento y funcionarios en general, suministro de energía eléctrica, fallas en internet, desastre natural, equipos obsoletos, o adecuaciones físicas  de infraestructura no planeadas).</t>
    </r>
  </si>
  <si>
    <r>
      <rPr>
        <sz val="10"/>
        <color rgb="FFFF0000"/>
        <rFont val="Arial Narrow"/>
        <family val="2"/>
      </rPr>
      <t xml:space="preserve">Posibilidad </t>
    </r>
    <r>
      <rPr>
        <sz val="10"/>
        <rFont val="Arial Narrow"/>
        <family val="2"/>
      </rPr>
      <t xml:space="preserve">de perdida económica y reputacional, </t>
    </r>
    <r>
      <rPr>
        <sz val="10"/>
        <color rgb="FFFF0000"/>
        <rFont val="Arial Narrow"/>
        <family val="2"/>
      </rPr>
      <t>debido</t>
    </r>
    <r>
      <rPr>
        <sz val="10"/>
        <rFont val="Arial Narrow"/>
        <family val="2"/>
      </rPr>
      <t xml:space="preserve"> a un inadecuado manejo y mantenimiento de los equipos, fallas por factores internos o externos (Falta de cuidado en la manipulación y cuidado de equipos por personal de mantenimiento y funcionarios en general, suministro de energía eléctrica, fallas en internet, desastre natural, equipos obsoletos, o adecuaciones físicas  de infraestructura no planeadas).</t>
    </r>
  </si>
  <si>
    <t>Ejecutar plan de mantenimiento de software y hardware</t>
  </si>
  <si>
    <t>No contar con protocolos de seguridad informática, herramientas y aplicaciones de seguridad perimetral.</t>
  </si>
  <si>
    <r>
      <rPr>
        <sz val="10"/>
        <color rgb="FFFF0000"/>
        <rFont val="Arial Narrow"/>
        <family val="2"/>
      </rPr>
      <t>Debido</t>
    </r>
    <r>
      <rPr>
        <sz val="10"/>
        <rFont val="Arial Narrow"/>
        <family val="2"/>
      </rPr>
      <t xml:space="preserve">  a uso de software sin licencia, a fallas en la seguridad informática, de sus redes y bases de datos por manejo de personal no autorizado.</t>
    </r>
  </si>
  <si>
    <r>
      <rPr>
        <sz val="10"/>
        <color rgb="FFFF0000"/>
        <rFont val="Arial Narrow"/>
        <family val="2"/>
      </rPr>
      <t>Posibilidad</t>
    </r>
    <r>
      <rPr>
        <sz val="10"/>
        <color theme="1"/>
        <rFont val="Arial Narrow"/>
        <family val="2"/>
      </rPr>
      <t xml:space="preserve"> de perdida económica y reputacional, </t>
    </r>
    <r>
      <rPr>
        <sz val="10"/>
        <color rgb="FFFF0000"/>
        <rFont val="Arial Narrow"/>
        <family val="2"/>
      </rPr>
      <t>debido</t>
    </r>
    <r>
      <rPr>
        <sz val="10"/>
        <color theme="1"/>
        <rFont val="Arial Narrow"/>
        <family val="2"/>
      </rPr>
      <t xml:space="preserve"> a uso de software sin licencia, </t>
    </r>
    <r>
      <rPr>
        <sz val="10"/>
        <color theme="1"/>
        <rFont val="Arial Narrow"/>
        <family val="2"/>
      </rPr>
      <t>a fallas en la seguridad informática, de sus redes y bases de datos por manejo de personal no autorizado.</t>
    </r>
  </si>
  <si>
    <t>Coordinador Grupo de Tecnologías de la Información y el Supervisor del contrato designado</t>
  </si>
  <si>
    <t>Coordinador Grupo de Tecnologías de la Información y el Profesional Especializado</t>
  </si>
  <si>
    <r>
      <rPr>
        <sz val="10"/>
        <color rgb="FFFF0000"/>
        <rFont val="Arial Narrow"/>
        <family val="2"/>
      </rPr>
      <t>Debido</t>
    </r>
    <r>
      <rPr>
        <sz val="10"/>
        <color theme="1"/>
        <rFont val="Arial Narrow"/>
        <family val="2"/>
      </rPr>
      <t xml:space="preserve"> a procesos de contratación direccionados, con violación a las disposiciones existentes que regulan desde la selección objetiva, la existencia de conflictos de intereses entre el funcionario público, el adjudicante, el adjudicatario y el supervisor de un contrato o convenio, con intereses propios o a favor de particulares.
</t>
    </r>
  </si>
  <si>
    <r>
      <rPr>
        <sz val="10"/>
        <color rgb="FFFF0000"/>
        <rFont val="Arial Narrow"/>
        <family val="2"/>
      </rPr>
      <t>Posibilidad de perdida</t>
    </r>
    <r>
      <rPr>
        <sz val="10"/>
        <color theme="1"/>
        <rFont val="Arial Narrow"/>
        <family val="2"/>
      </rPr>
      <t xml:space="preserve"> reputacional y económica, </t>
    </r>
    <r>
      <rPr>
        <sz val="10"/>
        <color rgb="FFFF0000"/>
        <rFont val="Arial Narrow"/>
        <family val="2"/>
      </rPr>
      <t>debido</t>
    </r>
    <r>
      <rPr>
        <sz val="10"/>
        <color theme="1"/>
        <rFont val="Arial Narrow"/>
        <family val="2"/>
      </rPr>
      <t xml:space="preserve"> a procesos de contratación direccionados, con violación a las disposiciones existentes que regulan desde la selección objetiva, la existencia de conflictos de intereses entre el funcionario público, el adjudicante, el adjudicatario y el supervisor de un contrato o convenio, con intereses propios o a favor de particulares.
</t>
    </r>
  </si>
  <si>
    <t>Revisar Plan anual de adquisiciones frente a solicitudes de procesos de contratación.</t>
  </si>
  <si>
    <t>Interés particular del supervisor en la entrega del cumplido a satisfacción sin el lleno de los requisitos contractuales.</t>
  </si>
  <si>
    <r>
      <rPr>
        <sz val="10"/>
        <color rgb="FFFF0000"/>
        <rFont val="Arial Narrow"/>
        <family val="2"/>
      </rPr>
      <t>Posibilidad de perdida</t>
    </r>
    <r>
      <rPr>
        <sz val="10"/>
        <color theme="1"/>
        <rFont val="Arial Narrow"/>
        <family val="2"/>
      </rPr>
      <t xml:space="preserve"> reputacional y económica, </t>
    </r>
    <r>
      <rPr>
        <sz val="10"/>
        <color rgb="FFFF0000"/>
        <rFont val="Arial Narrow"/>
        <family val="2"/>
      </rPr>
      <t>debido</t>
    </r>
    <r>
      <rPr>
        <sz val="10"/>
        <color theme="1"/>
        <rFont val="Arial Narrow"/>
        <family val="2"/>
      </rPr>
      <t xml:space="preserve"> a Informes de supervisión y recibos a satisfacción sin el cumplimiento de los requisitos y obligaciones contractuales</t>
    </r>
  </si>
  <si>
    <t>Satisfacer un interés particular de carácter económico, de prestigio o de notoriedad.</t>
  </si>
  <si>
    <r>
      <rPr>
        <sz val="10"/>
        <color rgb="FFFF0000"/>
        <rFont val="Arial Narrow"/>
        <family val="2"/>
      </rPr>
      <t>Debido</t>
    </r>
    <r>
      <rPr>
        <sz val="10"/>
        <color theme="1"/>
        <rFont val="Arial Narrow"/>
        <family val="2"/>
      </rPr>
      <t xml:space="preserve"> a vínculos de parentesco, consanguíneo, civil, o legal entre un contratista y su supervisor.</t>
    </r>
  </si>
  <si>
    <r>
      <rPr>
        <sz val="10"/>
        <color rgb="FFFF0000"/>
        <rFont val="Arial Narrow"/>
        <family val="2"/>
      </rPr>
      <t>Posibilidad de perdida</t>
    </r>
    <r>
      <rPr>
        <sz val="10"/>
        <color theme="1"/>
        <rFont val="Arial Narrow"/>
        <family val="2"/>
      </rPr>
      <t xml:space="preserve"> reputacional, </t>
    </r>
    <r>
      <rPr>
        <sz val="10"/>
        <color rgb="FFFF0000"/>
        <rFont val="Arial Narrow"/>
        <family val="2"/>
      </rPr>
      <t>debido</t>
    </r>
    <r>
      <rPr>
        <sz val="10"/>
        <rFont val="Arial Narrow"/>
        <family val="2"/>
      </rPr>
      <t xml:space="preserve"> a vínculos de parentesco, consanguíneo, civil, o legal entre un contratista y su supervisor o en acciones que insidan directamente en su configuración.</t>
    </r>
  </si>
  <si>
    <t>Efectuar consulta ante el aplicativo de la Procuraduría General de la Nación, en el que permita a la UAEOS conocer si el futuro cooperante o contratista se encuentra incurso en causal de inhabilidad o incompatibilidad. 
Solicitar a los futuros cooperantes o contratistas, declaración de no encontrarse incursos en causal de inhabilidad o incompatibilidad sobreviniente frente a directivos y funcionarios públicos que participan en  un proceso contractual al interior de la UAEOS.</t>
  </si>
  <si>
    <t>Solicitar a los futuros contratistas y/o supervisores de contratos y/o convenios de la UAEOS, declaración de estar incurso o no en causal de conflicto de intereses, frente al futuro contratista o cooperante.</t>
  </si>
  <si>
    <t>Validación y verificación de hojas de vida de los apoderados judiciales Consejo Superior de la Judicatura.</t>
  </si>
  <si>
    <t>PQRDS resueltas en los términos de Ley</t>
  </si>
  <si>
    <r>
      <rPr>
        <sz val="11"/>
        <color rgb="FFFF0000"/>
        <rFont val="Arial Narrow"/>
        <family val="2"/>
      </rPr>
      <t>Debido</t>
    </r>
    <r>
      <rPr>
        <sz val="11"/>
        <color theme="1"/>
        <rFont val="Arial Narrow"/>
        <family val="2"/>
      </rPr>
      <t xml:space="preserve"> a vínculos de parentesco, consanguíneo, civil, o legal entre un apoderado judicial y la parte demandante o demandada en acciones que insidan directamente en su configuración.</t>
    </r>
  </si>
  <si>
    <r>
      <rPr>
        <sz val="11"/>
        <color rgb="FFFF0000"/>
        <rFont val="Arial Narrow"/>
        <family val="2"/>
      </rPr>
      <t>Posibilidad</t>
    </r>
    <r>
      <rPr>
        <sz val="11"/>
        <color theme="1"/>
        <rFont val="Arial Narrow"/>
        <family val="2"/>
      </rPr>
      <t xml:space="preserve"> de perdida reputacional, </t>
    </r>
    <r>
      <rPr>
        <sz val="11"/>
        <color rgb="FFFF0000"/>
        <rFont val="Arial Narrow"/>
        <family val="2"/>
      </rPr>
      <t>debido</t>
    </r>
    <r>
      <rPr>
        <sz val="11"/>
        <color theme="1"/>
        <rFont val="Arial Narrow"/>
        <family val="2"/>
      </rPr>
      <t xml:space="preserve"> a vínculos de parentesco, consanguíneo, civil, o legal entre un apoderado judicial y la parte demandante o demandada en acciones que insidan directamente en su configuración.</t>
    </r>
  </si>
  <si>
    <t xml:space="preserve">La prestación de un servicio o producto no conforme contrario con los criterios establecidos para la prestación de un servicio o producto con los estándares de calidad y/o a los términos o condiciones establecidas contractualmente. </t>
  </si>
  <si>
    <r>
      <t>Debido</t>
    </r>
    <r>
      <rPr>
        <sz val="10"/>
        <rFont val="Arial Narrow"/>
        <family val="2"/>
      </rPr>
      <t xml:space="preserve"> que no se tuvo en cuenta los criterios establecidos para determinar el producto o servicio no conforme y/o al incumplimiento de característica o productos acordados, u otro que se definió en las condiciones y términos establecidos contractualmente.</t>
    </r>
  </si>
  <si>
    <r>
      <rPr>
        <sz val="10"/>
        <color rgb="FFFF0000"/>
        <rFont val="Arial Narrow"/>
        <family val="2"/>
      </rPr>
      <t>Posibilidad de perdida</t>
    </r>
    <r>
      <rPr>
        <sz val="10"/>
        <color theme="1"/>
        <rFont val="Arial Narrow"/>
        <family val="2"/>
      </rPr>
      <t xml:space="preserve"> reputacional y económica por presencia de un producto o servicio no conforme,  en la producción o prestación de servicios al sector solidario, </t>
    </r>
    <r>
      <rPr>
        <sz val="10"/>
        <color rgb="FFFF0000"/>
        <rFont val="Arial Narrow"/>
        <family val="2"/>
      </rPr>
      <t>debido</t>
    </r>
    <r>
      <rPr>
        <sz val="10"/>
        <color theme="1"/>
        <rFont val="Arial Narrow"/>
        <family val="2"/>
      </rPr>
      <t xml:space="preserve"> que no se tuvo en cuenta los criterios establecidos para determinar el producto o servicio no conforme y/o al incumplimiento de característica o productos acordados, u otro que se definió en las condiciones y términos establecidos contractualmente.</t>
    </r>
  </si>
  <si>
    <t>El líder responsable del proceso respectivo donde se presta el servicio o producto, verificará el cumplimiento de las característica y criterios establecidos para la conformidad de los productos o servicios de la Unidad.</t>
  </si>
  <si>
    <t>El Director Técnico del área donde se lleva a cavo la prestación del producto o servicio respectivo, validará el cumplimiento de los requisitos, características y criterios establecidos para la conformidad de los productos o servicios de la Unidad.</t>
  </si>
  <si>
    <r>
      <rPr>
        <sz val="10"/>
        <color rgb="FFFF0000"/>
        <rFont val="Arial Narrow"/>
        <family val="2"/>
      </rPr>
      <t>Po</t>
    </r>
    <r>
      <rPr>
        <sz val="10"/>
        <color theme="1"/>
        <rFont val="Arial Narrow"/>
        <family val="2"/>
      </rPr>
      <t>r quejas o reclamos de la ciudadanía en general o sanciones por entes de control de índole administrativo o disciplinario.</t>
    </r>
  </si>
  <si>
    <r>
      <rPr>
        <sz val="10"/>
        <color rgb="FFFF0000"/>
        <rFont val="Arial Narrow"/>
        <family val="2"/>
      </rPr>
      <t>Debido</t>
    </r>
    <r>
      <rPr>
        <sz val="10"/>
        <rFont val="Arial Narrow"/>
        <family val="2"/>
      </rPr>
      <t xml:space="preserve"> a fallas en el aseguramiento de los documentos que se encuentran disponible para el uso de los funcionarios o para consulta de la ciudadanía en general. </t>
    </r>
    <r>
      <rPr>
        <sz val="10"/>
        <color theme="1"/>
        <rFont val="Arial Narrow"/>
        <family val="2"/>
      </rPr>
      <t xml:space="preserve">
 </t>
    </r>
  </si>
  <si>
    <r>
      <rPr>
        <sz val="10"/>
        <color rgb="FFFF0000"/>
        <rFont val="Arial Narrow"/>
        <family val="2"/>
      </rPr>
      <t>Posibilidad de perdida</t>
    </r>
    <r>
      <rPr>
        <sz val="10"/>
        <color theme="1"/>
        <rFont val="Arial Narrow"/>
        <family val="2"/>
      </rPr>
      <t xml:space="preserve"> reputacional por el uso de un documento desactualizado o obsoleto en la gestión interna o para la prestación de un servicio o producto de la Unidad. </t>
    </r>
    <r>
      <rPr>
        <sz val="10"/>
        <color rgb="FFFF0000"/>
        <rFont val="Arial Narrow"/>
        <family val="2"/>
      </rPr>
      <t>Debido</t>
    </r>
    <r>
      <rPr>
        <sz val="10"/>
        <color theme="1"/>
        <rFont val="Arial Narrow"/>
        <family val="2"/>
      </rPr>
      <t xml:space="preserve"> a fallas en el aseguramiento de los criterios del producto o servicio no conforme documentos que se encuentran disponible para el uso de los funcionarios o para consulta de la ciudadanía en general. </t>
    </r>
  </si>
  <si>
    <t xml:space="preserve">El líder de proceso responsable de actualizar y socializar los documentos aprobados, realizará el aseguramiento de los documentos que se encuentran disponible para el uso de los funcionarios o para consulta de la ciudadanía en general. </t>
  </si>
  <si>
    <t xml:space="preserve">El profesional responsable de revisión y actualización de documentos, verificará que la última versión vigente se encuentre disponible para el uso de los funcionarios o para consulta de la ciudadanía en general. </t>
  </si>
  <si>
    <r>
      <rPr>
        <sz val="10"/>
        <color rgb="FFFF0000"/>
        <rFont val="Arial Narrow"/>
        <family val="2"/>
      </rPr>
      <t>Posibilidad de incurri</t>
    </r>
    <r>
      <rPr>
        <sz val="10"/>
        <color theme="1"/>
        <rFont val="Arial Narrow"/>
        <family val="2"/>
      </rPr>
      <t>r en perdida repuacional y económica</t>
    </r>
  </si>
  <si>
    <t>Asignación de apoderados judiciales con verificación por proceso, del régimen de inhabilidades e incompatibilidades y conflicto de interés</t>
  </si>
  <si>
    <r>
      <rPr>
        <sz val="10"/>
        <color rgb="FFFF0000"/>
        <rFont val="Arial Narrow"/>
        <family val="2"/>
      </rPr>
      <t>Debido</t>
    </r>
    <r>
      <rPr>
        <sz val="10"/>
        <rFont val="Arial Narrow"/>
        <family val="2"/>
      </rPr>
      <t xml:space="preserve"> a la no atención de observaciones, recomendaciones o hallazgos producto de evaluaciones, autoevaluaciones y auditorias por parte de fuentes internas o externas en la medición del desempeño institucional.</t>
    </r>
  </si>
  <si>
    <r>
      <rPr>
        <sz val="10"/>
        <color rgb="FFFF0000"/>
        <rFont val="Arial Narrow"/>
        <family val="2"/>
      </rPr>
      <t>Posibilidad</t>
    </r>
    <r>
      <rPr>
        <sz val="10"/>
        <color theme="1"/>
        <rFont val="Arial Narrow"/>
        <family val="2"/>
      </rPr>
      <t xml:space="preserve"> de incurrir en perdida económica por deficiencia en la gestión integral en todas áreas de la Unidad, generada por incumplimiento de realizar oportunidades de mejoramiento, </t>
    </r>
    <r>
      <rPr>
        <sz val="10"/>
        <color rgb="FFFF0000"/>
        <rFont val="Arial Narrow"/>
        <family val="2"/>
      </rPr>
      <t>debido</t>
    </r>
    <r>
      <rPr>
        <sz val="10"/>
        <rFont val="Arial Narrow"/>
        <family val="2"/>
      </rPr>
      <t xml:space="preserve"> a la no atención de observaciones, recomendaciones o hallazgos producto de evaluaciones, autoevaluaciones y auditorias por parte de fuentes internas o externas en la medición del desempeño institucional FURAG.</t>
    </r>
  </si>
  <si>
    <t>El líder de proceso y su equipo adelantaran revisión general periódica de la documentación y herramientas disponibles para el desempeño, así mismo revisará y atenderá las recomendaciones, observaciones y hallazgos provenientes de evaluaciones internas o externas, como también las sugerencias de los ciudadanos, con el fin de adelantar los planes de mejoramiento y las acciones necesarias que den respuesta a los hallazgos y que respondan a éstas.</t>
  </si>
  <si>
    <t xml:space="preserve">El profesional líder del Proceso de Mejoramiento, realizará seguimientos conjuntos con los líderes de procesos de la entidad, de forma periódica, de las oportunidades de mejora, observaciones, recomendaciones y hallazgos provenientes de diferentes fuentes, con el fin que se implementen o se realicen acciones de mejora con el fin de atender la gestión institucional. 
</t>
  </si>
  <si>
    <t>Recibimiento de dadivas por parte de un funcionario de la oficina de Control Interno para alterar el informe de auditoria.</t>
  </si>
  <si>
    <r>
      <rPr>
        <sz val="10"/>
        <color rgb="FFFF0000"/>
        <rFont val="Arial Narrow"/>
        <family val="2"/>
      </rPr>
      <t>Debido</t>
    </r>
    <r>
      <rPr>
        <sz val="10"/>
        <color theme="1"/>
        <rFont val="Arial Narrow"/>
        <family val="2"/>
      </rPr>
      <t xml:space="preserve"> a hallazgos con presuntas incidencias fiscales, penales y disciplinarias  que no sean reportados por la Oficina de Control Interno en las auditorias de evaluación independiente.</t>
    </r>
  </si>
  <si>
    <r>
      <rPr>
        <sz val="10"/>
        <color rgb="FFFF0000"/>
        <rFont val="Arial Narrow"/>
        <family val="2"/>
      </rPr>
      <t xml:space="preserve">Posibilidad </t>
    </r>
    <r>
      <rPr>
        <sz val="10"/>
        <rFont val="Arial Narrow"/>
        <family val="2"/>
      </rPr>
      <t xml:space="preserve">de perdida reputacional </t>
    </r>
    <r>
      <rPr>
        <sz val="10"/>
        <color theme="1"/>
        <rFont val="Arial Narrow"/>
        <family val="2"/>
      </rPr>
      <t xml:space="preserve"> </t>
    </r>
    <r>
      <rPr>
        <sz val="10"/>
        <color rgb="FFFF0000"/>
        <rFont val="Arial Narrow"/>
        <family val="2"/>
      </rPr>
      <t xml:space="preserve">debido </t>
    </r>
    <r>
      <rPr>
        <sz val="10"/>
        <color theme="1"/>
        <rFont val="Arial Narrow"/>
        <family val="2"/>
      </rPr>
      <t xml:space="preserve"> a hallazgos con presuntas incidencias fiscales, penales y disciplinarias  que no sean reportados por la Oficina de Control Interno en las auditorias de evaluación independiente.</t>
    </r>
  </si>
  <si>
    <t>Los informes emitidos por la Oficina de Control Interno, serán presentados ante los miembros de Comité Institucional de Coordinación de Control Interno para su conocimiento.</t>
  </si>
  <si>
    <t>Posibilidad de perdida reputacional</t>
  </si>
  <si>
    <t>Suministro de la información  solicitada del proceso de forma extemporáneamente o no entregada.</t>
  </si>
  <si>
    <t>Suscripción de acta de apertura a los procesos de evaluación independiente, incluyendo el compromiso por parte de los líderes de proceso, de suministrar la información necesaria y requerida.</t>
  </si>
  <si>
    <r>
      <rPr>
        <sz val="10"/>
        <color rgb="FFFF0000"/>
        <rFont val="Arial Narrow"/>
        <family val="2"/>
      </rPr>
      <t>Debido</t>
    </r>
    <r>
      <rPr>
        <sz val="10"/>
        <color theme="1"/>
        <rFont val="Arial Narrow"/>
        <family val="2"/>
      </rPr>
      <t xml:space="preserve">  a que no se tienen en cuenta las recomendaciones hechas por la Oficina de Control Interno y su oportuna implementación en los diferentes procesos</t>
    </r>
  </si>
  <si>
    <t xml:space="preserve">Acompañamiento técnico  a las organizaciones solidarias  durante los cuatro años que dura cada proceso .haciendo actualización cada año. </t>
  </si>
  <si>
    <t xml:space="preserve"> Alcance de cobertura  para atender a las organizaciones solidarias </t>
  </si>
  <si>
    <r>
      <rPr>
        <sz val="10"/>
        <color rgb="FFFF0000"/>
        <rFont val="Arial Narrow"/>
        <family val="2"/>
      </rPr>
      <t>Debido</t>
    </r>
    <r>
      <rPr>
        <sz val="10"/>
        <rFont val="Arial Narrow"/>
        <family val="2"/>
      </rPr>
      <t xml:space="preserve"> a la falta criterios y de herramientas para recolección, validación y procesamiento de la información</t>
    </r>
  </si>
  <si>
    <r>
      <rPr>
        <sz val="10"/>
        <color rgb="FFFF0000"/>
        <rFont val="Arial Narrow"/>
        <family val="2"/>
      </rPr>
      <t>Posibilidad de perdida</t>
    </r>
    <r>
      <rPr>
        <sz val="10"/>
        <color theme="1"/>
        <rFont val="Arial Narrow"/>
        <family val="2"/>
      </rPr>
      <t xml:space="preserve"> reputacional y económica por ausencia de información que permita realizar el procesamiento y análisis de las operaciones estadísticas que permitan generar informes o reportes oportunos y adecuados para la toma de decisiones por parte de la Alta Dirección, </t>
    </r>
    <r>
      <rPr>
        <sz val="10"/>
        <color rgb="FFFF0000"/>
        <rFont val="Arial Narrow"/>
        <family val="2"/>
      </rPr>
      <t>debido</t>
    </r>
    <r>
      <rPr>
        <sz val="10"/>
        <color theme="1"/>
        <rFont val="Arial Narrow"/>
        <family val="2"/>
      </rPr>
      <t xml:space="preserve"> a la falta criterios y de herramientas para recolección, validación y procesamiento de la información</t>
    </r>
  </si>
  <si>
    <r>
      <rPr>
        <sz val="11"/>
        <color rgb="FFFF0000"/>
        <rFont val="Arial Narrow"/>
        <family val="2"/>
      </rPr>
      <t>Posibilidad de incurrir</t>
    </r>
    <r>
      <rPr>
        <sz val="11"/>
        <color theme="1"/>
        <rFont val="Arial Narrow"/>
        <family val="2"/>
      </rPr>
      <t xml:space="preserve"> en perdida reputacional y económica</t>
    </r>
  </si>
  <si>
    <r>
      <t>Debido</t>
    </r>
    <r>
      <rPr>
        <sz val="10"/>
        <rFont val="Arial Narrow"/>
        <family val="2"/>
      </rPr>
      <t xml:space="preserve">  a la utilización indebida de información privilegiada para satisfacer un interés particular o favorecimiento de un tercero.</t>
    </r>
  </si>
  <si>
    <r>
      <rPr>
        <sz val="10"/>
        <color rgb="FFFF0000"/>
        <rFont val="Arial Narrow"/>
        <family val="2"/>
      </rPr>
      <t>Posibilidad</t>
    </r>
    <r>
      <rPr>
        <sz val="10"/>
        <color theme="1"/>
        <rFont val="Arial Narrow"/>
        <family val="2"/>
      </rPr>
      <t xml:space="preserve"> de perdida reputacional y económica, por manipulación de las bases de datos de operaciones estadísticas, </t>
    </r>
    <r>
      <rPr>
        <sz val="10"/>
        <color rgb="FFFF0000"/>
        <rFont val="Arial Narrow"/>
        <family val="2"/>
      </rPr>
      <t>debido</t>
    </r>
    <r>
      <rPr>
        <sz val="10"/>
        <rFont val="Arial Narrow"/>
        <family val="2"/>
      </rPr>
      <t xml:space="preserve"> a la utilización indebida de información privilegiada</t>
    </r>
    <r>
      <rPr>
        <sz val="10"/>
        <color theme="1"/>
        <rFont val="Arial Narrow"/>
        <family val="2"/>
      </rPr>
      <t xml:space="preserve"> para satisfacer un interés particular o favorecimiento de un tercero.</t>
    </r>
  </si>
  <si>
    <t>Mesa de trabajo con cooperantes y/o contratistas/ investigadores/ para socializar los referentes doctrinales institucionales.</t>
  </si>
  <si>
    <t>Realizar mesa de trabajo con cooperantes y/o contratistas/ investigadores/ para socializar los referentes doctrinales institucionales.</t>
  </si>
  <si>
    <t>Socializar los requisitos asociados al procedimiento de emisión de certificados de procesos de formación desarrollados por la Caeos</t>
  </si>
  <si>
    <t>Divulgar internamente los requisitos asociados al procedimiento de emisión de certificados de procesos de formación desarrollados por la Caeos</t>
  </si>
  <si>
    <t>No contar o desconocer  lineamientos para la formulación estratégica institucional</t>
  </si>
  <si>
    <r>
      <rPr>
        <sz val="10"/>
        <color rgb="FFFF0000"/>
        <rFont val="Arial Narrow"/>
        <family val="2"/>
      </rPr>
      <t>Debido</t>
    </r>
    <r>
      <rPr>
        <sz val="10"/>
        <rFont val="Arial Narrow"/>
        <family val="2"/>
      </rPr>
      <t xml:space="preserve">  a que no se actualiza o socializa el proceso de Pensamiento y Direccionamiento estratégico </t>
    </r>
  </si>
  <si>
    <r>
      <rPr>
        <sz val="11"/>
        <color rgb="FFFF0000"/>
        <rFont val="Arial Narrow"/>
        <family val="2"/>
      </rPr>
      <t>Debido</t>
    </r>
    <r>
      <rPr>
        <sz val="11"/>
        <color theme="1"/>
        <rFont val="Arial Narrow"/>
        <family val="2"/>
      </rPr>
      <t xml:space="preserve"> a desarrollos investigativos que no se alinean a los referentes doctrinales institucionales</t>
    </r>
  </si>
  <si>
    <r>
      <rPr>
        <sz val="10"/>
        <color rgb="FFFF0000"/>
        <rFont val="Arial Narrow"/>
        <family val="2"/>
      </rPr>
      <t>Posibilidad de perdida</t>
    </r>
    <r>
      <rPr>
        <sz val="10"/>
        <color theme="1"/>
        <rFont val="Arial Narrow"/>
        <family val="2"/>
      </rPr>
      <t xml:space="preserve"> económica y reputacional, </t>
    </r>
    <r>
      <rPr>
        <sz val="10"/>
        <color rgb="FFFF0000"/>
        <rFont val="Arial Narrow"/>
        <family val="2"/>
      </rPr>
      <t>debido</t>
    </r>
    <r>
      <rPr>
        <sz val="10"/>
        <color theme="1"/>
        <rFont val="Arial Narrow"/>
        <family val="2"/>
      </rPr>
      <t xml:space="preserve"> a organizaciones solidarias que no son perdurables y sostenibles en el tiempo.</t>
    </r>
  </si>
  <si>
    <r>
      <rPr>
        <sz val="11"/>
        <color rgb="FFFF0000"/>
        <rFont val="Arial Narrow"/>
        <family val="2"/>
      </rPr>
      <t>Debido a</t>
    </r>
    <r>
      <rPr>
        <sz val="11"/>
        <color theme="1"/>
        <rFont val="Arial Narrow"/>
        <family val="2"/>
      </rPr>
      <t xml:space="preserve">   presupuesto insuficiente  </t>
    </r>
  </si>
  <si>
    <r>
      <rPr>
        <sz val="11"/>
        <color rgb="FFFF0000"/>
        <rFont val="Arial Narrow"/>
        <family val="2"/>
      </rPr>
      <t>Posibilidad de perdida</t>
    </r>
    <r>
      <rPr>
        <sz val="11"/>
        <color theme="1"/>
        <rFont val="Arial Narrow"/>
        <family val="2"/>
      </rPr>
      <t xml:space="preserve"> reputacional  Debido a  presupuesto insuficiente  </t>
    </r>
  </si>
  <si>
    <t>Enero 1 de 2022</t>
  </si>
  <si>
    <t>Junio 30
Agosto 31
Diciembre 31</t>
  </si>
  <si>
    <t>GFI 02</t>
  </si>
  <si>
    <t>GFI 03</t>
  </si>
  <si>
    <t>GFI 04</t>
  </si>
  <si>
    <t>Información que se presenta y alimenta el sistema es errada o se presenta por registros automaticos parametrizados..</t>
  </si>
  <si>
    <r>
      <rPr>
        <sz val="10"/>
        <color rgb="FFFF0000"/>
        <rFont val="Arial Narrow"/>
        <family val="2"/>
      </rPr>
      <t>Debido</t>
    </r>
    <r>
      <rPr>
        <sz val="10"/>
        <color theme="1"/>
        <rFont val="Arial Narrow"/>
        <family val="2"/>
      </rPr>
      <t xml:space="preserve"> a saldos de cuentas contables inconsistentes.</t>
    </r>
  </si>
  <si>
    <r>
      <rPr>
        <sz val="10"/>
        <color rgb="FFFF0000"/>
        <rFont val="Arial Narrow"/>
        <family val="2"/>
      </rPr>
      <t>Posibilidad</t>
    </r>
    <r>
      <rPr>
        <sz val="10"/>
        <color theme="1"/>
        <rFont val="Arial Narrow"/>
        <family val="2"/>
      </rPr>
      <t xml:space="preserve"> de perdida económica y reputacional </t>
    </r>
    <r>
      <rPr>
        <sz val="10"/>
        <color rgb="FFFF0000"/>
        <rFont val="Arial Narrow"/>
        <family val="2"/>
      </rPr>
      <t>debido a</t>
    </r>
    <r>
      <rPr>
        <sz val="10"/>
        <color theme="1"/>
        <rFont val="Arial Narrow"/>
        <family val="2"/>
      </rPr>
      <t xml:space="preserve"> saldos de cuentas contables inconsistentes.</t>
    </r>
  </si>
  <si>
    <t>Revisar y analizar la información de SIIF nación para realizar registros contables adecuados con base en la normatividad vigente.</t>
  </si>
  <si>
    <t>Orientar los diferentes grupos que suministran la información contable para que presenten la realidad económica de la Entidad, conforme a lo establecido por el Manual de Políticas y Prácticas Contables de la Unidad, la normatividad vigente y el material de apoyo de SIIF Nación.</t>
  </si>
  <si>
    <t>Profesional Especializado, Contratista con funciones de contador, Técnico y auxiliar Grupo de Gestión Financiera</t>
  </si>
  <si>
    <t>Información presentada sin validación completa al momento de generarse la transmisión.</t>
  </si>
  <si>
    <r>
      <rPr>
        <sz val="10"/>
        <color rgb="FFFF0000"/>
        <rFont val="Arial Narrow"/>
        <family val="2"/>
      </rPr>
      <t>Debido</t>
    </r>
    <r>
      <rPr>
        <sz val="10"/>
        <color theme="1"/>
        <rFont val="Arial Narrow"/>
        <family val="2"/>
      </rPr>
      <t xml:space="preserve"> a inconsistencias en el reporte de información exogena y declaraciones tributarias.</t>
    </r>
  </si>
  <si>
    <r>
      <rPr>
        <sz val="10"/>
        <color rgb="FFFF0000"/>
        <rFont val="Arial Narrow"/>
        <family val="2"/>
      </rPr>
      <t>Posibilidad</t>
    </r>
    <r>
      <rPr>
        <sz val="10"/>
        <color theme="1"/>
        <rFont val="Arial Narrow"/>
        <family val="2"/>
      </rPr>
      <t xml:space="preserve"> de perdida economica y reputacional </t>
    </r>
    <r>
      <rPr>
        <sz val="10"/>
        <color rgb="FFFF0000"/>
        <rFont val="Arial Narrow"/>
        <family val="2"/>
      </rPr>
      <t>debido</t>
    </r>
    <r>
      <rPr>
        <sz val="10"/>
        <color theme="1"/>
        <rFont val="Arial Narrow"/>
        <family val="2"/>
      </rPr>
      <t xml:space="preserve"> a inconsistencias en el reporte de información exogena y declaraciones tributarias.</t>
    </r>
  </si>
  <si>
    <t>Revisar y conciliar la información exogena a reportar contra los saldos acumulados contables al cierre del periodo fiscal.</t>
  </si>
  <si>
    <t>Verificar que la información sea consistente antes de generar la trasmisión, con dos (2) dias como mínimo de antelación a la fecha de vencimiento de su presentación.</t>
  </si>
  <si>
    <t>Profesional Especializado Grado 13 y Contratista de apoyo a los medios magnéticos.</t>
  </si>
  <si>
    <t>Selección del beneficiario final sin verificar.</t>
  </si>
  <si>
    <r>
      <rPr>
        <sz val="10"/>
        <color rgb="FFFF0000"/>
        <rFont val="Arial Narrow"/>
        <family val="2"/>
      </rPr>
      <t>Debido</t>
    </r>
    <r>
      <rPr>
        <sz val="10"/>
        <color theme="1"/>
        <rFont val="Arial Narrow"/>
        <family val="2"/>
      </rPr>
      <t xml:space="preserve"> a errada selección del beneficiario con traspaso a pagaduría, de acuerdo a los pagos establecidos a través de este medio.</t>
    </r>
  </si>
  <si>
    <r>
      <t xml:space="preserve">Posibilidad </t>
    </r>
    <r>
      <rPr>
        <sz val="10"/>
        <rFont val="Arial Narrow"/>
        <family val="2"/>
      </rPr>
      <t xml:space="preserve">de perdida reputacional </t>
    </r>
    <r>
      <rPr>
        <sz val="10"/>
        <color rgb="FFFF0000"/>
        <rFont val="Arial Narrow"/>
        <family val="2"/>
      </rPr>
      <t xml:space="preserve">debido </t>
    </r>
    <r>
      <rPr>
        <sz val="10"/>
        <rFont val="Arial Narrow"/>
        <family val="2"/>
      </rPr>
      <t>a errada selección del beneficiario con traspaso a pagaduría, de acuerdo a los pagos establecidos a través de este medio.</t>
    </r>
  </si>
  <si>
    <t>Revisar reporte de SIIF Nación de ordenes de pago no presupuestales.</t>
  </si>
  <si>
    <t>Verificar el tipo de beneficiario final</t>
  </si>
  <si>
    <t>Profesional Especializado Grado 13</t>
  </si>
  <si>
    <t>Todos los procesos</t>
  </si>
  <si>
    <t>Consolidar mapas de riesgos de todos los procesos de la Entidad.</t>
  </si>
  <si>
    <t>identificar los riesgos que se establecieron para cada uno de los procesos de la unidad, su valoración y tratamiento a través de controles, y su posterior seguimiento periodico.</t>
  </si>
  <si>
    <t>GSM 02</t>
  </si>
  <si>
    <t>GSM 01</t>
  </si>
  <si>
    <t>CFO 01</t>
  </si>
  <si>
    <t>CFO 02</t>
  </si>
  <si>
    <t>CFO 03</t>
  </si>
  <si>
    <t>GPP 01</t>
  </si>
  <si>
    <t>MAPA DE RIESGOS  2.022</t>
  </si>
  <si>
    <t>PROCESOS</t>
  </si>
  <si>
    <t>No. RIESGOS</t>
  </si>
  <si>
    <t>CALIFICACIÓN RIESGO RESIDUAL</t>
  </si>
  <si>
    <t>PROBAILIDAD</t>
  </si>
  <si>
    <t>IMPACTO</t>
  </si>
  <si>
    <t>ZONA DE RIESGO</t>
  </si>
  <si>
    <t>MODERADO</t>
  </si>
  <si>
    <t>BAJO</t>
  </si>
  <si>
    <t>ALTO</t>
  </si>
  <si>
    <t>EXTREMO</t>
  </si>
  <si>
    <t>TOTAL</t>
  </si>
  <si>
    <t>PENSAMIENTO Y DIRECCIONAMIENTO ESTRATÉGICO</t>
  </si>
  <si>
    <t>FOMENTO DE LAS ORGANIZACIONES SOLIDARIAS</t>
  </si>
  <si>
    <t>GESTIÓN DE PROGRAMAS Y PROYECTOS</t>
  </si>
  <si>
    <t>GESTIÓN DEL SEGUIMIENTO Y LA MEDICIÓN</t>
  </si>
  <si>
    <t>BAJA</t>
  </si>
  <si>
    <t>MODERADA</t>
  </si>
  <si>
    <t>ALTA</t>
  </si>
  <si>
    <t>EXTREMA</t>
  </si>
  <si>
    <t>GESTIÓN DEL CONOCIMIENTO</t>
  </si>
  <si>
    <t>SERVICIO AL CIUDADANO</t>
  </si>
  <si>
    <t>GESTIÓN HUMANA</t>
  </si>
  <si>
    <t>COMUNICACIÓN Y PRENSA</t>
  </si>
  <si>
    <t>GESTIÓN ADMINISTRATIVA</t>
  </si>
  <si>
    <t>GESTIÓN DOCUMENTAL</t>
  </si>
  <si>
    <t>GESTIÓN FINANCIERA</t>
  </si>
  <si>
    <t>GESTIÓN INFORMÁTICA</t>
  </si>
  <si>
    <t>GESTIÓN CONTRACTUAL</t>
  </si>
  <si>
    <t>GESTIÓN JURÍDICA</t>
  </si>
  <si>
    <t>GESTIÓN DEL MEJORAMIENTO</t>
  </si>
  <si>
    <t>GESTIÓN DEL CONTROL Y EVALUACIÓN</t>
  </si>
  <si>
    <t>TOTAL RIESGOS</t>
  </si>
  <si>
    <t>TOTAL % RIESGOS</t>
  </si>
  <si>
    <t>PROBABILIDAD</t>
  </si>
  <si>
    <t>RESPUESTA</t>
  </si>
  <si>
    <t>Asumir el riesgo</t>
  </si>
  <si>
    <t>Reducir el riesgo</t>
  </si>
  <si>
    <t>Compartir o transferir</t>
  </si>
  <si>
    <t>RIESGOS</t>
  </si>
  <si>
    <t>B: BAJA</t>
  </si>
  <si>
    <t>M: MODERADA</t>
  </si>
  <si>
    <t>A: ALTA</t>
  </si>
  <si>
    <t>E: EXTREMA</t>
  </si>
  <si>
    <t>GESTIÓN DE LA EDUCACIÓN SOLIDARIA</t>
  </si>
  <si>
    <t>GES 02</t>
  </si>
  <si>
    <t>GES 01</t>
  </si>
  <si>
    <t>UNIDAD ADMINISTRATIVA ESPECIAL DE ORGANIZACIONES SOLIDARIAS</t>
  </si>
  <si>
    <t>Líder Proceso</t>
  </si>
  <si>
    <t>Director Nacional</t>
  </si>
  <si>
    <t>Director Técnico Dirección de Desarrollo de las Organizaciones Solidarias</t>
  </si>
  <si>
    <t>Director de Investigación y Planeación</t>
  </si>
  <si>
    <t>Coordinador Grupo Educación e Investigaciones</t>
  </si>
  <si>
    <t>Coordinador Grupo de Comunicación y Prensa</t>
  </si>
  <si>
    <t>Coordinador Grupo de Gestión Administrativa</t>
  </si>
  <si>
    <t>Coordinador Grupo de Gestión Financiera</t>
  </si>
  <si>
    <t>Coordinador Grupo de Gestión Humana</t>
  </si>
  <si>
    <t>No. Riesgos</t>
  </si>
  <si>
    <t>RESUMEN MAPA DE RIESGOS 2022</t>
  </si>
  <si>
    <t>ZONA DE RIESGO RESIDUAL</t>
  </si>
  <si>
    <t>No. Riesgos de Corrupción</t>
  </si>
  <si>
    <t>Total No. Riesgos</t>
  </si>
  <si>
    <t>RESUMEN MAPA DE RIESGOS DE CORRUPCIÓN 2022</t>
  </si>
  <si>
    <t>Coordinador Grupo Tics</t>
  </si>
  <si>
    <t>Jefe de Oficina Asesora Jurídica</t>
  </si>
  <si>
    <t>Coordinador Grupo TICS</t>
  </si>
  <si>
    <t>Verificar la información de ejecución de los proyectos de inversión registrada en el SPI,  para establecer alertas en caso de presentar inconsistencias en la información reportada mensualmente.</t>
  </si>
  <si>
    <t>Profesional Especializado Grupo de Planeación y Estadística
Coordinador Grupo de Planeación y Estadística</t>
  </si>
  <si>
    <t>Acceso a la información de las bases de datos catalogadas como sensibles de las operaciones estadísticas, únicamente al personal autorizado: al Coordinador del Grupo de Planeación y Estadístico y al contratista encargado del procesamiento de las bases de datos estadisticos.</t>
  </si>
  <si>
    <t>Verificar que el procedimiento de Producto y Servicio no conforme describa las caracteristicas y criterios establecidos para la conformidad de los productos o servicios de la Unidad, y socializar a los lideres dicha información.</t>
  </si>
  <si>
    <t xml:space="preserve">Profesional Especializado Grado 17 Grupo de Planeación y Estadística. </t>
  </si>
  <si>
    <t>Revisar y gestionar la identificación de producto o servicio no conforme reportada porlos líderes de Proceso, de acuerdo con el Procedimiento de producto o Servicio no Conforme.</t>
  </si>
  <si>
    <t>Profesional Especializado Grado 17 Grupo de Planeación y Estadística. 
Coordinador Grupo de Planeación y Estadística.</t>
  </si>
  <si>
    <t xml:space="preserve">Director de Investigación y Planeación
Coordinador Grupo de Planeación y Estadística.
Profesional Especializado Grado 17 Grupo de Planeación y Estadística. </t>
  </si>
  <si>
    <t>Líderes de Procesos (1ra. Y 2da. Línea de defensa)
Profesional Especializado Grado 17 Grupo de Planeación y Estadística</t>
  </si>
  <si>
    <t xml:space="preserve">
De los 11 convenios suscritos en enero 2022, se presentaron   informes mensuales de avance contractual revisados con respectivas evidencias se realiza comites de seguimiento.
Se realiza seguimiento a las organizaciones intervenidas conforme la fase de intervención  del PIIM
 A 30 DE ABRIL/2021 l
 supervisiones
9-2021 CORPORACIÓN LEXCOM COLOMBIA - Dolly Alvarez B Recurso Ecopetrol, Uaeos recurso en especie
1 LA ASOCIACIÓN PRIMERAS DAMAS DE COLOMBIA- ASODAMAS- Ángela Bohórquez
2 CORPORACIÓN LEXCOM COLOMBIA John Jairo Rojas
3 ASOCIACION DE PROFESIONALES Y TECNICOS POR EL DESARROLLO DEL SECTOR AGROINDUSTRIAL COLOMBIANO- ASOPROAGROCOL. Dolly Álvarez
4 LA ASOCIACION DE PROSUMIDORES AGROECOLOGICOS AGROSOLIDARIA SECCIONAL RIOHACHA – AGROSOLIDARIA. Ángela Bohórquez
5 FUNDACION PARA EL DESARROLLO ECONOMICO Y EMPRESARIAL QUALITAS TRAINING TOOL Dolly Álvarez
6 CORPORACIÓN PARA EL DESARROLLO EMPRESARIAL Y SOLIDARIO – CODES. Martha Estrada
7 FUNDACION PARA EL DESARROLLO ECONOMICO Y EMPRESARIAL QUALITAS TRAINING TOOL John Jairo Rojas
8 FUNDACIÓN PARA EL DESARROLLO Y LA COMPETITIVIDAD – FUNDECOMPE Andrea Acosta
9 FUNDACIÓN CATATUMBO  Beatriz Garzón
10 CORPORACIÓN PROSPERITAS  Andrea Acosta
11 FUNDACION PARA EL DESARROLLO ECONOMICO Y EMPRESARIAL QUALITAS TRAINING TOO- recurso de alcaldias Tuchi y San Bernanrdo del Viento- Dolly Alvarez
</t>
  </si>
  <si>
    <t>La dirección de desarrollo presenta la necesidad conforme plan de accion a desarrollar para atender las organizaciones.</t>
  </si>
  <si>
    <t>Abril 30
Junio 30
Diciembre 31</t>
  </si>
  <si>
    <r>
      <rPr>
        <sz val="11"/>
        <color rgb="FFFF0000"/>
        <rFont val="Arial Narrow"/>
        <family val="2"/>
      </rPr>
      <t>Abril 30</t>
    </r>
    <r>
      <rPr>
        <sz val="11"/>
        <color theme="1"/>
        <rFont val="Arial Narrow"/>
        <family val="2"/>
      </rPr>
      <t xml:space="preserve">
Junio 30
Diciembre 31</t>
    </r>
  </si>
  <si>
    <t>Abril 30
Agosto 31
Diciembre 31</t>
  </si>
  <si>
    <t>Durante el segundo semestre de 2021, el 100% de los informes de la oficina de control interno, fueron revisados, y emitidos por parte del Jefe de la Oficina, adicionalemnte en durante el periodo de vacaciones del titular del cargo de jefe de oficina, se encargó de la funciones al profesional especializado grado 17 mediante la resolución 1708 de julio de 2021. Adicionalmente los informes de auditoría, informes y seguimientos han sido emitidos con destino al Representante Legal, con copia de los miembros del Comité institucional de Coordinación de control interno</t>
  </si>
  <si>
    <t>Durante la vigencia 2021 se implementó el 100% del plan de auditoría, emitiendo los correspondientes informes y seguimientos. Los informes de las auditorías a los conveios de asociación mediante los cuales se implementó el presupuesto de inverisión de la vigencia 2021, se emiten en el primer trimestre de la vigencia 2022.</t>
  </si>
  <si>
    <t>Se evidenció que, las recomendaciones emitidas, en el mapa de riesgos institucional para la vigencia 2022, fueron incluidos los ajustes y atendidas las recomendaciones hechas por la Oficina de Control Interno, por parte de todas las dependencias de la entidad.</t>
  </si>
  <si>
    <t>Con base en el Manual de bienes de la UAEOS, la toma fisica de inventarios  se actualizará con  corte a 30 de mayo y 30 de noviembre de 2022 de cada anualidad, la cual es remitida al area de contabilidad a mas tardar los primeros cinco (5) días habiles del mes de julio y  enero respectivamente , donde se reporta la información de los bienes activos por resposable y despues se procede a la realización de inventarios individuales para la respectiva firma del responsable.
Adicionalmente, se realiza "Entrada al almacen" de los bienes adquiridos de la entidad, a traves de los procesos contractuales, teniendo en cuenta el Plan Anual Anual de adquisiciones. .</t>
  </si>
  <si>
    <t>Con base en las necesidades estimadas o solicitadas de caja menor realizadas por cada una de las de las dependencias  de la entidad, mensualmente o despues de aplicando el reembolso, se planea y programa la erogación de recursos  de caja menor, teniendo en cuenta el monto maximo  establecido para la presente vigencia por cada rubro presupuestal.Para mitigar riesgo en caja menor se mantiene un minimo necesario para cubrir algun imprevisto.</t>
  </si>
  <si>
    <t>En el Marco del Plan Institucional de Gestión Ambiental, en el marzo de 2022, se realizó socialización de manera virtual dirigida a funcionarios y contratistas de la UAEOS de los componentes que integran dicho plan.  Igualmente de manera semanal se realizan campañas en la intranet  como estrategia de sencibilización al personal de la entidad. Asi mismo, se realiza seguimineto a las actividades de manera mensual a través del Plan de accion de gestión Ambiental.</t>
  </si>
  <si>
    <t xml:space="preserve">En la actualidad la UAEOS toma medidas preventivas  a traves del aplicativo "MITRA Empresarial" que la empresa de seguridad FORTOX del edificio utiliza para registro de visitantes, ademas  el funcionario en cuestión debe acompañar al visitante desde su ingreso hasta  salida del Edificio Seguros Patria, donde queda ubicada la unica sede de la Unidad.
</t>
  </si>
  <si>
    <r>
      <rPr>
        <sz val="10"/>
        <color rgb="FFFF0000"/>
        <rFont val="Arial Narrow"/>
        <family val="2"/>
      </rPr>
      <t>Abril 30</t>
    </r>
    <r>
      <rPr>
        <sz val="10"/>
        <color theme="1"/>
        <rFont val="Arial Narrow"/>
        <family val="2"/>
      </rPr>
      <t xml:space="preserve">
Junio 30
Diciembre 31</t>
    </r>
  </si>
  <si>
    <r>
      <rPr>
        <sz val="10"/>
        <color rgb="FFFF0000"/>
        <rFont val="Arial Narrow"/>
        <family val="2"/>
      </rPr>
      <t>Abril 30</t>
    </r>
    <r>
      <rPr>
        <sz val="10"/>
        <color theme="1"/>
        <rFont val="Arial Narrow"/>
        <family val="2"/>
      </rPr>
      <t xml:space="preserve"> 
Junio 30
Diciembre 31</t>
    </r>
  </si>
  <si>
    <t xml:space="preserve">Se realiza reunion de acompañamiento y verificacion al Grupo de Administrativa con el fin de validar los procesos tecnicos  en materia de instrumentos archivisticos.
</t>
  </si>
  <si>
    <t>Todos los contenidos que se publican en la página web y en las redes sociales de la Entidad, son revisados, ajustados y verificados por la coordinadora del Grupo de Comunicaciones y Prensa. La trazabilidad se realiza a través del correo electrónico o vía whatsapp.</t>
  </si>
  <si>
    <t>Cada semana se realiza una reunión de grupo para revisar las agendas de la dirección, direcciones técnicas y misionales para determinar relevancia de temas a publicar y hacer seguimiento al cumplimeinto de las tareas  y mensualmente se hace esta misma con la dirección nacional.</t>
  </si>
  <si>
    <t xml:space="preserve">De acuerdo a la periodicidad establecida en la acción de control, a 30 de abril no se esperaba avances. No obstante, durante este periodo de solicitó el listado de servidores públicos y contratistas que están desarrollando investigación,y se espera  concertar la fecha para la realización de la Primera mesa de referentes doctrintales. </t>
  </si>
  <si>
    <t>Abril 30 
Agosto 31
Diciembre 31</t>
  </si>
  <si>
    <t>En el seguimiento de este control, no se esperaban actividades para el corte del 30 de abril. Sin embargo, está previsto como parte de la armonización del SIGOS- MIPG actualizar el procedimiento en los meses de mayo y junio.</t>
  </si>
  <si>
    <t>Durante este primer cuatrimestre, desde la oficina de servcio al ciudadano se ha remitdo semanalmente  a los jefes de área la alerta temprana sobre las peteciones pendientes, en las siguiente fechas: 
Enero: 5, 17, 24, 31
Febrero:7,14, 21, 28
Marzo: 7, 11, 22, 28
Abril: 4, 11, 18, 25</t>
  </si>
  <si>
    <t>De acuerdo a la periodicidad establecida en la acción de control, a 30 de abril no se esperaba avances.No obstante, se lleva en el grupo un archivo de relación de las necesidades de progreamación, mantenimiento y soporte de la plataforma SIIA reportadas al grupo TICs mediante mesa de ayuda o reunión -mesa de trabajo.</t>
  </si>
  <si>
    <t xml:space="preserve">
A pesar que no se esperaban actividades,en este primer cuatrimestre, se publicó  en redes sociales  uuna  pieza comunicativas sobre la gratuidad en el trámite   de la Unidad (l 27 de abril ) La evidencia se encuentran en carpeta interna del grupo. 
Se hicieron mejoras de diseño en la página web para presentar la información del marco normativo vigente del  trámite de una manera clara y de fácil entendimiento (8 de abril). https://www.uaeos.gov.co/Tr%C3%A1mites-y-servicios/acreditaci%C3%B3n
También se realizó una campaña de redes sobre el trámite de acreditación que inició el 25 de abril.</t>
  </si>
  <si>
    <t>"Se realiza actualización del plan anual de adquisición y se envía al grupo Administrativa. 
En el mes de Enero se realiza el proceso de 6  Contratos de prestación de Servicios: 
* Gobierno Digital :1 
* Actualización de Sistemas de información : 3 
* Apoyo Administrativo: 1 
* Soporte Nivel 3: 1
Los siguientes procesos de contratación ya se encuentran en elaboración de estudios previos y se encuentran en el siguiente estado: 
*Mantenimiento: revisición de estudios de mercado y del sector
*copias: revisar alcance y tiempos en Colombia compra
*Adquisición de Hardware: se presenta nueva propuesta de las caracteristicas de los equipos a adquirir  al director.
*licencias de Office : se debe de iniciar el proceso de contratación en el mes de octubre o noviembre, por vencimiento de las licencias actuales.
* Internet y IPV6, licencias de seguridad, se inicia proceso de contratación en el mes de mayo de 2022.</t>
  </si>
  <si>
    <t>La ejecicón  del plan de mantenimiento  esta sujeto a la contratación del servicio de mantenimiento  preventivo y correctivo el cual se  encuentra en revisición de estudios de mercado y del sector</t>
  </si>
  <si>
    <t>Se planea  realizar una jornada de verificación aleatorio  de Sofware instalados a equipos de la entidad , la cual se tiene programado realizar en el mes de junio de 2022.
Dentro del periodo comprendidi  de enero, febrero, marzo y abril, Se realiza seguimiento al Sofware instalado en los equipos, de acuerdo a las solicitudes allegadas a traves de mesa de ayuda.</t>
  </si>
  <si>
    <t xml:space="preserve">Dentro del periodo comprendido de  enero, febreo y marzo Se realizan cambios de Contraseña a:
* Controlador de Dominio de Funcionarios para el ingreso en los equipos de cómputo - Seguún lo requerido.
*correos electronicos por solicitudes allegadas.
*cambio de contraseña en el Firewall. </t>
  </si>
  <si>
    <t xml:space="preserve">Actualmente todas las operaciones estadísticas tanto internas como externas se encuentran generadas y actualizadas. De igual manera se encuentran las fichas, boletines y publicaciones establecidos en el Plan Estadístico Institucional. </t>
  </si>
  <si>
    <t>A la fecha se encuentran generados todos los reportes de las operaciones estadísticas de acuerdo a su periodicidad y teniendo en cuenta los criterios establecidos en las fichas de cada una de estas (internas como externas).</t>
  </si>
  <si>
    <t>Tanto a las operaciones estadísticas internas como externas se les ha dado manejo de confidencialidad a la información sensible que se encuentra en ellas. Para las operaciones que se publican en la página web, los datos presentados son anonimizados y no ponen en riesgo la información confidencial de la UAEOS ni de otra entidad.</t>
  </si>
  <si>
    <r>
      <t xml:space="preserve">Se verifica lla implementación de la periodocidad en los informes de supervisión.
Durante el primer cuatrimestre de 2022 los supervisores hicieron seguimiento de los informes técnicos y financieros mensuales. Se realizarón informes de supervisión para respectivos desembolsos de los convenios .
</t>
    </r>
    <r>
      <rPr>
        <sz val="11"/>
        <rFont val="Arial Narrow"/>
        <family val="2"/>
      </rPr>
      <t>De los 39 OPS (Contratos) que iniciaron en el mes de enero, se realizarón  informes técnicos y de supervision  mensuales.</t>
    </r>
    <r>
      <rPr>
        <sz val="11"/>
        <color rgb="FFFF0000"/>
        <rFont val="Arial Narrow"/>
        <family val="2"/>
      </rPr>
      <t xml:space="preserve">
</t>
    </r>
    <r>
      <rPr>
        <sz val="11"/>
        <rFont val="Arial Narrow"/>
        <family val="2"/>
      </rPr>
      <t xml:space="preserve">Conforme la circular  225/15 </t>
    </r>
  </si>
  <si>
    <t>Seguimiento Planeación</t>
  </si>
  <si>
    <r>
      <rPr>
        <sz val="11"/>
        <color rgb="FFFF0000"/>
        <rFont val="Arial Narrow"/>
        <family val="2"/>
      </rPr>
      <t>Posibilidad</t>
    </r>
    <r>
      <rPr>
        <sz val="11"/>
        <color theme="1"/>
        <rFont val="Arial Narrow"/>
        <family val="2"/>
      </rPr>
      <t xml:space="preserve"> perdida económica y reputacional  </t>
    </r>
    <r>
      <rPr>
        <sz val="11"/>
        <color rgb="FFFF0000"/>
        <rFont val="Arial Narrow"/>
        <family val="2"/>
      </rPr>
      <t>debido</t>
    </r>
    <r>
      <rPr>
        <sz val="11"/>
        <color theme="1"/>
        <rFont val="Arial Narrow"/>
        <family val="2"/>
      </rPr>
      <t xml:space="preserve"> a  ejercer coacción a los funcionarios, contratistas o supervisores de la unidad para un beneficio particular o de un tercero.</t>
    </r>
  </si>
  <si>
    <r>
      <rPr>
        <sz val="11"/>
        <color rgb="FFFF0000"/>
        <rFont val="Arial Narrow"/>
        <family val="2"/>
      </rPr>
      <t>Debido</t>
    </r>
    <r>
      <rPr>
        <sz val="11"/>
        <color theme="1"/>
        <rFont val="Arial Narrow"/>
        <family val="2"/>
      </rPr>
      <t xml:space="preserve"> a  ejercer coacción a los funcionarios, contratistas o supervisores de la unidad para un beneficio particular o de un tercero.</t>
    </r>
  </si>
  <si>
    <r>
      <rPr>
        <sz val="11"/>
        <color rgb="FFFF0000"/>
        <rFont val="Arial Narrow"/>
        <family val="2"/>
      </rPr>
      <t>Debido</t>
    </r>
    <r>
      <rPr>
        <sz val="11"/>
        <color theme="1"/>
        <rFont val="Arial Narrow"/>
        <family val="2"/>
      </rPr>
      <t xml:space="preserve"> a la emisión de certificados de procesos de formación sin el correspondiente cumplimiento de requisitos </t>
    </r>
  </si>
  <si>
    <t>Con base al seguimiento y monitoreo realizado por el líder de Proceso observamos que ejecutan los controles y desarrollan la actividades de Control en los terminos planificados y la periodicidad programada. Recomendamos tener los soportes y evidencias de las actividades de control adelantadas. En los terminos de la Guía: "Seguimiento: el jefe de control interno, o quien haga sus veces, debe adelantar seguimiento a la gestión de riesgos de corrupción. En este sentido, es necesario que en sus procesos de auditoría interna analicen las causas, los riesgos de corrupción y la efectividad de los controles incorporados en el mapa de riesgos de corrupción"</t>
  </si>
  <si>
    <t>De acuerdo con la información del seguimiento y monitoreo adelantado por el líder del proceso, mantienen la confidencialidad en el manejo de la Informaciónde las bases de datos catalogadas como "sensibles" de las operaciones estadísticas, siendo los datos anonimizados.
Por favor recordar que igualmente el seguimiento lo realiza el jefe de control interno, o quien haga sus veces, quien adelanta seguimiento a la gestión de riesgos de corrupción. En este sentido, es necesario que en sus procesos de auditoría interna analicen las causas, los riesgos de corrupción y la efectividad de los controles incorporados en el mapa de riesgos de corrupción y soporten con evidencias la ejecución de los controles.</t>
  </si>
  <si>
    <t xml:space="preserve">De conformidad con la información aportada por el líder del proceso, no han ejecutado el control y las actividades de Control, lo cual permite que el riesgo su probabilidad se encuentre en un nivel de probabilidad Alta del 80%, situación sensible para que el riesgo se presente ya que no se han aplicado los correctivos mediante los controles. Es de recordar que las fechas (abril 30) en que solicito informe, es una fecha de corte para realizar informes, fecha establecida con antelación tanto en la Politica de Administración de Riesgos, como en los Mapas de Riesgos. </t>
  </si>
  <si>
    <t>Según la información aportada por la líder del Proceso ejecutaron las actividades de control, conforme al control construido para tales efectos. Recomendamos soportar las ejecuciones del control con las evidencias conforme a las ejecuciones de los controles ejecutados, como la publicación en redes sociales y las mejoras de diseño en la página Web para presentar la información del marco normativo vigente para el tramite de acreditación.</t>
  </si>
  <si>
    <t xml:space="preserve">
Divulgar a la ciudadanía la gratuidad de las acciones que desarrolla la Uaeos respecto del trámite
Socializar el marco normativo y procedimiento aplicable al trámite de acreditación.
</t>
  </si>
  <si>
    <t>De conformidad con la información de seguimiento aportada por la líder del Proceso y con base en el control establecido y sus actividades de control, se observa que vienen desarrollando y ejecutando las actividades de control establecida para el riesgo identificado. 
Se recomienda tener las evidencias y soportes de dichas ejecuciones en la forma indicada, mediante la Guía de Administración de Riesgos versión 5, que establece que para el seguimiento: "el jefe de control interno, o quien haga sus veces, debe adelantar seguimiento a la gestión de riesgos de corrupción. En este sentido, es necesario que en sus procesos de auditoría interna analicen las causas, los riesgos de corrupción y la efectividad de los controles incorporados en el mapa de riesgos de corrupción".</t>
  </si>
  <si>
    <t>De conformidad con la información de seguimiento aportada por la líder del Proceso y con base en el control establecido y sus actividades de control, se observa que vienen desarrollando y ejecutando las actividades de control establecida para el riesgo identificado. 
Recomendamos por favor disponer de las evidencias que soportan dcihas ejecuciones de las actividades de control.</t>
  </si>
  <si>
    <t>En la actualidad el documento protocolo se encuentra en estructuración para su posterior socialización e implementación.</t>
  </si>
  <si>
    <t>Con base en la información aportada y dado que el control no se ha ajustado en cuanto a la elaboración o construcción para la administración de las comunicaciones oficiales, como también no se ha socializado el protocolo y sus lineamientos, la probabilidad de ocurrencia del riesgo se mantiene en media, y no en muy baja con ocación de la ejecución del control y sus respectivas actividades por cuanto no se tiene el documento citado. Recomendamos tener el documento en los terminos indicados en los controles y realizar sus ejecuciones de las actividades, socializando el protocolo y los lineamientos para la administración de las comunicaciones oficiales.</t>
  </si>
  <si>
    <t xml:space="preserve">No presentan informe de monitoreo y seguimiento a los controles y las actividades de control al riesgo. </t>
  </si>
  <si>
    <t>El líder del Proceso informa monitoreo y seguimiento a la ejecución de las actividades de control en los terminos descritos en su informe y a la actividad de control programada, realizando cambios de contraseñas, controles de dominio para el ingreso a los equipos de computo, correos electronicos y cambios de contraseñas en el firewall.
Recomedamos por favor dispones de las evidencias necesarias que soporten la ejecución, el monitoreo y seguimiento de las actividades de control ejcutadas.</t>
  </si>
  <si>
    <t>Con base al informe presentado por el jefe de la Oficina de Control Interno, se observa que desarrollo monitoreo y seguimiento, como también a la aplicación de la ejecución de las actividades de control programadas para el tratamiento del riesgo en los terminos en que allí expone en su citado informe.</t>
  </si>
  <si>
    <t xml:space="preserve">Procesos de contratación acordes a las norms y disposiciones relacionadas con conflcito de interes </t>
  </si>
  <si>
    <t xml:space="preserve">Cumplidos a satisfacción recibidos bajo el cumplimiento de las obligaciones contractuales. </t>
  </si>
  <si>
    <t xml:space="preserve">No presentan informe de monitoreo y seguimiento a los controles y las actividades de control al riesgo en cuanto a ejecución y desarrollo del control y sis actividades de control. </t>
  </si>
  <si>
    <t>No presentan informe de monitoreo y seguimiento a los controles y las actividades de control al riesgo determinadas en el contro y en las actividades de control, concretamente en la revisión del Plan Anual de Adquisiciones frente a las solicitudes de procesos de contratación. Hacen referencia en su seguimiento es a los conflictos de interes, el cual no tiene ninguna relación con el plan de adquisiciones. Se solicita hacer el seguimiento respectivo en la forma indicada dentro del Plan de Acción del control formulado. Igualmente tener presente la necesidad de tener los soportes de la ejecución de los controles y los resultados obtenidos.</t>
  </si>
  <si>
    <t>No presentan informe de monitoreo y seguimiento a los controles y las actividades de control al riesgo. Como tanpoco hacen referencia alguna a la ejecución de la actividad de control programada de: "Informes de supervisión revisados"</t>
  </si>
  <si>
    <t>Seguimiento Abril 30 de 2022</t>
  </si>
  <si>
    <t>Seguimiento junio 30 de 2022</t>
  </si>
  <si>
    <t>Seguimiento Planeación abril 30 de 2022</t>
  </si>
  <si>
    <t>Seguimiento Planeación junio 30 de 2022</t>
  </si>
  <si>
    <t xml:space="preserve">JUNIO 30 DE 2022: Con base en el Manual de bienes de la UAEOS, la toma fisica de inventarios  se debe  actualizar con  corte a 30 de mayo y 30 de noviembre de 2022 de cada anualidad, la cual es remitida al area de contabilidad a mas tardar los primeros cinco (5) días habiles del mes de julio y  enero respectivamente.  Para el presenre reporte, se hace claridad del  ajuste de esta actividad  en el Plan de Acción, atendiendo la ejecucion de obra de infraestructura que se desarrolla actualmente en la entidad , por tal razón  el avance programado para reportar los primeros cinco dias habiles  del mes de julio de 2022, se verá reflejado los primeros cinco dias hábiles del mes de octubre de 2022, donde se presentarán informes pormenorizados por cada funcionario debidamente firmados.
Adicionalmente, se realiza "Entrada al almacen" de los bienes adquiridos de la entidad, a traves de los procesos contractuales, teniendo en cuenta el Plan Anual Anual de adquisiciones. </t>
  </si>
  <si>
    <t xml:space="preserve">JUNIO 30 DE 2022: En el Marco del Plan Institucional de Gestión Ambiental, se realiza seguimiento mensual a traves del Plan de Acción del Sistema de Gestión Ambiental , para el periodo reportado se refleja  la jornada de RECICLATON realizada el dia 02 de junio de 2022.
Se siguen realizando campañas, como Econsejos semanales en la intranet, como parte de la sesibilización a los funcionarios de la Entidad. </t>
  </si>
  <si>
    <t>N/A</t>
  </si>
  <si>
    <t>Se realiza  acompañamiento y capacitación  a las areas que hacen parte de la UAEOS, con el objetivo de  validar la adecuada aplicación e implementación de los procesos técnicos en materia de instrumentos archivisticos.</t>
  </si>
  <si>
    <t>Desarrollan las actividades programadas, consecuentemente con el plan de acción planificado en la vigencia.</t>
  </si>
  <si>
    <t>Con base en las necesidades estimadas o solicitadas de caja menor realizadas por cada una de las de las dependencias  de la entidad, mensualmente o despues de aplicando el reembolso, se planea y programa la erogación de recursos  de caja menor, teniendo en cuenta el monto maximo  establecido para la presente vigencia por cada rubro presupuestal. Para mitigar riesgo en caja menor se mantiene un minimo necesario para cubrir algun imprevisto.</t>
  </si>
  <si>
    <t>Por favor se debe hacer una mayor claridad en cuanto a las actividades realizadas citando estas. No olvidar la periodicidad de en la aplicación del control y el desarrollo de las actividades del Plan de acción de riesgos.</t>
  </si>
  <si>
    <t>Por favor el seguimiento debe centrarse en que actividades de acompañamiento y capacitación en desarrollo de los controles en materia de los instrumentos archivisticos desarrollados. Por favor hacer un resumen donde se observe las actividades ejecutadas con base en la descripción del control; que es la aplicación de instrumentos tales como: TRD, inventario documental, hoja de control y demás formatos que aseguren una adecuada gestión; y en que dependencia se efectuó la verificación y validación adecuada de la aplicación de los instrumentos de control.</t>
  </si>
  <si>
    <t>Con base en lo informado por el responsable de ejecutar y desarrollar el Plan de acción, observamos que se desarrolla la actividad de control en la forma indicada.</t>
  </si>
  <si>
    <t>Vienen ejecutando las actividades planeadas. Por favor tener las evidencias de lo desarrollado con base en la aplicación del Plan de Acción.</t>
  </si>
  <si>
    <t>Desarrollan las actividades programadas, consecuentemente con el plan de acción planificado en la vigencia, e igualmente reprogramas las actividades con base en otras situaciones que tiene que ver con obras de infraestructura en la entidad..</t>
  </si>
  <si>
    <t>Del 1 de enero al 30 junio el Grupo de Gestión Humana, realizo la verificación de documentación para la vinculación en la Planta de Personal  de la UAEOS de los aspirantes en el SIGEP II para posesión del cargo: Cuatro (04)</t>
  </si>
  <si>
    <t>Del 1 de enero al 30 junio el Grupo de Gestión Humana, ha revisado, validado, tramitado:  Siete (07) Nóminas incluido el retroactivo (Decreto No. 473 de 2022)</t>
  </si>
  <si>
    <t>Del 1 de enero al 30 junio el Grupo de Gestión Humana, ha reportado a la ARL:
Accidentes de Trabajo: Tres (03)
Casos Positivos de COVID-19:  Trece (13)</t>
  </si>
  <si>
    <t>Del 1 de enero al 30 junio el Grupo de Gestión Humana, han revisado, cargado en el Aplicativo CETIL:
Certificaciones Electrónicas de Tiempos Laborados - CETIL :  Ciento Treinta y Nueve  (139)
Confirmaciones Oficina Bonos Pensionales  del Ministerio de Hacienda y Crédito Público:  Cuarenta y Uno (41)</t>
  </si>
  <si>
    <t xml:space="preserve">Del 1 de enero al 30 junio el Grupo de Gestión Humana, ha realizado los roles de gestión administrativa y verificado el procedimiento de Viáticos y Gastos de Viaje  - SIIF - Planta y Contratistas: Ciento veinte (120) </t>
  </si>
  <si>
    <t>Observamos que desarrollan las actividades de control, ejecutandolas conforme a lo programado.</t>
  </si>
  <si>
    <t>Tienen en cuenta la normatividad aplicable en el SG-SST, en cumplimiento de las actividades registradas en el Plan de SST.</t>
  </si>
  <si>
    <t>Desarrollan y ejecutan las actividades programadas en el Plan de Acción en cuanto a revisión y validación de la información de historias laborales y cargue de la misma en el aplicativo CETIL.</t>
  </si>
  <si>
    <t>Grupo de Gestión Humana 
Subdirección Nacional
 Grupo de Gestión Financiera</t>
  </si>
  <si>
    <t>Se realiza Seguimiento a los procesos de contratación del Grupo Tics. 
A continuación se describe el estado de la contratación: 
Hardware: 
*Se adjudica contrato 102 UNIPLES S.A
*Entrega de 34 equipos todo en uno
*Fecha de entrega de configuraciones estimada para el mes de agosto-septiembre
Mantenimiento: 
*Se adjudica contrato 103 SOLUCIONESEMPRESARIALES
*Inicio 1 jornada de mantenimiento preventivo en el mes de julio
Copias Externas: 
*El proceso de contratación se realizara por mínima cuantía
Revisión aspectos técnicos de la *herramienta y el servicio a contratar (Acronis)
*Solicitud y recepción de cotizaciones 
Canal internet e IPV6: 
*El proceso de contratación se realizara por mínima cuantía 
*El proceso se declaro desierto y se lanza convocatoria
*Estado de recepción de evaluaciones de proponentes
Office 365
Server 200+Cal
SQL server 2022
Office local 
*Microsoft cambio la modalidad y la contratación debe hacerse lo mas cercano del vencimiento de las licencias- Octubre
*Se incluyo licencias de SQL server 2022 para el motor de  bases del sistema de información SSIOS
Licencias de seguridad:
*Proyección de estudios
*Recepción de cotizaciones de alta disponibilidad del Firewall</t>
  </si>
  <si>
    <t>La Ejecución del plan de mantenimiento  esta sujeto a la contratación del servicio de mantenimiento  preventivo y correctivo el cual se adjudico a finales del mes de junio con contrato numero 103 SOLUCIONESEMPRESARIALES y planea el inicio de la 1 jornada de mantenimiento preventivo en el mes de julio.</t>
  </si>
  <si>
    <t>Se realizo la revisión y verificación aleatorio  de Software instalados a equipos de la entidad donde se identifico varios Software instalados sin licenciamiento y se procedió a su desinstalación. 
Se realiza seguimiento al Software instalado en los equipos, de acuerdo a las solicitudes allegadas a través de mesa de ayuda.
Con el inicio de la primera jornada de mantenimiento preventivo en el mes de Julio se realizará revisión del Software instalado a todos los equipos de la entidad</t>
  </si>
  <si>
    <t xml:space="preserve">Se realiza cambio de Contraseña a:
Equipos de computo en la Controlador de Dominio de Funcionarios para el ingreso en los equipos - De acuerdo con lo solicitado
*Restablecimiento de Contraseñas de correos electrónicos por olvido o bloqueo de acuerdo a la directiva implementada
* Asignación y configuración de carpeta compartida con permisos de lectura o lectura y escritura de acuerdo con lo solicitado </t>
  </si>
  <si>
    <t>Desarrollan las actividades programadas, consecuentemente con el plan de acción planificado en la vigencia ej ejecución de Plan Anual de Adquicisiones..</t>
  </si>
  <si>
    <t>No hay contrato de manteniemiento preventivo, conforme a lo indicado en el informe de seguimiento, el cual la contratación se encuentra en estado de revisión de estudios de mercado. Se recomienda que se realice la contratación lo más pronto posible, a fin que puedan ejecutar las actividades de control según el Plan de Acción y el control descrito.</t>
  </si>
  <si>
    <t>Desarrollan la actividad conforme al Plan de Acción planificado y la descripción del control.</t>
  </si>
  <si>
    <t>Se recomienda señalar las fechas en que se planificaron las contrataciones, conforme el Plan Anual de Adquisiciones 2022. y Asi establecer el cumplimiento de la ejecución de las actividades de control, según el plan de acción y la descripción del control del riesgo.</t>
  </si>
  <si>
    <t>El líder del Proceso informa monitoreo y seguimiento a la ejecución de las actividades de control en los terminos descritos en su informe y a la actividad de control programada, realizando cambios de contraseñas, controles de dominio para el ingreso a los equipos de computo, correos electronicos y cambios de contraseñas en el firewall.
Recomedamos por favor disponer de las evidencias necesarias que soporten la ejecución, el monitoreo y seguimiento de las actividades de control ejcutadas.</t>
  </si>
  <si>
    <r>
      <t>Debido</t>
    </r>
    <r>
      <rPr>
        <sz val="11"/>
        <rFont val="Arial Narrow"/>
        <family val="2"/>
      </rPr>
      <t xml:space="preserve"> a la no contratación de los procesos indispensables (mantenimiento preventivo y correctivo de hardware y software, obsolescencia de equipos tecnológicos) para el funcionamiento de la UAEOS.</t>
    </r>
  </si>
  <si>
    <r>
      <rPr>
        <sz val="11"/>
        <color rgb="FFFF0000"/>
        <rFont val="Arial Narrow"/>
        <family val="2"/>
      </rPr>
      <t>Debido</t>
    </r>
    <r>
      <rPr>
        <sz val="11"/>
        <rFont val="Arial Narrow"/>
        <family val="2"/>
      </rPr>
      <t xml:space="preserve"> a un inadecuado manejo y mantenimiento de los equipos, fallas por factores internos o externos (Falta de cuidado en la manipulación y cuidado de equipos por personal de mantenimiento y funcionarios en general, suministro de energía eléctrica, fallas en internet, desastre natural, equipos obsoletos, o adecuaciones físicas  de infraestructura no planeadas).</t>
    </r>
  </si>
  <si>
    <t>Para elaborar la planeación 2022 desde el Grupo de Planeación se diseñó una propuesta de ruta que definió las actividades que permitieran una óptima planeación institucional, dicha ruta fue  aprobada por la Dirección Nacional, Para consulta interna y externa se abrió un foro y se publicaron los planes. mapas de riesgos. Quedaron en firme y se adoptó el plan de acción institucional y los planes integrados a este., resolución 036 del 24 de enero del 2022, socializaron a nivel interno por correo electrónico e intranet y en la página web para consulta de la ciudadanía</t>
  </si>
  <si>
    <t>Ejecutan y desarrollan las actividades de control, conforme al Plan de acción diseñado para tales efectos, como a lo descrito por el control establecido; lo anterior en respuesta a los lineamientos dados por el Gobierno Nacional.</t>
  </si>
  <si>
    <t>Se maniene actualizada la documentación del SIGOS, de conformidad con las necesidades y acciones de mejora realizadas por los líderes en los diferentes procesos.
Se hace retroalimentación al monitoreo y seguimiento de los mapas de riesgos de los procesos, con base en la programación establecida en la vigencia, al igual que se consolida la matriz de mapa de riesgos, remitiendola a la Oficina de control Interno.</t>
  </si>
  <si>
    <t>Ejecutan y desarrollan las actividades de control, conforme al Plan de acción diseñado para tales efectos, como a lo descrito por el control establecido al riesgo identificado.</t>
  </si>
  <si>
    <t xml:space="preserve">A 30 de mayo los cinco proyectos de inversión fueron viabilizados y registrados por el DNP, con programación 2023. Se están generando las alertas de los recursos que están pendientes por ejecutar en vigencia 2022, para que cada formular revise la ejecución y actualización que se requiera en cada uno de los proyectos.
</t>
  </si>
  <si>
    <t>Desarrollan y ejecutan las actividades de monitoreo y seguimiento de los controles y sus actividades de control de riesgos.</t>
  </si>
  <si>
    <t>Mensualmente se realiza el seguimiento sobre los avances de la ejecución de los proyectos de inversión (Física, financiera y de gestión) registrada en la herramienta del SPI y envía la retroalimentación a los formuladores; así mismo se  han realizado mesas de trabajo con los responsables de los reportes, en donde se ha brindado la asesoría y acompañamiento  requerido.
Con corte a 30 de Junio se tiene un avance financiero del 56,0%; avance físico del producto 56.1% y en avance de gestión un 58.5%.</t>
  </si>
  <si>
    <t xml:space="preserve">A junio 30 todas las operaciones estadísticas tanto internas como externas se encuentran generadas y actualizadas. De igual manera se encuentran las fichas, boletines y publicaciones establecidos en el Plan Estadístico Institucional. </t>
  </si>
  <si>
    <t>A junio 30 se encuentran generados todos los reportes de las operaciones estadísticas de acuerdo a su periodicidad y teniendo en cuenta los criterios establecidos en las fichas de cada una de estas (internas como externas).</t>
  </si>
  <si>
    <t>A junio 30 las operaciones estadísticas internas, como externas, se les ha dado manejo de confidencialidad a la información sensible que se encuentra en ellas. Para las operaciones que se publican en la página web, los datos presentados son anonimizados y no ponen en riesgo la información confidencial de la UAEOS ni de otra entidad.</t>
  </si>
  <si>
    <r>
      <rPr>
        <sz val="10"/>
        <color rgb="FFFF0000"/>
        <rFont val="Arial Narrow"/>
        <family val="2"/>
      </rPr>
      <t>Posibilidad de incurrir</t>
    </r>
    <r>
      <rPr>
        <sz val="10"/>
        <color theme="1"/>
        <rFont val="Arial Narrow"/>
        <family val="2"/>
      </rPr>
      <t xml:space="preserve"> en perdida reputacional y económica</t>
    </r>
  </si>
  <si>
    <t>Desarrollan las actividades, conforme fueron Planeadas y Programadas</t>
  </si>
  <si>
    <t>Ejecutan las actividades de control de conformidad con el control establecido al riesgo de proceso.</t>
  </si>
  <si>
    <t xml:space="preserve"> La información del seguimiento y monitoreo adelantado por el líder del proceso, mantienen la confidencialidad en el manejo de la Informaciónde las bases de datos catalogadas como "sensibles" de las operaciones estadísticas, siendo los datos anonimizados.
Por favor reiteramos que igualmente el seguimiento lo realiza el Jefe de la Oficina de Control Interno, quien adelanta el seguimiento a la gestión de riesgos de corrupción. En este sentido, es necesario que en sus procesos de auditoría interna analicen las causas, los riesgos de corrupción y la efectividad de los controles incorporados en el mapa de riesgos de corrupción y soporten con evidencias la ejecución de los controles.</t>
  </si>
  <si>
    <t xml:space="preserve">A corte de 30 de junio,siguiendo el control establecido para este riesgo de proceso, se efectuó la primera mesa de referentes doctrinales que se llevó a cabo el viernes 17 de junio contando con la participación de los(as) funcionarios y contratistas que adelantan acciones de investigación en la Unidad.  </t>
  </si>
  <si>
    <t>En los meses de mayo y junio de trabajó internamente en el grupo de educación e investigación en el diseño del procedimiento de certificaciones y la actualización del formato de solicitd de certificados de actividades educativas; se espera en el mes de julio incluir en el sistema de gestión de la calidad y con ello poder hacer la divulgación a los servidores y servidoras de la Unidad.</t>
  </si>
  <si>
    <t>A corte de 30 de junio, desde la oficina de servicio al ciudadano se ha remitido periodicamente a los jefes de área  la alerta temprana sobre las peticiones pendientes, en las siguientes fechas:
Mayo:2, 9, 16, 23.
Junio:2, 7, 13, 21, 28</t>
  </si>
  <si>
    <t>A corte de 30 de junio, se lleva en el grupo el reporte de necesidades de programación, mantenimiento y soporte del SIIA que se han realizado al grupo TICs ya sea mediante mesa de ayuda o reunión-mesa de trabajo.</t>
  </si>
  <si>
    <t xml:space="preserve">Con respecto a la divulgación a la ciudadanía sobre la gratuidad del trámite: A corte de 30 junio, se ha divulgado la gratuidad de las acciones del trámite, lo que se reportó en el seguimiento a 30 de abril.
En cuanto socializar el marco normativo y procedimiento aplicable al trámite de acreditación:
Se trabajó en el semestre en el proceso de actualización y unificación del trámite, se dio inicio al proceso de participación ciudadana y se ha cumplido con el cronograma de participación para la expedición de la nueva resolución de acreditación que regula  el trámite. https://www.uaeos.gov.co/participa/Proyectos-Normativos 
</t>
  </si>
  <si>
    <t>Desarrollan la actividad de control descrita en el Plan de Acción de riesgos y en ejecución del control generando alertas tempranas</t>
  </si>
  <si>
    <t>De acuerdo a la periodicidad establecida en la acción de control, a 30 de abril no se esperaba avances.No obstante, se lleva en el grupo un archivo de relación de las necesidades de programación, mantenimiento y soporte de la plataforma SIIA reportadas al grupo TICs mediante mesa de ayuda o reunión -mesa de trabajo.</t>
  </si>
  <si>
    <t>Si bien es cierto que tienen relación de las necesidades de programación  de mantenimiento y soporte de la Plataforma SIIA, no realizan la solicitud de mantenimiento y soporte del citado aplicativo, control que debe de ejercerse, en desarrollo de minimizar la probabilidad de ocurrencia del riesgo, cuya causa raiz es "inadecuado funcionamiento del aplicativo SIIA".</t>
  </si>
  <si>
    <t>Conforme al informe del monitoreo y seguimiento, manifiestan que tienen reporte de necesidades de mantenimiento y soporte del aplicativo SIIA hecho al grupo TICS. Mediante mesa de ayuda o reunión de mesa de trabajo. Por lo anterior hacemos las siguientes precisiones a partir de lo consignado en el informe de seguimiento; no indican los resultados obtenido con ocasión de la actividad de control, mecanismo que de acuerdo con lo establecido, reduce la probabilidad de ocurrencia o de materialización del riesgo. por lo que solicitamos atentamente se revise el informe de monitoreo y seguimiento, registrando las cosas más relevantes y significativas en desarrollo de la metodologia para control de riesgos.</t>
  </si>
  <si>
    <t xml:space="preserve">De conformidad con lo registrado en el seguimiento a los controles, solo han realizado una vez la divulgación a la ciudadania de la gratuidad en las acciones de tramites en la Entidad, y no tienen en cuenta la probabilidad residual del riesgo que esta en: "Alta", situación que amerita una mayor frecuencia en la divulgación, o en la ejecución de los controles establecidos para tales efectos. </t>
  </si>
  <si>
    <t>No desarrollan la actividad de control en la forma descrita y planificada en el Plan de Acción y de conformidad con el control establecido al riesgo identificado dentro del periodo de estudio.</t>
  </si>
  <si>
    <t>Con base en lo informado en los seguimientos y teniendo en cuenta que el riesgo es de Corrupción y donde la frecuencia definida fue de 700, con una probabilidad inherente clasificada como "Alta", no se ejecuta y desarrollan las actividades de control; por lo que solicitamos tener en cuenta lo observado y desarrollar un Plan de mejoramiento al respecto.</t>
  </si>
  <si>
    <t>Ejecutan la actividad de control descrita en el Plan de acción. Por favor revisar la frecuencia que debe de tenerse en desarrollo y aplicación de controles. No informan respecto de los resultados de la ejecución del control, el cual es importante registrar y documentar como anexos.</t>
  </si>
  <si>
    <t>En la actividad de supervisión se han desarrollado las actividades descritas en el Proyecto Integrald de Intervención  para el procesos de creación, con la revisión acuciosa del plan de trabajo y cronograma de actividades pactado, para el cumplimiento de las fases . revisando y acompañando  la documentación de los talleres de la idea de negocios, la estructuración e  implementación del plan de negocios y canvas . Estas actividades  se revisan con el operador donde hay actas , evidencias , informe de las actividades mensuales, su revisión, retroalimentación y seguimeinto al PIIM por cada organziación de las 382 organizaciones intervenidas .</t>
  </si>
  <si>
    <t>En esta actividad se han realizado los controles con la planificación de las actividades para realizar la estrategia de sostenibilidad  y su selección, de acuerdo al proyecto productivos, el mercadeo y comercialización de la región para seleccionar la estrategia de sostenibilidad acorde a cada organziación que  esta  intervenida. Es importante el control, que se realiza para las organziaciones intervenidas segun la estrategia de sostenibilidad  por ser  requisito del proyeto de inversión y acorde con la propuesta inicial de fomentar la economia solidaria.</t>
  </si>
  <si>
    <t xml:space="preserve">  Se han revisado los informes, evidencias, se realiza retroalimentacion a las actividades que se encuentran en actas, informes técnicos   de cooperantes y contratistas. se comprueba la gestion realizada conforme las fases  acordes al Programa Integral de Intervención para mitigar el riesgo y para realizar procesos integrales  
Se verifica el  cumplimiento de la normativa vigente como. Circular para el supervisor.  resolución de funciones de supervisión, informes de supervisión   CIRCULAR 225 /15.Manual de contratacion, guia del supervisor y guia financiera y contable del supervisor.</t>
  </si>
  <si>
    <t>Hacen referencia de la aplicación del PII, se solicita que relacionen las organizaciones en las cuales aplicaron el PII y demás información como tiempo y lugar.</t>
  </si>
  <si>
    <t>No hacen referencia a la ejecución del Plan de Acción: "Presentar ante el proyecto de presupuesto para atender las necesidades de las organizaciones ". Observamos que realizan controles de planificación de actividades, pero en ningún momento con anteproyecto de presupuesto de inversión.</t>
  </si>
  <si>
    <t>Observamos que realizan comites de seguimiento en desarrollo de los avances contractuales en 11 convenios, como resultado del PIIM, no obstante no refieren acompañamiento tecnico  en una primera etapa, dentro de los primeros 4 años que dura el proceso de actualización; tal como fue concebido en el Pla de acción para desarrollar las actividades de control, y el PII.</t>
  </si>
  <si>
    <t xml:space="preserve">Por favor es importante que el monitoreo y seguimiento que realicen; la información que suministren satisfaga con claridad y precisión lo allí expuesto, dando una mayor información. </t>
  </si>
  <si>
    <t>se asignaron apoderados judiclaes conforme al conocimiernto de los abogados por proceso</t>
  </si>
  <si>
    <t xml:space="preserve">se asigno de forma oportuna los apoderados judiciales en los procesos de la entidad a favor y en contra. </t>
  </si>
  <si>
    <t xml:space="preserve">Se revisaron de forma oportuna las PQRSD presentadas a la Unidad, siendo atendidas dentro del término de Ley </t>
  </si>
  <si>
    <t xml:space="preserve">Se asignaron apoderados judiciales con la revisión del regimen de inabilidades e incompatibilidades </t>
  </si>
  <si>
    <t>Asignan apoderados judiciales, no hacen referencia a la ejecución del Plan de Acción en cuanto a validación y verificación de hojas de vida de apoderados judiciales en aplicación del control descrito en el Mapa de Riesgos.</t>
  </si>
  <si>
    <t>Asignan apoderados judiciales en la forma prevista en el control establecido y en ejecución del Plan de Acción..</t>
  </si>
  <si>
    <t>Desarrollan y ejcutan el Plan de Acción</t>
  </si>
  <si>
    <t>Aplican y ejecutan el control y su Plan de Acción.</t>
  </si>
  <si>
    <t xml:space="preserve">Se evidenció y desarrollaron procesos de contratación acorde a la Ley y principios de la contratación estatal.  </t>
  </si>
  <si>
    <t xml:space="preserve">Procesos de contratación en donde se evidencia el no vinculo de parentesco civil o sanguineo entre el supervisor y el contratista </t>
  </si>
  <si>
    <t>No presentan información.</t>
  </si>
  <si>
    <t>Se recomienda presentar información detallada de seguimiento y monitoreo del plan de acción y del control.</t>
  </si>
  <si>
    <t>No informan respecto del cumplimiento del Plan anual de adquicisiones, se recomienda informar sobre el control y el plan de acción desarrollado para el riesgo identificado. No es completa la información de seguimiento y medición.</t>
  </si>
  <si>
    <t>Revisar y gestionar la identificación de producto o servicio no conforme reportada por los líderes de Proceso, de acuerdo con el Procedimiento de producto o Servicio no Conforme.</t>
  </si>
  <si>
    <t xml:space="preserve">Se envió comunicación a líderes de Procesos y directores Técnicos, con la información de los diferentes productos y servicios que ofrece la Entidad, donde pueden observar sus  caracteristicas y criterios que definen el producto o servicio no conforme.Una vez exista un concenso en el presente tema, se realizaran los respectivos ajustes a que haya lugar en el procedimiento de Producto o servicio No Conforme. </t>
  </si>
  <si>
    <t>Actualmente se viene adelantando revisión periodoica de documentos, que estos se encuentren actualizados y vigentes en el aplicativo ISOLUCIÓN e igualmente se viene actualizando una carpeta conpartida de acceso a todos los funcionarios de la Entidad, donde pueden tener acceso a los documentos de mayor utilización por parte de los funcionarios.</t>
  </si>
  <si>
    <t xml:space="preserve">Se revisó la información de los diferentes productos y servicios que ofrece la Entidad, donde pueden observar sus  caracteristicas y criterios que definen el producto o servicio no conforme.Una vez exista un concenso en el presente tema, se realizaran los respectivos ajustes a que haya lugar en el procedimiento de Producto o servicio No Conforme. </t>
  </si>
  <si>
    <t>Se  adelanta y continua la revisión periodoica de documentos, que estos se encuentren actualizados y vigentes en el aplicativo ISOLUCIÓN e igualmente se viene actualizando una carpeta conpartida de acceso a todos los funcionarios de la Entidad, donde pueden tener acceso a los documentos de mayor utilización por parte de los funcionarios.</t>
  </si>
  <si>
    <t>Se adelanta por parte del líder del Proceso de Mejoramiento, de conformidad con la revisión documental y coordinadamente con los líderes de Procesos, las acciones de mejora pertinentes.</t>
  </si>
  <si>
    <t>Se adelanta por parte del líder del Proceso de Mejoramiento, de conformidad con la revisión documental y coordinadamente con los líderes de Procesos, las acciones de mejora pertinentes. A la fecha de cierre 30 de junio de 2022 se encuentran abiertas las acciones de mejora de la presente vigencia: No.131, 133 y 136, no presentan avance significativo; avance parcial alcanzado de la acción de mejora No.131, es del 62,50%. A la fecha se encuentran cerradas las acciones de mejora No.132, 134 y No.135. Avance del 100%. Total, acciones de mejora adelantadas en la vigencia 2022, seis (6) acciones de mejora y una (1) acción correctiva.
Acciones Correctivas adelantadas en la vigencia 2022, son las siguientes: No.118, La Acción Correctiva no presenta avance. Se realizó reunión con el Tutor ACERCAR Diego Cadena y el equipo de trabajo UAEOS, donde se acordó las actividades de Compromiso empresarial, unidades de producción, e inscripción al programa GAE, y la realización de las mesas técnicas subsiguientes. 29 abril Matriz ambiental, 27 mayo proyecto ambiental y 3 junio Indicadores ambientales. No reporta avance.</t>
  </si>
  <si>
    <t>Adelantan las acciones contempladas en el Plan de Acción desarrollando las actividades de control.</t>
  </si>
  <si>
    <t>Durante el primer semestre de 2022, el 100% de los informes de la oficina de control interno, fueron revisados, y emitidos por parte del Jefe de la Oficina. Adicionalmente los informes de auditoría, informes y seguimientos han sido emitidos con destino al Representante Legal, con copia de los miembros del Comité institucional de Coordinación de control interno</t>
  </si>
  <si>
    <t>Durante el primer semestre de la vigencia 2022 se implementó el 100% del plan de auditoría para primer semestre, emitiendo los correspondientes informes y seguimientos. Los informes de las auditorías a los conveios de asociación mediante los cuales se implementó el presupuesto de inverisión de la vigencia 2022, se emitirán en el último trimestre de la vigencia 2022.</t>
  </si>
  <si>
    <t>Se evidenció que, las recomendaciones emitidas en los procesos que han sido objeto de auditoría en el primer semestre de 2022, fueron incluidos los ajustes y atendidas las recomendaciones hechas por la Oficina de Control Interno.</t>
  </si>
  <si>
    <t>No presentaron informe de minitoreo y seguimiento</t>
  </si>
  <si>
    <t>GFI 05</t>
  </si>
  <si>
    <t>Fallas en el sistema de pagos de las plataformas virtuales.</t>
  </si>
  <si>
    <r>
      <rPr>
        <sz val="11"/>
        <color rgb="FFFF0000"/>
        <rFont val="Arial Narrow"/>
        <family val="2"/>
      </rPr>
      <t>Debido</t>
    </r>
    <r>
      <rPr>
        <sz val="11"/>
        <color theme="1"/>
        <rFont val="Arial Narrow"/>
        <family val="2"/>
      </rPr>
      <t xml:space="preserve"> a realizar doble pago.</t>
    </r>
  </si>
  <si>
    <r>
      <rPr>
        <sz val="11"/>
        <color rgb="FFFF0000"/>
        <rFont val="Arial Narrow"/>
        <family val="2"/>
      </rPr>
      <t>Posibilidad</t>
    </r>
    <r>
      <rPr>
        <sz val="11"/>
        <color theme="1"/>
        <rFont val="Arial Narrow"/>
        <family val="2"/>
      </rPr>
      <t xml:space="preserve"> de perdida económica y reputacional </t>
    </r>
    <r>
      <rPr>
        <sz val="11"/>
        <color rgb="FFFF0000"/>
        <rFont val="Arial Narrow"/>
        <family val="2"/>
      </rPr>
      <t>debido</t>
    </r>
    <r>
      <rPr>
        <sz val="11"/>
        <color theme="1"/>
        <rFont val="Arial Narrow"/>
        <family val="2"/>
      </rPr>
      <t xml:space="preserve"> a realizar doble pago.</t>
    </r>
  </si>
  <si>
    <t>Revisar saldos cuentas bancos</t>
  </si>
  <si>
    <t>Asesorar por parte de la Coordinación Financiera, el técnico y el auxiliar administrativo del Grupo de Gestión Financiera, con base en los rubros y usos presupuestales a utilizar.</t>
  </si>
  <si>
    <t>Brindar asesoría por parte del Coordinador, contratista con funciones de contador, técnico,  auxiliar administrativo del Grupo de Gestión Financiera, para la definición de los rubros y usos presupuestales para la adquisición de bienes y servicios.</t>
  </si>
  <si>
    <t>Verificar los saldos cuenta bancaria cada vez que se realice un pago</t>
  </si>
  <si>
    <t>Mayo 1 de 2022</t>
  </si>
  <si>
    <t>No reporta</t>
  </si>
  <si>
    <t>Seguimiento agosto 31 de 2022</t>
  </si>
  <si>
    <t>Seguimiento Planeación agosto 31 de 2022</t>
  </si>
  <si>
    <t>Con fecha de corte 31 de agosto del presente año, se tienen actualizadas las operaciones estadísticas tanto internas como externas. Adicionalmente todos los reportes han sido enviados y compartidos a sus respectivos grupos para su validación y archivo. Todas las operaciones estadísticas establecidas en el Plan Estadístico Institucional se encuentran al día.</t>
  </si>
  <si>
    <t>Con fecha de corte 31 de agosto del presente año se han publicado y compartido los reportes de las operaciones estadísticas internas y externas de acuerdo a lo establecido en el Plan Estadístico Institucional. Cabe resaltar que no todas las operaciones se publican al publico en general puesto que se maneja información confidencial. En el caso de las que sí, se presenta información con datos anonimizados para proteger la privacidad.Adicionalmente, se confirma que todas las bases de datos y reportes se encuentran compartidos únicamente con las personas a las que les corresponde y no a terceros.</t>
  </si>
  <si>
    <t>A agosto 31 se encuentran generados todos los reportes de las operaciones estadísticas de acuerdo a su periodicidad y teniendo en cuenta los criterios establecidos en las fichas de cada una de estas (internas como externas).</t>
  </si>
  <si>
    <t>La información del seguimiento y monitoreo adelantado por el líder del proceso, mantienen la confidencialidad en el manejo de la Informaciónde las bases de datos catalogadas como "sensibles" de las operaciones estadísticas, siendo los datos anonimizados.
Por favor volvemos a reiterar que, el seguimiento lo realiza el Jefe de la Oficina de Control Interno, quien adelanta el seguimiento a la gestión de riesgos de corrupción. En este sentido, es necesario que en sus procesos de auditoría interna analicen las causas, los riesgos de corrupción y la efectividad de los controles incorporados en el mapa de riesgos de corrupción y soporten con evidencias la ejecución de los controles.</t>
  </si>
  <si>
    <t>AGOSTO 31 DE 2022: Con base en las necesidades estimadas o solicitadas de caja menor realizadas por cada una  de las dependencias  de la entidad, mensualmente o despues de aplicado el reembolso, se planea y programa la erogación de recursos  de caja menor, teniendo en cuenta el monto maximo  establecido para la presente vigencia por cada rubro presupuestal. Para mitigar riesgo en caja menor se mantiene un minimo necesario para cubrir algun imprevisto.</t>
  </si>
  <si>
    <t>AGOSTO 31 DE 2022: En la actualidad la UAEOS toma medidas preventivas  a traves del aplicativo "MITRA Empresarial" que la empresa de seguridad FORTOX del edificio utiliza para registro de visitantes, ademas  el funcionario en cuestión debe acompañar al visitante desde su ingreso hasta  salida del Edificio Seguros Patria, donde queda ubicada la unica sede de la Unidad.</t>
  </si>
  <si>
    <t>De conformidad con la información de seguimiento y monitoreo realizado y aportado por la líder del Proceso, e igualmente con base en el control establecido y sus actividades de control, podemos observar que vienen desarrollando y ejecutando las actividades de control establecida para el riesgo identificado. 
Se recomienda tener las evidencias y soportes de dichas ejecuciones en la forma indicada, mediante la Guía de Administración de Riesgos versión 5, que establece que para el seguimiento: "el jefe de control interno, o quien haga sus veces, debe adelantar seguimiento a la gestión de riesgos de corrupción. En este sentido, es necesario que en sus procesos de auditoría interna analicen las causas, los riesgos de corrupción y la efectividad de los controles incorporados en el mapa de riesgos de corrupción".</t>
  </si>
  <si>
    <t>Con la información de seguimiento aportada por la líder del Proceso y con base en el control establecido y sus actividades de control, observamos que vienen desarrollando y ejecutando las actividades de control establecida para el riesgo identificado. 
Reiteramos  por favor disponer de las evidencias que soportan dichas ejecuciones de las actividades de control.</t>
  </si>
  <si>
    <t>Con la información aportada y dado que el control y su actividad se desarrollo en cuanto a la elaboración o construcción para la administración de las comunicaciones oficiales, elaborandose un protocolo, el cual será socializado junto con sus líneamientos, la probabilidad de ocurrencia del riesgo se mantiene en muy baja con ocación de la ejecución del control y sus respectivas actividades. Recomendamos presentar el documento para su aprobación al Comite Institucional.</t>
  </si>
  <si>
    <t xml:space="preserve">Se revisó plan anual de adquisiciones antes de la apertura de procesos de contratación solicitados al interior de la oficina jurídica lo anterior por cada profesional a quien se le asignó el proceso </t>
  </si>
  <si>
    <t xml:space="preserve">La oficina jurídca dentro de sus funciones revisó los estudios previos de procesos de contratación solicitados, lo anterior en el marco de la Ley 1150 de 2007 lo indicado antes de la apertura de procesos de contratación lo enunciado partiendo de lo solicitado por las áreas donde se presenta la necesidad </t>
  </si>
  <si>
    <t xml:space="preserve">Se validó en cada uno de los procesos el diligenciamiento de no estar en causal de conflicto de interes. </t>
  </si>
  <si>
    <t xml:space="preserve">Se validó y verificó que los apoderados de procesos judiciales cumplieran con los requistos mínimos para ser apoderado de procesos judiciales, lo anterior a través de la pagina del Consejo Superior de la Judicatura  </t>
  </si>
  <si>
    <t xml:space="preserve">se designan apoderados judciales desde la presentanción y o notificación de demanda judcial. </t>
  </si>
  <si>
    <t xml:space="preserve">Se evidencia derechos de petición y PQRDS contestadas en los términos de Ley, atendiendo lo solicitado por el peticionario </t>
  </si>
  <si>
    <t>Adelantan la ejecución del Plan de acción en desarrollo del Control establecido al riesgo de Corrupción.</t>
  </si>
  <si>
    <t>La Oficiona Asesora Jurídica informa y hace referencia a la revisión de estudios  previos de procesos de contratación solicitados por las áreas que presentan necesidades. Hacen referencia a la actividad contenida y registrada en el Plan de Acción que desarrolla la actividad de control del riesgo que hace referencia a : "Presentación y revisión de documentos de estudios previos conforme a lo indicado en la ley 1150 de 2.007"</t>
  </si>
  <si>
    <t xml:space="preserve">La oficina asesora jurídica a través de sus profesionales, revisó los informes de supervisión presentados por llos supervisores de contratos y convenios suscritos por la Unidad, validando el cumplimiento del objeto contractual. </t>
  </si>
  <si>
    <t>Adelantan y desarrollan la actividad contenplada en el plan de acción para el control del riesgos.</t>
  </si>
  <si>
    <t xml:space="preserve">La oficina asesora jurídica a través sus profesionales revisó para cada proceso de contratación, aplicativo de la Procuraduria General de la Nación, revisando que el cooperante y contratista no se encuentre en curso en causal de inabilidad e incompatibilidad. Asi mismo se esta solicitando a cada contratista o cooperante la declaración de no encontrase en curso en causal de inabilidad e incompatibilidad  </t>
  </si>
  <si>
    <t>Desarrollan la actividad del plan de acción para el control del riesgo.</t>
  </si>
  <si>
    <t>En los meses de mayo, junio y julio se desarrollaron capacitaciones respecto de Producto o servicio no conforme anivel general de la Entidad, en el mes de julio y agosto se adelantó la actualización de revisión de caracteristicas de los productos y servicios que brinda la Entidad con el animo de actualizarlos.</t>
  </si>
  <si>
    <t>Se adelantan las actividades en desarrollo de la actividad de control del Plan de Acción</t>
  </si>
  <si>
    <t>En el presente periodo se reenvío comunicación a los líderes de proceso, con el animo que se pronuncien con las caracteristicas de los bienes y servicios que ofrece la Entidad a fin que haya un concenso respecto a las caracteristicas  y creterios que definen el producto servicio no conforme.</t>
  </si>
  <si>
    <t>Se revisan y actualizan los documentos de todos los procesos, actividad que viene desarrollandose y ejecutando de forma permantentededes el área de Planeación.</t>
  </si>
  <si>
    <t>Actividad ejecutada de forma periodica y permanente.</t>
  </si>
  <si>
    <t>A la fecha de cierre 31 de agosto de 2022 se encuentran abiertas las acciones de mejora de la presente vigencia: No.131 y 136, no presentan avance significativo; avance parcial alcanzado de la acción de mejora No.131, es del 62,50%. A la fecha se encuentran cerradas las acciones de mejora No.132, 133, 134 y No.135. Avance del 100%. Total, acciones de mejora adelantadas en la vigencia 2022, seis (6) acciones de mejora. 
Acciones Correctivas adelantadas en la vigencia 2022, son las siguientes: No.118, La Acción Correctiva no presenta avance. Se realizó reunión con el Tutor ACERCAR Diego Cadena y el equipo de trabajo UAEOS, donde se acordó las actividades de Compromiso empresarial, unidades de producción, e inscripción al programa GAE, y la realización de las mesas técnicas subsiguientes. 29 abril Matriz ambiental, 27 mayo proyecto ambiental y 3 junio Indicadores ambientales. No reporta avance porcentual, solo seguimiento de las actividades desarrolladas. Una (1) acción correctiva.</t>
  </si>
  <si>
    <t>AGOSTO 30 DE 2022: El protocolo de lienamientos para la  para la administración de las comunicaciones oficiales ya fue elaborado por el profesional del proceso. Gestión Documental se encuentra a la espera de que se programe el siguiente Comité Instituconal de Gestión  y Desempeño para que sea aprobado y realizar la respectiva socialización.</t>
  </si>
  <si>
    <t>El técnico de presupuesto y la Coordinadora Financiera cuando se va a iniciar un proceso de contratacion verifican la disponiblidad presupuestal en los rubros que se deben afectar de acuerdo al objeto contractual.</t>
  </si>
  <si>
    <t>Ejecutan y desarrollan las actividades de control definidas en el Plan de Acción y del control establecido.</t>
  </si>
  <si>
    <t>Se continua asesorando dentro del proceso de contratacion los rubros y usos a afectar de la compra del bien o servicio, para que su afectacion sea acorde con el objeto contractual.</t>
  </si>
  <si>
    <t>La profesional de apoyo al área contable continua revisando uno a uno de los auxiliares al cierre contable de cada mes para identificar cuentas con saldo contrario o valores que su registro no corresponda y adicionalmente revisa la informacion reportada por los demas grupos encargados de suministrar la informacion para el cierre contable de cada mes y los registra manualmente en el SIIF Nacion con el fin de que se pueda evidenciar en los estados financieros.</t>
  </si>
  <si>
    <t>Se reviso y concilio la informacion exogena para la presentacion de medios magneticos nacionales ante la DIAN cruzando todos los saldos con contabilidad.</t>
  </si>
  <si>
    <t>La profesional especializada encargada de las funciones de tesoreria saca un listado de OPNP del SIIF Nacion una vez realizadas para verificar que todas queden pago beneficiario final.</t>
  </si>
  <si>
    <t xml:space="preserve">N/A </t>
  </si>
  <si>
    <t>Mensualmente se realiza el seguimiento de avance registrado por los formuladores en la herramienta SPI, frente a la ejecución (Física, financiera y de gestión) de cada uno de los proyectos de inversión a su cargo.  Desde el grupo de Planeación se brinda la asesoría y envío de la retroalimentación para revisión y ajuste en casos que se requiera.
Con corte a 31 de Agosto se tiene un avance acumulado de los proyectos, así: Avance financiero 92.10%; avance físico del producto 86.7% y en avance de gestión un 86.6%.</t>
  </si>
  <si>
    <t>De conformidad con la información registrada en el seguimiento y monitoreo del Plan de Acción de: "Validar el cumplimiento de las actualizaciones de los planes, programas y proyectos por parte de los formuladores.", para lo cual generan alertas si los programas y proyectos estan o se encuentran actualizados, validandolos. es así que dentro del periodo de análisis se encuentran validando los programas y proyectos  de acuerdo a las cuotas presupuestales para la vigencia 2.023.</t>
  </si>
  <si>
    <t>Se evidencia que ejecutan las actividades de control descritas en el Plan der Acción en cuanto a ejercer verificación de la ejecución de los proyectos de inversión registrados en el SPI, para establecer posibles alertas de ser necesario.</t>
  </si>
  <si>
    <r>
      <t xml:space="preserve">Este riesgo se considera como riesgo de proceso por lo tanto tiene un reporte de seguimiento semestral. </t>
    </r>
    <r>
      <rPr>
        <b/>
        <sz val="11"/>
        <rFont val="Arial Narrow"/>
        <family val="2"/>
      </rPr>
      <t xml:space="preserve">En atención a las observaciones del grupo de Planeación de la Unidad se solicita el cambio en la columna fecha de seguimiento AG para que corresponda con este periodo de tiempo. </t>
    </r>
    <r>
      <rPr>
        <sz val="11"/>
        <rFont val="Arial Narrow"/>
        <family val="2"/>
      </rPr>
      <t>(en azul señalamos el cambio)</t>
    </r>
    <r>
      <rPr>
        <b/>
        <sz val="11"/>
        <rFont val="Arial Narrow"/>
        <family val="2"/>
      </rPr>
      <t xml:space="preserve">
</t>
    </r>
    <r>
      <rPr>
        <sz val="11"/>
        <color theme="1"/>
        <rFont val="Arial Narrow"/>
        <family val="2"/>
      </rPr>
      <t xml:space="preserve">
A 30 de abril no correspondía ningún reporte, no obstante se adelantaron algunas actividades tal como está descrito. 
A 30 de junio si correspondía a seguimiento y reporte y la actividad se cumplió tal como está descrito.  
A 31 de agosto no corresponde ningún reporte.
Como resultado de la acción de control hecha en el mes de junio "mesa de trabajo con cooperantes y/o contratistas/ investigadores/ para socializar los referentes doctrinales institucionales", se reduce el riesgo detectado,  los investigadores de la Unidad que participaron en dicha mesa manifestaron acoger los referentes doctrinales y su disposición a considerarlos dentro de los procesos que están adelantando, sin que ello sea condicionante de tener otros referentes acorde a la temática de investigación adelantada para esta vigencia.
Las evidencias consisten en presentación de referentes doctrinales, vídeograbación de la mesa realizada, ayuda de memoria y correos electrónicos, los cuales se encuentran alojados en el one drive carpeta compartida del grupo de Educación. </t>
    </r>
  </si>
  <si>
    <t xml:space="preserve">Este riesgo se considera como riesgo de corrupción, por lo tanto, el seguimiento y reporte se hace cuatrimestralmente. 
Aunque para el cuatrimestre anterior no se pudo desarrollar de manera completa la actividad de mitigación del riesgo de "Divulgar internamente los requisitos asociados al procedimiento de emisión de certificados de procesos de formación desarrollados por la UAEOS",con corte a 30 de abril, se avanzó tal y como se describió. 
Agosto 31: Para este segundo cuatrimestre la actividad se desarrolló de manera completa con las siguientes acciones: 1) se creó el procedimiento de certificaciones en el SIGOS 2) se actualizaron los formatos de este procedimiento 3) se divulgó internamente el nuevo procedimiento y su formato, a través de correo electrónico e intranet. Las evidencias  de las acciones se encuentran alojados en el one drive carpeta compartida del grupo de Educación.
La ejecución de esta actividad de control mitiga el riesgo de corrupción detectado al haber socializado los requisitos asociados a este procedimiento. </t>
  </si>
  <si>
    <t>Conforme al seguimiento reportado por la líder del proceso, realizan las mesas de trabajo con los diferentes participantes, con el fin de socializar los referentes doctrinales.</t>
  </si>
  <si>
    <t>Divulgar internamente los requisitos asociados al procedimiento de emisión de certificados de procesos de formación desarrollados por la Uaeos</t>
  </si>
  <si>
    <t>Socializar los requisitos asociados al procedimiento de emisión de certificados de procesos de formación desarrollados por la Uaeos</t>
  </si>
  <si>
    <t>Conforme al reporte de seguimiento realizado dentro del Proceso de Educación Solidaria se evidencia que fue elaborado el procedimiento de Certificaciones y Constancias, y sus respectivos formatos de solicitud de cetificaciones y constancias.</t>
  </si>
  <si>
    <t xml:space="preserve">Este riesgo se considera como riesgo de proceso por lo tanto tiene un reporte de seguimiento semestral, y un seguimiento semanal.
El control se está aplicando de manera periodica cada semana para alertar a los jefes de área del estado de las peticiones pendientes. A corte de 31 de  agostoo, desde la oficina de servicio al ciudadano se ha remitido periodicamente a los jefes de área  la alerta temprana sobre las peticiones pendientes, en las siguientes fechas:
Julio:5, 11, 18, 25
Agosto:1, 8, 16, 22, 29
 </t>
  </si>
  <si>
    <t xml:space="preserve">Este riesgo se considera como riesgo de proceso por lo tanto tiene un reporte de seguimiento semestral. 
En respuesta al seguimiento efectuado por el grupo de Planeación, para segundo cuatrimestre  precisamos que dado el proceso de actualización de la normatividad del trámite de acreditación se acentuó el monitoreo del riesgo, sin que se haya materializado.
La acción para reducir el riesgo se establece como "Reportar las necesidades de programación, mantenimiento y soporte al grupo de Tics, cada vez que ocurran"; así a corte de 31 de agosto se tiene que se han hecho 88 requerimientos, cuyo origen se detrmina mediante mesas de ayuda, peticiones de los ciudadanos, ajustes identificados por los evaluadores del trámite y los resultantes del trabajo de adecuación del SIIA a la nueva resolución de acreditaciónde acreditación; paralelamente se está trabajando con el grupo Tics en una una versión del SIIA.  La permanente comunicación con el grupo TICs y el abordeaje de los reportes de necesidades de de programación, mantenimiento y soporte para el SIIA, han permitido reducir el riesgo detectado.
Las evidencias se encuentran en archivos de gestión del grupo de educación y consisten en las reuniones efectuadas y de la matriz referida. </t>
  </si>
  <si>
    <t>Este riesgo se considera como riesgo de corrupción, por lo tanto, el seguimiento y reporte se hace cuatrimestralmente. 
A corte de 31 de agosto, la divulgación a la ciudadanía se realiza con apoyo del grupo de comunicaciones en redes sociales y en la página institucional combinando el mensaje de gratuidad y trámite. Para este corte la actividad de mitigación del riesgo se llevó a cabo con las siguientes acciones: 1) se realizó un banner web del trámite de acreditación que expone los cambios normativos que se dieron y refuerza que el trámite es gratuito 2)  se efectuó un banner web en el tema que sucede cuando no se recibe respuesta  y allí igualmente se enfatiza que todos los servicios que ofrece la  Unidad, incluido el trámite  son gratuitos. 3) se divulgó por redes sociales los cambios en la normatividad del trámite y se enfatizó la gratuidad con la respuesta a la pregunta ¿cuál es el costo de la acreditación en la UAEOS? La ejecución de esta actividad de control reduce el riesgo de corrupción detectado al haber empleado diferentes canales (redes sociales y página institucional) para la difusión del  mensaje. Las evidencias como soportes de las acciones se encuentran alojados en el one drive carpeta compartida del grupo de Educación.
Con respecto a la recomendación del grupo de Planeación de revisar la frecuencia de las campañas de divulgación a la ciudadanía sobre la gratuidad del trámite y el nuevo marco normativo de la acreditación, para aumentarla, se considera que ya se ha venido realizando con mayor número de veces y además combinando este mensaje con diferentes campañas.</t>
  </si>
  <si>
    <t>Ejecutan la actividad registrada en el Plan de Acción para el control del riesgo.</t>
  </si>
  <si>
    <t>Vienen ejecutando el Plan de Acción de acuerdo a los reportes de programación, mantenimiento, dirigidos al área competente, siendo éste el Grupo de TICS.</t>
  </si>
  <si>
    <t>Ejecutan y desarrollan el Plan de Acción para el control del Riesgo, en la forma contemplada para tales efectos.</t>
  </si>
  <si>
    <t>Al 31 de Agosto el Grupo de Gestión Humana, realizo la verificación de documentación para la vinculación en la Planta de Personal  de la UAEOS de los aspirantes en el SIGEP II para posesión del cargo: Cuatro (04)</t>
  </si>
  <si>
    <t>Al 31 Agosto el Grupo de Gestión Humana, ha revisado, validado, tramitado:  Diez (10) Nóminas incluido el retroactivo y prima de servicios(Decreto No. 473 de 2022)</t>
  </si>
  <si>
    <t>Al 31 de Agosto el Grupo de Gestión Humana, ha reportado a la ARL:
Accidentes de Trabajo: Cuatro (04)
Casos Positivos de COVID-19:  Quince (15)</t>
  </si>
  <si>
    <t>A 31 de Agosto el Grupo de Gestión Humana, han revisado, cargado en el Aplicativo CETIL:
Certificaciones Electrónicas de Tiempos Laborados - CETIL :  Ciento cincuenta y siete  (157)
Confirmaciones Oficina Bonos Pensionales  del Ministerio de Hacienda y Crédito Público:  Cincuenta y uno (51)</t>
  </si>
  <si>
    <t xml:space="preserve">Al 31 de Agosto el Grupo de Gestión Humana, ha realizado los roles de gestión administrativa y verificado el procedimiento de Viáticos y Gastos de Viaje  - SIIF - Planta y Contratistas: Ciento ochenta (180) </t>
  </si>
  <si>
    <t xml:space="preserve">Ejecutan la actividad de control del riesgo en la forma descrita en el Plan de Acción  </t>
  </si>
  <si>
    <t>Ejecutan la actividad, realizando los reportes a la ARL en la forma descrita en el Plan de Acción para el control del Riesgo</t>
  </si>
  <si>
    <t>Ejecutan la actividad, realizando los cargues de información en el CETIL, en la forma descrita en el Plan de Acción para el control del Riesgo</t>
  </si>
  <si>
    <t>Desarrollan y ejecutan las actividades programadas en el Plan de Acción en cuanto a validación de la información de Comisiones gastos de viaje , en cumplimiento del cronograma remitido por el área. 
Se recomienda tener las evidencias o soportes que validen el cumplimiento, de la ejecución de las actividades de control.</t>
  </si>
  <si>
    <t xml:space="preserve">Desarrollan y ejecutan las actividades programadas en el Plan de Acción en cuanto a validación de la información de Comisiones gastos de viaje , en cumplimiento del cronograma remitido por el área. </t>
  </si>
  <si>
    <t xml:space="preserve">En el mes de agosto  se  finaliza con la primera jornada de mantenimiento preventivo a los equipos de la entidad. 
El contrato presenta un avance del 40%.  </t>
  </si>
  <si>
    <t xml:space="preserve">* Se realiza seguimiento al Software instalado en los equipos, de acuerdo a las solicitudes allegadas a través de mesa de ayuda haciendo revisión correspondiente. 
Dentro de las solicitudes de entrega de cargo o informe final de contratistas se tiene la actividade de revisión de equipo asignado donde se revisa el Hardware y Software. </t>
  </si>
  <si>
    <t>En el mes de agosto se realiza actualización en: 
* Accesos a la carpeta compartida
*Restablecimiento de contraseña en correos electronicos 
*Equipos de computo en la Controlador de Dominio de Funcionarios para el ingreso en los equipos - De acuerdo con lo solicitado
*Restablecimiento de Contraseñas de correos electrónicos por olvido o bloqueo de acuerdo a la directiva implementada</t>
  </si>
  <si>
    <t>Hardware: 
*Entrega de 34 equipos todo en uno
*Fecha de entrega de configuraciones estimada para el mes Octubre  
Mantenimiento: 
*Se finaliza con la primera jornada de mantenimiento preventivo en el mes de agosto Inicio (equipos de cómputo, portátiles, escáner, impresoras ,proyectores. Entre otros)
Copias Externas: 
Se realizo la revisión técnica y se reduce la capacidad de almacenamiento en la nube de 9,6 TB a 5 TB y se disminuyo los  servicios de: 
* Instalación y configuración
* capacitación de herramienta 
* Reducción de instalación de agentes dedicados  a Servidores físicos y virtuales y se eliminó el agente a los equipos de Workstation. 
Se solicito nuevamente reunión con los proveedores para complementar la revisión técnica. 
Office 365
Server 200+Cal
SQL server 2022
Office local 
*Microsoft cambio la modalidad y la contratación debe hacerse lo más cercano del vencimiento de las licencias- Octubre
*Se incluyo licencias de SQL server 2022 para el motor de  bases del sistema de información SSIOS</t>
  </si>
  <si>
    <t>En el informe a 31 de agosto, podemos observar seguimiento al proceso de contratación del proceso de TICS en concordancia a la ejecución del Plan Anual de Adquisiciones y en desarrollo del objeto del contrato y los productos adquiridos en desarrollo del contrato.</t>
  </si>
  <si>
    <t>Ejecutan la actividad programada en el Plan de Acción para el control del riesgo.</t>
  </si>
  <si>
    <t>Se recomienda especificar las fechas en que se debió realizar la contratación o cuando se planificaron las contrataciones, conforme el Plan Anual de Adquisiciones 2022. y Asi establecer el cumplimiento de la ejecución de las actividades de control, según el plan de acción y la descripción del control del riesgo. Igualmente en líneas generales la ejecución y desarrollo de las actividades conforme a lo informado, será a partir de segundo semestre de la actual vigencia. Por favor revisar.</t>
  </si>
  <si>
    <t>Realizan verificación del Software instalados en los equipos de computo de la Entidad, en consonancia con la ejecución del Plan de Acción  para el control de riesgos.</t>
  </si>
  <si>
    <t>Ejecutan acciones en desarrollo del Plan de Acción; recomendamos registrar las fechas de las jornadas programadas y realizadas de las actualizaciones de los permisos de acceso para los roles de administrador y que deben de registrarse en el formato "Dispositivos por IP"</t>
  </si>
  <si>
    <t>Se continúa realizando la trazabilidad de la revisión de los contenidos de la página web y redes sociales antes de ser publicados a través del correo electrónico y whatsapp, para minimizar el riesgo de pérdida de reputación por envío de información incorrecta o desactualizada.</t>
  </si>
  <si>
    <t>Mensualmente se realzia una reunión con el equipo de trabajo para revisar tareas y hacer seguimiento a compromisos y diariamente se establece comunicación con cada uno de los periodistas para verificar la relevancia de temas a publicar y la información que se está generando desde la Entidad.</t>
  </si>
  <si>
    <t xml:space="preserve">Adelantan la actividad de ejecución del Plan de Acción en cuanto a verificación de los contenidos a publicar no se encuentren desactualizados. </t>
  </si>
  <si>
    <t>Conforme a lo registrado en su informe de monitoreo y seguimiento, hacen reunión mensual con el equipo de trabajo para revisar la reelevancia de los temas a publicar. Tengase en cuenta que conforme al Plan de Acción adoptada para el control del riesgo, solicitamos revisar la periodicidad determinada de una semana en el Plan de Acción, frente a lo ejecutadode una reunión al mensual.</t>
  </si>
  <si>
    <t xml:space="preserve"> Se están generando las alertas de los recursos que están pendientes por ejecutar en vigencia 2022, para que realicen los ajustes que se requieran.
De acuerdo al presupuesto asignado a cuota presupuestal a cada proyecto para vigencia 2023,  se está haciendo el acompañamiento y brindando la asesoría a los formuladores para actualizar los proyectos y enviarlos a Mintrabajo.</t>
  </si>
  <si>
    <t xml:space="preserve">Se evidencia que, durante el primer semestre de 2022 todos los informes emitidos por la Oficina de Control Interno que fueron proyectados por el Profesional Especializado de la Oficina y/ o por la Contratista fueron revisados, ajustados y emitidos por el Jefe de Oficina de Control Interno. Durante este semestre, no hubo periodo de vacaciones para el Jefe de la Oficina de Control Interno. Adicionalmente, los informes de auditoría, informes y seguimientos han sido emitidos con destino al Representante Legal, con copia de los miembros del Comité institucional de Coordinación de control interno. </t>
  </si>
  <si>
    <t xml:space="preserve">Se evidencia que, con corte al 31 de julio del 2022, la Oficina de Control Interno ha emitido los informes y seguimientos programados en este periodo dentro del Plan Anual de Auditoria. Con base en la información suministrada por el Grupo de Planeación y Estadística; la Oficina de Control Interno, con corte al 31 de julio, alcanzó un cumplimiento del 47% del Plan de Acción, superior al 44% esperado para esta fecha. </t>
  </si>
  <si>
    <t xml:space="preserve">Se evidencia que, durante el segundo cuatrimestre de 2022, se realizó Auditoria de evaluación independiente a los procesos Gestión Informática y Gestión Humana, dentro de las cuales se hizo seguimiento a los hallazgos identificados durante la vigencia 2021 para dichos procesos. </t>
  </si>
  <si>
    <t>Conforme a lo registrado por el Jefe de la Oficina de Control Interno, adelantas las actividades definidas en el Plan de Acción para el control del riesgo, e igualmente ejecutan el control del riesgo tal como se definió.</t>
  </si>
  <si>
    <t>De acuerdo a lo registrado en el seguimiento al Plan de Acción de las actividades de control del Riesgo y al control del riesgo definido, evidenciamos que ejecutan y desarrollan las actividades de control a los riesgos.</t>
  </si>
  <si>
    <t>En consonancia con lo registrado en el seguimiento a los riesgos con corte a 31 de agosto, ejecutan la actividad de control al riesgo identificado, realizando seguimeintos a los hallazgos identificados, fruto de las auditorias realizadas en la vigencia 2,021. En el citado seguimiento no observamos que hagan relación a la actividad del Plan de Acción de control al riesgo,  de:" Suscribir acta de conpromiso de realización de acciones de mejoramiento"; solicitamos por favor complementar el seguimiento, haciendo relación a la actividad de control del riesgo, registrada en el Plan de Acción para el control del riesgo.</t>
  </si>
  <si>
    <t>Fraude Interno</t>
  </si>
  <si>
    <t>Corrupción</t>
  </si>
  <si>
    <t>Posibilidad de que por acción u omisión, se use el poder para desviar la gestión de lo público hacia un beneficio privado</t>
  </si>
  <si>
    <t>Conflicto de Interes</t>
  </si>
  <si>
    <t>Cuando el interés general propio de la función pública entra en conflicto con el interés particular y directo del servidor público”.</t>
  </si>
  <si>
    <t>Hace referencia al sistema en el que las empresas, los trabajadores y sus representantes y, directa o indirectamente, la Administración, interactúan con el fin de establecer las normas básicas que rigen las relaciones de trabajo</t>
  </si>
  <si>
    <t>Seguimiento diciembre 31 de 2022</t>
  </si>
  <si>
    <t>Seguimiento Planeación diciembre 31 de 2022</t>
  </si>
  <si>
    <t>La dirección de desarrollo presenta las necesidades conforme plan de accion a desarrollar para atender las organizaciones.los indicadores y metas se cumplen frente al plan de accion 2022.
Se atendieron 394 organizaciones con recurso de la Unidad</t>
  </si>
  <si>
    <t xml:space="preserve">De los 11 convenios suscritos en enero 2022, se presentaron   informes mensuales de avance contractual revisados con sus  respectivas evidencias se realiza comites de seguimiento por parte de la Dirección de desarrrollo cada 15 dias.
Cada supervisor hace seguimiento a los procesos de fomento teniendo en cuenta las fases del programa Integral de Intervención consignados en informes técnicos  y financieros teniendo en cuenta el diagnostico socioempresarial
 A 31 DE DICIEMBRE/2022 
 supervisiones
9-2021 CORPORACIÓN LEXCOM COLOMBIA - Dolly Alvarez B Recurso Ecopetrol, Uaeos Liquidado
1 LA ASOCIACIÓN PRIMERAS DAMAS DE COLOMBIA- ASODAMAS- Ángela Bohórquez- Liquidado
2 CORPORACIÓN LEXCOM COLOMBIA John Jairo Rojas- Liquidado
3 ASOCIACION DE PROFESIONALES Y TECNICOS POR EL DESARROLLO DEL SECTOR AGROINDUSTRIAL COLOMBIANO- ASOPROAGROCOL. Dolly Álvarez- Liquidado
4 LA ASOCIACION DE PROSUMIDORES AGROECOLOGICOS AGROSOLIDARIA SECCIONAL RIOHACHA – AGROSOLIDARIA. Ángela Bohórquez - Liquidado
5 FUNDACION PARA EL DESARROLLO ECONOMICO Y EMPRESARIAL QUALITAS TRAINING TOOL Dolly Álvarez - Liquidado
6 CORPORACIÓN PARA EL DESARROLLO EMPRESARIAL Y SOLIDARIO – CODES. Martha Estrada - Liquidado
7 FUNDACION PARA EL DESARROLLO ECONOMICO Y EMPRESARIAL QUALITAS TRAINING TOOL John Jairo Rojas - Liquidado
8 FUNDACIÓN PARA EL DESARROLLO Y LA COMPETITIVIDAD – FUNDECOMPE Andrea Acosta - Liquidado
9 FUNDACIÓN CATATUMBO  Beatriz Garzón - Liquidado
10 CORPORACIÓN PROSPERITAS  Andrea Acosta - Liquidado
11 FUNDACION PARA EL DESARROLLO ECONOMICO Y EMPRESARIAL QUALITAS TRAINING TOO- recurso de alcaldias Tuchi y San Bernanrdo del Viento- Dolly Alvarez - Liquidado
</t>
  </si>
  <si>
    <t>Si bien como anota la Dirección de desarrollo, que  presentan las necesidades conforme al Plan de Acción a desarrollar, no relacionan o referencia de la presentación y gestión de los recursos necesarios de inversión dentro del Ante - Proyecto de presupuesto que debe de ser gestionado ante el Ministerio de Hacienda y Crédito Público.</t>
  </si>
  <si>
    <t>Adelantan acciones de seguimiento conforme a las fases definidas y programadas dentro del PII. Se recomienda relacionar muy resumidamente el tipo de acompañamiento técnico realizado.dentro de la actividad de control definida.</t>
  </si>
  <si>
    <r>
      <t xml:space="preserve">Se verifica la implementación de la periodocidad en los informes de supervisión.
Durante el cuarto cuatrimestre de 2022 los supervisores hicieron seguimiento de los informes técnicos y financieros mensuales. Se realizarón informes de supervisión para respectivos desembolsos de los convenios . Convenios liquidados.
</t>
    </r>
    <r>
      <rPr>
        <sz val="11"/>
        <rFont val="Arial Narrow"/>
        <family val="2"/>
      </rPr>
      <t xml:space="preserve">De los 39 OPS (Contratos) que iniciaron en el mes de enero, se realizarón  informes técnicos y de supervision  mensuales contratos liquidados Conforme la circular  225/15 </t>
    </r>
  </si>
  <si>
    <t>Realizan los informes de supervisión, conforme a lo manifestado.</t>
  </si>
  <si>
    <t>Desde el Grupo de Planeación se realizó acompañamiento y asesoría a los formuladores para presentar la planeación que se tenía proyectada con los recursos asignados a cada uno para la vigencia 2023; así mismo se apoyó la construcción de  los documentos técnicos:  (justificación, programación de costos y demas soportes requeridos) para la aprobación y viabildad  por parte de Mintrabajo y el DNP.</t>
  </si>
  <si>
    <t>Durante la vigencia se realizó mensualmente el seguimiento a la información cualitativa y cuantitativa registrada en la herramienta del SPI del DNP, en donde se generaron las alertas y recomendaciones. Adicionalmente cada mes se presentó al Comité Directivo la ejecución presupuestal de inversión, en donde se generaron alertas y recomendaciones sobre la ejecución.</t>
  </si>
  <si>
    <t>Podemos observar que adelantan las acciones definiudas en el Plan de acción en desarrollo del control establecido.</t>
  </si>
  <si>
    <t>Adelantan la verificación de la información de la ejecución de los proyectos de inversión que registran en el SPI, con el animo de detectar inconsistencias en la información reportada mensualmente; por los responsables definidos.</t>
  </si>
  <si>
    <t>Con fecha de corte 31 de diciembre de 2022, el Plan Estadístico Institucional se encuentra actualizado, así mismo las fichas de operaciones estadísticas internas y externas. en el aplicativo del Sistema estadístico Nacional SEN del Dane la entidad tiene publicado y actualizada las operaciones estadísticas de Registro de Esales, Organizaciones fomentadas y Personas capacitadas en economía solidaria.</t>
  </si>
  <si>
    <t xml:space="preserve">A 31 de diciembre  de 2022 se encuentran generados todos los reportes de las operaciones estadísticas de acuerdo a su periodicidad y teniendo en cuenta los criterios establecidos en las fichas de cada una de estas (internas como externas). En la página web de la entidad se encuentra publicada la información de estadística de las operaciones externas </t>
  </si>
  <si>
    <t xml:space="preserve">Desde la Coordinación del Grupo de Planeación y Estadística   se garantiza el backup de la información estadística de la entidad y solo el personal autorizado del grupo tiene acceso a las bases de datos </t>
  </si>
  <si>
    <t>Desarrollan y ejecutan las actividades del plan de acción programada para el control del riesgo establecido.</t>
  </si>
  <si>
    <t>Desarrollan y ejecutan las actividades del plan de acción programada para el control del riesgo establecido, con la generación de los reportes estadisticos.</t>
  </si>
  <si>
    <t>Desarrollan y ejecutan las actividades del plan de acción programada para el control del riesgo establecido, con la autorización a las personas que pueden accesar a las bases de datos.</t>
  </si>
  <si>
    <t>DICIEMBRE 31 DE 2022: Se realiza actualización de inventarios cada vez que se presenta un moviemiento (Ingreso-salida) de funcionario o contratista en la unidada en cumplimiento al Manual de bienes de la UAEOS. Se realizó ajuste al Plan de Acción  para realizar toma de inventario general el 30 de septiembre de 2022, de los cuales se generaron 98 actas de bienes individuales.</t>
  </si>
  <si>
    <t>DICIEMBRE 31 DE 2022: Con base en las necesidades estimadas o solicitadas de caja menor realizadas por cada una de las de las dependencias  de la entidad, mensualmente o despues de aplicando el reembolso, se planea y programa la erogación de recursos  de caja menor, teniendo en cuenta el monto maximo  establecido para la presente vigencia por cada rubro presupuestal.Para mitigar riesgo en caja menor se mantiene un minimo necesario para cubrir algun imprevisto.</t>
  </si>
  <si>
    <t>DICIEMBRE 31 DE 2022: En el Marco del Plan Institucional de Gestión Ambiental, se realiza seguimiento mensual a traves del Plan de Acción del Sistema de Gestión Ambiental , para el periodo reportado se refleja  la jornada de RECICLATON realizadas en junio y noviembre de 2022,  capacitaciones dirigidas a funcionarios y contratistas de la unidad llevadas a cabo en marzo y agosto,  Econsejos semanales en la intranet, y carteleras digitales ubicadas en las zonas comunes de la unidad,  como parte de la sesibilización.</t>
  </si>
  <si>
    <t>DICIEMBRE DE 2022: En la actualidad la UAEOS toma medidas preventivas  a traves del aplicativo "MITRA Empresarial" que la empresa de seguridad FORTOX del edificio utiliza para registro de visitantes, ademas  el funcionario en cuestión debe acompañar al visitante desde su ingreso hasta  salida del Edificio Seguros Patria, donde queda ubicada la unica sede de la Unidad.</t>
  </si>
  <si>
    <t>Realizan la actividad del Plan de acción conforme al control establecido para el riesgo identificado.</t>
  </si>
  <si>
    <t>DICIEMBRE 31 DE 2022: Se dio cumplimiento en la actividad, con el objetivo de  validar la adecuada aplicación e implementación de los procesos técnicos en materia de instrumentos archivisticos.</t>
  </si>
  <si>
    <t>DICIEMBRE 31 DE 2022: Se realizó la construcción preliminar del documento para su posterior implementación en la Unidad.</t>
  </si>
  <si>
    <t>Por favor el seguimiento debe ser con respecto a la aplicación o ejecución  de la verificación y validación de la adecuada aplicación de los instrumentos de control establecidos, como lo señalan en su aparte cuando fue establecido, tales como las TRD, inventario documental, hoja de control, y demás formatos (formatos de afuera) que aseguren una adecuada gestión y conservación de la documentación. Debe ser complementado el seguimiento.</t>
  </si>
  <si>
    <t>Conforme a lo manifestado, existe el documento para su implementación en la unidad.</t>
  </si>
  <si>
    <r>
      <t xml:space="preserve">Este riesgo es considerado un riesgo de proceso por lo tanto tiene un reporte de seguimiento semestral, tal como se había señalado previamente ajustándose las fechas. </t>
    </r>
    <r>
      <rPr>
        <b/>
        <sz val="11"/>
        <rFont val="Arial Narrow"/>
        <family val="2"/>
      </rPr>
      <t xml:space="preserve">
</t>
    </r>
    <r>
      <rPr>
        <sz val="11"/>
        <color theme="1"/>
        <rFont val="Arial Narrow"/>
        <family val="2"/>
      </rPr>
      <t xml:space="preserve">
A 30 de abril no correspondía ningún reporte, no obstante se adelantaron algunas actividades tal como está descrito. 
A 30 de junio si correspondía a seguimiento y reporte y la actividad se cumplió tal como se describió.  
A 31 de agosto no correspondía ningún reporte.
A 31 de diciembre corresponde el seguimiento y reporte como se describe a continuación.
Como resultado de la acción de control hecha durante el segundo semestre se realizó  una reuníón (29/08/2022) con el grupo de la oficina jurídica que adelantan la acción 2.12 del Conpes 4051 "</t>
    </r>
    <r>
      <rPr>
        <i/>
        <sz val="11"/>
        <color theme="1"/>
        <rFont val="Arial Narrow"/>
        <family val="2"/>
      </rPr>
      <t>estudio sobre las disposiciones normativas de carácter nacional e internacional y que desde la práctica de derecho comparado, que contribuyan con la modernización del régimen económico cooperativo del país y realizar las recomendaciones</t>
    </r>
    <r>
      <rPr>
        <sz val="11"/>
        <color theme="1"/>
        <rFont val="Arial Narrow"/>
        <family val="2"/>
      </rPr>
      <t xml:space="preserve">". Con esta acción de control se reduce el riesgo detectado, porque a través de este tipo de mesas de trabajo se dan recomendaciones frente al procedimiento de investigación teniendo en cuenta los referentes doctrinales institucionales 
Las evidencias consisten en la ayuda de memoria de la reunión y en el mismo acompañamiento efectuado al equipo responsable de la acción 3.12 , los cuales se encuentran alojados en el one drive carpeta compartida del grupo de Educación. </t>
    </r>
  </si>
  <si>
    <t xml:space="preserve">Este riesgo es considerado como riesgo de corrupción, por lo tanto, el seguimiento y reporte se hace cuatrimestralmente. 
Para este último cuatrimestre, después de la creación del procedimientos de certificaciones y actualización de formatos ya  reportada,   se  reforzó la  divulgación interna de los requisitos asociados al procedimiento de emisón de certificados de los procesos formativos desarrollados por la UAEOS.  La nota divulgativa salió en diciembre en la Intranet
La ejecución de esta actividad de control mitiga el riesgo de corrupción detectado al haber socializado los requisitos asociados a este procedimiento. </t>
  </si>
  <si>
    <t xml:space="preserve">Este riesgo es considerado un riesgo de proceso por lo tanto tiene un reporte de seguimiento semestral, y un seguimiento semanal.
El control se aplicó semanalmente  alertando a los jefes de área del estado de las peticiones pendientes de los grupos de trabajo a su cargo. A corte de diciembre, desde la oficina de servicio al ciudadano se remitieron los correos de alerta en las siguientes fechas:
Septiembre:5,12, 19, 26
Octubre: 3, 10, 18, 24, 31
Noviembre:8,15, 21, 28
Diciembre:5, 12, 19, 26
 </t>
  </si>
  <si>
    <t xml:space="preserve">Este riesgo es considerado un riesgo de proceso por lo tanto tiene un reporte de seguimiento semestral. 
La acción para reducir el riesgo se establece como "Reportar las necesidades de programación, mantenimiento y soporte al grupo de Tics, cada vez que ocurran"; así precisamos que a corte de 31 de agosto se habìan identificado 85 requerimientos a la plataforma del SIIA con un cumplimiento de avance de 100% en 67 de ellos; en corte del 25 de noviembre, de esos 85 requerimientos el avance del 100% se cumplió en 79 de ellos, en trabajo adelantado con el ingeniero contratado para brindar soporte, ajuste y  mantenimiento al aplicativo ajustes, entre otras acciones. Adicionalmente, se revisó los soportes brindados por el Grupo TICs en temas de SIIA a los usuarios y profesionales del grupo,  y al corte de este reporte se evidenció que durante el 2022 se recibieron  83 solicitudes. El  origen de estos requerimientos fue  a través de  mesas de ayuda, peticiones de los ciudadanos, ajustes identificados por los evaluadores del trámite y los resultantes del trabajo de adecuación del SIIA a la nueva resolución de acreditaciónde acreditación.  La permanente comunicación con el grupo TICs y el seguimiento de los reportes de necesidades de de programación, mantenimiento y soporte para el SIIA, han permitido reducir el riesgo detectado.
Las evidencias se encuentran en archivos de gestión del grupo de educación y consisten en las reuniones efectuadas y de la matriz referida. </t>
  </si>
  <si>
    <t>Este riesgo es considerado un  riesgo de corrupción, por lo tanto, el seguimiento y reporte se hace cuatrimestralmente. 
A corte de diciembre, la divulgación a la ciudadanía se realizó con apoyo del grupo de comunicaciones en redes sociales, en la página institucional y con aliados estratégicos combinando el mensaje de gratuidad y trámite. Para este corte la actividad de mitigación del riesgo se llevó a cabo con las siguientes acciones: 1) se lanzó una consulta ciudadana sobre la percepción de los documentos institucionales de servicio al ciudadano entre ellos: la Resolución 152 de 2022 y el Nuevo manual de usuario SIIA 2022, el 3 de noviembre y se mantiene hasta el 17 del mismo mes. Entre los resultados obtenidos se encuentra una valoración positiva de estos documentos por parte de los ciudadanos que los comentaron. 2) se difundió a través de la Emisora básica del Ejército Nacional, que vincula 90 emisoras comunitaria en todo el país, la gratuidad de los servicios brindados por la Unidad (septiembre 8), se especificaron los canales de atención de la Unidad (17 noviembre) y elementos de la resolución 152 de 2022, como las modalidades educativas (1 diciembre)  3) se divulgó por redes sociales un vídeo sobre los 5 cursos educativos que puede acredittar una organización que hace educación solidaria, de esta manera se promocionó el trámite de acreditación y su nueva reglamentación (29 de noviembre). La ejecución de estas actividades de control reduce el riesgo de corrupción detectado al haber empleado diferentes canales (redes sociales, aliados y página institucional) para la difusión del  mensaje. 
Las evidencias como soportes de las acciones se encuentran alojados en el one drive carpeta compartida del grupo de Educación.
.</t>
  </si>
  <si>
    <t>Con base en lo definido mediante el control establecido y la actividad definida en el plan de acción, en cuanto a realizar mesas de trabajo con coperantes/contratistas/investigadores, con el objetivo de socializar referentes doctrinales institucionales. Si bien es cierto que a través del CONPES No.4051, establecen pautas (dispocisiones normativas), no observamos su socialización por un medio de accesibilidad a los sujetos descritos en el control.
Recuerdo que el medio por ustedes establecido, fue a través de la mesa de trabajo.</t>
  </si>
  <si>
    <t>Podemos observar conforme al seguimiento realizado por la líder del proceso, que ejecutan y desarrollan la actividad definida en el Plan de Acción.</t>
  </si>
  <si>
    <t>Podemos observar conforme al seguimiento realizado por la líder del proceso, que ejecutan y desarrollan la actividad definida en el Plan de Acción y el control establecido.</t>
  </si>
  <si>
    <t>Para elaborar la planeación 2022 desde el Grupo de Planeación se diseñó una propuesta de ruta que definió las actividades que permitieran una óptima planeación institucional, dicha ruta fue  aprobada por la Dirección Nacional, Para consulta interna y externa se abrió un foro y se publicaron los planes. mapas de riesgos. Quedaron en firme y se adoptó el plan de acción institucional y los planes integrados a este., resolución 036 del 24 de enero del 2022, socializaron a nivel interno por correo electrónico e intranet y en la página web para consulta de la ciudadanía, a 31 de diciembre de la presente vigencia se realizaron todos los seguimientos correspondientes a los planes y programas de la entidad y se realizó la  planeacion de la vigencia 2023 gracias a la ruta de planeacion programada</t>
  </si>
  <si>
    <t>Ejecutan y desarrollan las actividades de control adoptadas en el Plan de Acción, diseñado para tales efectos, como a lo descrito por el control establecido; lo anterior en respuesta a los lineamientos dados por el Gobierno Nacional.</t>
  </si>
  <si>
    <t>Se continua manteniendo la actualización de la documentación del SIGOS, de conformidad con las necesidades y acciones de mejora realizadas por los líderes en los diferentes procesos, actualizando la Política de Administración de Riesgos y la creación de un formato para informe de materialización de Riesgos, su tratamiento y acciones realizadas ante la materialización. .
Se continua igualmente con la retroalimentación y el monitoreo y seguimiento de los mapas de riesgos de los procesos, con base en la programación establecida en la vigencia, al igual que se consolida la matriz de mapa de riesgos, remitiendola a la Oficina de control Interno.</t>
  </si>
  <si>
    <t>Se realizaron los ajustes con respecto a las caracteristicas de los bienes y servicios que ofrece la Entidad, se actualizó el Procedimiento del Producto o Servicio no conforme.</t>
  </si>
  <si>
    <r>
      <rPr>
        <sz val="10"/>
        <color rgb="FFFF0000"/>
        <rFont val="Arial Narrow"/>
        <family val="2"/>
      </rPr>
      <t>Posibilidad de incurri</t>
    </r>
    <r>
      <rPr>
        <sz val="10"/>
        <color theme="1"/>
        <rFont val="Arial Narrow"/>
        <family val="2"/>
      </rPr>
      <t>r en perdida reputacional y económica</t>
    </r>
  </si>
  <si>
    <t xml:space="preserve">Se realizó seguimientos conjuntos con los líderes de procesos de la entidad con base en las oportunidades de mejora, observaciones, recomendaciones y hallazgos provenientes de diferentes fuentes, como fueron las auditorias independientes realizadas por la Oficina de control Interno con el fin que se implementen o se realicen acciones de mejora con el fin de atender la gestión de la Entidad. </t>
  </si>
  <si>
    <t>Cada uno de los contenidos que el Grupo de Comunicaciones y Prensa publica en la páguna web y en las redes sociales, además de otros medos internos y externos siguen siendo revisados y autorizados, segun el porcedimiento establecido, por el coordinador del Grupo. De esta manera se minimiza el riesgo de pérdida de reputación por envío de información incorrecta o desactualizada.</t>
  </si>
  <si>
    <t>Mensualmente se adelanta una reunión con los profesionales del Grupo de Cominicaciones y Prensa y se realiza el seguimiento a las tareas asignadas. Cada actividad de publicación y de 
consecución de información se debe autorizar a través de correo electrónico. Toda la información se revisa permanentemente para evitar errores.</t>
  </si>
  <si>
    <t>Adelantan las acciones descritas en el Plan de Acción, para ejecutar el Control del riesgo descrito y mitigarlo.</t>
  </si>
  <si>
    <t>Realzan reunión periodica con el equipo de trabajo para revisar tareas y hacer seguimiento a compromisos, como también diariamente se establece comunicación con cada uno de los periodistas para verificar la relevancia de temas a publicar y la información que se está generando desde la Entidad para evitar errores.</t>
  </si>
  <si>
    <t>Al 31 de diciembre el Grupo de Gestión Humana, realizo la verificación de documentación para la vinculación en la Planta de Personal  de la UAEOS de los aspirantes en el SIGEP II para posesión del cargo: Nueve(09)</t>
  </si>
  <si>
    <t>Al 31 diciembre el Grupo de Gestión Humana, ha revisado, validado, tramitado:  Quince (15) Nóminas incluido el retroactivo y primas (Decreto No. 473 de 2022)</t>
  </si>
  <si>
    <t>Al 31 de diciembre el Grupo de Gestión Humana, ha reportado a la ARL:
Accidentes de Trabajo: Seis (06)
Casos Positivos de COVID-19:  Veintiseis (26)</t>
  </si>
  <si>
    <t>A 31 de diciembre el Grupo de Gestión Humana, han revisado, cargado en el Aplicativo CETIL:
Certificaciones Electrónicas de Tiempos Laborados - CETIL :  Ciento noventa y ocho  (198)
Confirmaciones Oficina Bonos Pensionales  del Ministerio de Hacienda y Crédito Público:  Sesenta y ocho (68)</t>
  </si>
  <si>
    <t xml:space="preserve">Al 31 de diciembre el Grupo de Gestión Humana, ha realizado los roles de gestión administrativa y verificado el procedimiento de Viáticos y Gastos de Viaje  - SIIF - Planta y Contratistas: Doscientos cuarenta y seis (246) </t>
  </si>
  <si>
    <t xml:space="preserve">Ejecutan la actividad de control del riesgo realizando los reportes a la ARL en la forma descrita en el Plan de Acción  </t>
  </si>
  <si>
    <t xml:space="preserve">Ejecutan la actividad de control del riesgo realizando los cargues de la información en la forma descrita en el Plan de Acción  </t>
  </si>
  <si>
    <t xml:space="preserve">Observamos conforme a lo informado en el seguimiento que continuan desarrollando y ejecutando las actividades programadas en el Plan de Acción en cuanto a validación de la información de Comisiones gastos de viaje , en cumplimiento del cronograma remitido por el área. </t>
  </si>
  <si>
    <t>El tecnico de presupuesto y la Coordinadora Financiera  reciben los estudios por parte de las areas encargadas y verifican la disponiblidad presupuestal  de acuerdo a los rubros que se deben afectar con base en el objeto contractual.</t>
  </si>
  <si>
    <t>La profesional de apoyo al area contable continua revisando uno a uno de los auxiliares al cierre contable de cada mes para identificar cuentas con saldo contrario o valores que su registro no corresponda y adicionalmente revisa la informacion reportada por los demas grupos encargados de suministrar la informacion para el cierre contable de cada mes y  realiza registros manuales en SIIF Nacion con el fin de revelar la informacion correcta en los estados financieros.</t>
  </si>
  <si>
    <t>Se reviso y concilio la informacion exogena para la presentacion de medios magneticos nacionales ante la DIAN cruzando todos los saldos con contabilidad, y se consolida los impuestos presentados mensualmente y bimensual para no presentar errores.</t>
  </si>
  <si>
    <t>La profesional especializada encargada de las funciones de tesoreria continua exportando un listado de OPNP del SIIF Nacion una vez realizadas para verificar que todas queden pago beneficiario final.</t>
  </si>
  <si>
    <t>la funcionaria encargada de tesoreria una vez realiza uno a uno los pagos de traspaso a pagaduria , revisa saldo de bancos para que haya sido acreditado correctamente sin generar diferencias en bancos.</t>
  </si>
  <si>
    <t>Hardware:  Del contrato de adquisición de hardware, se reciben 34 equipos AIO marca HP PROONE 440 AIO INTEL CORE I3-12100 G9 16GB 512GB SSD 23.8 PULG WIND 11 PRO de acuerdo a las características solicitadas en los estudios y simuladores del acuerdo marco de Colombia compra, los cuales se realizó configuración e instalación de programas de ofimáticas, seguridad y demás herramientas necesarias para el desarrollo de la misionalidad.
Mantenimiento: Se finaliza la segunda jornada de mantenimiento preventivo y correctivo de equipos realizada en el mes de noviembre y diciembre ( equipos usuario final, data center)
Copias Externas: Revisando las características y el presupuesto asignado a la actividad, se decide en conjunto desde el grupo de tecnologías y la oficina asesora jurídica no realizar el proceso de adjudicación para el servicio de almacenamiento en la nube, debido al tiempo faltante para la terminación del año.
Del contrato de licenciamiento Microsoft a través del acuerdo marco de Colombia compra se adquirieron y renovaron las licencias de ofimática local, nube, bases de datos y servidores:
Nombre del producto	Cantidad
SQL Server 2019 Standard Edition=1
SQL Server 2019 - 1 User CAL=1
Windows Server 2022 Standard - 16 Core License Pack=4
Windows Server 2022 - 1 User CAL=64
Microsoft 365 Business Basic=80
Microsoft 365 Business Standard=80
Exchange Online (Plan 1)=15
Power BI Pro=1
Se realiza la configuración y asignación de licenciamiento a los funcionarios y servidores de la entidad
Los contratos de prestación de servicios:
* Gobierno Digital :1 
* Actualización de Sistemas de información: 3 
* Apoyo Administrativo: 1 
* Soporte Nivel 3: 1
Se ejecutaron de forma satisfactoria de acuerdo con los reportes realizadas por cada uno de los supervisores a cargo, cumpliendo con los productos contratos, tiempos y cronograma.</t>
  </si>
  <si>
    <t>Se finaliza la segunda jornada de mantenimiento preventivo y correctivo de equipos realizada en el mes de noviembre y diciembre (equipos de cómputo, portátiles, escáner, impresoras, proyectores, servidores, switch, aires acondicionados, sistema de detección de incendios, controladora de acceso perimetral, Nvr y cámaras, entre otros). A través de la bolsa de repuestos se realizan (Compresores de aires acondicionados, discos duros solidos de 256 GB, cable display port para proyecto y equipo de sale de juntas, cambio de unidad de imagen y kit de mantenimiento para impresora, cambio de kit de rodillos para escaner, hdmi de fibra óptica, board de cámara de video, disco duros de 10TB, 28 patch Core Categoria 6ª, cable de sonido).
Para realizar la segunda jornada de mantenimiento, cambio de partes y adquisición de elementos, fue necesario adicionar recursos a la bolsa de respuestos</t>
  </si>
  <si>
    <t xml:space="preserve">Se realizo la revisión y verificación aleatorio de Software instalados a equipos de la entidad donde se identificó Software instalado de ofimática con licenciamiento pero que excede la cantidad adquirida por la entidad por lo cual se procedió a realizar el cambio de versión de Office a las demás versiones disponibles, office 365, office 2013 y 2019.
</t>
  </si>
  <si>
    <t xml:space="preserve">Se continuo con el cambio y actualización de contraseñas para:
Equipos de cómputo en la Controlador de Dominio de Funcionarios para el ingreso en los equipos - De acuerdo con lo solicitado.
*Restablecimiento de Contraseñas de correos electrónicos por olvido o bloqueo de acuerdo a la directiva implementada
* Asignación y configuración de carpeta compartida con permisos de lectura o lectura y escritura de acuerdo con lo solicitado.
*el contratista soporte nivel 3 realiza la actualización de las contraseñas para conexiones wifi de los Access point.
* por parte de los contratistas y supervisores de los sistemas de información se realiza la actualización del formato “ACCESOS APLICATIVOS”
</t>
  </si>
  <si>
    <t>En el informe a 31 de diciembre, podemos observar seguimiento al proceso de contratación de adquicisión de hardware en concordancia a la ejecución del Plan Anual de Adquisiciones y en desarrollo del objeto del contrato y los productos adquiridos en desarrollo del contrato.</t>
  </si>
  <si>
    <t>SEGUIMIENTO OFICINA DE CONTROL INTERNO</t>
  </si>
  <si>
    <t>Se evidencia que la entidad adelantó la planeación estratégica institucional teniendo en cuenta las bases del PND. Tiene un constante seguimiento. Cada año se hace un plan de acción institucional, cada dependencia aporta y se constituye la Planeación Estratégica Institucional. Este plan es publicado en la página web de la entidad. Se le hace seguimiento trimestral con el fin de verificar su cumplimiento</t>
  </si>
  <si>
    <t xml:space="preserve">Se evidencia que mes a mes, desde el grupo de Planeación se realiza un seguimiento a los reportes que realizan los responsables de la ejecución de los proyectos. Así mimo, se lleva una matriz que se llama Seguimiento a Convenios y Contratos, y se le reporta a los formuladores ese estado de avance de ejecución
y recursos disponibles por cada proyecto. Los reportes se presentan en cada Comité Directivo.
</t>
  </si>
  <si>
    <t>La entidad cuenta con un plan estadístico institucional, el cual es revisado cada año con el fin  de  poder  hacer  la  actualización correspondiente. En este proceso se recoge la información de fuentes externas e internas, las cuales proporcionan bases de datos e información, todo esto en el sector solidario. Aparte, existen estadísticas de cada información recibida, a con el fin de organizar la verificar la y generar herramientas que permitan su gestión.</t>
  </si>
  <si>
    <t>Con el fin de verificar la información obtenida existen fechas de reporte de esa información interna y externa. Al llegar la información es validada y revisada, se elaboran reportes y boletines, si así se requiere, se realizan ajustes y se regresa a la persona que emitió la información y haciéndole entrega de una retroalimentación con el fin de avanzar.</t>
  </si>
  <si>
    <t xml:space="preserve">El acceso a la base de datos es restringido, solo tienen acceso el contratista y la encargada. Estas bases son cargadas en un onedrive, al cual solo se puede acceder internamente. No obstante, se puede acceder bajo una petición que se realiza a la dependencia. Si un agente externo desea tener acceso se evalúa la solicitud y se realiza un acuerdo de confidencialidad para el tratamiento
de estos datos.
</t>
  </si>
  <si>
    <t xml:space="preserve">Hay una verificación constante por parte del director técnico respecto a la prestación del servicio y los productos entregados, constantemente hay mesas técnicas y reuniones dónde se verifica la labor de los supervisores y líderes de los convenios, con el fin de dar cumplimiento a lo pactado. Además, se hace una revisión a la matriz de riesgos, para ver qué se puede actualizar o modificar, debido a que el año pasado hubo un trabajo remoto que modifica las dinámicas. Hay fechas periódicas de reporte de seguimiento para revisar las acciones de riesgos
</t>
  </si>
  <si>
    <t xml:space="preserve">Se evidencia que se envió comunicación a lideres de Procesos y directores Técnicos, con la información de los diferentes productos y servicios que ofrece la Entidad, donde pueden observar sus características y criterios que definen el producto o servicio no conforme. Una vez exista un consenso en el presente tema, se realizarán los respectivos ajustes a que haya lugar en el procedimiento de Producto o Servicio No Conforme. Adicional a esto, se actualizaron cuatro servicios: Proceso de Educación y Servicio al Ciudadano, donde se ajustaron características. Educación Solidaria está dentro del procedimiento. Desde el mes de mayó se solicitó a todos los lideres para que incorporasen las sugerencias. Se está esperando el Nuevo Plan de Desarrollo.
</t>
  </si>
  <si>
    <t xml:space="preserve">Se evidencia que se mantiene actualizada la documentación de SIGOS, de conformidad con las necesidades y acciones de mejora realizadas por los lideres en los diferentes procesos. Se hace retroalimentación al monitoreo y seguimiento de los mapas de riesgo de los procesos, con base en la programación establecida en la vigencia, al igual que se consolida la matriz de mapa de riesgos, remitiéndolo a la Oficina de Control Interno. Se evidencia la actualización.
</t>
  </si>
  <si>
    <t>Con el fin de tener claras las prioridades y necesidades en software y hardware de la entidad, existen contratos para cada uno de estos. Allí se hace una revisión previa que permite establecer qué necesidades tiene la entidad para la contratación y así planificar anticipadamente.</t>
  </si>
  <si>
    <t>De la información suministrada con el grupo de gestión informática, se logró evidenciar que hay contratos de mantenimiento del software, hardware y desarrolladores en la entidad. Esto con el fin de determinar la vida útil de la infraestructura informática.</t>
  </si>
  <si>
    <t>El contrato de mantenimiento ayuda en la revisión de los softwares instalados. Se hace una verificación de que los equipos tengan únicamente software licenciados. Si el funcionario hace una solicitud en la mesa de ayuda, relacionado con el funcionamiento de sus equipos, desde el grupo de informática se revisa los programas que allí se encuentran, desinstalando aquellos que no estén permitidos e informando la novedad al usuario. No es necesaria la solicitud a mesa de ayuda para estos análisis, en cualquier momento esa dependencia lo realiza.</t>
  </si>
  <si>
    <t>El grupo de gestión informática manifiesta que existe un apoyo en el contrato de mantenimiento para realizar actualización de contraseñas. Respecto de acceso a los aplicativos, esta dependencia tiene un protocolo de cambio de contraseñas. Cada 4 meses generan alertas de cambios y/o actualización de accesos, usuarios, contraseñas y demás necesidades</t>
  </si>
  <si>
    <t xml:space="preserve">Se evidenció revisión por parte de la abogada, adscrita a la Subdirección nacional, en el marco del proceso de gestión contractual, de los informes de supervisión presentados por los supervisores de contratos y convenios suscritos por la Unidad, validando el cumplimiento del objeto contractual.
</t>
  </si>
  <si>
    <t>La oficina asesora jurídica a través sus profesionales revisó para cada proceso de contratación, aplicativo de la Procuraduría General de la Nación, revisando que el cooperante o contratista no se encuentre incurso en causal de inhabilidad e incompatibilidad. Así mismo se está solicitando a cada contratista o cooperante la declaración de no encontrase incurso en causal de inhabilidad e incompatibilidad</t>
  </si>
  <si>
    <t xml:space="preserve">Se evidenció el diligenciamiento del no estar en causal de conflicto de interés por parte de los contratistas.
Se evidenció que los supervisores de contratos y/o convenios no deben emitir declaración de conflicto de interés, por lo cual se recomienda ajustar la redacción del plan de acción del riesgos denominado “Posibilidad de pérdida reputacional, debido a vínculos de parentesco, consanguíneo, civil, o legal entre un contratista y su supervisor o en acciones que incidan directamente en su configuración.”
</t>
  </si>
  <si>
    <t>Se validó y verificó por parte del Jefe de la Oficina Asesora Jurídica , que los apoderados de procesos judiciales cumplieran con los requisitos mínimos para ser apoderado de procesos judiciales, lo anterior a través de la página del Consejo Superior de la Judicatura</t>
  </si>
  <si>
    <t>Se evidenció que se designan apoderados judiciales desde la presentación y o notificación de demanda judicial. Se evidenció que no se han perdido procesos por inoportuna defensa judicial.</t>
  </si>
  <si>
    <t>Se evidencia derechos de petición y PQRDS contestadas en los términos de Ley, atendiendo lo solicitado por el peticionario</t>
  </si>
  <si>
    <t>Se verificó al interior de la oficina asesora jurídica la designación de apoderados en procesos judiciales bajo la no violación al régimen de inhabilidades e incompatibilidades ni conflicto de interés.</t>
  </si>
  <si>
    <t>Se evidencia que en la actividad se realiza controles de la planificación para realizar estrategias de sostenibilidad de acuerdo al proyecto productivo con cada una de las organizaciones intervenidas mediante el Programa Integral de Intervención.</t>
  </si>
  <si>
    <t xml:space="preserve">Se revisa informe y las evidencias para hacer una retroalimentación de todas las actividades donde se comprueba la gestión realizada conforme a las fases de cada una de las organizaciones y acorde al programa integral de Intervención para mitigar el riesgo y realizar procesos integrales. Así mismo, como supervisores, es su deber comprobar la gestión de dichas fases.
</t>
  </si>
  <si>
    <t xml:space="preserve">Se evidencia que se hace el seguimiento. Aquí se verifica cada una de las implementaciones de las supervisiones. Cada funcionario le informa al Director de Desarrollo el estado de cada uno de los contratos y convenios. Adicional a esto, se hacen    los    informes    para    los desembolsos       pertinentes       de contratos y Convenios. Se verifica lo siguiente: la implementación de la periodicidad de los informes de Supervisión del segundo cuatrimestre, y el seguimiento financiero mensual. El informe de Supervisión es avalado por el Doctor Ronald Torres, quien es el ordenador del gasto y revisa la parte técnica y que la parte Financiera es avalada por el grupo respectivo.
</t>
  </si>
  <si>
    <t xml:space="preserve">Se evidenció trabajo conjunto con grupos que suministran información (como TICS, administrativa, Comunicaciones, etc). Donde se orientan y les hacen acompañamiento. Además, en este periodo se calculó el deterioro a cada uno de los bienes que tienen a cargo los diferentes grupos. Se les instruyó sobre cómo es el registro del deterioro, para que en la contabilidad no haya datos erróneos y se hagan los asientos contables correctos que reflejen la realidad económica.
</t>
  </si>
  <si>
    <t xml:space="preserve">Se evidenció que descargan información para hacer verificación de lo que refleja la contabilidad lo cual es revisado con la decrevisan estados financieros, cuáles son las clasificaciones manuales, revisan cuentas, hacen archivo plano para cargar formatos obligados a presentar por la Unidad de acuerdo a la resolución emitida por la DIAN y la secretaría de hacienda.
</t>
  </si>
  <si>
    <t xml:space="preserve">Se evidenció que el grupo de gestión financiera registra las órdenes de pago no presupuestales y se verifica cuál es el beneficiario final. Se hace una revisión de pago una vez está cargada a SIIF Nación. Adicionalmente, se verifica el tipo de beneficiario teniendo en cuenta que para paso a pagaduría únicamente aplica Dafuturo, ARL del conductor, Planilla de seguridad social e impuestos.
</t>
  </si>
  <si>
    <t xml:space="preserve">Se evidenció que el presente riesgo se identificó por la materialización de un pago doble realizado al pago de impuesto predial a la página de la secretaría de hacienda por PSE, se identificó que se revisa el débito de cada pago que sean de traspaso a pagaduría, por tanto no se ha vuelto a materializar dicho riesgo.
</t>
  </si>
  <si>
    <t>Se evidencia la realización de mesa de trabajo del día 17 de junio de 2022, con cooperantes, investigadores, y contratistas de la Unidad, los cuales desarrollaron procesos de investigación</t>
  </si>
  <si>
    <t xml:space="preserve">Se evidencia el diseñó del procedimiento de certificaciones como parte del proceso de Gestión de la Educación Solidaria, el cual se encuentra publicado en la página web de la unidad. Adicionalmente, se socializó con las Coordinaciones de la Dirección de Desarrollo, mediante correo electrónico enviado el 29 de julio, se socializó a todos los funcionarios de la Unidad mediante correo electrónico del 3 de agosto de 2022, como también se informó en la intranet de la unidad.
</t>
  </si>
  <si>
    <t>Se evidenció que mediante reunión de comité directivo se viene informando acerca del estado de las peticiones y mediante correo electrónico se informa a cada responsable las peticiones pendientes por responder.</t>
  </si>
  <si>
    <t xml:space="preserve">Se evidencia permanente comunicación entre las diferentes áreas con el Grupo TICS, mediante las mesas de ayuda y soporte técnico. Adicional a esto, se cuenta con un Plan de Trabajo sobre los ajustes requeridos y se remiten mesas de ayuda para cada solicitud de soporte. Se evidenciaron alertas enviadas a la Dirección Nacional respecto a la necesidad que el grupo TICS cuente con los
conocimientos y habilidades para el mantenimiento, desarrollo y soporte del SIIA.
</t>
  </si>
  <si>
    <t>En colaboración con el Grupo de Comunicaciones y Prensa se han realizado campañas donde se refuerza que los trámites y servicios de la Unidad son gratuitos y no requieren intermediarios, el cual se informa mediante la página web y las carteleras de la unidad en la zona de servicio al ciudadano.</t>
  </si>
  <si>
    <t>Los informes de auditoría son presentados en comité coordinador de control interno a cada uno de los miembros y allí se definen actividades en pro de la mejora producto de los hallazgos indenificados en cada auditoría.</t>
  </si>
  <si>
    <t xml:space="preserve">Se evidenció que los procesos de contratación adelantados por la Unidad han contado con estudios previos (funcionamiento o inversión) según el caso. Se revisó plan anual de adquisiciones antes de la apertura de procesos de contratación solicitados al interior de la oficina jurídica lo anterior por cada profesional a quien se le asignó el proceso
</t>
  </si>
  <si>
    <t xml:space="preserve">La oficina jurídica dentro de sus funciones revisó los estudios previos de procesos de contratación solicitados, lo anterior en el marco de la Ley 1150 de 2007 lo indicado antes de la apertura de procesos de contratación lo enunciado partiendo de lo solicitado por las áreas donde se presenta la necesidad
</t>
  </si>
  <si>
    <t>Antes de iniciar cada audiroría en el formato de reunión de apertura de auditoria interna CÓDIGO UAEOS-FO-GCE-004, se encuentra descrito el compromiso por parte de los líderes de proceso, de suministrar la información necesaria y requerida, el cual debe ser suscrita por cada una de las partes</t>
  </si>
  <si>
    <t>Se evidenció que las recomendaciones emitidas por prate de la oficina de control dentro de los procesos auditores de la vigencia 2022 han sido incluidos en el aplicativo Isolución donde se han iniciado acciones de mejora para cada caso aprticular. La inclusión de estas acciones en el aplicativo se realzia en articulación con el grupo de planeación y estadisticas.</t>
  </si>
  <si>
    <t>Al llegar la hoja de vida del Servidor Público o el aspirante esta es analizada, para verificar que cumpla con los requisitos y lo señalado por el Manual de Funciones. Esta documentación es revisada de la plataforma SIGEP.</t>
  </si>
  <si>
    <t>Teniendo en cuenta la adquisición del Aplicativo de Nómina NOVASOFT, el Profesional Universitario encargado del procedimiento de nómina, liquida y remite a la Coordinadora del Grupo de Gestión Humana es quien revisa, valida, verifica, y remite al Subdirector Nacional para su aprobación, firma y remisión al Grupo de Gestión Financiera de conformidad con las novedades mensuales.</t>
  </si>
  <si>
    <t>Al momento de existir un accidente de trabajo, se reporta a la ARL, seguidamente se da cumplimiento al protocolo de investigación, y seguimiento del hecho. Hay acompañamiento en el proceso posterior para que se haga la atención adecuada a quien sufre el accidente.</t>
  </si>
  <si>
    <t>Los exfuncionarios de la entidad, mediante Derechos de Petición, solicitan la certificación de tiempos y salarios, la cual es tramitada a través Sistema de Certificación Electrónica de Tiempos Laborados – CETIL – Ministerio de Hacienda y Crédito Público, el cual le permite expedir las certificaciones de manera electrónica y contar con la información en línea requerida para los trámites de reconocimiento pensionales. A través del Cetil se puede realizar control y seguimiento a las solicitudes de certificación de historia laboral, herramienta utilizada tanto por el Ministerio de Hacienda, Colpensiones, UGPP Fondos Privados de Pensiones para la correspondiente confirmación de la historia laboral.</t>
  </si>
  <si>
    <t xml:space="preserve">De conformidad con el procedimiento de comisiones de servicios al interior y exterior, la Auxiliar Administrativo del Grupo de Gestión Humana, quien tiene asignado el rol de Gestión Administrativa, realiza el cargue de información al SIIF y remite soporte a la Coordinación del Grupo de Gestión Humana, quien ejerce el Rol de Verificador y a su vez remite al Subdirector Nacional para su aprobación en cumplimiento a la Circular No. 03 de 2022. </t>
  </si>
  <si>
    <t>Se evidenció que el lider del proceso de comunicaciones y prensa verifica verifica cada uno de los contenidos antes de su publicación.</t>
  </si>
  <si>
    <t>Se evidenció que mediante reunión de consejo de redacción que se adelanta internamente en el grupo de comunciaciones se verifica toda la imnformación producida y con esto se verifica su difusión oportuna.</t>
  </si>
  <si>
    <t>Se evidencio que el profesional asignado ha realizado dos inventarios de bienes devolutivos en actas individuates y actas
de grupo. Tambien el profesional verifica todo Io que ingresa al almacen con factura, igual tambien es verificado por financiera.
Se evidencio que los dos inventarios se realizaron en el ultimo trimestre del año, debido a que la ejecucion de la obra civil
que se adelanto en la presente vigencia no permitio la verification de estos inventarios dentro de las fechas programadas, si bien se evidencto que la normatividad aplicada a la unidad no define fecha puntuales para la realizacion de los  inventarios, se recomienda realizar los inventarios uno cada semestre que permita mantener actualizada la informacidn de los bienes de la Unidad.</t>
  </si>
  <si>
    <t>Se evidencio que se cuenta con una caja menor discriminada por usos presupuestales, permitiendo controlar que cada uno de los gastos sea de necesidad de la entidad. Se evidencio cumplimiento en los reembolsos de la caja menor el cual es validado por el grupo de gestidn financiera como punto de control de estas erogaciones.</t>
  </si>
  <si>
    <t xml:space="preserve">Se evidencio la socialization y seguimiento al plan institutional mediante 38 econsejos, publicados semanalmente en la intranet de la unidad.
</t>
  </si>
  <si>
    <t>Se evidencia que todos los ingresos a la unidad se realizan mediante autorización expresa del funcionario, tambien se
realiza verificacion de identificacion en la recepcion como punto de control. Asi mismo, es de conocimiento de la recepcionista quienes son funcionarios de la unidad y ademas la recepcion cuenta con una lista de contratistas para que no haya ingreso de otras personas, los externos deben estar con permiso.</t>
  </si>
  <si>
    <t>Se evidencio que el grupo de gestion admi nistrativa en cada uno de los apoyos que realiza a los diferentes grupos de la
unidad asesora y orienta a los funcionarios encargados de la entrega de las transferencias documentales acerca de la aplicacion de las tablas de retention documental - TRD, inventario documental, hoja de control, y demas formatos. Sin embargo, cada area es responsable de su gestion documental.</t>
  </si>
  <si>
    <t>Se: evidence el procedimiento denominado •RECEPCION RADICACION Y DISTRIBUCION DE DOCUMENTOS que describe la acciones a seguir en la recepctdn de documentos oficiales, sin mebargo, no se evidencio sociatización del procedimiento a la totalidad de funcionarios que recepcionan este tipo de peticiones. Se recomienda socializar a todos los
funcionarios que reciben comumcaciones oficiales el procedimiento mencionado</t>
  </si>
  <si>
    <t xml:space="preserve">
Se evidenció asesoría respecto a los rubros presupuestales a afectar. Esta actividad se hace con cada bien y servicio que se adquiere en la Entidad.</t>
  </si>
  <si>
    <t>Se evidenció que se envían por parte de las diferentes áreas de la Unidad, los estudios para revisión previa, haciendo la debida solicitud de CDP a Financiera.</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</si>
</sst>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1" formatCode="_-* #,##0_-;\-* #,##0_-;_-* &quot;-&quot;_-;_-@_-"/>
    <numFmt numFmtId="43" formatCode="_-* #,##0.00_-;\-* #,##0.00_-;_-* &quot;-&quot;??_-;_-@_-"/>
    <numFmt numFmtId="164" formatCode="0.0"/>
    <numFmt numFmtId="165" formatCode="_-* #,##0_-;\-* #,##0_-;_-* &quot;-&quot;??_-;_-@_-"/>
    <numFmt numFmtId="166" formatCode="0.0%"/>
  </numFmts>
  <fonts count="68" x14ac:knownFonts="1">
    <font>
      <sz val="11"/>
      <color theme="1"/>
      <name val="Calibri"/>
      <family val="2"/>
      <scheme val="minor"/>
    </font>
    <font>
      <sz val="11"/>
      <color theme="1"/>
      <name val="Arial Narrow"/>
      <family val="2"/>
    </font>
    <font>
      <sz val="10"/>
      <color rgb="FF000000"/>
      <name val="Arial Narrow"/>
      <family val="2"/>
    </font>
    <font>
      <b/>
      <sz val="11"/>
      <color theme="1"/>
      <name val="Arial Narrow"/>
      <family val="2"/>
    </font>
    <font>
      <sz val="10"/>
      <color theme="1"/>
      <name val="Calibri"/>
      <family val="2"/>
      <scheme val="minor"/>
    </font>
    <font>
      <sz val="10"/>
      <color theme="1"/>
      <name val="Arial Narrow"/>
      <family val="2"/>
    </font>
    <font>
      <b/>
      <sz val="10"/>
      <color theme="1"/>
      <name val="Arial Narrow"/>
      <family val="2"/>
    </font>
    <font>
      <sz val="11"/>
      <color theme="1"/>
      <name val="Calibri"/>
      <family val="2"/>
      <scheme val="minor"/>
    </font>
    <font>
      <b/>
      <sz val="12"/>
      <color rgb="FF000000"/>
      <name val="Arial Narrow"/>
      <family val="2"/>
    </font>
    <font>
      <sz val="12"/>
      <color rgb="FF000000"/>
      <name val="Arial Narrow"/>
      <family val="2"/>
    </font>
    <font>
      <sz val="14"/>
      <color theme="1"/>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2"/>
      <color theme="1"/>
      <name val="Arial Narrow"/>
      <family val="2"/>
    </font>
    <font>
      <sz val="18"/>
      <name val="Arial"/>
      <family val="2"/>
    </font>
    <font>
      <b/>
      <sz val="16"/>
      <color rgb="FF000000"/>
      <name val="Arial Narrow"/>
      <family val="2"/>
    </font>
    <font>
      <sz val="16"/>
      <color rgb="FF000000"/>
      <name val="Arial Narrow"/>
      <family val="2"/>
    </font>
    <font>
      <sz val="16"/>
      <color rgb="FFFFFFFF"/>
      <name val="Arial Narrow"/>
      <family val="2"/>
    </font>
    <font>
      <sz val="11"/>
      <color rgb="FF000000"/>
      <name val="Calibri"/>
      <family val="2"/>
    </font>
    <font>
      <b/>
      <sz val="14"/>
      <color rgb="FF000000"/>
      <name val="Calibri"/>
      <family val="2"/>
    </font>
    <font>
      <sz val="10"/>
      <color rgb="FFFFFFFF"/>
      <name val="Arial Narrow"/>
      <family val="2"/>
    </font>
    <font>
      <sz val="9"/>
      <color theme="1"/>
      <name val="Calibri"/>
      <family val="2"/>
      <scheme val="minor"/>
    </font>
    <font>
      <b/>
      <sz val="10"/>
      <color rgb="FF000000"/>
      <name val="Arial Narrow"/>
      <family val="2"/>
    </font>
    <font>
      <b/>
      <sz val="10"/>
      <color theme="9" tint="-0.249977111117893"/>
      <name val="Arial Narrow"/>
      <family val="2"/>
    </font>
    <font>
      <sz val="10"/>
      <name val="Arial Narrow"/>
      <family val="2"/>
    </font>
    <font>
      <b/>
      <sz val="14"/>
      <color theme="1"/>
      <name val="Arial Narrow"/>
      <family val="2"/>
    </font>
    <font>
      <sz val="11"/>
      <color rgb="FFFFFFFF"/>
      <name val="Arial Narrow"/>
      <family val="2"/>
    </font>
    <font>
      <sz val="10"/>
      <color rgb="FFFF0000"/>
      <name val="Arial Narrow"/>
      <family val="2"/>
    </font>
    <font>
      <sz val="11"/>
      <color rgb="FFFF0000"/>
      <name val="Arial Narrow"/>
      <family val="2"/>
    </font>
    <font>
      <b/>
      <sz val="9"/>
      <color rgb="FF000000"/>
      <name val="Arial Narrow"/>
      <family val="2"/>
    </font>
    <font>
      <sz val="12"/>
      <color theme="9" tint="-0.249977111117893"/>
      <name val="Arial Narrow"/>
      <family val="2"/>
    </font>
    <font>
      <b/>
      <sz val="12"/>
      <color theme="9" tint="-0.249977111117893"/>
      <name val="Arial Narrow"/>
      <family val="2"/>
    </font>
    <font>
      <sz val="12"/>
      <color theme="1"/>
      <name val="Calibri"/>
      <family val="2"/>
      <scheme val="minor"/>
    </font>
    <font>
      <b/>
      <sz val="12"/>
      <color theme="9" tint="-0.249977111117893"/>
      <name val="Calibri"/>
      <family val="2"/>
      <scheme val="minor"/>
    </font>
    <font>
      <sz val="12"/>
      <color rgb="FF000000"/>
      <name val="Calibri"/>
      <family val="2"/>
    </font>
    <font>
      <sz val="14"/>
      <color rgb="FF000000"/>
      <name val="Calibri"/>
      <family val="2"/>
    </font>
    <font>
      <sz val="11"/>
      <name val="Arial Narrow"/>
      <family val="2"/>
    </font>
    <font>
      <sz val="11"/>
      <color rgb="FF000000"/>
      <name val="Arial Narrow"/>
      <family val="2"/>
    </font>
    <font>
      <sz val="12"/>
      <name val="Arial Narrow"/>
      <family val="2"/>
    </font>
    <font>
      <b/>
      <sz val="12"/>
      <color rgb="FFFF0000"/>
      <name val="Arial Narrow"/>
      <family val="2"/>
    </font>
    <font>
      <b/>
      <sz val="12"/>
      <color rgb="FFFF0000"/>
      <name val="Calibri"/>
      <family val="2"/>
      <scheme val="minor"/>
    </font>
    <font>
      <sz val="11"/>
      <color theme="0"/>
      <name val="Arial Narrow"/>
      <family val="2"/>
    </font>
    <font>
      <b/>
      <sz val="14"/>
      <color theme="0"/>
      <name val="Arial Narrow"/>
      <family val="2"/>
    </font>
    <font>
      <b/>
      <sz val="9"/>
      <color indexed="81"/>
      <name val="Tahoma"/>
      <family val="2"/>
    </font>
    <font>
      <sz val="9"/>
      <color indexed="81"/>
      <name val="Tahoma"/>
      <family val="2"/>
    </font>
    <font>
      <sz val="8"/>
      <name val="Calibri"/>
      <family val="2"/>
      <scheme val="minor"/>
    </font>
    <font>
      <b/>
      <sz val="11"/>
      <color theme="1"/>
      <name val="Calibri"/>
      <family val="2"/>
      <scheme val="minor"/>
    </font>
    <font>
      <b/>
      <sz val="12"/>
      <name val="Arial Narrow"/>
      <family val="2"/>
    </font>
    <font>
      <b/>
      <sz val="11"/>
      <name val="Arial Narrow"/>
      <family val="2"/>
    </font>
    <font>
      <b/>
      <sz val="12"/>
      <name val="Calibri"/>
      <family val="2"/>
      <scheme val="minor"/>
    </font>
    <font>
      <b/>
      <sz val="12"/>
      <color theme="1"/>
      <name val="Calibri"/>
      <family val="2"/>
      <scheme val="minor"/>
    </font>
    <font>
      <b/>
      <sz val="12"/>
      <color theme="1"/>
      <name val="Arial Narrow"/>
      <family val="2"/>
    </font>
    <font>
      <b/>
      <sz val="11"/>
      <name val="Calibri"/>
      <family val="2"/>
      <scheme val="minor"/>
    </font>
    <font>
      <sz val="11"/>
      <name val="Calibri"/>
      <family val="2"/>
      <scheme val="minor"/>
    </font>
    <font>
      <b/>
      <sz val="11"/>
      <color rgb="FF000000"/>
      <name val="Arial Narrow"/>
      <family val="2"/>
    </font>
    <font>
      <b/>
      <sz val="11"/>
      <color rgb="FFFFFFFF"/>
      <name val="Arial Narrow"/>
      <family val="2"/>
    </font>
    <font>
      <sz val="10"/>
      <color theme="1"/>
      <name val="Times New Roman"/>
      <family val="1"/>
    </font>
    <font>
      <b/>
      <sz val="8"/>
      <color rgb="FF000000"/>
      <name val="Arial"/>
      <family val="2"/>
    </font>
    <font>
      <b/>
      <sz val="8"/>
      <color rgb="FF000000"/>
      <name val="Calibri"/>
      <family val="2"/>
    </font>
    <font>
      <b/>
      <sz val="8"/>
      <color rgb="FF000000"/>
      <name val="Arial Narrow"/>
      <family val="2"/>
    </font>
    <font>
      <b/>
      <sz val="8"/>
      <color theme="1"/>
      <name val="Arial Narrow"/>
      <family val="2"/>
    </font>
    <font>
      <sz val="8"/>
      <color theme="1"/>
      <name val="Arial Narrow"/>
      <family val="2"/>
    </font>
    <font>
      <b/>
      <sz val="8"/>
      <name val="Arial Narrow"/>
      <family val="2"/>
    </font>
    <font>
      <sz val="9"/>
      <color theme="1"/>
      <name val="Arial Narrow"/>
      <family val="2"/>
    </font>
    <font>
      <i/>
      <sz val="11"/>
      <color theme="1"/>
      <name val="Arial Narrow"/>
      <family val="2"/>
    </font>
    <font>
      <sz val="9"/>
      <name val="Arial Narrow"/>
      <family val="2"/>
    </font>
  </fonts>
  <fills count="24">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theme="9" tint="0.39997558519241921"/>
        <bgColor indexed="64"/>
      </patternFill>
    </fill>
    <fill>
      <patternFill patternType="solid">
        <fgColor rgb="FFFFDDFF"/>
        <bgColor indexed="64"/>
      </patternFill>
    </fill>
    <fill>
      <patternFill patternType="solid">
        <fgColor rgb="FFBFBFBF"/>
        <bgColor indexed="64"/>
      </patternFill>
    </fill>
    <fill>
      <patternFill patternType="solid">
        <fgColor rgb="FF92D050"/>
        <bgColor indexed="64"/>
      </patternFill>
    </fill>
    <fill>
      <patternFill patternType="solid">
        <fgColor rgb="FFFFC000"/>
        <bgColor indexed="64"/>
      </patternFill>
    </fill>
    <fill>
      <patternFill patternType="solid">
        <fgColor rgb="FFFF0000"/>
        <bgColor indexed="64"/>
      </patternFill>
    </fill>
    <fill>
      <patternFill patternType="solid">
        <fgColor rgb="FF00FF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249977111117893"/>
        <bgColor indexed="64"/>
      </patternFill>
    </fill>
    <fill>
      <patternFill patternType="solid">
        <fgColor rgb="FF00B050"/>
        <bgColor indexed="64"/>
      </patternFill>
    </fill>
    <fill>
      <patternFill patternType="solid">
        <fgColor rgb="FF00DE64"/>
        <bgColor indexed="64"/>
      </patternFill>
    </fill>
    <fill>
      <patternFill patternType="solid">
        <fgColor rgb="FFF5770F"/>
        <bgColor indexed="64"/>
      </patternFill>
    </fill>
    <fill>
      <patternFill patternType="solid">
        <fgColor rgb="FFDD6909"/>
        <bgColor indexed="64"/>
      </patternFill>
    </fill>
    <fill>
      <patternFill patternType="solid">
        <fgColor rgb="FFC85F08"/>
        <bgColor indexed="64"/>
      </patternFill>
    </fill>
    <fill>
      <patternFill patternType="solid">
        <fgColor theme="4" tint="-0.249977111117893"/>
        <bgColor indexed="64"/>
      </patternFill>
    </fill>
    <fill>
      <patternFill patternType="solid">
        <fgColor rgb="FFFFFFFF"/>
        <bgColor indexed="64"/>
      </patternFill>
    </fill>
  </fills>
  <borders count="140">
    <border>
      <left/>
      <right/>
      <top/>
      <bottom/>
      <diagonal/>
    </border>
    <border>
      <left style="dotted">
        <color rgb="FFF79646"/>
      </left>
      <right style="dotted">
        <color rgb="FFF79646"/>
      </right>
      <top style="dotted">
        <color rgb="FFF79646"/>
      </top>
      <bottom style="dotted">
        <color rgb="FFF79646"/>
      </bottom>
      <diagonal/>
    </border>
    <border>
      <left style="dashed">
        <color theme="9" tint="-0.24994659260841701"/>
      </left>
      <right style="dashed">
        <color theme="9" tint="-0.24994659260841701"/>
      </right>
      <top style="dashed">
        <color theme="9" tint="-0.24994659260841701"/>
      </top>
      <bottom style="dashed">
        <color theme="9" tint="-0.24994659260841701"/>
      </bottom>
      <diagonal/>
    </border>
    <border>
      <left style="dashed">
        <color theme="9" tint="-0.24994659260841701"/>
      </left>
      <right/>
      <top/>
      <bottom style="dashed">
        <color theme="9" tint="-0.24994659260841701"/>
      </bottom>
      <diagonal/>
    </border>
    <border>
      <left style="dashed">
        <color theme="9" tint="-0.24994659260841701"/>
      </left>
      <right style="dashed">
        <color theme="9" tint="-0.24994659260841701"/>
      </right>
      <top style="dashed">
        <color theme="9" tint="-0.24994659260841701"/>
      </top>
      <bottom/>
      <diagonal/>
    </border>
    <border>
      <left style="dashed">
        <color theme="9" tint="-0.24994659260841701"/>
      </left>
      <right style="dashed">
        <color theme="9" tint="-0.24994659260841701"/>
      </right>
      <top/>
      <bottom style="dashed">
        <color theme="9" tint="-0.24994659260841701"/>
      </bottom>
      <diagonal/>
    </border>
    <border>
      <left style="dashed">
        <color theme="9" tint="-0.24994659260841701"/>
      </left>
      <right/>
      <top style="dashed">
        <color theme="9" tint="-0.24994659260841701"/>
      </top>
      <bottom style="dashed">
        <color theme="9" tint="-0.24994659260841701"/>
      </bottom>
      <diagonal/>
    </border>
    <border>
      <left/>
      <right style="dashed">
        <color theme="9" tint="-0.24994659260841701"/>
      </right>
      <top style="dashed">
        <color theme="9" tint="-0.24994659260841701"/>
      </top>
      <bottom style="dashed">
        <color theme="9" tint="-0.24994659260841701"/>
      </bottom>
      <diagonal/>
    </border>
    <border>
      <left style="dashed">
        <color theme="9" tint="-0.24994659260841701"/>
      </left>
      <right style="dashed">
        <color theme="9" tint="-0.24994659260841701"/>
      </right>
      <top/>
      <bottom/>
      <diagonal/>
    </border>
    <border>
      <left style="dashed">
        <color theme="9" tint="-0.24994659260841701"/>
      </left>
      <right/>
      <top/>
      <bottom/>
      <diagonal/>
    </border>
    <border>
      <left/>
      <right/>
      <top style="dashed">
        <color theme="9" tint="-0.24994659260841701"/>
      </top>
      <bottom style="dashed">
        <color theme="9" tint="-0.24994659260841701"/>
      </bottom>
      <diagonal/>
    </border>
    <border>
      <left/>
      <right style="dotted">
        <color rgb="FFF79646"/>
      </right>
      <top style="dotted">
        <color rgb="FFF79646"/>
      </top>
      <bottom style="dotted">
        <color rgb="FFF79646"/>
      </bottom>
      <diagonal/>
    </border>
    <border>
      <left style="dotted">
        <color rgb="FFF79646"/>
      </left>
      <right style="dotted">
        <color rgb="FFF79646"/>
      </right>
      <top/>
      <bottom style="dotted">
        <color rgb="FFF79646"/>
      </bottom>
      <diagonal/>
    </border>
    <border>
      <left/>
      <right style="dotted">
        <color rgb="FFF79646"/>
      </right>
      <top/>
      <bottom style="dotted">
        <color rgb="FFF79646"/>
      </bottom>
      <diagonal/>
    </border>
    <border>
      <left/>
      <right/>
      <top/>
      <bottom style="thick">
        <color rgb="FFFFFFFF"/>
      </bottom>
      <diagonal/>
    </border>
    <border>
      <left/>
      <right/>
      <top/>
      <bottom style="thin">
        <color rgb="FF000000"/>
      </bottom>
      <diagonal/>
    </border>
    <border>
      <left/>
      <right style="medium">
        <color rgb="FFFFFFFF"/>
      </right>
      <top/>
      <bottom/>
      <diagonal/>
    </border>
    <border>
      <left style="medium">
        <color rgb="FFFFFFFF"/>
      </left>
      <right style="thin">
        <color rgb="FF000000"/>
      </right>
      <top style="thick">
        <color rgb="FFFFFFFF"/>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medium">
        <color rgb="FFFFFFFF"/>
      </right>
      <top/>
      <bottom/>
      <diagonal/>
    </border>
    <border>
      <left style="medium">
        <color rgb="FFFFFFFF"/>
      </left>
      <right style="thin">
        <color rgb="FF000000"/>
      </right>
      <top/>
      <bottom style="medium">
        <color rgb="FFFFFFFF"/>
      </bottom>
      <diagonal/>
    </border>
    <border>
      <left style="thin">
        <color rgb="FF000000"/>
      </left>
      <right style="thin">
        <color rgb="FF000000"/>
      </right>
      <top/>
      <bottom style="thin">
        <color rgb="FF000000"/>
      </bottom>
      <diagonal/>
    </border>
    <border>
      <left style="thin">
        <color rgb="FF000000"/>
      </left>
      <right style="medium">
        <color rgb="FFFFFFFF"/>
      </right>
      <top/>
      <bottom style="medium">
        <color rgb="FFFFFFFF"/>
      </bottom>
      <diagonal/>
    </border>
    <border>
      <left style="medium">
        <color rgb="FFFFFFFF"/>
      </left>
      <right style="thin">
        <color rgb="FF000000"/>
      </right>
      <top style="medium">
        <color rgb="FFFFFFFF"/>
      </top>
      <bottom/>
      <diagonal/>
    </border>
    <border>
      <left style="thin">
        <color rgb="FF000000"/>
      </left>
      <right style="medium">
        <color rgb="FFFFFFFF"/>
      </right>
      <top style="medium">
        <color rgb="FFFFFFFF"/>
      </top>
      <bottom/>
      <diagonal/>
    </border>
    <border>
      <left style="thin">
        <color rgb="FF000000"/>
      </left>
      <right/>
      <top/>
      <bottom/>
      <diagonal/>
    </border>
    <border>
      <left style="medium">
        <color rgb="FFFFFFFF"/>
      </left>
      <right style="thin">
        <color rgb="FF000000"/>
      </right>
      <top/>
      <bottom/>
      <diagonal/>
    </border>
    <border>
      <left/>
      <right/>
      <top style="thin">
        <color rgb="FF000000"/>
      </top>
      <bottom/>
      <diagonal/>
    </border>
    <border>
      <left style="dotted">
        <color rgb="FFF79646"/>
      </left>
      <right/>
      <top style="dotted">
        <color rgb="FFF79646"/>
      </top>
      <bottom style="dotted">
        <color rgb="FFF79646"/>
      </bottom>
      <diagonal/>
    </border>
    <border>
      <left/>
      <right/>
      <top style="dotted">
        <color rgb="FFF79646"/>
      </top>
      <bottom style="dotted">
        <color rgb="FFF79646"/>
      </bottom>
      <diagonal/>
    </border>
    <border>
      <left style="dotted">
        <color rgb="FFF79646"/>
      </left>
      <right style="dotted">
        <color rgb="FFF79646"/>
      </right>
      <top style="dotted">
        <color rgb="FFF79646"/>
      </top>
      <bottom/>
      <diagonal/>
    </border>
    <border>
      <left style="dotted">
        <color rgb="FFF79646"/>
      </left>
      <right style="dotted">
        <color rgb="FFF79646"/>
      </right>
      <top/>
      <bottom/>
      <diagonal/>
    </border>
    <border>
      <left/>
      <right/>
      <top style="dotted">
        <color rgb="FFF79646"/>
      </top>
      <bottom/>
      <diagonal/>
    </border>
    <border>
      <left/>
      <right style="dashed">
        <color theme="9" tint="-0.24994659260841701"/>
      </right>
      <top style="dashed">
        <color theme="9" tint="-0.24994659260841701"/>
      </top>
      <bottom/>
      <diagonal/>
    </border>
    <border>
      <left style="dashed">
        <color theme="9" tint="-0.24994659260841701"/>
      </left>
      <right/>
      <top style="dashed">
        <color theme="9" tint="-0.24994659260841701"/>
      </top>
      <bottom/>
      <diagonal/>
    </border>
    <border>
      <left/>
      <right style="dashed">
        <color theme="9" tint="-0.24994659260841701"/>
      </right>
      <top/>
      <bottom style="dashed">
        <color theme="9" tint="-0.24994659260841701"/>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diagonal/>
    </border>
    <border>
      <left style="medium">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dotted">
        <color rgb="FFF79646"/>
      </top>
      <bottom style="dotted">
        <color rgb="FFF79646"/>
      </bottom>
      <diagonal/>
    </border>
    <border>
      <left style="dotted">
        <color rgb="FFF79646"/>
      </left>
      <right style="thin">
        <color indexed="64"/>
      </right>
      <top style="dotted">
        <color rgb="FFF79646"/>
      </top>
      <bottom style="dotted">
        <color rgb="FFF79646"/>
      </bottom>
      <diagonal/>
    </border>
    <border>
      <left style="thin">
        <color indexed="64"/>
      </left>
      <right style="dotted">
        <color rgb="FFF79646"/>
      </right>
      <top style="dotted">
        <color rgb="FFF79646"/>
      </top>
      <bottom/>
      <diagonal/>
    </border>
    <border>
      <left style="thin">
        <color indexed="64"/>
      </left>
      <right style="dotted">
        <color rgb="FFF79646"/>
      </right>
      <top/>
      <bottom/>
      <diagonal/>
    </border>
    <border>
      <left style="thin">
        <color indexed="64"/>
      </left>
      <right style="dotted">
        <color rgb="FFF79646"/>
      </right>
      <top/>
      <bottom style="dotted">
        <color rgb="FFF79646"/>
      </bottom>
      <diagonal/>
    </border>
    <border>
      <left style="thin">
        <color indexed="64"/>
      </left>
      <right style="dotted">
        <color rgb="FFF79646"/>
      </right>
      <top/>
      <bottom style="thin">
        <color indexed="64"/>
      </bottom>
      <diagonal/>
    </border>
    <border>
      <left style="dotted">
        <color rgb="FFF79646"/>
      </left>
      <right style="dotted">
        <color rgb="FFF79646"/>
      </right>
      <top/>
      <bottom style="thin">
        <color indexed="64"/>
      </bottom>
      <diagonal/>
    </border>
    <border>
      <left style="dotted">
        <color rgb="FFF79646"/>
      </left>
      <right style="dotted">
        <color rgb="FFF79646"/>
      </right>
      <top style="dotted">
        <color rgb="FFF79646"/>
      </top>
      <bottom style="thin">
        <color indexed="64"/>
      </bottom>
      <diagonal/>
    </border>
    <border>
      <left style="dotted">
        <color rgb="FFF79646"/>
      </left>
      <right style="thin">
        <color indexed="64"/>
      </right>
      <top style="dotted">
        <color rgb="FFF79646"/>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top/>
      <bottom style="medium">
        <color indexed="64"/>
      </bottom>
      <diagonal/>
    </border>
    <border>
      <left style="thin">
        <color indexed="64"/>
      </left>
      <right style="thin">
        <color indexed="64"/>
      </right>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diagonal/>
    </border>
    <border>
      <left/>
      <right/>
      <top/>
      <bottom style="dashed">
        <color theme="9" tint="-0.24994659260841701"/>
      </bottom>
      <diagonal/>
    </border>
    <border>
      <left style="dashed">
        <color theme="9" tint="-0.24994659260841701"/>
      </left>
      <right style="dashed">
        <color theme="9" tint="-0.24994659260841701"/>
      </right>
      <top/>
      <bottom style="dotted">
        <color rgb="FFF79646"/>
      </bottom>
      <diagonal/>
    </border>
    <border>
      <left style="dashed">
        <color theme="9" tint="-0.24994659260841701"/>
      </left>
      <right style="medium">
        <color indexed="64"/>
      </right>
      <top style="dashed">
        <color theme="9" tint="-0.24994659260841701"/>
      </top>
      <bottom/>
      <diagonal/>
    </border>
    <border>
      <left style="dashed">
        <color theme="9" tint="-0.24994659260841701"/>
      </left>
      <right style="medium">
        <color indexed="64"/>
      </right>
      <top/>
      <bottom/>
      <diagonal/>
    </border>
    <border>
      <left style="dashed">
        <color theme="9" tint="-0.24994659260841701"/>
      </left>
      <right style="medium">
        <color indexed="64"/>
      </right>
      <top/>
      <bottom style="dashed">
        <color theme="9" tint="-0.24994659260841701"/>
      </bottom>
      <diagonal/>
    </border>
    <border>
      <left style="dashed">
        <color theme="9" tint="-0.24994659260841701"/>
      </left>
      <right style="dashed">
        <color theme="9" tint="-0.24994659260841701"/>
      </right>
      <top style="dotted">
        <color rgb="FFF79646"/>
      </top>
      <bottom/>
      <diagonal/>
    </border>
    <border>
      <left/>
      <right/>
      <top style="dashed">
        <color theme="9" tint="-0.24994659260841701"/>
      </top>
      <bottom/>
      <diagonal/>
    </border>
    <border>
      <left style="medium">
        <color rgb="FF00B050"/>
      </left>
      <right style="medium">
        <color rgb="FF00B050"/>
      </right>
      <top style="medium">
        <color rgb="FF00B050"/>
      </top>
      <bottom style="thin">
        <color rgb="FF00B050"/>
      </bottom>
      <diagonal/>
    </border>
    <border>
      <left style="medium">
        <color rgb="FF00B050"/>
      </left>
      <right/>
      <top style="medium">
        <color rgb="FF00B050"/>
      </top>
      <bottom style="thin">
        <color rgb="FF00B050"/>
      </bottom>
      <diagonal/>
    </border>
    <border>
      <left style="medium">
        <color rgb="FF00B050"/>
      </left>
      <right/>
      <top style="medium">
        <color rgb="FF00B050"/>
      </top>
      <bottom style="medium">
        <color rgb="FF00B050"/>
      </bottom>
      <diagonal/>
    </border>
    <border>
      <left/>
      <right/>
      <top style="medium">
        <color rgb="FF00B050"/>
      </top>
      <bottom style="medium">
        <color rgb="FF00B050"/>
      </bottom>
      <diagonal/>
    </border>
    <border>
      <left/>
      <right style="medium">
        <color rgb="FF00B050"/>
      </right>
      <top style="medium">
        <color rgb="FF00B050"/>
      </top>
      <bottom style="medium">
        <color rgb="FF00B050"/>
      </bottom>
      <diagonal/>
    </border>
    <border>
      <left style="medium">
        <color rgb="FF00B050"/>
      </left>
      <right style="medium">
        <color rgb="FF00B050"/>
      </right>
      <top style="thin">
        <color rgb="FF00B050"/>
      </top>
      <bottom style="thin">
        <color rgb="FF00B050"/>
      </bottom>
      <diagonal/>
    </border>
    <border>
      <left style="medium">
        <color rgb="FF00B050"/>
      </left>
      <right style="medium">
        <color rgb="FF00B050"/>
      </right>
      <top style="medium">
        <color rgb="FF00B050"/>
      </top>
      <bottom/>
      <diagonal/>
    </border>
    <border>
      <left style="medium">
        <color rgb="FF00B050"/>
      </left>
      <right style="medium">
        <color rgb="FF00B050"/>
      </right>
      <top style="thin">
        <color rgb="FF00B050"/>
      </top>
      <bottom style="medium">
        <color rgb="FF00B050"/>
      </bottom>
      <diagonal/>
    </border>
    <border>
      <left style="medium">
        <color rgb="FF00B050"/>
      </left>
      <right style="medium">
        <color rgb="FF00B050"/>
      </right>
      <top/>
      <bottom/>
      <diagonal/>
    </border>
    <border>
      <left style="medium">
        <color rgb="FF00B050"/>
      </left>
      <right style="thin">
        <color rgb="FF00B050"/>
      </right>
      <top style="medium">
        <color rgb="FF00B050"/>
      </top>
      <bottom style="thin">
        <color rgb="FF00B050"/>
      </bottom>
      <diagonal/>
    </border>
    <border>
      <left style="thin">
        <color rgb="FF00B050"/>
      </left>
      <right style="thin">
        <color rgb="FF00B050"/>
      </right>
      <top style="medium">
        <color rgb="FF00B050"/>
      </top>
      <bottom style="thin">
        <color rgb="FF00B050"/>
      </bottom>
      <diagonal/>
    </border>
    <border>
      <left style="thin">
        <color rgb="FF00B050"/>
      </left>
      <right style="medium">
        <color rgb="FF00B050"/>
      </right>
      <top style="medium">
        <color rgb="FF00B050"/>
      </top>
      <bottom style="thin">
        <color rgb="FF00B050"/>
      </bottom>
      <diagonal/>
    </border>
    <border>
      <left style="medium">
        <color rgb="FF00B050"/>
      </left>
      <right style="medium">
        <color rgb="FF00B050"/>
      </right>
      <top/>
      <bottom style="medium">
        <color rgb="FF00B050"/>
      </bottom>
      <diagonal/>
    </border>
    <border>
      <left style="medium">
        <color rgb="FF00B050"/>
      </left>
      <right style="thin">
        <color rgb="FF00B050"/>
      </right>
      <top style="thin">
        <color rgb="FF00B050"/>
      </top>
      <bottom style="medium">
        <color rgb="FF00B050"/>
      </bottom>
      <diagonal/>
    </border>
    <border>
      <left style="thin">
        <color rgb="FF00B050"/>
      </left>
      <right style="thin">
        <color rgb="FF00B050"/>
      </right>
      <top style="thin">
        <color rgb="FF00B050"/>
      </top>
      <bottom style="medium">
        <color rgb="FF00B050"/>
      </bottom>
      <diagonal/>
    </border>
    <border>
      <left style="thin">
        <color rgb="FF00B050"/>
      </left>
      <right style="medium">
        <color rgb="FF00B050"/>
      </right>
      <top style="thin">
        <color rgb="FF00B050"/>
      </top>
      <bottom style="medium">
        <color rgb="FF00B050"/>
      </bottom>
      <diagonal/>
    </border>
    <border>
      <left style="medium">
        <color rgb="FF00B050"/>
      </left>
      <right style="thin">
        <color rgb="FF00B050"/>
      </right>
      <top/>
      <bottom style="thin">
        <color rgb="FF00B050"/>
      </bottom>
      <diagonal/>
    </border>
    <border>
      <left style="thin">
        <color rgb="FF00B050"/>
      </left>
      <right style="thin">
        <color rgb="FF00B050"/>
      </right>
      <top/>
      <bottom style="thin">
        <color rgb="FF00B050"/>
      </bottom>
      <diagonal/>
    </border>
    <border>
      <left style="thin">
        <color rgb="FF00B050"/>
      </left>
      <right style="medium">
        <color rgb="FF00B050"/>
      </right>
      <top/>
      <bottom style="thin">
        <color rgb="FF00B050"/>
      </bottom>
      <diagonal/>
    </border>
    <border>
      <left style="thin">
        <color rgb="FF00B050"/>
      </left>
      <right style="thin">
        <color rgb="FF00B050"/>
      </right>
      <top style="thin">
        <color rgb="FF00B050"/>
      </top>
      <bottom style="thin">
        <color rgb="FF00B050"/>
      </bottom>
      <diagonal/>
    </border>
    <border>
      <left style="thin">
        <color rgb="FF00B050"/>
      </left>
      <right style="medium">
        <color rgb="FF00B050"/>
      </right>
      <top style="thin">
        <color rgb="FF00B050"/>
      </top>
      <bottom style="thin">
        <color rgb="FF00B050"/>
      </bottom>
      <diagonal/>
    </border>
    <border>
      <left style="medium">
        <color rgb="FF00B050"/>
      </left>
      <right/>
      <top/>
      <bottom style="medium">
        <color rgb="FF00B050"/>
      </bottom>
      <diagonal/>
    </border>
    <border>
      <left style="medium">
        <color rgb="FF00B050"/>
      </left>
      <right/>
      <top/>
      <bottom/>
      <diagonal/>
    </border>
    <border>
      <left style="medium">
        <color rgb="FF00B050"/>
      </left>
      <right/>
      <top style="medium">
        <color rgb="FF00B050"/>
      </top>
      <bottom/>
      <diagonal/>
    </border>
    <border>
      <left/>
      <right/>
      <top style="medium">
        <color rgb="FF00B050"/>
      </top>
      <bottom/>
      <diagonal/>
    </border>
    <border>
      <left/>
      <right style="medium">
        <color rgb="FF00B050"/>
      </right>
      <top style="medium">
        <color rgb="FF00B050"/>
      </top>
      <bottom/>
      <diagonal/>
    </border>
    <border>
      <left style="medium">
        <color rgb="FF00B050"/>
      </left>
      <right style="thin">
        <color rgb="FF00B050"/>
      </right>
      <top style="medium">
        <color rgb="FF00B050"/>
      </top>
      <bottom style="medium">
        <color rgb="FF00B050"/>
      </bottom>
      <diagonal/>
    </border>
    <border>
      <left style="thin">
        <color rgb="FF00B050"/>
      </left>
      <right style="thin">
        <color rgb="FF00B050"/>
      </right>
      <top style="medium">
        <color rgb="FF00B050"/>
      </top>
      <bottom style="medium">
        <color rgb="FF00B050"/>
      </bottom>
      <diagonal/>
    </border>
    <border>
      <left style="thin">
        <color rgb="FF00B050"/>
      </left>
      <right style="medium">
        <color rgb="FF00B050"/>
      </right>
      <top style="medium">
        <color rgb="FF00B050"/>
      </top>
      <bottom style="medium">
        <color rgb="FF00B050"/>
      </bottom>
      <diagonal/>
    </border>
    <border>
      <left style="medium">
        <color rgb="FF00B050"/>
      </left>
      <right style="thin">
        <color rgb="FF00B050"/>
      </right>
      <top style="thin">
        <color rgb="FF00B050"/>
      </top>
      <bottom style="thin">
        <color rgb="FF00B050"/>
      </bottom>
      <diagonal/>
    </border>
    <border>
      <left style="medium">
        <color rgb="FF00B050"/>
      </left>
      <right style="medium">
        <color rgb="FF00B050"/>
      </right>
      <top/>
      <bottom style="thin">
        <color rgb="FF00B050"/>
      </bottom>
      <diagonal/>
    </border>
    <border>
      <left/>
      <right style="medium">
        <color rgb="FF00B050"/>
      </right>
      <top/>
      <bottom style="medium">
        <color rgb="FF00B050"/>
      </bottom>
      <diagonal/>
    </border>
    <border>
      <left style="medium">
        <color rgb="FF00B050"/>
      </left>
      <right style="medium">
        <color rgb="FF00B050"/>
      </right>
      <top style="medium">
        <color rgb="FF00B050"/>
      </top>
      <bottom style="medium">
        <color rgb="FF00B050"/>
      </bottom>
      <diagonal/>
    </border>
    <border>
      <left/>
      <right style="thin">
        <color rgb="FF00B050"/>
      </right>
      <top style="medium">
        <color rgb="FF00B050"/>
      </top>
      <bottom style="medium">
        <color rgb="FF00B050"/>
      </bottom>
      <diagonal/>
    </border>
    <border>
      <left style="medium">
        <color rgb="FF00B050"/>
      </left>
      <right style="thin">
        <color rgb="FF00B050"/>
      </right>
      <top/>
      <bottom/>
      <diagonal/>
    </border>
    <border>
      <left style="thin">
        <color rgb="FF00B050"/>
      </left>
      <right style="thin">
        <color rgb="FF00B050"/>
      </right>
      <top/>
      <bottom/>
      <diagonal/>
    </border>
    <border>
      <left style="thin">
        <color rgb="FF00B050"/>
      </left>
      <right style="medium">
        <color rgb="FF00B050"/>
      </right>
      <top style="thin">
        <color rgb="FF00B050"/>
      </top>
      <bottom/>
      <diagonal/>
    </border>
    <border>
      <left/>
      <right style="medium">
        <color rgb="FF00B050"/>
      </right>
      <top/>
      <bottom/>
      <diagonal/>
    </border>
    <border>
      <left style="medium">
        <color rgb="FF00B050"/>
      </left>
      <right style="thin">
        <color rgb="FF00B050"/>
      </right>
      <top/>
      <bottom style="medium">
        <color rgb="FF00B050"/>
      </bottom>
      <diagonal/>
    </border>
    <border>
      <left style="thin">
        <color rgb="FF00B050"/>
      </left>
      <right style="thin">
        <color rgb="FF00B050"/>
      </right>
      <top/>
      <bottom style="medium">
        <color rgb="FF00B050"/>
      </bottom>
      <diagonal/>
    </border>
    <border>
      <left style="thin">
        <color rgb="FF00B050"/>
      </left>
      <right style="medium">
        <color rgb="FF00B050"/>
      </right>
      <top/>
      <bottom style="medium">
        <color rgb="FF00B050"/>
      </bottom>
      <diagonal/>
    </border>
    <border>
      <left style="medium">
        <color theme="3"/>
      </left>
      <right style="medium">
        <color theme="3"/>
      </right>
      <top style="medium">
        <color theme="3"/>
      </top>
      <bottom style="medium">
        <color theme="3"/>
      </bottom>
      <diagonal/>
    </border>
    <border>
      <left style="medium">
        <color theme="3"/>
      </left>
      <right style="medium">
        <color theme="3"/>
      </right>
      <top style="medium">
        <color theme="3"/>
      </top>
      <bottom/>
      <diagonal/>
    </border>
    <border>
      <left style="medium">
        <color theme="3"/>
      </left>
      <right style="medium">
        <color theme="3"/>
      </right>
      <top/>
      <bottom style="medium">
        <color theme="3"/>
      </bottom>
      <diagonal/>
    </border>
    <border>
      <left style="thin">
        <color rgb="FF000000"/>
      </left>
      <right style="thin">
        <color rgb="FF000000"/>
      </right>
      <top style="thin">
        <color rgb="FF000000"/>
      </top>
      <bottom style="thin">
        <color rgb="FF000000"/>
      </bottom>
      <diagonal/>
    </border>
    <border>
      <left style="medium">
        <color rgb="FF00B050"/>
      </left>
      <right style="thin">
        <color rgb="FF00B050"/>
      </right>
      <top style="thin">
        <color rgb="FF00B050"/>
      </top>
      <bottom/>
      <diagonal/>
    </border>
    <border>
      <left style="thin">
        <color rgb="FF00B050"/>
      </left>
      <right style="thin">
        <color rgb="FF00B050"/>
      </right>
      <top style="thin">
        <color rgb="FF00B050"/>
      </top>
      <bottom/>
      <diagonal/>
    </border>
    <border>
      <left/>
      <right style="dotted">
        <color rgb="FFF79646"/>
      </right>
      <top/>
      <bottom/>
      <diagonal/>
    </border>
  </borders>
  <cellStyleXfs count="4">
    <xf numFmtId="0" fontId="0" fillId="0" borderId="0"/>
    <xf numFmtId="9" fontId="7" fillId="0" borderId="0" applyFont="0" applyFill="0" applyBorder="0" applyAlignment="0" applyProtection="0"/>
    <xf numFmtId="43" fontId="7" fillId="0" borderId="0" applyFont="0" applyFill="0" applyBorder="0" applyAlignment="0" applyProtection="0"/>
    <xf numFmtId="41" fontId="7" fillId="0" borderId="0" applyFont="0" applyFill="0" applyBorder="0" applyAlignment="0" applyProtection="0"/>
  </cellStyleXfs>
  <cellXfs count="718">
    <xf numFmtId="0" fontId="0" fillId="0" borderId="0" xfId="0"/>
    <xf numFmtId="0" fontId="1" fillId="0" borderId="0" xfId="0" applyFont="1"/>
    <xf numFmtId="0" fontId="1" fillId="0" borderId="0" xfId="0" applyFont="1" applyAlignment="1">
      <alignment horizontal="center" vertical="center"/>
    </xf>
    <xf numFmtId="0" fontId="1" fillId="0" borderId="0" xfId="0" applyFont="1" applyAlignment="1">
      <alignment vertical="center"/>
    </xf>
    <xf numFmtId="0" fontId="3" fillId="2" borderId="0" xfId="0" applyFont="1" applyFill="1" applyAlignment="1">
      <alignment horizontal="center" vertical="center"/>
    </xf>
    <xf numFmtId="0" fontId="1" fillId="0" borderId="0" xfId="0" applyFont="1" applyAlignment="1">
      <alignment horizontal="center"/>
    </xf>
    <xf numFmtId="0" fontId="1" fillId="0" borderId="2" xfId="0" applyFont="1" applyBorder="1" applyAlignment="1">
      <alignment horizontal="center" vertical="center"/>
    </xf>
    <xf numFmtId="0" fontId="1" fillId="0" borderId="2" xfId="0" applyFont="1" applyBorder="1" applyAlignment="1">
      <alignment horizontal="center" vertical="center" wrapText="1"/>
    </xf>
    <xf numFmtId="9" fontId="1" fillId="0" borderId="2" xfId="0" applyNumberFormat="1" applyFont="1" applyBorder="1" applyAlignment="1">
      <alignment horizontal="center" vertical="center" wrapText="1"/>
    </xf>
    <xf numFmtId="0" fontId="3" fillId="2" borderId="2" xfId="0" applyFont="1" applyFill="1" applyBorder="1" applyAlignment="1">
      <alignment horizontal="center" vertical="center" textRotation="90"/>
    </xf>
    <xf numFmtId="0" fontId="1" fillId="0" borderId="0" xfId="0" applyFont="1" applyAlignment="1">
      <alignment horizontal="left" vertical="center"/>
    </xf>
    <xf numFmtId="0" fontId="1" fillId="3" borderId="0" xfId="0" applyFont="1" applyFill="1"/>
    <xf numFmtId="0" fontId="1" fillId="3" borderId="10" xfId="0" applyFont="1" applyFill="1" applyBorder="1" applyAlignment="1">
      <alignment horizontal="center" vertical="center"/>
    </xf>
    <xf numFmtId="0" fontId="1" fillId="3" borderId="10" xfId="0" applyFont="1" applyFill="1" applyBorder="1"/>
    <xf numFmtId="0" fontId="1" fillId="3" borderId="10" xfId="0" applyFont="1" applyFill="1" applyBorder="1" applyAlignment="1">
      <alignment horizontal="center"/>
    </xf>
    <xf numFmtId="0" fontId="1" fillId="3" borderId="7" xfId="0" applyFont="1" applyFill="1" applyBorder="1"/>
    <xf numFmtId="0" fontId="5" fillId="0" borderId="2" xfId="0" applyFont="1" applyBorder="1" applyAlignment="1">
      <alignment horizontal="justify" vertical="center" wrapText="1"/>
    </xf>
    <xf numFmtId="0" fontId="4" fillId="0" borderId="0" xfId="0" applyFont="1"/>
    <xf numFmtId="0" fontId="2" fillId="0" borderId="1" xfId="0" applyFont="1" applyBorder="1" applyAlignment="1">
      <alignment horizontal="left" vertical="center" wrapText="1" indent="1" readingOrder="1"/>
    </xf>
    <xf numFmtId="0" fontId="1" fillId="0" borderId="2" xfId="0" applyFont="1" applyBorder="1" applyAlignment="1">
      <alignment horizontal="center" vertical="center" textRotation="90"/>
    </xf>
    <xf numFmtId="14" fontId="1" fillId="0" borderId="2" xfId="0" applyNumberFormat="1" applyFont="1" applyBorder="1" applyAlignment="1">
      <alignment horizontal="center" vertical="center"/>
    </xf>
    <xf numFmtId="0" fontId="5" fillId="0" borderId="0" xfId="0" applyFont="1"/>
    <xf numFmtId="0" fontId="6" fillId="5" borderId="2" xfId="0" applyFont="1" applyFill="1" applyBorder="1" applyAlignment="1">
      <alignment horizontal="center" vertical="center"/>
    </xf>
    <xf numFmtId="0" fontId="5" fillId="0" borderId="0" xfId="0" applyFont="1" applyAlignment="1">
      <alignment vertical="center"/>
    </xf>
    <xf numFmtId="0" fontId="5" fillId="0" borderId="2" xfId="0" applyFont="1" applyBorder="1"/>
    <xf numFmtId="0" fontId="5" fillId="0" borderId="2" xfId="0" applyFont="1" applyBorder="1" applyAlignment="1">
      <alignment vertical="center" wrapText="1"/>
    </xf>
    <xf numFmtId="0" fontId="5" fillId="0" borderId="2" xfId="0" applyFont="1" applyBorder="1" applyAlignment="1">
      <alignment wrapText="1"/>
    </xf>
    <xf numFmtId="0" fontId="5" fillId="0" borderId="2" xfId="0" applyFont="1" applyBorder="1" applyAlignment="1">
      <alignment vertical="center"/>
    </xf>
    <xf numFmtId="0" fontId="3" fillId="0" borderId="0" xfId="0" applyFont="1"/>
    <xf numFmtId="0" fontId="9" fillId="0" borderId="11" xfId="0" applyFont="1" applyBorder="1" applyAlignment="1">
      <alignment horizontal="justify" vertical="center" wrapText="1"/>
    </xf>
    <xf numFmtId="0" fontId="9" fillId="0" borderId="13" xfId="0" applyFont="1" applyBorder="1" applyAlignment="1">
      <alignment horizontal="justify" vertical="center" wrapText="1"/>
    </xf>
    <xf numFmtId="0" fontId="10" fillId="0" borderId="0" xfId="0" applyFont="1" applyAlignment="1">
      <alignment vertical="center"/>
    </xf>
    <xf numFmtId="0" fontId="11" fillId="0" borderId="0" xfId="0" applyFont="1" applyAlignment="1">
      <alignment horizontal="center" vertical="center" wrapText="1"/>
    </xf>
    <xf numFmtId="0" fontId="12" fillId="7" borderId="0" xfId="0" applyFont="1" applyFill="1" applyAlignment="1">
      <alignment horizontal="center" vertical="center" wrapText="1" readingOrder="1"/>
    </xf>
    <xf numFmtId="0" fontId="13" fillId="8" borderId="12" xfId="0" applyFont="1" applyFill="1" applyBorder="1" applyAlignment="1">
      <alignment horizontal="center" vertical="center" wrapText="1" readingOrder="1"/>
    </xf>
    <xf numFmtId="0" fontId="13" fillId="0" borderId="12" xfId="0" applyFont="1" applyBorder="1" applyAlignment="1">
      <alignment horizontal="justify" vertical="center" wrapText="1" readingOrder="1"/>
    </xf>
    <xf numFmtId="9" fontId="13" fillId="0" borderId="12" xfId="0" applyNumberFormat="1" applyFont="1" applyBorder="1" applyAlignment="1">
      <alignment horizontal="center" vertical="center" wrapText="1" readingOrder="1"/>
    </xf>
    <xf numFmtId="0" fontId="13" fillId="7" borderId="1" xfId="0" applyFont="1" applyFill="1" applyBorder="1" applyAlignment="1">
      <alignment horizontal="center" vertical="center" wrapText="1" readingOrder="1"/>
    </xf>
    <xf numFmtId="0" fontId="13" fillId="0" borderId="1" xfId="0" applyFont="1" applyBorder="1" applyAlignment="1">
      <alignment horizontal="justify" vertical="center" wrapText="1" readingOrder="1"/>
    </xf>
    <xf numFmtId="9" fontId="13" fillId="0" borderId="1" xfId="0" applyNumberFormat="1" applyFont="1" applyBorder="1" applyAlignment="1">
      <alignment horizontal="center" vertical="center" wrapText="1" readingOrder="1"/>
    </xf>
    <xf numFmtId="0" fontId="13" fillId="4" borderId="1" xfId="0" applyFont="1" applyFill="1" applyBorder="1" applyAlignment="1">
      <alignment horizontal="center" vertical="center" wrapText="1" readingOrder="1"/>
    </xf>
    <xf numFmtId="0" fontId="13" fillId="9" borderId="1" xfId="0" applyFont="1" applyFill="1" applyBorder="1" applyAlignment="1">
      <alignment horizontal="center" vertical="center" wrapText="1" readingOrder="1"/>
    </xf>
    <xf numFmtId="0" fontId="14" fillId="10" borderId="1" xfId="0" applyFont="1" applyFill="1" applyBorder="1" applyAlignment="1">
      <alignment horizontal="center" vertical="center" wrapText="1" readingOrder="1"/>
    </xf>
    <xf numFmtId="0" fontId="15" fillId="0" borderId="0" xfId="0" applyFont="1" applyAlignment="1">
      <alignment vertical="center"/>
    </xf>
    <xf numFmtId="0" fontId="16" fillId="0" borderId="0" xfId="0" applyFont="1" applyAlignment="1">
      <alignment horizontal="center" vertical="center" wrapText="1"/>
    </xf>
    <xf numFmtId="0" fontId="17" fillId="7" borderId="0" xfId="0" applyFont="1" applyFill="1" applyAlignment="1">
      <alignment horizontal="center" vertical="center" wrapText="1" readingOrder="1"/>
    </xf>
    <xf numFmtId="0" fontId="18" fillId="8" borderId="12" xfId="0" applyFont="1" applyFill="1" applyBorder="1" applyAlignment="1">
      <alignment horizontal="center" vertical="center" wrapText="1" readingOrder="1"/>
    </xf>
    <xf numFmtId="0" fontId="18" fillId="0" borderId="12" xfId="0" applyFont="1" applyBorder="1" applyAlignment="1">
      <alignment horizontal="justify" vertical="center" wrapText="1" readingOrder="1"/>
    </xf>
    <xf numFmtId="0" fontId="18" fillId="11" borderId="1" xfId="0" applyFont="1" applyFill="1" applyBorder="1" applyAlignment="1">
      <alignment horizontal="center" vertical="center" wrapText="1" readingOrder="1"/>
    </xf>
    <xf numFmtId="0" fontId="18" fillId="0" borderId="1" xfId="0" applyFont="1" applyBorder="1" applyAlignment="1">
      <alignment horizontal="justify" vertical="center" wrapText="1" readingOrder="1"/>
    </xf>
    <xf numFmtId="0" fontId="18" fillId="9" borderId="1" xfId="0" applyFont="1" applyFill="1" applyBorder="1" applyAlignment="1">
      <alignment horizontal="center" vertical="center" wrapText="1" readingOrder="1"/>
    </xf>
    <xf numFmtId="0" fontId="19" fillId="10" borderId="1" xfId="0" applyFont="1" applyFill="1" applyBorder="1" applyAlignment="1">
      <alignment horizontal="center" vertical="center" wrapText="1" readingOrder="1"/>
    </xf>
    <xf numFmtId="0" fontId="20" fillId="0" borderId="0" xfId="0" applyFont="1" applyAlignment="1">
      <alignment horizontal="left" wrapText="1" readingOrder="1"/>
    </xf>
    <xf numFmtId="0" fontId="20" fillId="0" borderId="14" xfId="0" applyFont="1" applyBorder="1" applyAlignment="1">
      <alignment horizontal="left" wrapText="1" readingOrder="1"/>
    </xf>
    <xf numFmtId="0" fontId="20" fillId="0" borderId="15" xfId="0" applyFont="1" applyBorder="1" applyAlignment="1">
      <alignment horizontal="left" wrapText="1" readingOrder="1"/>
    </xf>
    <xf numFmtId="0" fontId="2" fillId="0" borderId="28" xfId="0" applyFont="1" applyBorder="1" applyAlignment="1">
      <alignment horizontal="center" vertical="center" wrapText="1" readingOrder="1"/>
    </xf>
    <xf numFmtId="9" fontId="2" fillId="0" borderId="0" xfId="0" applyNumberFormat="1" applyFont="1" applyAlignment="1">
      <alignment horizontal="center" vertical="center" wrapText="1" readingOrder="1"/>
    </xf>
    <xf numFmtId="0" fontId="23" fillId="0" borderId="0" xfId="0" applyFont="1"/>
    <xf numFmtId="0" fontId="24" fillId="6" borderId="11" xfId="0" applyFont="1" applyFill="1" applyBorder="1" applyAlignment="1">
      <alignment horizontal="center" vertical="center" wrapText="1" readingOrder="1"/>
    </xf>
    <xf numFmtId="0" fontId="24" fillId="6" borderId="1" xfId="0" applyFont="1" applyFill="1" applyBorder="1" applyAlignment="1">
      <alignment horizontal="center" vertical="center" wrapText="1" readingOrder="1"/>
    </xf>
    <xf numFmtId="0" fontId="2" fillId="0" borderId="1" xfId="0" applyFont="1" applyBorder="1" applyAlignment="1">
      <alignment horizontal="center" vertical="center" wrapText="1" readingOrder="1"/>
    </xf>
    <xf numFmtId="0" fontId="2" fillId="0" borderId="1" xfId="0" applyFont="1" applyBorder="1" applyAlignment="1">
      <alignment horizontal="justify" vertical="center" wrapText="1" readingOrder="1"/>
    </xf>
    <xf numFmtId="9" fontId="2" fillId="0" borderId="1" xfId="0" applyNumberFormat="1" applyFont="1" applyBorder="1" applyAlignment="1">
      <alignment horizontal="center" vertical="center" wrapText="1" readingOrder="1"/>
    </xf>
    <xf numFmtId="0" fontId="3" fillId="0" borderId="0" xfId="0" applyFont="1" applyAlignment="1">
      <alignment vertical="center"/>
    </xf>
    <xf numFmtId="0" fontId="1" fillId="0" borderId="0" xfId="0" applyFont="1" applyAlignment="1">
      <alignment horizontal="left" vertical="center" wrapText="1"/>
    </xf>
    <xf numFmtId="0" fontId="1" fillId="3" borderId="2" xfId="0" applyFont="1" applyFill="1" applyBorder="1" applyAlignment="1">
      <alignment horizontal="left" vertical="center" wrapText="1"/>
    </xf>
    <xf numFmtId="0" fontId="1" fillId="3" borderId="2" xfId="0" applyFont="1" applyFill="1" applyBorder="1" applyAlignment="1">
      <alignment vertical="center" wrapText="1"/>
    </xf>
    <xf numFmtId="0" fontId="3" fillId="2" borderId="6" xfId="0" applyFont="1" applyFill="1" applyBorder="1" applyAlignment="1">
      <alignment horizontal="center" vertical="center"/>
    </xf>
    <xf numFmtId="0" fontId="5" fillId="0" borderId="2" xfId="0" applyFont="1" applyBorder="1" applyAlignment="1">
      <alignment horizontal="center" vertical="center"/>
    </xf>
    <xf numFmtId="0" fontId="5" fillId="0" borderId="0" xfId="0" applyFont="1" applyAlignment="1">
      <alignment horizontal="center" vertical="center"/>
    </xf>
    <xf numFmtId="0" fontId="6" fillId="5" borderId="2" xfId="0" applyFont="1" applyFill="1" applyBorder="1" applyAlignment="1">
      <alignment horizontal="center" vertical="center" wrapText="1"/>
    </xf>
    <xf numFmtId="0" fontId="5" fillId="0" borderId="2" xfId="0" applyFont="1" applyBorder="1" applyAlignment="1">
      <alignment horizontal="center" vertical="center" wrapText="1"/>
    </xf>
    <xf numFmtId="0" fontId="27" fillId="0" borderId="0" xfId="0" applyFont="1" applyAlignment="1">
      <alignment vertical="center"/>
    </xf>
    <xf numFmtId="0" fontId="6" fillId="0" borderId="0" xfId="0" applyFont="1"/>
    <xf numFmtId="0" fontId="1" fillId="16" borderId="2" xfId="0" applyFont="1" applyFill="1" applyBorder="1" applyAlignment="1">
      <alignment horizontal="center" vertical="center" wrapText="1"/>
    </xf>
    <xf numFmtId="0" fontId="27" fillId="0" borderId="0" xfId="0" applyFont="1" applyAlignment="1">
      <alignment horizontal="left" vertical="center"/>
    </xf>
    <xf numFmtId="0" fontId="1" fillId="15" borderId="2" xfId="0" applyFont="1" applyFill="1" applyBorder="1" applyAlignment="1">
      <alignment horizontal="center" vertical="center" wrapText="1"/>
    </xf>
    <xf numFmtId="0" fontId="1" fillId="0" borderId="0" xfId="0" applyFont="1" applyFill="1"/>
    <xf numFmtId="0" fontId="3" fillId="0" borderId="0" xfId="0" applyFont="1" applyFill="1" applyAlignment="1">
      <alignment horizontal="center" vertical="center"/>
    </xf>
    <xf numFmtId="0" fontId="1" fillId="0" borderId="0" xfId="0" applyFont="1" applyFill="1" applyAlignment="1">
      <alignment vertical="center"/>
    </xf>
    <xf numFmtId="164" fontId="0" fillId="0" borderId="0" xfId="0" applyNumberFormat="1"/>
    <xf numFmtId="165" fontId="0" fillId="0" borderId="0" xfId="2" applyNumberFormat="1" applyFont="1"/>
    <xf numFmtId="0" fontId="1" fillId="8" borderId="2" xfId="0" applyFont="1" applyFill="1" applyBorder="1" applyAlignment="1">
      <alignment horizontal="center" vertical="center" wrapText="1"/>
    </xf>
    <xf numFmtId="0" fontId="5" fillId="0" borderId="2" xfId="0" applyFont="1" applyBorder="1" applyAlignment="1">
      <alignment horizontal="justify" vertical="top" wrapText="1"/>
    </xf>
    <xf numFmtId="0" fontId="0" fillId="0" borderId="37" xfId="0" applyBorder="1"/>
    <xf numFmtId="0" fontId="0" fillId="0" borderId="39" xfId="0" applyBorder="1"/>
    <xf numFmtId="0" fontId="0" fillId="0" borderId="42" xfId="0" applyBorder="1"/>
    <xf numFmtId="0" fontId="0" fillId="0" borderId="44" xfId="0" applyBorder="1"/>
    <xf numFmtId="0" fontId="24" fillId="6" borderId="49" xfId="0" applyFont="1" applyFill="1" applyBorder="1" applyAlignment="1">
      <alignment horizontal="center" vertical="center" wrapText="1" readingOrder="1"/>
    </xf>
    <xf numFmtId="0" fontId="24" fillId="6" borderId="51" xfId="0" applyFont="1" applyFill="1" applyBorder="1" applyAlignment="1">
      <alignment horizontal="center" vertical="center" wrapText="1" readingOrder="1"/>
    </xf>
    <xf numFmtId="0" fontId="15" fillId="0" borderId="37" xfId="0" applyFont="1" applyBorder="1" applyAlignment="1">
      <alignment horizontal="center" vertical="center"/>
    </xf>
    <xf numFmtId="0" fontId="1" fillId="0" borderId="37" xfId="0" applyFont="1" applyBorder="1" applyAlignment="1">
      <alignment horizontal="center" vertical="center" wrapText="1"/>
    </xf>
    <xf numFmtId="0" fontId="1" fillId="0" borderId="39" xfId="0" applyFont="1" applyBorder="1" applyAlignment="1">
      <alignment horizontal="center" vertical="center" wrapText="1"/>
    </xf>
    <xf numFmtId="0" fontId="0" fillId="0" borderId="40" xfId="0" applyBorder="1"/>
    <xf numFmtId="0" fontId="8" fillId="6" borderId="54" xfId="0" applyFont="1" applyFill="1" applyBorder="1" applyAlignment="1">
      <alignment horizontal="center" vertical="center" wrapText="1" readingOrder="1"/>
    </xf>
    <xf numFmtId="0" fontId="34" fillId="0" borderId="43" xfId="0" applyFont="1" applyBorder="1"/>
    <xf numFmtId="0" fontId="1" fillId="0" borderId="56" xfId="0" applyFont="1" applyBorder="1" applyAlignment="1">
      <alignment horizontal="center" vertical="center" wrapText="1"/>
    </xf>
    <xf numFmtId="0" fontId="0" fillId="0" borderId="56" xfId="0" applyBorder="1"/>
    <xf numFmtId="0" fontId="0" fillId="0" borderId="57" xfId="0" applyBorder="1"/>
    <xf numFmtId="0" fontId="0" fillId="0" borderId="50" xfId="0" applyBorder="1"/>
    <xf numFmtId="0" fontId="35" fillId="0" borderId="49" xfId="0" applyFont="1" applyBorder="1" applyAlignment="1">
      <alignment horizontal="center" vertical="center"/>
    </xf>
    <xf numFmtId="9" fontId="1" fillId="0" borderId="42" xfId="0" applyNumberFormat="1" applyFont="1" applyBorder="1" applyAlignment="1">
      <alignment horizontal="center" vertical="center"/>
    </xf>
    <xf numFmtId="0" fontId="35" fillId="0" borderId="43" xfId="0" applyFont="1" applyBorder="1" applyAlignment="1">
      <alignment horizontal="center" vertical="center"/>
    </xf>
    <xf numFmtId="9" fontId="1" fillId="0" borderId="45" xfId="0" applyNumberFormat="1" applyFont="1" applyBorder="1" applyAlignment="1">
      <alignment horizontal="center" vertical="center"/>
    </xf>
    <xf numFmtId="9" fontId="1" fillId="0" borderId="51" xfId="0" applyNumberFormat="1" applyFont="1" applyBorder="1" applyAlignment="1">
      <alignment horizontal="center" vertical="center"/>
    </xf>
    <xf numFmtId="0" fontId="8" fillId="6" borderId="58" xfId="0" applyFont="1" applyFill="1" applyBorder="1" applyAlignment="1">
      <alignment horizontal="center" vertical="center" wrapText="1" readingOrder="1"/>
    </xf>
    <xf numFmtId="0" fontId="8" fillId="6" borderId="59" xfId="0" applyFont="1" applyFill="1" applyBorder="1" applyAlignment="1">
      <alignment horizontal="center" vertical="center" wrapText="1" readingOrder="1"/>
    </xf>
    <xf numFmtId="0" fontId="5" fillId="0" borderId="47" xfId="0" applyFont="1" applyBorder="1" applyAlignment="1">
      <alignment horizontal="center" vertical="center" wrapText="1"/>
    </xf>
    <xf numFmtId="9" fontId="5" fillId="0" borderId="47" xfId="1" applyFont="1" applyBorder="1" applyAlignment="1">
      <alignment horizontal="center" vertical="center" wrapText="1"/>
    </xf>
    <xf numFmtId="0" fontId="25" fillId="0" borderId="37" xfId="0" applyFont="1" applyBorder="1" applyAlignment="1">
      <alignment horizontal="center" vertical="center" wrapText="1"/>
    </xf>
    <xf numFmtId="0" fontId="5" fillId="0" borderId="37" xfId="0" applyFont="1" applyBorder="1"/>
    <xf numFmtId="0" fontId="5" fillId="0" borderId="42" xfId="0" applyFont="1" applyBorder="1"/>
    <xf numFmtId="0" fontId="5" fillId="0" borderId="37" xfId="0" applyFont="1" applyBorder="1" applyAlignment="1">
      <alignment horizontal="center" vertical="center" wrapText="1"/>
    </xf>
    <xf numFmtId="9" fontId="5" fillId="0" borderId="37" xfId="1" applyFont="1" applyBorder="1" applyAlignment="1">
      <alignment horizontal="center" vertical="center" wrapText="1"/>
    </xf>
    <xf numFmtId="0" fontId="25" fillId="0" borderId="42" xfId="0" applyFont="1" applyBorder="1" applyAlignment="1">
      <alignment horizontal="center" vertical="center" wrapText="1"/>
    </xf>
    <xf numFmtId="0" fontId="5" fillId="0" borderId="44" xfId="0" applyFont="1" applyBorder="1"/>
    <xf numFmtId="0" fontId="5" fillId="0" borderId="45" xfId="0" applyFont="1" applyBorder="1"/>
    <xf numFmtId="10" fontId="0" fillId="0" borderId="0" xfId="0" applyNumberFormat="1" applyAlignment="1">
      <alignment horizontal="center" vertical="center"/>
    </xf>
    <xf numFmtId="9" fontId="25" fillId="0" borderId="37" xfId="0" applyNumberFormat="1" applyFont="1" applyBorder="1" applyAlignment="1">
      <alignment horizontal="center" vertical="center" wrapText="1"/>
    </xf>
    <xf numFmtId="0" fontId="20" fillId="0" borderId="0" xfId="0" applyFont="1" applyAlignment="1">
      <alignment horizontal="left" wrapText="1" readingOrder="1"/>
    </xf>
    <xf numFmtId="0" fontId="3" fillId="2" borderId="2" xfId="0" applyFont="1" applyFill="1" applyBorder="1" applyAlignment="1">
      <alignment horizontal="center" vertical="center" textRotation="90" wrapText="1"/>
    </xf>
    <xf numFmtId="0" fontId="1" fillId="3" borderId="6" xfId="0" applyFont="1" applyFill="1" applyBorder="1" applyAlignment="1">
      <alignment horizontal="left" vertical="center"/>
    </xf>
    <xf numFmtId="0" fontId="29" fillId="0" borderId="2" xfId="0" applyFont="1" applyBorder="1" applyAlignment="1">
      <alignment horizontal="justify" vertical="top" wrapText="1"/>
    </xf>
    <xf numFmtId="0" fontId="1" fillId="3" borderId="2" xfId="0" applyFont="1" applyFill="1" applyBorder="1" applyAlignment="1">
      <alignment horizontal="center" vertical="center" wrapText="1"/>
    </xf>
    <xf numFmtId="166" fontId="5" fillId="15" borderId="47" xfId="1" applyNumberFormat="1" applyFont="1" applyFill="1" applyBorder="1" applyAlignment="1">
      <alignment horizontal="center" vertical="center" wrapText="1"/>
    </xf>
    <xf numFmtId="0" fontId="25" fillId="15" borderId="48" xfId="0" applyFont="1" applyFill="1" applyBorder="1" applyAlignment="1">
      <alignment horizontal="center" vertical="center" wrapText="1"/>
    </xf>
    <xf numFmtId="0" fontId="26" fillId="0" borderId="2" xfId="0" applyFont="1" applyBorder="1" applyAlignment="1">
      <alignment horizontal="justify" vertical="center" wrapText="1"/>
    </xf>
    <xf numFmtId="0" fontId="38" fillId="0" borderId="2" xfId="0" applyFont="1" applyBorder="1" applyAlignment="1">
      <alignment horizontal="justify" vertical="center" wrapText="1"/>
    </xf>
    <xf numFmtId="0" fontId="24" fillId="6" borderId="11" xfId="0" applyFont="1" applyFill="1" applyBorder="1" applyAlignment="1">
      <alignment horizontal="center" vertical="center" wrapText="1" readingOrder="1"/>
    </xf>
    <xf numFmtId="0" fontId="15" fillId="0" borderId="37" xfId="0" applyFont="1" applyBorder="1" applyAlignment="1">
      <alignment horizontal="center" vertical="center"/>
    </xf>
    <xf numFmtId="0" fontId="5" fillId="0" borderId="64" xfId="0" applyFont="1" applyBorder="1" applyAlignment="1">
      <alignment vertical="center"/>
    </xf>
    <xf numFmtId="0" fontId="4" fillId="0" borderId="65" xfId="0" applyFont="1" applyBorder="1"/>
    <xf numFmtId="0" fontId="4" fillId="0" borderId="65" xfId="0" applyFont="1" applyBorder="1" applyAlignment="1">
      <alignment horizontal="justify" vertical="center" wrapText="1"/>
    </xf>
    <xf numFmtId="0" fontId="4" fillId="0" borderId="66" xfId="0" applyFont="1" applyBorder="1"/>
    <xf numFmtId="0" fontId="4" fillId="0" borderId="67" xfId="0" applyFont="1" applyBorder="1"/>
    <xf numFmtId="0" fontId="4" fillId="0" borderId="0" xfId="0" applyFont="1" applyBorder="1"/>
    <xf numFmtId="0" fontId="4" fillId="0" borderId="68" xfId="0" applyFont="1" applyBorder="1"/>
    <xf numFmtId="0" fontId="24" fillId="6" borderId="70" xfId="0" applyFont="1" applyFill="1" applyBorder="1" applyAlignment="1">
      <alignment horizontal="center" vertical="center" wrapText="1" readingOrder="1"/>
    </xf>
    <xf numFmtId="9" fontId="2" fillId="0" borderId="70" xfId="0" applyNumberFormat="1" applyFont="1" applyBorder="1" applyAlignment="1">
      <alignment horizontal="center" vertical="center" wrapText="1" readingOrder="1"/>
    </xf>
    <xf numFmtId="0" fontId="2" fillId="0" borderId="70" xfId="0" applyFont="1" applyBorder="1" applyAlignment="1">
      <alignment horizontal="center" vertical="center" wrapText="1" readingOrder="1"/>
    </xf>
    <xf numFmtId="0" fontId="2" fillId="0" borderId="76" xfId="0" applyFont="1" applyBorder="1" applyAlignment="1">
      <alignment horizontal="center" vertical="center" wrapText="1" readingOrder="1"/>
    </xf>
    <xf numFmtId="0" fontId="2" fillId="0" borderId="76" xfId="0" applyFont="1" applyBorder="1" applyAlignment="1">
      <alignment horizontal="justify" vertical="center" wrapText="1" readingOrder="1"/>
    </xf>
    <xf numFmtId="0" fontId="2" fillId="0" borderId="77" xfId="0" applyFont="1" applyBorder="1" applyAlignment="1">
      <alignment horizontal="center" vertical="center" wrapText="1" readingOrder="1"/>
    </xf>
    <xf numFmtId="0" fontId="6" fillId="0" borderId="64" xfId="0" applyFont="1" applyBorder="1" applyAlignment="1">
      <alignment vertical="center"/>
    </xf>
    <xf numFmtId="9" fontId="1" fillId="0" borderId="42" xfId="1" applyFont="1" applyBorder="1" applyAlignment="1">
      <alignment horizontal="center" vertical="center"/>
    </xf>
    <xf numFmtId="9" fontId="7" fillId="0" borderId="42" xfId="1" applyFont="1" applyBorder="1" applyAlignment="1">
      <alignment horizontal="center" vertical="center"/>
    </xf>
    <xf numFmtId="9" fontId="7" fillId="0" borderId="40" xfId="1" applyFont="1" applyBorder="1" applyAlignment="1">
      <alignment horizontal="center" vertical="center"/>
    </xf>
    <xf numFmtId="0" fontId="0" fillId="0" borderId="39" xfId="0" applyBorder="1" applyAlignment="1">
      <alignment horizontal="center" vertical="center"/>
    </xf>
    <xf numFmtId="0" fontId="15" fillId="0" borderId="37" xfId="0" applyFont="1" applyBorder="1" applyAlignment="1">
      <alignment horizontal="center"/>
    </xf>
    <xf numFmtId="0" fontId="0" fillId="0" borderId="37" xfId="0" applyBorder="1" applyAlignment="1">
      <alignment horizontal="center" vertical="center"/>
    </xf>
    <xf numFmtId="0" fontId="0" fillId="0" borderId="44" xfId="0" applyBorder="1" applyAlignment="1">
      <alignment horizontal="center" vertical="center"/>
    </xf>
    <xf numFmtId="0" fontId="1" fillId="0" borderId="44" xfId="0" applyFont="1" applyBorder="1" applyAlignment="1">
      <alignment horizontal="center" vertical="center" wrapText="1"/>
    </xf>
    <xf numFmtId="0" fontId="0" fillId="0" borderId="80" xfId="0" applyBorder="1" applyAlignment="1">
      <alignment horizontal="center" vertical="center"/>
    </xf>
    <xf numFmtId="9" fontId="7" fillId="0" borderId="45" xfId="1" applyFont="1" applyBorder="1" applyAlignment="1">
      <alignment horizontal="center" vertical="center"/>
    </xf>
    <xf numFmtId="0" fontId="1" fillId="0" borderId="47" xfId="0" applyFont="1" applyBorder="1" applyAlignment="1">
      <alignment horizontal="center" vertical="center" wrapText="1"/>
    </xf>
    <xf numFmtId="0" fontId="1" fillId="0" borderId="39" xfId="0" applyFont="1" applyBorder="1" applyAlignment="1">
      <alignment horizontal="center" vertical="top" wrapText="1"/>
    </xf>
    <xf numFmtId="0" fontId="15" fillId="0" borderId="44" xfId="0" applyFont="1" applyBorder="1" applyAlignment="1">
      <alignment horizontal="center" vertical="center"/>
    </xf>
    <xf numFmtId="0" fontId="0" fillId="0" borderId="81" xfId="0" applyBorder="1"/>
    <xf numFmtId="0" fontId="0" fillId="0" borderId="81" xfId="0" applyBorder="1" applyAlignment="1">
      <alignment horizontal="center" vertical="center"/>
    </xf>
    <xf numFmtId="9" fontId="7" fillId="0" borderId="51" xfId="1" applyFont="1" applyBorder="1" applyAlignment="1">
      <alignment horizontal="center" vertical="center"/>
    </xf>
    <xf numFmtId="0" fontId="15" fillId="0" borderId="47" xfId="0" applyFont="1" applyBorder="1" applyAlignment="1">
      <alignment horizontal="center" vertical="center"/>
    </xf>
    <xf numFmtId="9" fontId="1" fillId="0" borderId="48" xfId="0" applyNumberFormat="1" applyFont="1" applyBorder="1" applyAlignment="1">
      <alignment horizontal="center" vertical="center"/>
    </xf>
    <xf numFmtId="0" fontId="8" fillId="6" borderId="51" xfId="0" applyFont="1" applyFill="1" applyBorder="1" applyAlignment="1">
      <alignment horizontal="center" vertical="center" wrapText="1" readingOrder="1"/>
    </xf>
    <xf numFmtId="0" fontId="15" fillId="0" borderId="47" xfId="0" applyFont="1" applyBorder="1" applyAlignment="1">
      <alignment horizontal="center"/>
    </xf>
    <xf numFmtId="0" fontId="34" fillId="0" borderId="37" xfId="0" applyFont="1" applyBorder="1" applyAlignment="1">
      <alignment horizontal="center" vertical="center"/>
    </xf>
    <xf numFmtId="0" fontId="34" fillId="0" borderId="0" xfId="0" applyFont="1" applyAlignment="1">
      <alignment horizontal="center" vertical="center"/>
    </xf>
    <xf numFmtId="9" fontId="0" fillId="0" borderId="40" xfId="1" applyFont="1" applyBorder="1" applyAlignment="1">
      <alignment horizontal="center" vertical="center"/>
    </xf>
    <xf numFmtId="9" fontId="0" fillId="0" borderId="42" xfId="1" applyFont="1" applyBorder="1" applyAlignment="1">
      <alignment horizontal="center" vertical="center"/>
    </xf>
    <xf numFmtId="9" fontId="0" fillId="0" borderId="57" xfId="1" applyFont="1" applyBorder="1" applyAlignment="1">
      <alignment horizontal="center" vertical="center"/>
    </xf>
    <xf numFmtId="0" fontId="0" fillId="0" borderId="56" xfId="0" applyBorder="1" applyAlignment="1">
      <alignment horizontal="center" vertical="center"/>
    </xf>
    <xf numFmtId="0" fontId="0" fillId="0" borderId="37" xfId="0" applyBorder="1" applyAlignment="1">
      <alignment horizontal="center"/>
    </xf>
    <xf numFmtId="0" fontId="0" fillId="0" borderId="56" xfId="0" applyBorder="1" applyAlignment="1">
      <alignment horizontal="center"/>
    </xf>
    <xf numFmtId="9" fontId="7" fillId="0" borderId="83" xfId="1" applyFont="1" applyBorder="1" applyAlignment="1">
      <alignment horizontal="center" vertical="center"/>
    </xf>
    <xf numFmtId="9" fontId="1" fillId="0" borderId="2" xfId="1" applyFont="1" applyBorder="1" applyAlignment="1">
      <alignment horizontal="center" vertical="center"/>
    </xf>
    <xf numFmtId="9" fontId="1" fillId="3" borderId="2" xfId="1" applyFont="1" applyFill="1" applyBorder="1" applyAlignment="1">
      <alignment horizontal="center" vertical="center" wrapText="1"/>
    </xf>
    <xf numFmtId="0" fontId="9" fillId="7" borderId="1" xfId="0" applyFont="1" applyFill="1" applyBorder="1" applyAlignment="1">
      <alignment horizontal="center" vertical="center" wrapText="1" readingOrder="1"/>
    </xf>
    <xf numFmtId="9" fontId="1" fillId="3" borderId="2" xfId="1" applyFont="1" applyFill="1" applyBorder="1" applyAlignment="1">
      <alignment horizontal="center" vertical="center"/>
    </xf>
    <xf numFmtId="0" fontId="1" fillId="0" borderId="2" xfId="0" applyFont="1" applyBorder="1" applyAlignment="1">
      <alignment horizontal="justify" vertical="center" wrapText="1"/>
    </xf>
    <xf numFmtId="9" fontId="25" fillId="15" borderId="48" xfId="0" applyNumberFormat="1" applyFont="1" applyFill="1" applyBorder="1" applyAlignment="1">
      <alignment horizontal="center" vertical="center" wrapText="1"/>
    </xf>
    <xf numFmtId="9" fontId="25" fillId="15" borderId="48" xfId="1" applyFont="1" applyFill="1" applyBorder="1" applyAlignment="1">
      <alignment horizontal="center" vertical="center" wrapText="1"/>
    </xf>
    <xf numFmtId="10" fontId="33" fillId="0" borderId="0" xfId="0" applyNumberFormat="1" applyFont="1" applyBorder="1" applyAlignment="1">
      <alignment horizontal="center" vertical="center" wrapText="1"/>
    </xf>
    <xf numFmtId="9" fontId="1" fillId="3" borderId="0" xfId="1" applyFont="1" applyFill="1" applyBorder="1" applyAlignment="1">
      <alignment horizontal="center" vertical="center" wrapText="1"/>
    </xf>
    <xf numFmtId="9" fontId="1" fillId="3" borderId="2" xfId="0" applyNumberFormat="1" applyFont="1" applyFill="1" applyBorder="1" applyAlignment="1">
      <alignment horizontal="center" vertical="center"/>
    </xf>
    <xf numFmtId="9" fontId="38" fillId="3" borderId="1" xfId="1" applyFont="1" applyFill="1" applyBorder="1" applyAlignment="1">
      <alignment horizontal="center" vertical="center" wrapText="1" readingOrder="1"/>
    </xf>
    <xf numFmtId="0" fontId="9" fillId="8" borderId="1" xfId="0" applyFont="1" applyFill="1" applyBorder="1" applyAlignment="1">
      <alignment horizontal="center" vertical="center" wrapText="1" readingOrder="1"/>
    </xf>
    <xf numFmtId="0" fontId="5" fillId="0" borderId="66" xfId="0" applyFont="1" applyBorder="1"/>
    <xf numFmtId="9" fontId="25" fillId="15" borderId="37" xfId="0" applyNumberFormat="1" applyFont="1" applyFill="1" applyBorder="1" applyAlignment="1">
      <alignment horizontal="center" vertical="center" wrapText="1"/>
    </xf>
    <xf numFmtId="0" fontId="8" fillId="6" borderId="1" xfId="0" applyFont="1" applyFill="1" applyBorder="1" applyAlignment="1">
      <alignment horizontal="left" vertical="center" wrapText="1"/>
    </xf>
    <xf numFmtId="0" fontId="8" fillId="6" borderId="12" xfId="0" applyFont="1" applyFill="1" applyBorder="1" applyAlignment="1">
      <alignment horizontal="left" vertical="center" wrapText="1"/>
    </xf>
    <xf numFmtId="0" fontId="39" fillId="8" borderId="12" xfId="0" applyFont="1" applyFill="1" applyBorder="1" applyAlignment="1">
      <alignment horizontal="center" vertical="center" wrapText="1" readingOrder="1"/>
    </xf>
    <xf numFmtId="41" fontId="0" fillId="0" borderId="0" xfId="3" applyFont="1"/>
    <xf numFmtId="0" fontId="1" fillId="0" borderId="4" xfId="0" applyFont="1" applyBorder="1" applyAlignment="1">
      <alignment horizontal="center" vertical="center" textRotation="90"/>
    </xf>
    <xf numFmtId="14" fontId="1" fillId="0" borderId="2" xfId="0" applyNumberFormat="1" applyFont="1" applyBorder="1" applyAlignment="1">
      <alignment horizontal="left" vertical="center" wrapText="1"/>
    </xf>
    <xf numFmtId="0" fontId="25" fillId="15" borderId="37" xfId="0" applyFont="1" applyFill="1" applyBorder="1" applyAlignment="1">
      <alignment horizontal="center" vertical="center" wrapText="1"/>
    </xf>
    <xf numFmtId="0" fontId="39" fillId="9" borderId="1" xfId="0" applyFont="1" applyFill="1" applyBorder="1" applyAlignment="1">
      <alignment horizontal="center" vertical="center" wrapText="1" readingOrder="1"/>
    </xf>
    <xf numFmtId="0" fontId="1" fillId="0" borderId="0" xfId="0" applyFont="1" applyFill="1" applyAlignment="1">
      <alignment horizontal="center" vertical="center" wrapText="1"/>
    </xf>
    <xf numFmtId="0" fontId="24" fillId="6" borderId="54" xfId="0" applyFont="1" applyFill="1" applyBorder="1" applyAlignment="1">
      <alignment horizontal="center" vertical="center" wrapText="1" readingOrder="1"/>
    </xf>
    <xf numFmtId="9" fontId="25" fillId="3" borderId="37" xfId="1" applyFont="1" applyFill="1" applyBorder="1" applyAlignment="1">
      <alignment horizontal="center" vertical="center" wrapText="1"/>
    </xf>
    <xf numFmtId="10" fontId="25" fillId="3" borderId="37" xfId="1" applyNumberFormat="1" applyFont="1" applyFill="1" applyBorder="1" applyAlignment="1">
      <alignment horizontal="center" vertical="center" wrapText="1"/>
    </xf>
    <xf numFmtId="10" fontId="33" fillId="0" borderId="37" xfId="0" applyNumberFormat="1" applyFont="1" applyBorder="1" applyAlignment="1">
      <alignment horizontal="center" vertical="center" wrapText="1"/>
    </xf>
    <xf numFmtId="10" fontId="1" fillId="3" borderId="2" xfId="1" applyNumberFormat="1" applyFont="1" applyFill="1" applyBorder="1" applyAlignment="1">
      <alignment horizontal="center" vertical="center" wrapText="1"/>
    </xf>
    <xf numFmtId="0" fontId="30" fillId="0" borderId="2" xfId="0" applyFont="1" applyBorder="1" applyAlignment="1">
      <alignment horizontal="justify" vertical="center" wrapText="1"/>
    </xf>
    <xf numFmtId="0" fontId="42" fillId="0" borderId="49" xfId="0" applyFont="1" applyBorder="1" applyAlignment="1">
      <alignment horizontal="center" vertical="center"/>
    </xf>
    <xf numFmtId="0" fontId="39" fillId="3" borderId="12" xfId="0" applyFont="1" applyFill="1" applyBorder="1" applyAlignment="1">
      <alignment horizontal="center" vertical="center" wrapText="1" readingOrder="1"/>
    </xf>
    <xf numFmtId="0" fontId="39" fillId="8" borderId="37" xfId="0" applyFont="1" applyFill="1" applyBorder="1" applyAlignment="1">
      <alignment horizontal="center" vertical="center" wrapText="1" readingOrder="1"/>
    </xf>
    <xf numFmtId="9" fontId="1" fillId="0" borderId="37" xfId="1" applyFont="1" applyBorder="1"/>
    <xf numFmtId="0" fontId="39" fillId="15" borderId="37" xfId="0" applyFont="1" applyFill="1" applyBorder="1" applyAlignment="1">
      <alignment horizontal="center" vertical="center" wrapText="1" readingOrder="1"/>
    </xf>
    <xf numFmtId="0" fontId="39" fillId="9" borderId="37" xfId="0" applyFont="1" applyFill="1" applyBorder="1" applyAlignment="1">
      <alignment horizontal="center" vertical="center" wrapText="1" readingOrder="1"/>
    </xf>
    <xf numFmtId="0" fontId="28" fillId="10" borderId="37" xfId="0" applyFont="1" applyFill="1" applyBorder="1" applyAlignment="1">
      <alignment horizontal="center" vertical="center" wrapText="1" readingOrder="1"/>
    </xf>
    <xf numFmtId="0" fontId="18" fillId="15" borderId="1" xfId="0" applyFont="1" applyFill="1" applyBorder="1" applyAlignment="1">
      <alignment horizontal="center" vertical="center" wrapText="1" readingOrder="1"/>
    </xf>
    <xf numFmtId="0" fontId="39" fillId="3" borderId="0" xfId="0" applyFont="1" applyFill="1" applyBorder="1" applyAlignment="1">
      <alignment horizontal="center" vertical="center" wrapText="1" readingOrder="1"/>
    </xf>
    <xf numFmtId="0" fontId="3" fillId="2" borderId="2" xfId="0" applyFont="1" applyFill="1" applyBorder="1" applyAlignment="1">
      <alignment horizontal="center" vertical="center" textRotation="90" wrapText="1"/>
    </xf>
    <xf numFmtId="0" fontId="0" fillId="0" borderId="0" xfId="0" applyAlignment="1">
      <alignment horizontal="center" vertical="center"/>
    </xf>
    <xf numFmtId="0" fontId="5" fillId="0" borderId="4" xfId="0" applyFont="1" applyBorder="1" applyAlignment="1">
      <alignment horizontal="center" vertical="center" wrapText="1"/>
    </xf>
    <xf numFmtId="0" fontId="9" fillId="7" borderId="12" xfId="0" applyFont="1" applyFill="1" applyBorder="1" applyAlignment="1">
      <alignment horizontal="center" vertical="center" wrapText="1" readingOrder="1"/>
    </xf>
    <xf numFmtId="0" fontId="39" fillId="9" borderId="12" xfId="0" applyFont="1" applyFill="1" applyBorder="1" applyAlignment="1">
      <alignment horizontal="center" vertical="center" wrapText="1" readingOrder="1"/>
    </xf>
    <xf numFmtId="0" fontId="3" fillId="0" borderId="37" xfId="0" applyFont="1" applyBorder="1" applyAlignment="1">
      <alignment horizontal="center" vertical="top" wrapText="1"/>
    </xf>
    <xf numFmtId="0" fontId="1" fillId="0" borderId="37" xfId="0" applyFont="1" applyBorder="1"/>
    <xf numFmtId="0" fontId="3" fillId="0" borderId="37" xfId="0" applyFont="1" applyBorder="1" applyAlignment="1">
      <alignment horizontal="center" vertical="center" wrapText="1"/>
    </xf>
    <xf numFmtId="0" fontId="1" fillId="8" borderId="37" xfId="0" applyFont="1" applyFill="1" applyBorder="1"/>
    <xf numFmtId="0" fontId="1" fillId="15" borderId="37" xfId="0" applyFont="1" applyFill="1" applyBorder="1"/>
    <xf numFmtId="0" fontId="1" fillId="9" borderId="37" xfId="0" applyFont="1" applyFill="1" applyBorder="1"/>
    <xf numFmtId="0" fontId="1" fillId="10" borderId="37" xfId="0" applyFont="1" applyFill="1" applyBorder="1"/>
    <xf numFmtId="0" fontId="39" fillId="11" borderId="1" xfId="0" applyFont="1" applyFill="1" applyBorder="1" applyAlignment="1">
      <alignment horizontal="center" vertical="center" wrapText="1" readingOrder="1"/>
    </xf>
    <xf numFmtId="0" fontId="39" fillId="15" borderId="1" xfId="0" applyFont="1" applyFill="1" applyBorder="1" applyAlignment="1">
      <alignment horizontal="center" vertical="center" wrapText="1" readingOrder="1"/>
    </xf>
    <xf numFmtId="0" fontId="28" fillId="10" borderId="1" xfId="0" applyFont="1" applyFill="1" applyBorder="1" applyAlignment="1">
      <alignment horizontal="center" vertical="center" wrapText="1" readingOrder="1"/>
    </xf>
    <xf numFmtId="9" fontId="1" fillId="0" borderId="4" xfId="0" applyNumberFormat="1" applyFont="1" applyFill="1" applyBorder="1" applyAlignment="1">
      <alignment horizontal="center" vertical="center" wrapText="1"/>
    </xf>
    <xf numFmtId="0" fontId="1" fillId="0" borderId="0" xfId="0" applyFont="1" applyFill="1" applyAlignment="1">
      <alignment horizontal="justify" vertical="center" wrapText="1"/>
    </xf>
    <xf numFmtId="0" fontId="39" fillId="17" borderId="37" xfId="0" applyFont="1" applyFill="1" applyBorder="1" applyAlignment="1">
      <alignment horizontal="center" vertical="center" wrapText="1" readingOrder="1"/>
    </xf>
    <xf numFmtId="9" fontId="1" fillId="0" borderId="4" xfId="0" applyNumberFormat="1" applyFont="1" applyFill="1" applyBorder="1" applyAlignment="1">
      <alignment vertical="center" wrapText="1"/>
    </xf>
    <xf numFmtId="0" fontId="39" fillId="8" borderId="12" xfId="0" applyFont="1" applyFill="1" applyBorder="1" applyAlignment="1">
      <alignment horizontal="left" vertical="center" wrapText="1" readingOrder="1"/>
    </xf>
    <xf numFmtId="0" fontId="39" fillId="11" borderId="1" xfId="0" applyFont="1" applyFill="1" applyBorder="1" applyAlignment="1">
      <alignment horizontal="left" vertical="center" wrapText="1" readingOrder="1"/>
    </xf>
    <xf numFmtId="0" fontId="39" fillId="15" borderId="1" xfId="0" applyFont="1" applyFill="1" applyBorder="1" applyAlignment="1">
      <alignment horizontal="left" vertical="center" wrapText="1" readingOrder="1"/>
    </xf>
    <xf numFmtId="0" fontId="39" fillId="9" borderId="1" xfId="0" applyFont="1" applyFill="1" applyBorder="1" applyAlignment="1">
      <alignment horizontal="left" vertical="center" wrapText="1" readingOrder="1"/>
    </xf>
    <xf numFmtId="0" fontId="28" fillId="10" borderId="1" xfId="0" applyFont="1" applyFill="1" applyBorder="1" applyAlignment="1">
      <alignment horizontal="left" vertical="center" wrapText="1" readingOrder="1"/>
    </xf>
    <xf numFmtId="0" fontId="1" fillId="3" borderId="4" xfId="0" applyFont="1" applyFill="1" applyBorder="1" applyAlignment="1">
      <alignment horizontal="center" vertical="center" wrapText="1"/>
    </xf>
    <xf numFmtId="9" fontId="1" fillId="0" borderId="0" xfId="1" applyFont="1" applyBorder="1"/>
    <xf numFmtId="0" fontId="1" fillId="14" borderId="37" xfId="0" applyFont="1" applyFill="1" applyBorder="1"/>
    <xf numFmtId="0" fontId="43" fillId="16" borderId="4" xfId="0" applyFont="1" applyFill="1" applyBorder="1" applyAlignment="1">
      <alignment horizontal="center" vertical="center" wrapText="1"/>
    </xf>
    <xf numFmtId="0" fontId="43" fillId="3" borderId="4" xfId="0" applyFont="1" applyFill="1" applyBorder="1" applyAlignment="1">
      <alignment horizontal="center" vertical="center" wrapText="1"/>
    </xf>
    <xf numFmtId="0" fontId="39" fillId="0" borderId="12" xfId="0" applyFont="1" applyBorder="1" applyAlignment="1">
      <alignment horizontal="justify" vertical="center" wrapText="1" readingOrder="1"/>
    </xf>
    <xf numFmtId="0" fontId="39" fillId="0" borderId="1" xfId="0" applyFont="1" applyBorder="1" applyAlignment="1">
      <alignment horizontal="justify" vertical="center" wrapText="1" readingOrder="1"/>
    </xf>
    <xf numFmtId="0" fontId="44" fillId="18" borderId="0" xfId="0" applyFont="1" applyFill="1" applyAlignment="1">
      <alignment horizontal="center" vertical="center" wrapText="1" readingOrder="1"/>
    </xf>
    <xf numFmtId="0" fontId="44" fillId="10" borderId="0" xfId="0" applyFont="1" applyFill="1" applyAlignment="1">
      <alignment horizontal="center" vertical="center" wrapText="1" readingOrder="1"/>
    </xf>
    <xf numFmtId="0" fontId="5" fillId="0" borderId="4" xfId="0" applyFont="1" applyBorder="1" applyAlignment="1">
      <alignment horizontal="center" vertical="center" wrapText="1"/>
    </xf>
    <xf numFmtId="0" fontId="1" fillId="0" borderId="4" xfId="0" applyFont="1" applyBorder="1" applyAlignment="1">
      <alignment horizontal="center" vertical="center"/>
    </xf>
    <xf numFmtId="0" fontId="1" fillId="0" borderId="4" xfId="0" applyFont="1" applyBorder="1" applyAlignment="1">
      <alignment horizontal="center" vertical="center" wrapText="1"/>
    </xf>
    <xf numFmtId="0" fontId="5" fillId="0" borderId="4" xfId="0" applyFont="1" applyBorder="1" applyAlignment="1">
      <alignment horizontal="justify" vertical="center" wrapText="1"/>
    </xf>
    <xf numFmtId="9" fontId="0" fillId="0" borderId="42" xfId="0" applyNumberFormat="1" applyBorder="1" applyAlignment="1">
      <alignment horizontal="center" vertical="center"/>
    </xf>
    <xf numFmtId="0" fontId="5" fillId="0" borderId="4" xfId="0" applyFont="1" applyBorder="1" applyAlignment="1">
      <alignment horizontal="justify" vertical="center" wrapText="1"/>
    </xf>
    <xf numFmtId="14" fontId="5" fillId="0" borderId="2" xfId="0" applyNumberFormat="1" applyFont="1" applyBorder="1" applyAlignment="1">
      <alignment horizontal="left" vertical="center" wrapText="1"/>
    </xf>
    <xf numFmtId="9" fontId="25" fillId="0" borderId="37" xfId="1" applyFont="1" applyBorder="1" applyAlignment="1">
      <alignment horizontal="center" vertical="center" wrapText="1"/>
    </xf>
    <xf numFmtId="0" fontId="43" fillId="10" borderId="2" xfId="0" applyFont="1" applyFill="1" applyBorder="1" applyAlignment="1">
      <alignment horizontal="center" vertical="center" wrapText="1"/>
    </xf>
    <xf numFmtId="0" fontId="5" fillId="0" borderId="4" xfId="0" applyFont="1" applyBorder="1" applyAlignment="1">
      <alignment horizontal="center" vertical="center" textRotation="90"/>
    </xf>
    <xf numFmtId="0" fontId="5" fillId="0" borderId="4" xfId="0" applyFont="1" applyBorder="1" applyAlignment="1">
      <alignment horizontal="center" vertical="center" wrapText="1"/>
    </xf>
    <xf numFmtId="0" fontId="3" fillId="2" borderId="4" xfId="0" applyFont="1" applyFill="1" applyBorder="1" applyAlignment="1">
      <alignment horizontal="center" vertical="center" textRotation="90"/>
    </xf>
    <xf numFmtId="0" fontId="3" fillId="2" borderId="5" xfId="0" applyFont="1" applyFill="1" applyBorder="1" applyAlignment="1">
      <alignment horizontal="center" vertical="center" textRotation="90"/>
    </xf>
    <xf numFmtId="0" fontId="5" fillId="0" borderId="4" xfId="0" applyFont="1" applyBorder="1" applyAlignment="1">
      <alignment horizontal="justify" vertical="center" wrapText="1"/>
    </xf>
    <xf numFmtId="0" fontId="1" fillId="0" borderId="4" xfId="0" applyFont="1" applyBorder="1" applyAlignment="1">
      <alignment horizontal="center" vertical="center"/>
    </xf>
    <xf numFmtId="0" fontId="1" fillId="0" borderId="4" xfId="0" applyFont="1" applyBorder="1" applyAlignment="1">
      <alignment horizontal="center" vertical="center" wrapText="1"/>
    </xf>
    <xf numFmtId="0" fontId="40" fillId="3" borderId="1" xfId="0" applyFont="1" applyFill="1" applyBorder="1" applyAlignment="1">
      <alignment horizontal="center" vertical="center" wrapText="1" readingOrder="1"/>
    </xf>
    <xf numFmtId="0" fontId="38" fillId="3" borderId="4" xfId="0" applyFont="1" applyFill="1" applyBorder="1" applyAlignment="1">
      <alignment horizontal="center" vertical="center" wrapText="1"/>
    </xf>
    <xf numFmtId="0" fontId="40" fillId="3" borderId="0" xfId="0" applyFont="1" applyFill="1" applyBorder="1" applyAlignment="1">
      <alignment horizontal="center" vertical="center" wrapText="1" readingOrder="1"/>
    </xf>
    <xf numFmtId="0" fontId="5" fillId="3" borderId="2" xfId="0" applyFont="1" applyFill="1" applyBorder="1" applyAlignment="1">
      <alignment horizontal="justify" vertical="center" wrapText="1"/>
    </xf>
    <xf numFmtId="0" fontId="29" fillId="3" borderId="2" xfId="0" applyFont="1" applyFill="1" applyBorder="1" applyAlignment="1">
      <alignment horizontal="justify" vertical="center" wrapText="1"/>
    </xf>
    <xf numFmtId="9" fontId="1" fillId="3" borderId="2" xfId="0" applyNumberFormat="1" applyFont="1" applyFill="1" applyBorder="1" applyAlignment="1">
      <alignment horizontal="center" vertical="center" wrapText="1"/>
    </xf>
    <xf numFmtId="0" fontId="39" fillId="3" borderId="8" xfId="0" applyFont="1" applyFill="1" applyBorder="1" applyAlignment="1">
      <alignment horizontal="center" vertical="center" wrapText="1" readingOrder="1"/>
    </xf>
    <xf numFmtId="0" fontId="1" fillId="0" borderId="0" xfId="0" applyFont="1" applyAlignment="1">
      <alignment horizontal="justify" vertical="center" wrapText="1"/>
    </xf>
    <xf numFmtId="0" fontId="29" fillId="0" borderId="2" xfId="0" applyFont="1" applyBorder="1" applyAlignment="1">
      <alignment horizontal="justify" vertical="center" wrapText="1"/>
    </xf>
    <xf numFmtId="10" fontId="5" fillId="3" borderId="2" xfId="1" applyNumberFormat="1" applyFont="1" applyFill="1" applyBorder="1" applyAlignment="1">
      <alignment horizontal="center" vertical="center" wrapText="1"/>
    </xf>
    <xf numFmtId="9" fontId="5" fillId="3" borderId="2" xfId="1" applyFont="1" applyFill="1" applyBorder="1" applyAlignment="1">
      <alignment horizontal="center" vertical="center" wrapText="1"/>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39" fillId="3" borderId="4" xfId="0" applyFont="1" applyFill="1" applyBorder="1" applyAlignment="1">
      <alignment horizontal="center" vertical="center" wrapText="1" readingOrder="1"/>
    </xf>
    <xf numFmtId="0" fontId="1" fillId="3" borderId="2" xfId="0" applyFont="1" applyFill="1" applyBorder="1" applyAlignment="1">
      <alignment horizontal="center" vertical="center"/>
    </xf>
    <xf numFmtId="0" fontId="1" fillId="0" borderId="2" xfId="0" applyFont="1" applyBorder="1" applyAlignment="1" applyProtection="1">
      <alignment horizontal="justify" vertical="center" wrapText="1"/>
      <protection locked="0"/>
    </xf>
    <xf numFmtId="0" fontId="29" fillId="3" borderId="4" xfId="0" applyFont="1" applyFill="1" applyBorder="1" applyAlignment="1" applyProtection="1">
      <alignment horizontal="justify" vertical="center" wrapText="1"/>
      <protection locked="0"/>
    </xf>
    <xf numFmtId="0" fontId="5" fillId="3" borderId="4" xfId="0" applyFont="1" applyFill="1" applyBorder="1" applyAlignment="1" applyProtection="1">
      <alignment horizontal="justify" vertical="center" wrapText="1"/>
      <protection locked="0"/>
    </xf>
    <xf numFmtId="0" fontId="5" fillId="0" borderId="2" xfId="0" applyFont="1" applyBorder="1" applyAlignment="1" applyProtection="1">
      <alignment horizontal="center" vertical="center" wrapText="1"/>
      <protection locked="0"/>
    </xf>
    <xf numFmtId="0" fontId="1" fillId="0" borderId="2" xfId="0" applyFont="1" applyBorder="1" applyAlignment="1" applyProtection="1">
      <alignment horizontal="center" vertical="center" wrapText="1"/>
      <protection locked="0"/>
    </xf>
    <xf numFmtId="9" fontId="1" fillId="3" borderId="2" xfId="1" applyFont="1" applyFill="1" applyBorder="1" applyAlignment="1" applyProtection="1">
      <alignment horizontal="center" vertical="center" wrapText="1"/>
      <protection locked="0"/>
    </xf>
    <xf numFmtId="0" fontId="5" fillId="0" borderId="2" xfId="0" applyFont="1" applyBorder="1" applyAlignment="1" applyProtection="1">
      <alignment horizontal="justify" vertical="center" wrapText="1"/>
      <protection locked="0"/>
    </xf>
    <xf numFmtId="0" fontId="26" fillId="0" borderId="2" xfId="0" applyFont="1" applyBorder="1" applyAlignment="1" applyProtection="1">
      <alignment horizontal="justify" vertical="center" wrapText="1"/>
      <protection locked="0"/>
    </xf>
    <xf numFmtId="0" fontId="5" fillId="3" borderId="2" xfId="0" applyFont="1" applyFill="1" applyBorder="1" applyAlignment="1" applyProtection="1">
      <alignment horizontal="center" vertical="center" wrapText="1"/>
      <protection locked="0"/>
    </xf>
    <xf numFmtId="0" fontId="1" fillId="3" borderId="2" xfId="0" applyFont="1" applyFill="1" applyBorder="1" applyAlignment="1" applyProtection="1">
      <alignment horizontal="center" vertical="center" wrapText="1"/>
      <protection locked="0"/>
    </xf>
    <xf numFmtId="0" fontId="38" fillId="0" borderId="2" xfId="0" applyFont="1" applyBorder="1" applyAlignment="1">
      <alignment horizontal="center" vertical="center" wrapText="1"/>
    </xf>
    <xf numFmtId="0" fontId="5" fillId="3" borderId="2" xfId="0" applyFont="1" applyFill="1" applyBorder="1" applyAlignment="1">
      <alignment horizontal="center" vertical="center" wrapText="1"/>
    </xf>
    <xf numFmtId="0" fontId="38" fillId="3" borderId="4" xfId="0" applyFont="1" applyFill="1" applyBorder="1" applyAlignment="1">
      <alignment horizontal="center" vertical="center" wrapText="1"/>
    </xf>
    <xf numFmtId="0" fontId="5" fillId="0" borderId="4" xfId="0" applyFont="1" applyBorder="1" applyAlignment="1">
      <alignment horizontal="center" vertical="center" wrapText="1"/>
    </xf>
    <xf numFmtId="0" fontId="1" fillId="0" borderId="4" xfId="0" applyFont="1" applyBorder="1" applyAlignment="1">
      <alignment horizontal="justify" vertical="center" wrapText="1"/>
    </xf>
    <xf numFmtId="0" fontId="5" fillId="3" borderId="4" xfId="0" applyFont="1" applyFill="1" applyBorder="1" applyAlignment="1">
      <alignment horizontal="justify" vertical="center" wrapText="1"/>
    </xf>
    <xf numFmtId="0" fontId="1" fillId="0" borderId="4" xfId="0" applyFont="1" applyBorder="1" applyAlignment="1">
      <alignment horizontal="center" vertical="center" wrapText="1"/>
    </xf>
    <xf numFmtId="9" fontId="1" fillId="3" borderId="4" xfId="1" applyFont="1" applyFill="1" applyBorder="1" applyAlignment="1">
      <alignment horizontal="center" vertical="center" wrapText="1"/>
    </xf>
    <xf numFmtId="0" fontId="38" fillId="3" borderId="4" xfId="0" applyFont="1" applyFill="1" applyBorder="1" applyAlignment="1">
      <alignment horizontal="center" vertical="center" wrapText="1"/>
    </xf>
    <xf numFmtId="9" fontId="1" fillId="0" borderId="2" xfId="1" applyFont="1" applyBorder="1" applyAlignment="1">
      <alignment horizontal="center" vertical="center" wrapText="1"/>
    </xf>
    <xf numFmtId="0" fontId="38" fillId="3" borderId="4" xfId="0" applyFont="1" applyFill="1" applyBorder="1" applyAlignment="1">
      <alignment horizontal="center" vertical="center" wrapText="1"/>
    </xf>
    <xf numFmtId="9" fontId="1" fillId="3" borderId="4" xfId="1" applyFont="1" applyFill="1" applyBorder="1" applyAlignment="1">
      <alignment horizontal="center" vertical="center" wrapText="1"/>
    </xf>
    <xf numFmtId="0" fontId="29" fillId="3" borderId="4" xfId="0" applyFont="1" applyFill="1" applyBorder="1" applyAlignment="1">
      <alignment horizontal="justify" vertical="center" wrapText="1"/>
    </xf>
    <xf numFmtId="9" fontId="1" fillId="0" borderId="2" xfId="1" applyFont="1" applyBorder="1" applyAlignment="1">
      <alignment horizontal="center" vertical="center" textRotation="90"/>
    </xf>
    <xf numFmtId="9" fontId="1" fillId="3" borderId="4" xfId="1" applyFont="1" applyFill="1" applyBorder="1" applyAlignment="1">
      <alignment horizontal="center" vertical="center" wrapText="1"/>
    </xf>
    <xf numFmtId="0" fontId="38" fillId="3" borderId="4" xfId="0" applyFont="1" applyFill="1" applyBorder="1" applyAlignment="1">
      <alignment horizontal="center" vertical="center" wrapText="1"/>
    </xf>
    <xf numFmtId="0" fontId="38" fillId="0" borderId="4" xfId="0" applyFont="1" applyBorder="1" applyAlignment="1">
      <alignment horizontal="justify" vertical="center" wrapText="1"/>
    </xf>
    <xf numFmtId="9" fontId="1" fillId="3" borderId="4" xfId="0" applyNumberFormat="1" applyFont="1" applyFill="1" applyBorder="1" applyAlignment="1">
      <alignment horizontal="center" vertical="center" wrapText="1"/>
    </xf>
    <xf numFmtId="10" fontId="38" fillId="3" borderId="3" xfId="1" applyNumberFormat="1" applyFont="1" applyFill="1" applyBorder="1" applyAlignment="1">
      <alignment horizontal="center" vertical="center" wrapText="1" readingOrder="1"/>
    </xf>
    <xf numFmtId="0" fontId="1" fillId="0" borderId="2" xfId="0" applyFont="1" applyBorder="1" applyAlignment="1">
      <alignment horizontal="justify" vertical="top" wrapText="1"/>
    </xf>
    <xf numFmtId="0" fontId="38" fillId="0" borderId="4" xfId="0" applyFont="1" applyBorder="1" applyAlignment="1">
      <alignment horizontal="center" vertical="center" wrapText="1"/>
    </xf>
    <xf numFmtId="0" fontId="3" fillId="0" borderId="37" xfId="0" applyFont="1" applyBorder="1"/>
    <xf numFmtId="0" fontId="1" fillId="0" borderId="37" xfId="0" applyFont="1" applyBorder="1" applyAlignment="1">
      <alignment vertical="center"/>
    </xf>
    <xf numFmtId="0" fontId="5" fillId="0" borderId="4" xfId="0" applyFont="1" applyBorder="1" applyAlignment="1">
      <alignment horizontal="center" vertical="center" textRotation="90"/>
    </xf>
    <xf numFmtId="0" fontId="2" fillId="8" borderId="12" xfId="0" applyFont="1" applyFill="1" applyBorder="1" applyAlignment="1">
      <alignment horizontal="center" vertical="center" wrapText="1" readingOrder="1"/>
    </xf>
    <xf numFmtId="0" fontId="2" fillId="9" borderId="1" xfId="0" applyFont="1" applyFill="1" applyBorder="1" applyAlignment="1">
      <alignment horizontal="center" vertical="center" wrapText="1" readingOrder="1"/>
    </xf>
    <xf numFmtId="9" fontId="5" fillId="3" borderId="2" xfId="1" applyFont="1" applyFill="1" applyBorder="1" applyAlignment="1">
      <alignment horizontal="center" vertical="center"/>
    </xf>
    <xf numFmtId="9" fontId="5" fillId="3" borderId="2" xfId="0" applyNumberFormat="1" applyFont="1" applyFill="1" applyBorder="1" applyAlignment="1">
      <alignment horizontal="center" vertical="center"/>
    </xf>
    <xf numFmtId="0" fontId="5" fillId="15" borderId="2" xfId="0" applyFont="1" applyFill="1" applyBorder="1" applyAlignment="1">
      <alignment horizontal="center" vertical="center" wrapText="1"/>
    </xf>
    <xf numFmtId="9" fontId="26" fillId="3" borderId="1" xfId="1" applyFont="1" applyFill="1" applyBorder="1" applyAlignment="1">
      <alignment horizontal="center" vertical="center" wrapText="1" readingOrder="1"/>
    </xf>
    <xf numFmtId="0" fontId="9" fillId="3" borderId="1" xfId="0" applyFont="1" applyFill="1" applyBorder="1" applyAlignment="1">
      <alignment horizontal="center" vertical="center" wrapText="1" readingOrder="1"/>
    </xf>
    <xf numFmtId="9" fontId="1" fillId="3" borderId="2" xfId="1" applyFont="1" applyFill="1" applyBorder="1" applyAlignment="1" applyProtection="1">
      <alignment horizontal="center" vertical="center" wrapText="1"/>
    </xf>
    <xf numFmtId="9" fontId="1" fillId="3" borderId="0" xfId="1" applyFont="1" applyFill="1" applyBorder="1" applyAlignment="1" applyProtection="1">
      <alignment horizontal="center" vertical="center" wrapText="1"/>
    </xf>
    <xf numFmtId="0" fontId="1" fillId="3" borderId="2" xfId="0" applyFont="1" applyFill="1" applyBorder="1" applyAlignment="1" applyProtection="1">
      <alignment horizontal="justify" vertical="center" wrapText="1"/>
      <protection locked="0"/>
    </xf>
    <xf numFmtId="0" fontId="5" fillId="0" borderId="4" xfId="0" applyFont="1" applyBorder="1" applyAlignment="1">
      <alignment horizontal="center" vertical="center" textRotation="90"/>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38" fillId="3" borderId="4" xfId="0" applyFont="1" applyFill="1" applyBorder="1" applyAlignment="1">
      <alignment horizontal="center" vertical="center" wrapText="1"/>
    </xf>
    <xf numFmtId="9" fontId="1" fillId="3" borderId="0" xfId="0" applyNumberFormat="1" applyFont="1" applyFill="1" applyAlignment="1">
      <alignment horizontal="center" vertical="center" wrapText="1"/>
    </xf>
    <xf numFmtId="0" fontId="1" fillId="15" borderId="2" xfId="0" applyFont="1" applyFill="1" applyBorder="1" applyAlignment="1">
      <alignment horizontal="center" vertical="center"/>
    </xf>
    <xf numFmtId="0" fontId="1" fillId="15" borderId="0" xfId="0" applyFont="1" applyFill="1" applyAlignment="1">
      <alignment horizontal="center" vertical="center"/>
    </xf>
    <xf numFmtId="0" fontId="1" fillId="0" borderId="4" xfId="0" applyFont="1" applyBorder="1" applyAlignment="1">
      <alignment horizontal="justify" vertical="center" wrapText="1"/>
    </xf>
    <xf numFmtId="0" fontId="38" fillId="3" borderId="4" xfId="0" applyFont="1" applyFill="1" applyBorder="1" applyAlignment="1">
      <alignment horizontal="center" vertical="center" wrapText="1"/>
    </xf>
    <xf numFmtId="0" fontId="0" fillId="17" borderId="37" xfId="0" applyFill="1" applyBorder="1" applyAlignment="1">
      <alignment horizontal="center" vertical="center"/>
    </xf>
    <xf numFmtId="0" fontId="0" fillId="15" borderId="37" xfId="0" applyFill="1" applyBorder="1" applyAlignment="1">
      <alignment horizontal="center" vertical="center"/>
    </xf>
    <xf numFmtId="0" fontId="0" fillId="10" borderId="37" xfId="0" applyFill="1" applyBorder="1" applyAlignment="1">
      <alignment horizontal="center" vertical="center"/>
    </xf>
    <xf numFmtId="0" fontId="0" fillId="19" borderId="37" xfId="0" applyFill="1" applyBorder="1" applyAlignment="1">
      <alignment horizontal="center" vertical="center"/>
    </xf>
    <xf numFmtId="0" fontId="38" fillId="0" borderId="101" xfId="0" applyFont="1" applyBorder="1" applyAlignment="1">
      <alignment vertical="center" wrapText="1"/>
    </xf>
    <xf numFmtId="0" fontId="38" fillId="0" borderId="102" xfId="0" applyFont="1" applyBorder="1" applyAlignment="1">
      <alignment vertical="center" wrapText="1"/>
    </xf>
    <xf numFmtId="0" fontId="38" fillId="0" borderId="103" xfId="0" applyFont="1" applyBorder="1" applyAlignment="1">
      <alignment vertical="center" wrapText="1"/>
    </xf>
    <xf numFmtId="0" fontId="38" fillId="0" borderId="105" xfId="0" applyFont="1" applyBorder="1" applyAlignment="1">
      <alignment vertical="center" wrapText="1"/>
    </xf>
    <xf numFmtId="0" fontId="38" fillId="0" borderId="106" xfId="0" applyFont="1" applyBorder="1" applyAlignment="1">
      <alignment vertical="center" wrapText="1"/>
    </xf>
    <xf numFmtId="0" fontId="38" fillId="0" borderId="107" xfId="0" applyFont="1" applyBorder="1" applyAlignment="1">
      <alignment vertical="center" wrapText="1"/>
    </xf>
    <xf numFmtId="10" fontId="0" fillId="0" borderId="37" xfId="1" applyNumberFormat="1" applyFont="1" applyBorder="1" applyAlignment="1">
      <alignment horizontal="center" vertical="center"/>
    </xf>
    <xf numFmtId="0" fontId="38" fillId="0" borderId="108" xfId="0" applyFont="1" applyBorder="1" applyAlignment="1">
      <alignment vertical="center" wrapText="1"/>
    </xf>
    <xf numFmtId="0" fontId="38" fillId="0" borderId="109" xfId="0" applyFont="1" applyBorder="1" applyAlignment="1">
      <alignment vertical="center" wrapText="1"/>
    </xf>
    <xf numFmtId="0" fontId="38" fillId="0" borderId="110" xfId="0" applyFont="1" applyBorder="1" applyAlignment="1">
      <alignment vertical="center" wrapText="1"/>
    </xf>
    <xf numFmtId="0" fontId="38" fillId="0" borderId="111" xfId="0" applyFont="1" applyBorder="1" applyAlignment="1">
      <alignment vertical="center" wrapText="1"/>
    </xf>
    <xf numFmtId="0" fontId="38" fillId="0" borderId="112" xfId="0" applyFont="1" applyBorder="1" applyAlignment="1">
      <alignment vertical="center" wrapText="1"/>
    </xf>
    <xf numFmtId="1" fontId="0" fillId="0" borderId="0" xfId="0" applyNumberFormat="1"/>
    <xf numFmtId="0" fontId="52" fillId="17" borderId="118" xfId="0" applyFont="1" applyFill="1" applyBorder="1" applyAlignment="1">
      <alignment horizontal="center" vertical="center" wrapText="1"/>
    </xf>
    <xf numFmtId="0" fontId="52" fillId="15" borderId="119" xfId="0" applyFont="1" applyFill="1" applyBorder="1" applyAlignment="1">
      <alignment horizontal="center" vertical="center" wrapText="1"/>
    </xf>
    <xf numFmtId="0" fontId="52" fillId="21" borderId="119" xfId="0" applyFont="1" applyFill="1" applyBorder="1" applyAlignment="1">
      <alignment horizontal="center" vertical="center" wrapText="1"/>
    </xf>
    <xf numFmtId="0" fontId="52" fillId="10" borderId="120" xfId="0" applyFont="1" applyFill="1" applyBorder="1" applyAlignment="1">
      <alignment horizontal="center" vertical="center" wrapText="1"/>
    </xf>
    <xf numFmtId="0" fontId="38" fillId="0" borderId="121" xfId="0" applyFont="1" applyBorder="1" applyAlignment="1">
      <alignment vertical="center" wrapText="1"/>
    </xf>
    <xf numFmtId="0" fontId="51" fillId="0" borderId="118" xfId="0" applyFont="1" applyBorder="1" applyAlignment="1">
      <alignment horizontal="justify" vertical="center" wrapText="1"/>
    </xf>
    <xf numFmtId="0" fontId="0" fillId="0" borderId="119" xfId="0" applyBorder="1" applyAlignment="1">
      <alignment horizontal="center" vertical="center"/>
    </xf>
    <xf numFmtId="0" fontId="0" fillId="0" borderId="120" xfId="0" applyBorder="1" applyAlignment="1">
      <alignment horizontal="center" vertical="center"/>
    </xf>
    <xf numFmtId="0" fontId="38" fillId="0" borderId="113" xfId="0" applyFont="1" applyBorder="1" applyAlignment="1">
      <alignment vertical="center" wrapText="1"/>
    </xf>
    <xf numFmtId="0" fontId="38" fillId="0" borderId="123" xfId="0" applyFont="1" applyBorder="1" applyAlignment="1">
      <alignment vertical="center" wrapText="1"/>
    </xf>
    <xf numFmtId="0" fontId="0" fillId="0" borderId="114" xfId="0" applyBorder="1"/>
    <xf numFmtId="0" fontId="38" fillId="0" borderId="110" xfId="0" applyFont="1" applyBorder="1" applyAlignment="1">
      <alignment horizontal="left" vertical="center" wrapText="1"/>
    </xf>
    <xf numFmtId="0" fontId="38" fillId="0" borderId="112" xfId="0" applyFont="1" applyBorder="1" applyAlignment="1">
      <alignment horizontal="left" vertical="center" wrapText="1"/>
    </xf>
    <xf numFmtId="9" fontId="0" fillId="0" borderId="0" xfId="1" applyFont="1"/>
    <xf numFmtId="0" fontId="38" fillId="0" borderId="107" xfId="0" applyFont="1" applyBorder="1" applyAlignment="1">
      <alignment horizontal="left" vertical="center" wrapText="1"/>
    </xf>
    <xf numFmtId="0" fontId="53" fillId="0" borderId="124" xfId="0" applyFont="1" applyBorder="1" applyAlignment="1">
      <alignment horizontal="left" vertical="center"/>
    </xf>
    <xf numFmtId="0" fontId="52" fillId="0" borderId="125" xfId="0" applyFont="1" applyBorder="1" applyAlignment="1">
      <alignment horizontal="center" vertical="center"/>
    </xf>
    <xf numFmtId="0" fontId="52" fillId="0" borderId="119" xfId="0" applyFont="1" applyBorder="1" applyAlignment="1">
      <alignment horizontal="center" vertical="center"/>
    </xf>
    <xf numFmtId="0" fontId="52" fillId="0" borderId="120" xfId="0" applyFont="1" applyBorder="1" applyAlignment="1">
      <alignment horizontal="center" vertical="center"/>
    </xf>
    <xf numFmtId="0" fontId="38" fillId="0" borderId="118" xfId="0" applyFont="1" applyBorder="1" applyAlignment="1">
      <alignment vertical="center" wrapText="1"/>
    </xf>
    <xf numFmtId="0" fontId="38" fillId="0" borderId="119" xfId="0" applyFont="1" applyBorder="1" applyAlignment="1">
      <alignment vertical="center" wrapText="1"/>
    </xf>
    <xf numFmtId="0" fontId="38" fillId="0" borderId="120" xfId="0" applyFont="1" applyBorder="1" applyAlignment="1">
      <alignment vertical="center" wrapText="1"/>
    </xf>
    <xf numFmtId="0" fontId="51" fillId="0" borderId="104" xfId="0" applyFont="1" applyBorder="1" applyAlignment="1">
      <alignment horizontal="left" vertical="center" wrapText="1"/>
    </xf>
    <xf numFmtId="10" fontId="52" fillId="0" borderId="95" xfId="1" applyNumberFormat="1" applyFont="1" applyBorder="1" applyAlignment="1">
      <alignment horizontal="center" vertical="center"/>
    </xf>
    <xf numFmtId="0" fontId="38" fillId="0" borderId="126" xfId="0" applyFont="1" applyBorder="1" applyAlignment="1">
      <alignment vertical="center" wrapText="1"/>
    </xf>
    <xf numFmtId="0" fontId="38" fillId="0" borderId="127" xfId="0" applyFont="1" applyBorder="1" applyAlignment="1">
      <alignment vertical="center" wrapText="1"/>
    </xf>
    <xf numFmtId="0" fontId="38" fillId="0" borderId="128" xfId="0" applyFont="1" applyBorder="1" applyAlignment="1">
      <alignment vertical="center" wrapText="1"/>
    </xf>
    <xf numFmtId="0" fontId="3" fillId="0" borderId="124" xfId="0" applyFont="1" applyBorder="1" applyAlignment="1">
      <alignment horizontal="center" vertical="center"/>
    </xf>
    <xf numFmtId="0" fontId="1" fillId="0" borderId="124" xfId="0" applyFont="1" applyBorder="1" applyAlignment="1">
      <alignment horizontal="center" vertical="center"/>
    </xf>
    <xf numFmtId="0" fontId="54" fillId="22" borderId="0" xfId="0" applyFont="1" applyFill="1" applyAlignment="1">
      <alignment horizontal="center" vertical="center"/>
    </xf>
    <xf numFmtId="0" fontId="54" fillId="0" borderId="0" xfId="0" applyFont="1" applyAlignment="1">
      <alignment horizontal="center" vertical="center"/>
    </xf>
    <xf numFmtId="0" fontId="54" fillId="17" borderId="37" xfId="0" applyFont="1" applyFill="1" applyBorder="1" applyAlignment="1">
      <alignment horizontal="left" vertical="center"/>
    </xf>
    <xf numFmtId="0" fontId="54" fillId="17" borderId="0" xfId="0" applyFont="1" applyFill="1" applyAlignment="1">
      <alignment horizontal="left" vertical="center"/>
    </xf>
    <xf numFmtId="0" fontId="54" fillId="0" borderId="0" xfId="0" applyFont="1" applyAlignment="1">
      <alignment horizontal="left" vertical="center"/>
    </xf>
    <xf numFmtId="0" fontId="54" fillId="15" borderId="37" xfId="0" applyFont="1" applyFill="1" applyBorder="1" applyAlignment="1">
      <alignment horizontal="left" vertical="center"/>
    </xf>
    <xf numFmtId="0" fontId="54" fillId="15" borderId="0" xfId="0" applyFont="1" applyFill="1" applyAlignment="1">
      <alignment horizontal="left" vertical="center"/>
    </xf>
    <xf numFmtId="0" fontId="54" fillId="9" borderId="37" xfId="0" applyFont="1" applyFill="1" applyBorder="1" applyAlignment="1">
      <alignment horizontal="left" vertical="center"/>
    </xf>
    <xf numFmtId="0" fontId="54" fillId="9" borderId="0" xfId="0" applyFont="1" applyFill="1" applyAlignment="1">
      <alignment horizontal="left" vertical="center"/>
    </xf>
    <xf numFmtId="0" fontId="0" fillId="10" borderId="37" xfId="0" applyFill="1" applyBorder="1" applyAlignment="1">
      <alignment horizontal="left" vertical="center"/>
    </xf>
    <xf numFmtId="0" fontId="0" fillId="10" borderId="0" xfId="0" applyFill="1" applyAlignment="1">
      <alignment horizontal="left" vertical="center"/>
    </xf>
    <xf numFmtId="0" fontId="0" fillId="0" borderId="0" xfId="0" applyAlignment="1">
      <alignment horizontal="left" vertical="center"/>
    </xf>
    <xf numFmtId="0" fontId="55" fillId="0" borderId="0" xfId="0" applyFont="1" applyAlignment="1">
      <alignment vertical="center"/>
    </xf>
    <xf numFmtId="0" fontId="55" fillId="0" borderId="0" xfId="0" applyFont="1" applyAlignment="1">
      <alignment horizontal="center" vertical="center"/>
    </xf>
    <xf numFmtId="0" fontId="48" fillId="0" borderId="37" xfId="0" applyFont="1" applyBorder="1" applyAlignment="1">
      <alignment horizontal="center" vertical="center"/>
    </xf>
    <xf numFmtId="0" fontId="52" fillId="0" borderId="37" xfId="0" applyFont="1" applyBorder="1" applyAlignment="1">
      <alignment horizontal="center" vertical="center" wrapText="1"/>
    </xf>
    <xf numFmtId="0" fontId="52" fillId="0" borderId="37" xfId="0" applyFont="1" applyBorder="1" applyAlignment="1">
      <alignment horizontal="center" vertical="center"/>
    </xf>
    <xf numFmtId="0" fontId="51" fillId="0" borderId="37" xfId="0" applyFont="1" applyBorder="1" applyAlignment="1">
      <alignment horizontal="left" vertical="center" wrapText="1"/>
    </xf>
    <xf numFmtId="0" fontId="56" fillId="8" borderId="37" xfId="0" applyFont="1" applyFill="1" applyBorder="1" applyAlignment="1">
      <alignment horizontal="center" vertical="center" wrapText="1" readingOrder="1"/>
    </xf>
    <xf numFmtId="0" fontId="56" fillId="7" borderId="37" xfId="0" applyFont="1" applyFill="1" applyBorder="1" applyAlignment="1">
      <alignment horizontal="center" vertical="center" wrapText="1" readingOrder="1"/>
    </xf>
    <xf numFmtId="0" fontId="56" fillId="4" borderId="37" xfId="0" applyFont="1" applyFill="1" applyBorder="1" applyAlignment="1">
      <alignment horizontal="center" vertical="center" wrapText="1" readingOrder="1"/>
    </xf>
    <xf numFmtId="0" fontId="56" fillId="9" borderId="37" xfId="0" applyFont="1" applyFill="1" applyBorder="1" applyAlignment="1">
      <alignment horizontal="center" vertical="center" wrapText="1" readingOrder="1"/>
    </xf>
    <xf numFmtId="0" fontId="57" fillId="10" borderId="37" xfId="0" applyFont="1" applyFill="1" applyBorder="1" applyAlignment="1">
      <alignment horizontal="center" vertical="center" wrapText="1" readingOrder="1"/>
    </xf>
    <xf numFmtId="0" fontId="54" fillId="17" borderId="66" xfId="0" applyFont="1" applyFill="1" applyBorder="1" applyAlignment="1">
      <alignment vertical="center"/>
    </xf>
    <xf numFmtId="0" fontId="54" fillId="15" borderId="66" xfId="0" applyFont="1" applyFill="1" applyBorder="1" applyAlignment="1">
      <alignment vertical="center"/>
    </xf>
    <xf numFmtId="0" fontId="54" fillId="9" borderId="66" xfId="0" applyFont="1" applyFill="1" applyBorder="1" applyAlignment="1">
      <alignment vertical="center"/>
    </xf>
    <xf numFmtId="0" fontId="54" fillId="10" borderId="66" xfId="0" applyFont="1" applyFill="1" applyBorder="1" applyAlignment="1">
      <alignment vertical="center"/>
    </xf>
    <xf numFmtId="0" fontId="56" fillId="11" borderId="37" xfId="0" applyFont="1" applyFill="1" applyBorder="1" applyAlignment="1">
      <alignment horizontal="center" vertical="center" wrapText="1" readingOrder="1"/>
    </xf>
    <xf numFmtId="0" fontId="56" fillId="15" borderId="37" xfId="0" applyFont="1" applyFill="1" applyBorder="1" applyAlignment="1">
      <alignment horizontal="center" vertical="center" wrapText="1" readingOrder="1"/>
    </xf>
    <xf numFmtId="0" fontId="48" fillId="17" borderId="37" xfId="0" applyFont="1" applyFill="1" applyBorder="1" applyAlignment="1">
      <alignment horizontal="center" vertical="center"/>
    </xf>
    <xf numFmtId="0" fontId="48" fillId="15" borderId="37" xfId="0" applyFont="1" applyFill="1" applyBorder="1" applyAlignment="1">
      <alignment horizontal="center" vertical="center"/>
    </xf>
    <xf numFmtId="0" fontId="48" fillId="19" borderId="37" xfId="0" applyFont="1" applyFill="1" applyBorder="1" applyAlignment="1">
      <alignment horizontal="center" vertical="center"/>
    </xf>
    <xf numFmtId="0" fontId="48" fillId="10" borderId="37" xfId="0" applyFont="1" applyFill="1" applyBorder="1" applyAlignment="1">
      <alignment horizontal="center" vertical="center"/>
    </xf>
    <xf numFmtId="0" fontId="38" fillId="0" borderId="114" xfId="0" applyFont="1" applyBorder="1" applyAlignment="1">
      <alignment vertical="center" wrapText="1"/>
    </xf>
    <xf numFmtId="0" fontId="38" fillId="0" borderId="129" xfId="0" applyFont="1" applyBorder="1" applyAlignment="1">
      <alignment vertical="center" wrapText="1"/>
    </xf>
    <xf numFmtId="0" fontId="38" fillId="0" borderId="130" xfId="0" applyFont="1" applyBorder="1" applyAlignment="1">
      <alignment vertical="center" wrapText="1"/>
    </xf>
    <xf numFmtId="0" fontId="38" fillId="0" borderId="131" xfId="0" applyFont="1" applyBorder="1" applyAlignment="1">
      <alignment vertical="center" wrapText="1"/>
    </xf>
    <xf numFmtId="0" fontId="38" fillId="0" borderId="132" xfId="0" applyFont="1" applyBorder="1" applyAlignment="1">
      <alignment horizontal="left" vertical="center" wrapText="1"/>
    </xf>
    <xf numFmtId="0" fontId="58" fillId="0" borderId="0" xfId="0" applyFont="1" applyAlignment="1">
      <alignment vertical="center" wrapText="1"/>
    </xf>
    <xf numFmtId="0" fontId="63" fillId="0" borderId="0" xfId="0" applyFont="1"/>
    <xf numFmtId="0" fontId="60" fillId="3" borderId="0" xfId="0" applyFont="1" applyFill="1" applyBorder="1" applyAlignment="1">
      <alignment horizontal="center" vertical="center" wrapText="1"/>
    </xf>
    <xf numFmtId="0" fontId="60" fillId="3" borderId="0" xfId="0" applyFont="1" applyFill="1" applyBorder="1" applyAlignment="1">
      <alignment horizontal="center" vertical="center"/>
    </xf>
    <xf numFmtId="0" fontId="1" fillId="0" borderId="133" xfId="0" applyFont="1" applyBorder="1" applyAlignment="1">
      <alignment horizontal="center" vertical="center"/>
    </xf>
    <xf numFmtId="0" fontId="63" fillId="0" borderId="133" xfId="0" applyFont="1" applyBorder="1" applyAlignment="1">
      <alignment vertical="center" wrapText="1"/>
    </xf>
    <xf numFmtId="0" fontId="64" fillId="0" borderId="133" xfId="0" applyFont="1" applyBorder="1" applyAlignment="1">
      <alignment vertical="center" wrapText="1"/>
    </xf>
    <xf numFmtId="0" fontId="63" fillId="0" borderId="133" xfId="0" applyFont="1" applyBorder="1" applyAlignment="1">
      <alignment horizontal="justify" vertical="center" wrapText="1"/>
    </xf>
    <xf numFmtId="0" fontId="64" fillId="0" borderId="133" xfId="0" applyFont="1" applyBorder="1" applyAlignment="1">
      <alignment vertical="center"/>
    </xf>
    <xf numFmtId="0" fontId="62" fillId="0" borderId="133" xfId="0" applyFont="1" applyBorder="1" applyAlignment="1">
      <alignment horizontal="center" vertical="center"/>
    </xf>
    <xf numFmtId="10" fontId="48" fillId="17" borderId="37" xfId="1" applyNumberFormat="1" applyFont="1" applyFill="1" applyBorder="1" applyAlignment="1">
      <alignment horizontal="center" vertical="center" wrapText="1"/>
    </xf>
    <xf numFmtId="10" fontId="48" fillId="15" borderId="37" xfId="1" applyNumberFormat="1" applyFont="1" applyFill="1" applyBorder="1" applyAlignment="1">
      <alignment horizontal="center" vertical="center" wrapText="1"/>
    </xf>
    <xf numFmtId="10" fontId="48" fillId="20" borderId="37" xfId="1" applyNumberFormat="1" applyFont="1" applyFill="1" applyBorder="1" applyAlignment="1">
      <alignment horizontal="center" vertical="center" wrapText="1"/>
    </xf>
    <xf numFmtId="166" fontId="48" fillId="10" borderId="37" xfId="1" applyNumberFormat="1" applyFont="1" applyFill="1" applyBorder="1" applyAlignment="1">
      <alignment horizontal="center" vertical="center" wrapText="1"/>
    </xf>
    <xf numFmtId="9" fontId="48" fillId="0" borderId="37" xfId="1" applyFont="1" applyBorder="1" applyAlignment="1">
      <alignment horizontal="center" vertical="center" wrapText="1"/>
    </xf>
    <xf numFmtId="0" fontId="1" fillId="0" borderId="0" xfId="0" applyFont="1" applyBorder="1" applyAlignment="1">
      <alignment horizontal="center" vertical="center"/>
    </xf>
    <xf numFmtId="0" fontId="64" fillId="0" borderId="133" xfId="0" applyFont="1" applyBorder="1" applyAlignment="1">
      <alignment horizontal="left" vertical="center" wrapText="1"/>
    </xf>
    <xf numFmtId="0" fontId="5" fillId="0" borderId="4" xfId="0" applyFont="1" applyBorder="1" applyAlignment="1">
      <alignment horizontal="center" vertical="center" wrapText="1"/>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38" fillId="3" borderId="4" xfId="0" applyFont="1" applyFill="1" applyBorder="1" applyAlignment="1">
      <alignment horizontal="center" vertical="center" wrapText="1"/>
    </xf>
    <xf numFmtId="9" fontId="1" fillId="3" borderId="4" xfId="0" applyNumberFormat="1" applyFont="1" applyFill="1" applyBorder="1" applyAlignment="1">
      <alignment horizontal="center" vertical="center" wrapText="1"/>
    </xf>
    <xf numFmtId="9" fontId="1" fillId="3" borderId="4" xfId="1" applyFont="1" applyFill="1" applyBorder="1" applyAlignment="1">
      <alignment horizontal="center" vertical="center" wrapText="1"/>
    </xf>
    <xf numFmtId="0" fontId="1" fillId="0" borderId="4" xfId="0" applyFont="1" applyBorder="1" applyAlignment="1">
      <alignment horizontal="justify" vertical="center" wrapText="1"/>
    </xf>
    <xf numFmtId="0" fontId="5" fillId="0" borderId="4" xfId="0" applyFont="1" applyBorder="1" applyAlignment="1">
      <alignment horizontal="justify" vertical="center" wrapText="1"/>
    </xf>
    <xf numFmtId="0" fontId="5" fillId="0" borderId="4" xfId="0" applyFont="1" applyBorder="1" applyAlignment="1">
      <alignment horizontal="center" vertical="center" textRotation="90"/>
    </xf>
    <xf numFmtId="0" fontId="1" fillId="0" borderId="4" xfId="0" applyFont="1" applyBorder="1" applyAlignment="1">
      <alignment horizontal="center" vertical="center" wrapText="1"/>
    </xf>
    <xf numFmtId="0" fontId="39" fillId="3" borderId="8" xfId="0" applyFont="1" applyFill="1" applyBorder="1" applyAlignment="1">
      <alignment horizontal="center" vertical="center" wrapText="1" readingOrder="1"/>
    </xf>
    <xf numFmtId="0" fontId="3" fillId="2" borderId="2" xfId="0" applyFont="1" applyFill="1" applyBorder="1" applyAlignment="1">
      <alignment horizontal="center" vertical="center" wrapText="1"/>
    </xf>
    <xf numFmtId="0" fontId="5" fillId="3" borderId="4" xfId="0" applyFont="1" applyFill="1" applyBorder="1" applyAlignment="1">
      <alignment horizontal="justify" vertical="center" wrapText="1"/>
    </xf>
    <xf numFmtId="0" fontId="39" fillId="3" borderId="4" xfId="0" applyFont="1" applyFill="1" applyBorder="1" applyAlignment="1">
      <alignment horizontal="center" vertical="center" wrapText="1" readingOrder="1"/>
    </xf>
    <xf numFmtId="0" fontId="26" fillId="0" borderId="2" xfId="0" applyFont="1" applyBorder="1" applyAlignment="1">
      <alignment horizontal="center" vertical="center" wrapText="1"/>
    </xf>
    <xf numFmtId="0" fontId="65" fillId="0" borderId="2" xfId="0" applyFont="1" applyBorder="1" applyAlignment="1">
      <alignment horizontal="justify" vertical="center" wrapText="1"/>
    </xf>
    <xf numFmtId="49" fontId="65" fillId="0" borderId="2" xfId="0" applyNumberFormat="1" applyFont="1" applyBorder="1" applyAlignment="1">
      <alignment horizontal="justify" vertical="center" wrapText="1"/>
    </xf>
    <xf numFmtId="0" fontId="1" fillId="0" borderId="2" xfId="0" applyFont="1" applyBorder="1" applyAlignment="1">
      <alignment horizontal="left" vertical="center" wrapText="1"/>
    </xf>
    <xf numFmtId="0" fontId="1" fillId="23" borderId="2" xfId="0" applyFont="1" applyFill="1" applyBorder="1" applyAlignment="1">
      <alignment horizontal="left" vertical="center" wrapText="1"/>
    </xf>
    <xf numFmtId="0" fontId="39" fillId="0" borderId="136" xfId="0" applyFont="1" applyBorder="1" applyAlignment="1">
      <alignment vertical="center" wrapText="1"/>
    </xf>
    <xf numFmtId="0" fontId="39" fillId="0" borderId="136" xfId="0" applyFont="1" applyBorder="1" applyAlignment="1">
      <alignment vertical="top" wrapText="1"/>
    </xf>
    <xf numFmtId="14" fontId="38" fillId="0" borderId="2" xfId="0" applyNumberFormat="1" applyFont="1" applyBorder="1" applyAlignment="1">
      <alignment horizontal="left" vertical="center" wrapText="1"/>
    </xf>
    <xf numFmtId="0" fontId="39" fillId="0" borderId="0" xfId="0" applyFont="1" applyBorder="1" applyAlignment="1">
      <alignment vertical="center" wrapText="1"/>
    </xf>
    <xf numFmtId="0" fontId="39" fillId="0" borderId="0" xfId="0" applyFont="1" applyBorder="1" applyAlignment="1">
      <alignment vertical="top" wrapText="1"/>
    </xf>
    <xf numFmtId="0" fontId="38" fillId="3" borderId="4" xfId="0" applyFont="1" applyFill="1" applyBorder="1" applyAlignment="1">
      <alignment horizontal="center" vertical="center" wrapText="1"/>
    </xf>
    <xf numFmtId="0" fontId="1" fillId="0" borderId="0" xfId="0" applyFont="1" applyFill="1" applyAlignment="1">
      <alignment horizontal="justify" vertical="top" wrapText="1"/>
    </xf>
    <xf numFmtId="0" fontId="1" fillId="0" borderId="0" xfId="0" applyFont="1" applyFill="1" applyAlignment="1">
      <alignment horizontal="center" vertical="center"/>
    </xf>
    <xf numFmtId="0" fontId="39" fillId="0" borderId="136" xfId="0" applyFont="1" applyBorder="1" applyAlignment="1">
      <alignment horizontal="justify" vertical="top" wrapText="1"/>
    </xf>
    <xf numFmtId="0" fontId="39" fillId="0" borderId="0" xfId="0" applyFont="1" applyBorder="1" applyAlignment="1">
      <alignment horizontal="justify" vertical="top" wrapText="1"/>
    </xf>
    <xf numFmtId="0" fontId="30" fillId="3" borderId="4" xfId="0" applyFont="1" applyFill="1" applyBorder="1" applyAlignment="1">
      <alignment horizontal="justify" vertical="center" wrapText="1"/>
    </xf>
    <xf numFmtId="0" fontId="1" fillId="3" borderId="2" xfId="0" applyFont="1" applyFill="1" applyBorder="1" applyAlignment="1">
      <alignment horizontal="justify" vertical="center" wrapText="1"/>
    </xf>
    <xf numFmtId="14" fontId="5" fillId="0" borderId="2" xfId="0" applyNumberFormat="1" applyFont="1" applyBorder="1" applyAlignment="1">
      <alignment horizontal="center" vertical="center" wrapText="1"/>
    </xf>
    <xf numFmtId="0" fontId="1" fillId="0" borderId="5" xfId="0" applyFont="1" applyBorder="1" applyAlignment="1">
      <alignment horizontal="center" vertical="center"/>
    </xf>
    <xf numFmtId="0" fontId="38" fillId="3" borderId="4" xfId="0" applyFont="1" applyFill="1" applyBorder="1" applyAlignment="1">
      <alignment horizontal="center" vertical="center" wrapText="1"/>
    </xf>
    <xf numFmtId="0" fontId="5" fillId="0" borderId="4" xfId="0" applyFont="1" applyBorder="1" applyAlignment="1">
      <alignment horizontal="center" vertical="center" textRotation="90"/>
    </xf>
    <xf numFmtId="0" fontId="1" fillId="0" borderId="98" xfId="0" applyFont="1" applyBorder="1" applyAlignment="1">
      <alignment horizontal="center" vertical="center"/>
    </xf>
    <xf numFmtId="0" fontId="50" fillId="0" borderId="98" xfId="0" applyFont="1" applyBorder="1" applyAlignment="1">
      <alignment horizontal="center" vertical="center" wrapText="1"/>
    </xf>
    <xf numFmtId="0" fontId="1" fillId="0" borderId="2" xfId="0" applyFont="1" applyBorder="1" applyAlignment="1">
      <alignment horizontal="justify" vertical="center"/>
    </xf>
    <xf numFmtId="0" fontId="38" fillId="0" borderId="137" xfId="0" applyFont="1" applyBorder="1" applyAlignment="1">
      <alignment vertical="center" wrapText="1"/>
    </xf>
    <xf numFmtId="0" fontId="38" fillId="0" borderId="138" xfId="0" applyFont="1" applyBorder="1" applyAlignment="1">
      <alignment vertical="center" wrapText="1"/>
    </xf>
    <xf numFmtId="0" fontId="53" fillId="0" borderId="37" xfId="0" applyFont="1" applyBorder="1" applyAlignment="1">
      <alignment horizontal="center" vertical="center" wrapText="1"/>
    </xf>
    <xf numFmtId="0" fontId="52" fillId="9" borderId="119" xfId="0" applyFont="1" applyFill="1" applyBorder="1" applyAlignment="1">
      <alignment horizontal="center" vertical="center" wrapText="1"/>
    </xf>
    <xf numFmtId="10" fontId="52" fillId="17" borderId="118" xfId="1" applyNumberFormat="1" applyFont="1" applyFill="1" applyBorder="1" applyAlignment="1">
      <alignment horizontal="center" vertical="center" wrapText="1"/>
    </xf>
    <xf numFmtId="10" fontId="52" fillId="15" borderId="119" xfId="1" applyNumberFormat="1" applyFont="1" applyFill="1" applyBorder="1" applyAlignment="1">
      <alignment horizontal="center" vertical="center" wrapText="1"/>
    </xf>
    <xf numFmtId="10" fontId="52" fillId="9" borderId="119" xfId="1" applyNumberFormat="1" applyFont="1" applyFill="1" applyBorder="1" applyAlignment="1">
      <alignment horizontal="center" vertical="center" wrapText="1"/>
    </xf>
    <xf numFmtId="10" fontId="52" fillId="10" borderId="120" xfId="1" applyNumberFormat="1" applyFont="1" applyFill="1" applyBorder="1" applyAlignment="1">
      <alignment horizontal="center" vertical="center" wrapText="1"/>
    </xf>
    <xf numFmtId="0" fontId="65" fillId="0" borderId="2" xfId="0" applyFont="1" applyBorder="1" applyAlignment="1">
      <alignment horizontal="left" vertical="center" wrapText="1"/>
    </xf>
    <xf numFmtId="0" fontId="65" fillId="0" borderId="2" xfId="0" applyFont="1" applyBorder="1" applyAlignment="1">
      <alignment horizontal="center" vertical="center" wrapText="1"/>
    </xf>
    <xf numFmtId="0" fontId="1" fillId="0" borderId="37" xfId="0" applyFont="1" applyBorder="1" applyAlignment="1">
      <alignment horizontal="justify" vertical="top" wrapText="1"/>
    </xf>
    <xf numFmtId="0" fontId="1" fillId="0" borderId="5" xfId="0" applyFont="1" applyBorder="1" applyAlignment="1">
      <alignment horizontal="justify" vertical="top" wrapText="1"/>
    </xf>
    <xf numFmtId="0" fontId="1" fillId="0" borderId="37" xfId="0" applyFont="1" applyFill="1" applyBorder="1" applyAlignment="1">
      <alignment horizontal="justify" vertical="center" wrapText="1"/>
    </xf>
    <xf numFmtId="0" fontId="5" fillId="0" borderId="0" xfId="0" applyFont="1" applyAlignment="1">
      <alignment horizontal="justify" vertical="center" wrapText="1"/>
    </xf>
    <xf numFmtId="0" fontId="5" fillId="0" borderId="4" xfId="0" applyFont="1" applyBorder="1" applyAlignment="1">
      <alignment horizontal="center" vertical="center" wrapText="1"/>
    </xf>
    <xf numFmtId="0" fontId="9" fillId="0" borderId="139" xfId="0" applyFont="1" applyFill="1" applyBorder="1" applyAlignment="1">
      <alignment horizontal="justify" vertical="center" wrapText="1"/>
    </xf>
    <xf numFmtId="0" fontId="3" fillId="3" borderId="0" xfId="0" applyFont="1" applyFill="1" applyAlignment="1">
      <alignment horizontal="center" vertical="center"/>
    </xf>
    <xf numFmtId="0" fontId="38" fillId="0" borderId="2" xfId="0" applyFont="1" applyBorder="1" applyAlignment="1">
      <alignment horizontal="justify" vertical="top" wrapText="1"/>
    </xf>
    <xf numFmtId="0" fontId="65" fillId="0" borderId="2" xfId="0" applyFont="1" applyBorder="1" applyAlignment="1">
      <alignment horizontal="justify" vertical="top" wrapText="1"/>
    </xf>
    <xf numFmtId="0" fontId="1" fillId="0" borderId="37" xfId="0" applyFont="1" applyBorder="1" applyAlignment="1">
      <alignment horizontal="justify" vertical="center" wrapText="1"/>
    </xf>
    <xf numFmtId="14" fontId="5" fillId="0" borderId="2" xfId="0" applyNumberFormat="1" applyFont="1" applyBorder="1" applyAlignment="1">
      <alignment horizontal="justify" vertical="center" wrapText="1"/>
    </xf>
    <xf numFmtId="0" fontId="67" fillId="0" borderId="2" xfId="0" applyFont="1" applyBorder="1" applyAlignment="1">
      <alignment horizontal="justify" vertical="center" wrapText="1"/>
    </xf>
    <xf numFmtId="49" fontId="67" fillId="0" borderId="2" xfId="0" applyNumberFormat="1" applyFont="1" applyBorder="1" applyAlignment="1">
      <alignment horizontal="justify" vertical="center" wrapText="1"/>
    </xf>
    <xf numFmtId="0" fontId="1" fillId="0" borderId="0" xfId="0" applyFont="1" applyAlignment="1">
      <alignment wrapText="1"/>
    </xf>
    <xf numFmtId="0" fontId="1" fillId="0" borderId="0" xfId="0" applyFont="1" applyAlignment="1">
      <alignment vertical="top" wrapText="1"/>
    </xf>
    <xf numFmtId="0" fontId="3" fillId="2" borderId="2" xfId="0" applyFont="1" applyFill="1" applyBorder="1" applyAlignment="1">
      <alignment horizontal="center" vertical="center" textRotation="90" wrapText="1"/>
    </xf>
    <xf numFmtId="0" fontId="1" fillId="0" borderId="0" xfId="0" applyFont="1" applyAlignment="1">
      <alignment horizontal="left" vertical="center" wrapText="1"/>
    </xf>
    <xf numFmtId="0" fontId="3" fillId="2" borderId="35" xfId="0" applyFont="1" applyFill="1" applyBorder="1" applyAlignment="1">
      <alignment horizontal="center" vertical="center"/>
    </xf>
    <xf numFmtId="0" fontId="3" fillId="2" borderId="34"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36" xfId="0" applyFont="1" applyFill="1" applyBorder="1" applyAlignment="1">
      <alignment horizontal="center" vertical="center"/>
    </xf>
    <xf numFmtId="0" fontId="3" fillId="2" borderId="6" xfId="0" applyFont="1" applyFill="1" applyBorder="1" applyAlignment="1">
      <alignment horizontal="left" vertical="center"/>
    </xf>
    <xf numFmtId="0" fontId="3" fillId="2" borderId="7" xfId="0" applyFont="1" applyFill="1" applyBorder="1" applyAlignment="1">
      <alignment horizontal="left" vertical="center"/>
    </xf>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5" fillId="0" borderId="4" xfId="0" applyFont="1" applyBorder="1" applyAlignment="1">
      <alignment horizontal="center" vertical="center"/>
    </xf>
    <xf numFmtId="0" fontId="5" fillId="0" borderId="8" xfId="0" applyFont="1" applyBorder="1" applyAlignment="1">
      <alignment horizontal="center" vertical="center"/>
    </xf>
    <xf numFmtId="0" fontId="5" fillId="0" borderId="5" xfId="0" applyFont="1" applyBorder="1" applyAlignment="1">
      <alignment horizontal="center" vertical="center"/>
    </xf>
    <xf numFmtId="0" fontId="5" fillId="0" borderId="4" xfId="0" applyFont="1" applyBorder="1" applyAlignment="1">
      <alignment horizontal="center" vertical="center" wrapText="1"/>
    </xf>
    <xf numFmtId="0" fontId="5" fillId="0" borderId="8" xfId="0" applyFont="1" applyBorder="1" applyAlignment="1">
      <alignment horizontal="center" vertical="center" wrapText="1"/>
    </xf>
    <xf numFmtId="0" fontId="5" fillId="0" borderId="5" xfId="0" applyFont="1" applyBorder="1" applyAlignment="1">
      <alignment horizontal="center" vertical="center" wrapText="1"/>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38" fillId="3" borderId="4" xfId="0" applyFont="1" applyFill="1" applyBorder="1" applyAlignment="1">
      <alignment horizontal="center" vertical="center" wrapText="1"/>
    </xf>
    <xf numFmtId="0" fontId="38" fillId="3" borderId="5" xfId="0" applyFont="1" applyFill="1" applyBorder="1" applyAlignment="1">
      <alignment horizontal="center" vertical="center" wrapText="1"/>
    </xf>
    <xf numFmtId="0" fontId="39" fillId="3" borderId="90" xfId="0" applyFont="1" applyFill="1" applyBorder="1" applyAlignment="1">
      <alignment horizontal="center" vertical="center" wrapText="1" readingOrder="1"/>
    </xf>
    <xf numFmtId="0" fontId="39" fillId="3" borderId="86" xfId="0" applyFont="1" applyFill="1" applyBorder="1" applyAlignment="1">
      <alignment horizontal="center" vertical="center" wrapText="1" readingOrder="1"/>
    </xf>
    <xf numFmtId="9" fontId="1" fillId="3" borderId="4" xfId="0" applyNumberFormat="1" applyFont="1" applyFill="1" applyBorder="1" applyAlignment="1">
      <alignment horizontal="center" vertical="center" wrapText="1"/>
    </xf>
    <xf numFmtId="9" fontId="1" fillId="3" borderId="5" xfId="0" applyNumberFormat="1" applyFont="1" applyFill="1" applyBorder="1" applyAlignment="1">
      <alignment horizontal="center" vertical="center" wrapText="1"/>
    </xf>
    <xf numFmtId="9" fontId="1" fillId="3" borderId="4" xfId="1" applyFont="1" applyFill="1" applyBorder="1" applyAlignment="1">
      <alignment horizontal="center" vertical="center" wrapText="1"/>
    </xf>
    <xf numFmtId="9" fontId="1" fillId="3" borderId="5" xfId="1" applyFont="1" applyFill="1" applyBorder="1" applyAlignment="1">
      <alignment horizontal="center" vertical="center" wrapText="1"/>
    </xf>
    <xf numFmtId="14" fontId="1" fillId="0" borderId="4" xfId="0" applyNumberFormat="1" applyFont="1" applyBorder="1" applyAlignment="1">
      <alignment horizontal="left" vertical="center" wrapText="1"/>
    </xf>
    <xf numFmtId="14" fontId="1" fillId="0" borderId="5" xfId="0" applyNumberFormat="1" applyFont="1" applyBorder="1" applyAlignment="1">
      <alignment horizontal="left" vertical="center" wrapText="1"/>
    </xf>
    <xf numFmtId="14" fontId="1" fillId="0" borderId="4" xfId="0" applyNumberFormat="1" applyFont="1" applyBorder="1" applyAlignment="1">
      <alignment horizontal="center" vertical="center" wrapText="1"/>
    </xf>
    <xf numFmtId="14" fontId="1" fillId="0" borderId="5" xfId="0" applyNumberFormat="1" applyFont="1" applyBorder="1" applyAlignment="1">
      <alignment horizontal="center" vertical="center" wrapText="1"/>
    </xf>
    <xf numFmtId="0" fontId="1" fillId="0" borderId="4" xfId="0" applyFont="1" applyBorder="1" applyAlignment="1">
      <alignment horizontal="justify" vertical="center" wrapText="1"/>
    </xf>
    <xf numFmtId="0" fontId="1" fillId="0" borderId="5" xfId="0" applyFont="1" applyBorder="1" applyAlignment="1">
      <alignment horizontal="justify" vertical="center" wrapText="1"/>
    </xf>
    <xf numFmtId="0" fontId="5" fillId="0" borderId="4" xfId="0" applyFont="1" applyBorder="1" applyAlignment="1">
      <alignment horizontal="justify" vertical="center" wrapText="1"/>
    </xf>
    <xf numFmtId="0" fontId="5" fillId="0" borderId="5" xfId="0" applyFont="1" applyBorder="1" applyAlignment="1">
      <alignment horizontal="justify" vertical="center" wrapText="1"/>
    </xf>
    <xf numFmtId="0" fontId="5" fillId="0" borderId="4" xfId="0" applyFont="1" applyBorder="1" applyAlignment="1">
      <alignment horizontal="center" vertical="center" textRotation="90"/>
    </xf>
    <xf numFmtId="0" fontId="5" fillId="0" borderId="5" xfId="0" applyFont="1" applyBorder="1" applyAlignment="1">
      <alignment horizontal="center" vertical="center" textRotation="90"/>
    </xf>
    <xf numFmtId="9" fontId="1" fillId="3" borderId="34" xfId="1" applyFont="1" applyFill="1" applyBorder="1" applyAlignment="1">
      <alignment horizontal="center" vertical="center" wrapText="1"/>
    </xf>
    <xf numFmtId="9" fontId="1" fillId="3" borderId="36" xfId="1" applyFont="1" applyFill="1" applyBorder="1" applyAlignment="1">
      <alignment horizontal="center" vertical="center" wrapText="1"/>
    </xf>
    <xf numFmtId="0" fontId="5" fillId="0" borderId="8" xfId="0" applyFont="1" applyBorder="1" applyAlignment="1">
      <alignment horizontal="justify" vertical="center" wrapText="1"/>
    </xf>
    <xf numFmtId="0" fontId="1" fillId="0" borderId="4" xfId="0" applyFont="1" applyBorder="1" applyAlignment="1">
      <alignment horizontal="center" vertical="center" wrapText="1"/>
    </xf>
    <xf numFmtId="0" fontId="1" fillId="0" borderId="8" xfId="0" applyFont="1" applyBorder="1" applyAlignment="1">
      <alignment horizontal="center" vertical="center" wrapText="1"/>
    </xf>
    <xf numFmtId="0" fontId="39" fillId="3" borderId="8" xfId="0" applyFont="1" applyFill="1" applyBorder="1" applyAlignment="1">
      <alignment horizontal="center" vertical="center" wrapText="1" readingOrder="1"/>
    </xf>
    <xf numFmtId="9" fontId="1" fillId="0" borderId="4" xfId="0" applyNumberFormat="1" applyFont="1" applyBorder="1" applyAlignment="1">
      <alignment horizontal="center" vertical="center" wrapText="1"/>
    </xf>
    <xf numFmtId="9" fontId="1" fillId="0" borderId="8" xfId="0" applyNumberFormat="1" applyFont="1" applyBorder="1" applyAlignment="1">
      <alignment horizontal="center" vertical="center" wrapText="1"/>
    </xf>
    <xf numFmtId="0" fontId="40" fillId="3" borderId="90" xfId="0" applyFont="1" applyFill="1" applyBorder="1" applyAlignment="1">
      <alignment horizontal="center" vertical="center" wrapText="1" readingOrder="1"/>
    </xf>
    <xf numFmtId="0" fontId="40" fillId="3" borderId="86" xfId="0" applyFont="1" applyFill="1" applyBorder="1" applyAlignment="1">
      <alignment horizontal="center" vertical="center" wrapText="1" readingOrder="1"/>
    </xf>
    <xf numFmtId="0" fontId="1" fillId="0" borderId="5" xfId="0" applyFont="1" applyBorder="1" applyAlignment="1">
      <alignment horizontal="center" vertical="center" wrapText="1"/>
    </xf>
    <xf numFmtId="0" fontId="40" fillId="3" borderId="5" xfId="0" applyFont="1" applyFill="1" applyBorder="1" applyAlignment="1">
      <alignment horizontal="center" vertical="center" wrapText="1" readingOrder="1"/>
    </xf>
    <xf numFmtId="9" fontId="1" fillId="3" borderId="91" xfId="0" applyNumberFormat="1" applyFont="1" applyFill="1" applyBorder="1" applyAlignment="1">
      <alignment horizontal="center" vertical="center" wrapText="1"/>
    </xf>
    <xf numFmtId="9" fontId="1" fillId="3" borderId="85" xfId="0" applyNumberFormat="1" applyFont="1" applyFill="1" applyBorder="1" applyAlignment="1">
      <alignment horizontal="center" vertical="center" wrapText="1"/>
    </xf>
    <xf numFmtId="0" fontId="3" fillId="0" borderId="37" xfId="0" applyFont="1" applyBorder="1" applyAlignment="1">
      <alignment horizontal="center" vertical="top" wrapText="1"/>
    </xf>
    <xf numFmtId="0" fontId="3" fillId="0" borderId="37" xfId="0" applyFont="1" applyBorder="1" applyAlignment="1">
      <alignment horizontal="center" vertical="center"/>
    </xf>
    <xf numFmtId="0" fontId="3" fillId="2" borderId="6"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85"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9"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4" xfId="0" applyFont="1" applyFill="1" applyBorder="1" applyAlignment="1">
      <alignment horizontal="center" vertical="center" textRotation="90" wrapText="1"/>
    </xf>
    <xf numFmtId="0" fontId="3" fillId="2" borderId="5" xfId="0" applyFont="1" applyFill="1" applyBorder="1" applyAlignment="1">
      <alignment horizontal="center" vertical="center" textRotation="90" wrapText="1"/>
    </xf>
    <xf numFmtId="0" fontId="3" fillId="2" borderId="10" xfId="0" applyFont="1" applyFill="1" applyBorder="1" applyAlignment="1">
      <alignment horizontal="center" vertical="center" wrapText="1"/>
    </xf>
    <xf numFmtId="0" fontId="5" fillId="3" borderId="4" xfId="0" applyFont="1" applyFill="1" applyBorder="1" applyAlignment="1">
      <alignment horizontal="justify" vertical="center" wrapText="1"/>
    </xf>
    <xf numFmtId="0" fontId="5" fillId="3" borderId="5" xfId="0" applyFont="1" applyFill="1" applyBorder="1" applyAlignment="1">
      <alignment horizontal="justify" vertical="center" wrapText="1"/>
    </xf>
    <xf numFmtId="0" fontId="39" fillId="3" borderId="4" xfId="0" applyFont="1" applyFill="1" applyBorder="1" applyAlignment="1">
      <alignment horizontal="center" vertical="center" wrapText="1" readingOrder="1"/>
    </xf>
    <xf numFmtId="0" fontId="39" fillId="3" borderId="5" xfId="0" applyFont="1" applyFill="1" applyBorder="1" applyAlignment="1">
      <alignment horizontal="center" vertical="center" wrapText="1" readingOrder="1"/>
    </xf>
    <xf numFmtId="9" fontId="1" fillId="0" borderId="5" xfId="0" applyNumberFormat="1" applyFont="1" applyBorder="1" applyAlignment="1">
      <alignment horizontal="center" vertical="center" wrapText="1"/>
    </xf>
    <xf numFmtId="0" fontId="3" fillId="2" borderId="10" xfId="0" applyFont="1" applyFill="1" applyBorder="1" applyAlignment="1">
      <alignment horizontal="left" vertical="center"/>
    </xf>
    <xf numFmtId="0" fontId="1" fillId="3" borderId="6" xfId="0" applyFont="1" applyFill="1" applyBorder="1" applyAlignment="1">
      <alignment horizontal="left" vertical="center" wrapText="1"/>
    </xf>
    <xf numFmtId="0" fontId="1" fillId="3" borderId="10" xfId="0" applyFont="1" applyFill="1" applyBorder="1" applyAlignment="1">
      <alignment horizontal="left" vertical="center" wrapText="1"/>
    </xf>
    <xf numFmtId="0" fontId="1" fillId="3" borderId="7" xfId="0" applyFont="1" applyFill="1" applyBorder="1" applyAlignment="1">
      <alignment horizontal="left" vertical="center" wrapText="1"/>
    </xf>
    <xf numFmtId="0" fontId="3" fillId="2" borderId="4" xfId="0" applyFont="1" applyFill="1" applyBorder="1" applyAlignment="1">
      <alignment horizontal="center" vertical="center" textRotation="90"/>
    </xf>
    <xf numFmtId="0" fontId="3" fillId="2" borderId="5" xfId="0" applyFont="1" applyFill="1" applyBorder="1" applyAlignment="1">
      <alignment horizontal="center" vertical="center" textRotation="90"/>
    </xf>
    <xf numFmtId="0" fontId="3" fillId="2" borderId="2"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4"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35" xfId="0" applyFont="1" applyFill="1" applyBorder="1" applyAlignment="1">
      <alignment horizontal="center" vertical="center" textRotation="90" wrapText="1"/>
    </xf>
    <xf numFmtId="0" fontId="3" fillId="2" borderId="3" xfId="0" applyFont="1" applyFill="1" applyBorder="1" applyAlignment="1">
      <alignment horizontal="center" vertical="center" textRotation="90" wrapText="1"/>
    </xf>
    <xf numFmtId="0" fontId="1" fillId="2" borderId="35" xfId="0" applyFont="1" applyFill="1" applyBorder="1" applyAlignment="1">
      <alignment horizontal="center" vertical="center" textRotation="90" wrapText="1"/>
    </xf>
    <xf numFmtId="0" fontId="1" fillId="2" borderId="3" xfId="0" applyFont="1" applyFill="1" applyBorder="1" applyAlignment="1">
      <alignment horizontal="center" vertical="center" textRotation="90" wrapText="1"/>
    </xf>
    <xf numFmtId="0" fontId="3" fillId="2" borderId="2" xfId="0" applyFont="1" applyFill="1" applyBorder="1" applyAlignment="1">
      <alignment horizontal="center" vertical="center" textRotation="90" wrapText="1"/>
    </xf>
    <xf numFmtId="0" fontId="2" fillId="8" borderId="90" xfId="0" applyFont="1" applyFill="1" applyBorder="1" applyAlignment="1">
      <alignment horizontal="center" vertical="center" wrapText="1" readingOrder="1"/>
    </xf>
    <xf numFmtId="0" fontId="2" fillId="8" borderId="86" xfId="0" applyFont="1" applyFill="1" applyBorder="1" applyAlignment="1">
      <alignment horizontal="center" vertical="center" wrapText="1" readingOrder="1"/>
    </xf>
    <xf numFmtId="0" fontId="5" fillId="3" borderId="8" xfId="0" applyFont="1" applyFill="1" applyBorder="1" applyAlignment="1">
      <alignment horizontal="justify" vertical="center" wrapText="1"/>
    </xf>
    <xf numFmtId="9" fontId="1" fillId="0" borderId="4" xfId="0" applyNumberFormat="1" applyFont="1" applyFill="1" applyBorder="1" applyAlignment="1">
      <alignment horizontal="center" vertical="center" wrapText="1"/>
    </xf>
    <xf numFmtId="9" fontId="1" fillId="0" borderId="5" xfId="0" applyNumberFormat="1" applyFont="1" applyFill="1" applyBorder="1" applyAlignment="1">
      <alignment horizontal="center" vertical="center" wrapText="1"/>
    </xf>
    <xf numFmtId="0" fontId="43" fillId="16" borderId="4" xfId="0" applyFont="1" applyFill="1" applyBorder="1" applyAlignment="1">
      <alignment horizontal="center" vertical="center" wrapText="1"/>
    </xf>
    <xf numFmtId="0" fontId="43" fillId="16" borderId="5" xfId="0" applyFont="1" applyFill="1" applyBorder="1" applyAlignment="1">
      <alignment horizontal="center" vertical="center" wrapText="1"/>
    </xf>
    <xf numFmtId="0" fontId="21" fillId="12" borderId="0" xfId="0" applyFont="1" applyFill="1" applyAlignment="1">
      <alignment horizontal="center" vertical="center" wrapText="1" readingOrder="1"/>
    </xf>
    <xf numFmtId="0" fontId="21" fillId="12" borderId="16" xfId="0" applyFont="1" applyFill="1" applyBorder="1" applyAlignment="1">
      <alignment horizontal="center" vertical="center" textRotation="90" wrapText="1" readingOrder="1"/>
    </xf>
    <xf numFmtId="0" fontId="20" fillId="13" borderId="18" xfId="0" applyFont="1" applyFill="1" applyBorder="1" applyAlignment="1">
      <alignment horizontal="left" wrapText="1" readingOrder="1"/>
    </xf>
    <xf numFmtId="0" fontId="20" fillId="13" borderId="22" xfId="0" applyFont="1" applyFill="1" applyBorder="1" applyAlignment="1">
      <alignment horizontal="left" wrapText="1" readingOrder="1"/>
    </xf>
    <xf numFmtId="0" fontId="20" fillId="14" borderId="18" xfId="0" applyFont="1" applyFill="1" applyBorder="1" applyAlignment="1">
      <alignment horizontal="left" wrapText="1" readingOrder="1"/>
    </xf>
    <xf numFmtId="0" fontId="20" fillId="14" borderId="22" xfId="0" applyFont="1" applyFill="1" applyBorder="1" applyAlignment="1">
      <alignment horizontal="left" wrapText="1" readingOrder="1"/>
    </xf>
    <xf numFmtId="0" fontId="20" fillId="15" borderId="18" xfId="0" applyFont="1" applyFill="1" applyBorder="1" applyAlignment="1">
      <alignment horizontal="left" wrapText="1" readingOrder="1"/>
    </xf>
    <xf numFmtId="0" fontId="20" fillId="15" borderId="22" xfId="0" applyFont="1" applyFill="1" applyBorder="1" applyAlignment="1">
      <alignment horizontal="left" wrapText="1" readingOrder="1"/>
    </xf>
    <xf numFmtId="0" fontId="2" fillId="0" borderId="24" xfId="0" applyFont="1" applyBorder="1" applyAlignment="1">
      <alignment horizontal="center" vertical="center" wrapText="1" readingOrder="1"/>
    </xf>
    <xf numFmtId="0" fontId="2" fillId="0" borderId="21" xfId="0" applyFont="1" applyBorder="1" applyAlignment="1">
      <alignment horizontal="center" vertical="center" wrapText="1" readingOrder="1"/>
    </xf>
    <xf numFmtId="0" fontId="2" fillId="0" borderId="17" xfId="0" applyFont="1" applyBorder="1" applyAlignment="1">
      <alignment horizontal="center" vertical="center" wrapText="1" readingOrder="1"/>
    </xf>
    <xf numFmtId="0" fontId="2" fillId="0" borderId="27" xfId="0" applyFont="1" applyBorder="1" applyAlignment="1">
      <alignment horizontal="center" vertical="center" wrapText="1" readingOrder="1"/>
    </xf>
    <xf numFmtId="0" fontId="20" fillId="0" borderId="19" xfId="0" applyFont="1" applyBorder="1" applyAlignment="1">
      <alignment horizontal="left" wrapText="1" readingOrder="1"/>
    </xf>
    <xf numFmtId="0" fontId="22" fillId="14" borderId="20" xfId="0" applyFont="1" applyFill="1" applyBorder="1" applyAlignment="1">
      <alignment horizontal="center" vertical="center" wrapText="1" readingOrder="1"/>
    </xf>
    <xf numFmtId="0" fontId="22" fillId="14" borderId="23" xfId="0" applyFont="1" applyFill="1" applyBorder="1" applyAlignment="1">
      <alignment horizontal="center" vertical="center" wrapText="1" readingOrder="1"/>
    </xf>
    <xf numFmtId="0" fontId="2" fillId="16" borderId="25" xfId="0" applyFont="1" applyFill="1" applyBorder="1" applyAlignment="1">
      <alignment horizontal="center" vertical="center" wrapText="1" readingOrder="1"/>
    </xf>
    <xf numFmtId="0" fontId="2" fillId="16" borderId="23" xfId="0" applyFont="1" applyFill="1" applyBorder="1" applyAlignment="1">
      <alignment horizontal="center" vertical="center" wrapText="1" readingOrder="1"/>
    </xf>
    <xf numFmtId="0" fontId="2" fillId="15" borderId="25" xfId="0" applyFont="1" applyFill="1" applyBorder="1" applyAlignment="1">
      <alignment horizontal="center" vertical="center" wrapText="1" readingOrder="1"/>
    </xf>
    <xf numFmtId="0" fontId="2" fillId="15" borderId="23" xfId="0" applyFont="1" applyFill="1" applyBorder="1" applyAlignment="1">
      <alignment horizontal="center" vertical="center" wrapText="1" readingOrder="1"/>
    </xf>
    <xf numFmtId="0" fontId="20" fillId="8" borderId="18" xfId="0" applyFont="1" applyFill="1" applyBorder="1" applyAlignment="1">
      <alignment horizontal="left" wrapText="1" readingOrder="1"/>
    </xf>
    <xf numFmtId="0" fontId="20" fillId="8" borderId="22" xfId="0" applyFont="1" applyFill="1" applyBorder="1" applyAlignment="1">
      <alignment horizontal="left" wrapText="1" readingOrder="1"/>
    </xf>
    <xf numFmtId="0" fontId="37" fillId="13" borderId="18" xfId="0" applyFont="1" applyFill="1" applyBorder="1" applyAlignment="1">
      <alignment horizontal="center" wrapText="1" readingOrder="1"/>
    </xf>
    <xf numFmtId="0" fontId="37" fillId="13" borderId="22" xfId="0" applyFont="1" applyFill="1" applyBorder="1" applyAlignment="1">
      <alignment horizontal="center" wrapText="1" readingOrder="1"/>
    </xf>
    <xf numFmtId="0" fontId="20" fillId="0" borderId="0" xfId="0" applyFont="1" applyAlignment="1">
      <alignment horizontal="left" wrapText="1" readingOrder="1"/>
    </xf>
    <xf numFmtId="0" fontId="2" fillId="8" borderId="25" xfId="0" applyFont="1" applyFill="1" applyBorder="1" applyAlignment="1">
      <alignment horizontal="center" vertical="center" wrapText="1" readingOrder="1"/>
    </xf>
    <xf numFmtId="0" fontId="2" fillId="8" borderId="20" xfId="0" applyFont="1" applyFill="1" applyBorder="1" applyAlignment="1">
      <alignment horizontal="center" vertical="center" wrapText="1" readingOrder="1"/>
    </xf>
    <xf numFmtId="0" fontId="20" fillId="0" borderId="26" xfId="0" applyFont="1" applyBorder="1" applyAlignment="1">
      <alignment horizontal="left" wrapText="1" readingOrder="1"/>
    </xf>
    <xf numFmtId="0" fontId="2" fillId="13" borderId="25" xfId="0" applyFont="1" applyFill="1" applyBorder="1" applyAlignment="1">
      <alignment horizontal="center" vertical="center" wrapText="1" readingOrder="1"/>
    </xf>
    <xf numFmtId="0" fontId="2" fillId="13" borderId="23" xfId="0" applyFont="1" applyFill="1" applyBorder="1" applyAlignment="1">
      <alignment horizontal="center" vertical="center" wrapText="1" readingOrder="1"/>
    </xf>
    <xf numFmtId="0" fontId="20" fillId="13" borderId="22" xfId="0" applyFont="1" applyFill="1" applyBorder="1" applyAlignment="1">
      <alignment horizontal="center" wrapText="1" readingOrder="1"/>
    </xf>
    <xf numFmtId="0" fontId="37" fillId="13" borderId="18" xfId="0" applyFont="1" applyFill="1" applyBorder="1" applyAlignment="1">
      <alignment horizontal="left" vertical="center" wrapText="1" readingOrder="1"/>
    </xf>
    <xf numFmtId="0" fontId="37" fillId="13" borderId="22" xfId="0" applyFont="1" applyFill="1" applyBorder="1" applyAlignment="1">
      <alignment horizontal="left" vertical="center" wrapText="1" readingOrder="1"/>
    </xf>
    <xf numFmtId="0" fontId="20" fillId="14" borderId="18" xfId="0" applyFont="1" applyFill="1" applyBorder="1" applyAlignment="1">
      <alignment horizontal="left" vertical="center" wrapText="1" readingOrder="1"/>
    </xf>
    <xf numFmtId="0" fontId="20" fillId="14" borderId="22" xfId="0" applyFont="1" applyFill="1" applyBorder="1" applyAlignment="1">
      <alignment horizontal="left" vertical="center" wrapText="1" readingOrder="1"/>
    </xf>
    <xf numFmtId="0" fontId="5" fillId="0" borderId="33" xfId="0" applyFont="1" applyBorder="1" applyAlignment="1">
      <alignment horizontal="justify" vertical="center" wrapText="1"/>
    </xf>
    <xf numFmtId="0" fontId="24" fillId="6" borderId="29" xfId="0" applyFont="1" applyFill="1" applyBorder="1" applyAlignment="1">
      <alignment horizontal="center" vertical="center" wrapText="1" readingOrder="1"/>
    </xf>
    <xf numFmtId="0" fontId="24" fillId="6" borderId="30" xfId="0" applyFont="1" applyFill="1" applyBorder="1" applyAlignment="1">
      <alignment horizontal="center" vertical="center" wrapText="1" readingOrder="1"/>
    </xf>
    <xf numFmtId="0" fontId="24" fillId="6" borderId="11" xfId="0" applyFont="1" applyFill="1" applyBorder="1" applyAlignment="1">
      <alignment horizontal="center" vertical="center" wrapText="1" readingOrder="1"/>
    </xf>
    <xf numFmtId="0" fontId="2" fillId="0" borderId="31" xfId="0" applyFont="1" applyBorder="1" applyAlignment="1">
      <alignment horizontal="center" vertical="center" wrapText="1" readingOrder="1"/>
    </xf>
    <xf numFmtId="0" fontId="2" fillId="0" borderId="32" xfId="0" applyFont="1" applyBorder="1" applyAlignment="1">
      <alignment horizontal="center" vertical="center" wrapText="1" readingOrder="1"/>
    </xf>
    <xf numFmtId="0" fontId="2" fillId="0" borderId="12" xfId="0" applyFont="1" applyBorder="1" applyAlignment="1">
      <alignment horizontal="center" vertical="center" wrapText="1" readingOrder="1"/>
    </xf>
    <xf numFmtId="0" fontId="6" fillId="0" borderId="64" xfId="0" applyFont="1" applyBorder="1" applyAlignment="1">
      <alignment horizontal="center" vertical="center"/>
    </xf>
    <xf numFmtId="0" fontId="6" fillId="0" borderId="65" xfId="0" applyFont="1" applyBorder="1" applyAlignment="1">
      <alignment horizontal="center" vertical="center"/>
    </xf>
    <xf numFmtId="0" fontId="24" fillId="6" borderId="69" xfId="0" applyFont="1" applyFill="1" applyBorder="1" applyAlignment="1">
      <alignment horizontal="center" vertical="center" wrapText="1" readingOrder="1"/>
    </xf>
    <xf numFmtId="0" fontId="2" fillId="0" borderId="71" xfId="0" applyFont="1" applyBorder="1" applyAlignment="1">
      <alignment horizontal="center" vertical="center" wrapText="1" readingOrder="1"/>
    </xf>
    <xf numFmtId="0" fontId="2" fillId="0" borderId="72" xfId="0" applyFont="1" applyBorder="1" applyAlignment="1">
      <alignment horizontal="center" vertical="center" wrapText="1" readingOrder="1"/>
    </xf>
    <xf numFmtId="0" fontId="2" fillId="0" borderId="73" xfId="0" applyFont="1" applyBorder="1" applyAlignment="1">
      <alignment horizontal="center" vertical="center" wrapText="1" readingOrder="1"/>
    </xf>
    <xf numFmtId="0" fontId="2" fillId="0" borderId="74" xfId="0" applyFont="1" applyBorder="1" applyAlignment="1">
      <alignment horizontal="center" vertical="center" wrapText="1" readingOrder="1"/>
    </xf>
    <xf numFmtId="0" fontId="2" fillId="0" borderId="75" xfId="0" applyFont="1" applyBorder="1" applyAlignment="1">
      <alignment horizontal="center" vertical="center" wrapText="1" readingOrder="1"/>
    </xf>
    <xf numFmtId="0" fontId="5" fillId="0" borderId="0" xfId="0" applyFont="1" applyBorder="1" applyAlignment="1">
      <alignment horizontal="justify" vertical="center" wrapText="1"/>
    </xf>
    <xf numFmtId="0" fontId="0" fillId="0" borderId="53" xfId="0" applyBorder="1" applyAlignment="1">
      <alignment horizontal="justify" vertical="top" wrapText="1"/>
    </xf>
    <xf numFmtId="0" fontId="0" fillId="0" borderId="60" xfId="0" applyBorder="1" applyAlignment="1">
      <alignment horizontal="justify" vertical="top" wrapText="1"/>
    </xf>
    <xf numFmtId="0" fontId="0" fillId="0" borderId="61" xfId="0" applyBorder="1" applyAlignment="1">
      <alignment horizontal="justify" vertical="top" wrapText="1"/>
    </xf>
    <xf numFmtId="0" fontId="8" fillId="6" borderId="62" xfId="0" applyFont="1" applyFill="1" applyBorder="1" applyAlignment="1">
      <alignment horizontal="center" vertical="center" wrapText="1" readingOrder="1"/>
    </xf>
    <xf numFmtId="0" fontId="8" fillId="6" borderId="63" xfId="0" applyFont="1" applyFill="1" applyBorder="1" applyAlignment="1">
      <alignment horizontal="center" vertical="center" wrapText="1" readingOrder="1"/>
    </xf>
    <xf numFmtId="0" fontId="33" fillId="0" borderId="46" xfId="0" applyFont="1" applyBorder="1" applyAlignment="1">
      <alignment horizontal="justify" vertical="center" wrapText="1"/>
    </xf>
    <xf numFmtId="0" fontId="32" fillId="0" borderId="41" xfId="0" applyFont="1" applyBorder="1" applyAlignment="1">
      <alignment horizontal="justify" vertical="center" wrapText="1"/>
    </xf>
    <xf numFmtId="0" fontId="32" fillId="0" borderId="55" xfId="0" applyFont="1" applyBorder="1" applyAlignment="1">
      <alignment horizontal="justify" vertical="center" wrapText="1"/>
    </xf>
    <xf numFmtId="0" fontId="15" fillId="0" borderId="47" xfId="0" applyFont="1" applyBorder="1" applyAlignment="1">
      <alignment horizontal="center" vertical="center"/>
    </xf>
    <xf numFmtId="0" fontId="15" fillId="0" borderId="37" xfId="0" applyFont="1" applyBorder="1" applyAlignment="1">
      <alignment horizontal="center" vertical="center"/>
    </xf>
    <xf numFmtId="0" fontId="15" fillId="0" borderId="56" xfId="0" applyFont="1" applyBorder="1" applyAlignment="1">
      <alignment horizontal="center" vertical="center"/>
    </xf>
    <xf numFmtId="0" fontId="8" fillId="6" borderId="53" xfId="0" applyFont="1" applyFill="1" applyBorder="1" applyAlignment="1">
      <alignment horizontal="center" vertical="center" wrapText="1" readingOrder="1"/>
    </xf>
    <xf numFmtId="0" fontId="8" fillId="6" borderId="52" xfId="0" applyFont="1" applyFill="1" applyBorder="1" applyAlignment="1">
      <alignment horizontal="center" vertical="center" wrapText="1" readingOrder="1"/>
    </xf>
    <xf numFmtId="0" fontId="33" fillId="0" borderId="38" xfId="0" applyFont="1" applyBorder="1" applyAlignment="1">
      <alignment horizontal="justify" vertical="center" wrapText="1"/>
    </xf>
    <xf numFmtId="0" fontId="15" fillId="0" borderId="39" xfId="0" applyFont="1" applyBorder="1" applyAlignment="1">
      <alignment horizontal="center" vertical="center"/>
    </xf>
    <xf numFmtId="0" fontId="26" fillId="0" borderId="87" xfId="0" applyFont="1" applyBorder="1" applyAlignment="1">
      <alignment horizontal="center" vertical="center" wrapText="1"/>
    </xf>
    <xf numFmtId="0" fontId="26" fillId="0" borderId="88" xfId="0" applyFont="1" applyBorder="1" applyAlignment="1">
      <alignment horizontal="center" vertical="center" wrapText="1"/>
    </xf>
    <xf numFmtId="0" fontId="26" fillId="0" borderId="89" xfId="0" applyFont="1" applyBorder="1" applyAlignment="1">
      <alignment horizontal="center" vertical="center" wrapText="1"/>
    </xf>
    <xf numFmtId="0" fontId="8" fillId="6" borderId="82" xfId="0" applyFont="1" applyFill="1" applyBorder="1" applyAlignment="1">
      <alignment horizontal="center" vertical="center" wrapText="1" readingOrder="1"/>
    </xf>
    <xf numFmtId="0" fontId="33" fillId="0" borderId="78" xfId="0" applyFont="1" applyBorder="1" applyAlignment="1">
      <alignment horizontal="justify" vertical="center" wrapText="1"/>
    </xf>
    <xf numFmtId="0" fontId="32" fillId="0" borderId="79" xfId="0" applyFont="1" applyBorder="1" applyAlignment="1">
      <alignment horizontal="justify" vertical="center" wrapText="1"/>
    </xf>
    <xf numFmtId="0" fontId="15" fillId="0" borderId="38" xfId="0" applyFont="1" applyBorder="1" applyAlignment="1">
      <alignment horizontal="center" vertical="center"/>
    </xf>
    <xf numFmtId="0" fontId="15" fillId="0" borderId="41" xfId="0" applyFont="1" applyBorder="1" applyAlignment="1">
      <alignment horizontal="center" vertical="center"/>
    </xf>
    <xf numFmtId="0" fontId="15" fillId="0" borderId="43" xfId="0" applyFont="1" applyBorder="1" applyAlignment="1">
      <alignment horizontal="center" vertical="center"/>
    </xf>
    <xf numFmtId="0" fontId="64" fillId="0" borderId="134" xfId="0" applyFont="1" applyBorder="1" applyAlignment="1">
      <alignment horizontal="center" vertical="center" wrapText="1"/>
    </xf>
    <xf numFmtId="0" fontId="64" fillId="0" borderId="135" xfId="0" applyFont="1" applyBorder="1" applyAlignment="1">
      <alignment horizontal="center" vertical="center" wrapText="1"/>
    </xf>
    <xf numFmtId="0" fontId="64" fillId="0" borderId="133" xfId="0" applyFont="1" applyBorder="1" applyAlignment="1">
      <alignment horizontal="center" vertical="center" wrapText="1"/>
    </xf>
    <xf numFmtId="0" fontId="59" fillId="0" borderId="133" xfId="0" applyFont="1" applyFill="1" applyBorder="1" applyAlignment="1">
      <alignment horizontal="center" vertical="center" wrapText="1"/>
    </xf>
    <xf numFmtId="0" fontId="61" fillId="23" borderId="133" xfId="0" applyFont="1" applyFill="1" applyBorder="1" applyAlignment="1">
      <alignment horizontal="center" vertical="center" wrapText="1"/>
    </xf>
    <xf numFmtId="0" fontId="48" fillId="0" borderId="64" xfId="0" applyFont="1" applyBorder="1" applyAlignment="1">
      <alignment horizontal="center"/>
    </xf>
    <xf numFmtId="0" fontId="48" fillId="0" borderId="65" xfId="0" applyFont="1" applyBorder="1" applyAlignment="1">
      <alignment horizontal="center"/>
    </xf>
    <xf numFmtId="0" fontId="48" fillId="0" borderId="66" xfId="0" applyFont="1" applyBorder="1" applyAlignment="1">
      <alignment horizontal="center"/>
    </xf>
    <xf numFmtId="0" fontId="50" fillId="0" borderId="92" xfId="0" applyFont="1" applyBorder="1" applyAlignment="1">
      <alignment horizontal="center" vertical="center" wrapText="1"/>
    </xf>
    <xf numFmtId="0" fontId="50" fillId="0" borderId="97" xfId="0" applyFont="1" applyBorder="1" applyAlignment="1">
      <alignment horizontal="center" vertical="center" wrapText="1"/>
    </xf>
    <xf numFmtId="0" fontId="1" fillId="0" borderId="98" xfId="0" applyFont="1" applyBorder="1" applyAlignment="1">
      <alignment horizontal="center" vertical="center"/>
    </xf>
    <xf numFmtId="0" fontId="1" fillId="0" borderId="104" xfId="0" applyFont="1" applyBorder="1" applyAlignment="1">
      <alignment horizontal="center" vertical="center"/>
    </xf>
    <xf numFmtId="0" fontId="1" fillId="0" borderId="100" xfId="0" applyFont="1" applyBorder="1" applyAlignment="1">
      <alignment horizontal="center" vertical="center"/>
    </xf>
    <xf numFmtId="0" fontId="1" fillId="0" borderId="113" xfId="0" applyFont="1" applyBorder="1" applyAlignment="1">
      <alignment horizontal="center" vertical="center"/>
    </xf>
    <xf numFmtId="0" fontId="49" fillId="0" borderId="92" xfId="0" applyFont="1" applyBorder="1" applyAlignment="1">
      <alignment horizontal="center" vertical="center" wrapText="1"/>
    </xf>
    <xf numFmtId="0" fontId="49" fillId="0" borderId="97" xfId="0" applyFont="1" applyBorder="1" applyAlignment="1">
      <alignment horizontal="center" vertical="center" wrapText="1"/>
    </xf>
    <xf numFmtId="0" fontId="49" fillId="0" borderId="99" xfId="0" applyFont="1" applyBorder="1" applyAlignment="1">
      <alignment horizontal="center" vertical="center" wrapText="1"/>
    </xf>
    <xf numFmtId="0" fontId="49" fillId="0" borderId="93" xfId="0" applyFont="1" applyBorder="1" applyAlignment="1">
      <alignment horizontal="center" vertical="center" wrapText="1"/>
    </xf>
    <xf numFmtId="0" fontId="49" fillId="0" borderId="94" xfId="0" applyFont="1" applyBorder="1" applyAlignment="1">
      <alignment horizontal="center" vertical="center" wrapText="1"/>
    </xf>
    <xf numFmtId="0" fontId="49" fillId="0" borderId="95" xfId="0" applyFont="1" applyBorder="1" applyAlignment="1">
      <alignment horizontal="center" vertical="center" wrapText="1"/>
    </xf>
    <xf numFmtId="0" fontId="49" fillId="0" borderId="96" xfId="0" applyFont="1" applyBorder="1" applyAlignment="1">
      <alignment horizontal="center" vertical="center" wrapText="1"/>
    </xf>
    <xf numFmtId="0" fontId="49" fillId="0" borderId="98" xfId="0" applyFont="1" applyBorder="1" applyAlignment="1">
      <alignment horizontal="center" vertical="center" wrapText="1"/>
    </xf>
    <xf numFmtId="0" fontId="49" fillId="0" borderId="100" xfId="0" applyFont="1" applyBorder="1" applyAlignment="1">
      <alignment horizontal="center" vertical="center" wrapText="1"/>
    </xf>
    <xf numFmtId="0" fontId="51" fillId="0" borderId="98" xfId="0" applyFont="1" applyBorder="1" applyAlignment="1">
      <alignment horizontal="center" vertical="center" wrapText="1"/>
    </xf>
    <xf numFmtId="0" fontId="51" fillId="0" borderId="104" xfId="0" applyFont="1" applyBorder="1" applyAlignment="1">
      <alignment horizontal="center" vertical="center" wrapText="1"/>
    </xf>
    <xf numFmtId="0" fontId="52" fillId="0" borderId="115" xfId="0" applyFont="1" applyBorder="1" applyAlignment="1">
      <alignment horizontal="center" vertical="center"/>
    </xf>
    <xf numFmtId="0" fontId="52" fillId="0" borderId="116" xfId="0" applyFont="1" applyBorder="1" applyAlignment="1">
      <alignment horizontal="center" vertical="center"/>
    </xf>
    <xf numFmtId="0" fontId="52" fillId="0" borderId="117" xfId="0" applyFont="1" applyBorder="1" applyAlignment="1">
      <alignment horizontal="center" vertical="center"/>
    </xf>
    <xf numFmtId="0" fontId="50" fillId="0" borderId="98" xfId="0" applyFont="1" applyBorder="1" applyAlignment="1">
      <alignment horizontal="center" vertical="center" wrapText="1"/>
    </xf>
    <xf numFmtId="0" fontId="50" fillId="0" borderId="100" xfId="0" applyFont="1" applyBorder="1" applyAlignment="1">
      <alignment horizontal="center" vertical="center" wrapText="1"/>
    </xf>
    <xf numFmtId="0" fontId="50" fillId="0" borderId="122" xfId="0" applyFont="1" applyBorder="1" applyAlignment="1">
      <alignment horizontal="center" vertical="center" wrapText="1"/>
    </xf>
    <xf numFmtId="0" fontId="50" fillId="0" borderId="104" xfId="0" applyFont="1" applyBorder="1" applyAlignment="1">
      <alignment horizontal="center" vertical="center" wrapText="1"/>
    </xf>
    <xf numFmtId="0" fontId="50" fillId="0" borderId="99" xfId="0" applyFont="1" applyBorder="1" applyAlignment="1">
      <alignment horizontal="center" vertical="center" wrapText="1"/>
    </xf>
    <xf numFmtId="0" fontId="52" fillId="0" borderId="94" xfId="0" applyFont="1" applyBorder="1" applyAlignment="1">
      <alignment horizontal="center" vertical="center"/>
    </xf>
    <xf numFmtId="0" fontId="52" fillId="0" borderId="95" xfId="0" applyFont="1" applyBorder="1" applyAlignment="1">
      <alignment horizontal="center" vertical="center"/>
    </xf>
    <xf numFmtId="0" fontId="52" fillId="0" borderId="96" xfId="0" applyFont="1" applyBorder="1" applyAlignment="1">
      <alignment horizontal="center" vertical="center"/>
    </xf>
    <xf numFmtId="0" fontId="50" fillId="0" borderId="98" xfId="0" applyFont="1" applyBorder="1" applyAlignment="1">
      <alignment horizontal="center" vertical="center"/>
    </xf>
    <xf numFmtId="0" fontId="50" fillId="0" borderId="100" xfId="0" applyFont="1" applyBorder="1" applyAlignment="1">
      <alignment horizontal="center" vertical="center"/>
    </xf>
    <xf numFmtId="0" fontId="50" fillId="0" borderId="104" xfId="0" applyFont="1" applyBorder="1" applyAlignment="1">
      <alignment horizontal="center" vertical="center"/>
    </xf>
    <xf numFmtId="0" fontId="15" fillId="0" borderId="46" xfId="0" applyFont="1" applyBorder="1" applyAlignment="1">
      <alignment horizontal="justify" vertical="center" wrapText="1"/>
    </xf>
    <xf numFmtId="0" fontId="15" fillId="0" borderId="41" xfId="0" applyFont="1" applyBorder="1" applyAlignment="1">
      <alignment horizontal="justify" vertical="center" wrapText="1"/>
    </xf>
    <xf numFmtId="9" fontId="5" fillId="0" borderId="84" xfId="1" applyFont="1" applyBorder="1" applyAlignment="1">
      <alignment horizontal="center" vertical="center" wrapText="1"/>
    </xf>
    <xf numFmtId="9" fontId="5" fillId="0" borderId="47" xfId="1" applyFont="1" applyBorder="1" applyAlignment="1">
      <alignment horizontal="center" vertical="center" wrapText="1"/>
    </xf>
    <xf numFmtId="0" fontId="5" fillId="0" borderId="84" xfId="0" applyFont="1" applyBorder="1" applyAlignment="1">
      <alignment horizontal="center" vertical="center" wrapText="1"/>
    </xf>
    <xf numFmtId="0" fontId="5" fillId="0" borderId="47" xfId="0" applyFont="1" applyBorder="1" applyAlignment="1">
      <alignment horizontal="center" vertical="center" wrapText="1"/>
    </xf>
    <xf numFmtId="0" fontId="31" fillId="6" borderId="50" xfId="0" applyFont="1" applyFill="1" applyBorder="1" applyAlignment="1">
      <alignment horizontal="center" vertical="center" wrapText="1" readingOrder="1"/>
    </xf>
    <xf numFmtId="0" fontId="24" fillId="6" borderId="50" xfId="0" applyFont="1" applyFill="1" applyBorder="1" applyAlignment="1">
      <alignment horizontal="center" vertical="center" wrapText="1" readingOrder="1"/>
    </xf>
    <xf numFmtId="9" fontId="5" fillId="0" borderId="84" xfId="0" applyNumberFormat="1" applyFont="1" applyBorder="1" applyAlignment="1">
      <alignment horizontal="center" vertical="center"/>
    </xf>
    <xf numFmtId="9" fontId="5" fillId="0" borderId="47" xfId="0" applyNumberFormat="1" applyFont="1" applyBorder="1" applyAlignment="1">
      <alignment horizontal="center" vertical="center"/>
    </xf>
    <xf numFmtId="0" fontId="24" fillId="6" borderId="84" xfId="0" applyFont="1" applyFill="1" applyBorder="1" applyAlignment="1">
      <alignment horizontal="center" vertical="center" wrapText="1" readingOrder="1"/>
    </xf>
    <xf numFmtId="9" fontId="5" fillId="0" borderId="37" xfId="1" applyFont="1" applyBorder="1" applyAlignment="1">
      <alignment horizontal="center" vertical="center" wrapText="1"/>
    </xf>
    <xf numFmtId="0" fontId="25" fillId="0" borderId="56" xfId="0" applyFont="1" applyBorder="1" applyAlignment="1">
      <alignment horizontal="center" vertical="center" wrapText="1"/>
    </xf>
    <xf numFmtId="0" fontId="25" fillId="0" borderId="47" xfId="0" applyFont="1" applyBorder="1" applyAlignment="1">
      <alignment horizontal="center" vertical="center" wrapText="1"/>
    </xf>
    <xf numFmtId="9" fontId="25" fillId="3" borderId="56" xfId="1" applyFont="1" applyFill="1" applyBorder="1" applyAlignment="1">
      <alignment horizontal="center" vertical="center" wrapText="1"/>
    </xf>
    <xf numFmtId="9" fontId="25" fillId="3" borderId="47" xfId="1" applyFont="1" applyFill="1" applyBorder="1" applyAlignment="1">
      <alignment horizontal="center" vertical="center" wrapText="1"/>
    </xf>
    <xf numFmtId="0" fontId="5" fillId="0" borderId="56" xfId="0" applyFont="1" applyBorder="1" applyAlignment="1">
      <alignment horizontal="center"/>
    </xf>
    <xf numFmtId="0" fontId="5" fillId="0" borderId="47" xfId="0" applyFont="1" applyBorder="1" applyAlignment="1">
      <alignment horizontal="center"/>
    </xf>
    <xf numFmtId="0" fontId="1" fillId="0" borderId="0" xfId="0" applyFont="1" applyFill="1" applyAlignment="1">
      <alignment horizontal="center"/>
    </xf>
    <xf numFmtId="0" fontId="5" fillId="0" borderId="9" xfId="0" applyFont="1" applyFill="1" applyBorder="1" applyAlignment="1">
      <alignment horizontal="center" vertical="center" wrapText="1"/>
    </xf>
    <xf numFmtId="0" fontId="5" fillId="0" borderId="9" xfId="0" applyFont="1" applyFill="1" applyBorder="1" applyAlignment="1">
      <alignment horizontal="justify" vertical="center" wrapText="1"/>
    </xf>
    <xf numFmtId="0" fontId="5" fillId="0" borderId="0" xfId="0" applyFont="1" applyFill="1" applyAlignment="1">
      <alignment horizontal="justify" vertical="center" wrapText="1"/>
    </xf>
    <xf numFmtId="0" fontId="6" fillId="2" borderId="5" xfId="0" applyFont="1" applyFill="1" applyBorder="1" applyAlignment="1">
      <alignment horizontal="center" vertical="center" wrapText="1"/>
    </xf>
    <xf numFmtId="0" fontId="6" fillId="2" borderId="2" xfId="0" applyFont="1" applyFill="1" applyBorder="1" applyAlignment="1">
      <alignment horizontal="center" vertical="center" wrapText="1"/>
    </xf>
  </cellXfs>
  <cellStyles count="4">
    <cellStyle name="Millares" xfId="2" builtinId="3"/>
    <cellStyle name="Millares [0]" xfId="3" builtinId="6"/>
    <cellStyle name="Normal" xfId="0" builtinId="0"/>
    <cellStyle name="Porcentaje" xfId="1" builtinId="5"/>
  </cellStyles>
  <dxfs count="2509">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theme="9"/>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fgColor rgb="FF92D050"/>
          <bgColor theme="6" tint="0.59996337778862885"/>
        </patternFill>
      </fill>
    </dxf>
    <dxf>
      <fill>
        <patternFill>
          <fgColor theme="6"/>
        </patternFill>
      </fill>
    </dxf>
    <dxf>
      <fill>
        <patternFill>
          <bgColor theme="0" tint="-0.14996795556505021"/>
        </patternFill>
      </fill>
    </dxf>
    <dxf>
      <fill>
        <patternFill>
          <fgColor rgb="FFFFC000"/>
          <bgColor rgb="FFFFC000"/>
        </patternFill>
      </fill>
    </dxf>
    <dxf>
      <fill>
        <patternFill>
          <fgColor rgb="FFFFFF00"/>
          <bgColor rgb="FFFFFF00"/>
        </patternFill>
      </fill>
    </dxf>
    <dxf>
      <fill>
        <patternFill>
          <bgColor rgb="FFFF0000"/>
        </patternFill>
      </fill>
    </dxf>
    <dxf>
      <fill>
        <patternFill>
          <fgColor rgb="FF92D050"/>
          <bgColor rgb="FF92D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fgColor rgb="FF92D050"/>
          <bgColor theme="6" tint="0.59996337778862885"/>
        </patternFill>
      </fill>
    </dxf>
    <dxf>
      <fill>
        <patternFill>
          <fgColor theme="6"/>
        </patternFill>
      </fill>
    </dxf>
    <dxf>
      <fill>
        <patternFill>
          <bgColor theme="0" tint="-0.14996795556505021"/>
        </patternFill>
      </fill>
    </dxf>
    <dxf>
      <fill>
        <patternFill>
          <fgColor rgb="FFFFFF00"/>
          <bgColor rgb="FFFFFF00"/>
        </patternFill>
      </fill>
    </dxf>
    <dxf>
      <fill>
        <patternFill>
          <fgColor rgb="FFFFC000"/>
          <bgColor rgb="FFFFC000"/>
        </patternFill>
      </fill>
    </dxf>
    <dxf>
      <fill>
        <patternFill>
          <bgColor rgb="FFFF0000"/>
        </patternFill>
      </fill>
    </dxf>
    <dxf>
      <fill>
        <patternFill>
          <bgColor rgb="FF00B050"/>
        </patternFill>
      </fill>
    </dxf>
    <dxf>
      <fill>
        <patternFill>
          <fgColor rgb="FF92D050"/>
          <bgColor rgb="FF92D05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fgColor rgb="FF92D050"/>
          <bgColor theme="6" tint="0.59996337778862885"/>
        </patternFill>
      </fill>
    </dxf>
    <dxf>
      <fill>
        <patternFill>
          <fgColor theme="6"/>
        </patternFill>
      </fill>
    </dxf>
    <dxf>
      <fill>
        <patternFill>
          <bgColor theme="0" tint="-0.14996795556505021"/>
        </patternFill>
      </fill>
    </dxf>
    <dxf>
      <fill>
        <patternFill>
          <fgColor rgb="FFFFFF00"/>
          <bgColor rgb="FFFFFF00"/>
        </patternFill>
      </fill>
    </dxf>
    <dxf>
      <fill>
        <patternFill>
          <fgColor rgb="FFFFC000"/>
          <bgColor rgb="FFFFC000"/>
        </patternFill>
      </fill>
    </dxf>
    <dxf>
      <fill>
        <patternFill>
          <bgColor rgb="FFFF0000"/>
        </patternFill>
      </fill>
    </dxf>
    <dxf>
      <fill>
        <patternFill>
          <bgColor rgb="FF00B050"/>
        </patternFill>
      </fill>
    </dxf>
    <dxf>
      <fill>
        <patternFill>
          <fgColor rgb="FF92D050"/>
          <bgColor rgb="FF92D050"/>
        </patternFill>
      </fill>
    </dxf>
    <dxf>
      <fill>
        <patternFill>
          <fgColor rgb="FF92D050"/>
          <bgColor theme="6" tint="0.59996337778862885"/>
        </patternFill>
      </fill>
    </dxf>
    <dxf>
      <fill>
        <patternFill>
          <fgColor theme="6"/>
        </patternFill>
      </fill>
    </dxf>
    <dxf>
      <fill>
        <patternFill>
          <bgColor theme="0" tint="-0.14996795556505021"/>
        </patternFill>
      </fill>
    </dxf>
    <dxf>
      <fill>
        <patternFill>
          <fgColor rgb="FFFFFF00"/>
          <bgColor rgb="FFFFFF00"/>
        </patternFill>
      </fill>
    </dxf>
    <dxf>
      <fill>
        <patternFill>
          <fgColor rgb="FFFFC000"/>
          <bgColor rgb="FFFFC000"/>
        </patternFill>
      </fill>
    </dxf>
    <dxf>
      <fill>
        <patternFill>
          <bgColor rgb="FFFF0000"/>
        </patternFill>
      </fill>
    </dxf>
    <dxf>
      <fill>
        <patternFill>
          <bgColor rgb="FF00B050"/>
        </patternFill>
      </fill>
    </dxf>
    <dxf>
      <fill>
        <patternFill>
          <fgColor rgb="FF92D050"/>
          <bgColor rgb="FF92D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fgColor rgb="FF92D050"/>
          <bgColor theme="6" tint="0.59996337778862885"/>
        </patternFill>
      </fill>
    </dxf>
    <dxf>
      <fill>
        <patternFill>
          <fgColor theme="6"/>
        </patternFill>
      </fill>
    </dxf>
    <dxf>
      <fill>
        <patternFill>
          <bgColor theme="0" tint="-0.14996795556505021"/>
        </patternFill>
      </fill>
    </dxf>
    <dxf>
      <fill>
        <patternFill>
          <fgColor rgb="FFFFFF00"/>
          <bgColor rgb="FFFFFF00"/>
        </patternFill>
      </fill>
    </dxf>
    <dxf>
      <fill>
        <patternFill>
          <fgColor rgb="FFFFC000"/>
          <bgColor rgb="FFFFC000"/>
        </patternFill>
      </fill>
    </dxf>
    <dxf>
      <fill>
        <patternFill>
          <bgColor rgb="FFFF0000"/>
        </patternFill>
      </fill>
    </dxf>
    <dxf>
      <fill>
        <patternFill>
          <bgColor rgb="FF00B050"/>
        </patternFill>
      </fill>
    </dxf>
    <dxf>
      <fill>
        <patternFill>
          <fgColor rgb="FF92D050"/>
          <bgColor rgb="FF92D050"/>
        </patternFill>
      </fill>
    </dxf>
    <dxf>
      <fill>
        <patternFill>
          <fgColor rgb="FF92D050"/>
          <bgColor theme="6" tint="0.59996337778862885"/>
        </patternFill>
      </fill>
    </dxf>
    <dxf>
      <fill>
        <patternFill>
          <fgColor theme="6"/>
        </patternFill>
      </fill>
    </dxf>
    <dxf>
      <fill>
        <patternFill>
          <bgColor theme="0" tint="-0.14996795556505021"/>
        </patternFill>
      </fill>
    </dxf>
    <dxf>
      <fill>
        <patternFill>
          <fgColor rgb="FFFFFF00"/>
          <bgColor rgb="FFFFFF00"/>
        </patternFill>
      </fill>
    </dxf>
    <dxf>
      <fill>
        <patternFill>
          <fgColor rgb="FFFFC000"/>
          <bgColor rgb="FFFFC000"/>
        </patternFill>
      </fill>
    </dxf>
    <dxf>
      <fill>
        <patternFill>
          <bgColor rgb="FFFF0000"/>
        </patternFill>
      </fill>
    </dxf>
    <dxf>
      <fill>
        <patternFill>
          <bgColor rgb="FF00B050"/>
        </patternFill>
      </fill>
    </dxf>
    <dxf>
      <fill>
        <patternFill>
          <fgColor rgb="FF92D050"/>
          <bgColor rgb="FF92D050"/>
        </patternFill>
      </fill>
    </dxf>
    <dxf>
      <fill>
        <patternFill>
          <fgColor rgb="FF92D050"/>
          <bgColor theme="6" tint="0.59996337778862885"/>
        </patternFill>
      </fill>
    </dxf>
    <dxf>
      <fill>
        <patternFill>
          <fgColor theme="6"/>
        </patternFill>
      </fill>
    </dxf>
    <dxf>
      <fill>
        <patternFill>
          <bgColor theme="0" tint="-0.14996795556505021"/>
        </patternFill>
      </fill>
    </dxf>
    <dxf>
      <fill>
        <patternFill>
          <fgColor rgb="FFFFFF00"/>
          <bgColor rgb="FFFFFF00"/>
        </patternFill>
      </fill>
    </dxf>
    <dxf>
      <fill>
        <patternFill>
          <fgColor rgb="FFFFC000"/>
          <bgColor rgb="FFFFC000"/>
        </patternFill>
      </fill>
    </dxf>
    <dxf>
      <fill>
        <patternFill>
          <bgColor rgb="FFFF0000"/>
        </patternFill>
      </fill>
    </dxf>
    <dxf>
      <fill>
        <patternFill>
          <bgColor rgb="FF00B050"/>
        </patternFill>
      </fill>
    </dxf>
    <dxf>
      <fill>
        <patternFill>
          <fgColor rgb="FF92D050"/>
          <bgColor rgb="FF92D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fgColor rgb="FF92D050"/>
          <bgColor theme="6" tint="0.59996337778862885"/>
        </patternFill>
      </fill>
    </dxf>
    <dxf>
      <fill>
        <patternFill>
          <fgColor theme="6"/>
        </patternFill>
      </fill>
    </dxf>
    <dxf>
      <fill>
        <patternFill>
          <bgColor theme="0" tint="-0.14996795556505021"/>
        </patternFill>
      </fill>
    </dxf>
    <dxf>
      <fill>
        <patternFill>
          <fgColor rgb="FFFFFF00"/>
          <bgColor rgb="FFFFFF00"/>
        </patternFill>
      </fill>
    </dxf>
    <dxf>
      <fill>
        <patternFill>
          <fgColor rgb="FFFFC000"/>
          <bgColor rgb="FFFFC000"/>
        </patternFill>
      </fill>
    </dxf>
    <dxf>
      <fill>
        <patternFill>
          <bgColor rgb="FFFF0000"/>
        </patternFill>
      </fill>
    </dxf>
    <dxf>
      <fill>
        <patternFill>
          <bgColor rgb="FF00B050"/>
        </patternFill>
      </fill>
    </dxf>
    <dxf>
      <fill>
        <patternFill>
          <fgColor rgb="FF92D050"/>
          <bgColor rgb="FF92D05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ADDB7B"/>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ADDB7B"/>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fgColor rgb="FF92D050"/>
          <bgColor theme="6" tint="0.59996337778862885"/>
        </patternFill>
      </fill>
    </dxf>
    <dxf>
      <fill>
        <patternFill>
          <fgColor theme="6"/>
        </patternFill>
      </fill>
    </dxf>
    <dxf>
      <fill>
        <patternFill>
          <bgColor theme="0" tint="-0.14996795556505021"/>
        </patternFill>
      </fill>
    </dxf>
    <dxf>
      <fill>
        <patternFill>
          <fgColor rgb="FFFFFF00"/>
          <bgColor rgb="FFFFFF00"/>
        </patternFill>
      </fill>
    </dxf>
    <dxf>
      <fill>
        <patternFill>
          <fgColor rgb="FFFFC000"/>
          <bgColor rgb="FFFFC000"/>
        </patternFill>
      </fill>
    </dxf>
    <dxf>
      <fill>
        <patternFill>
          <bgColor rgb="FFFF0000"/>
        </patternFill>
      </fill>
    </dxf>
    <dxf>
      <fill>
        <patternFill>
          <bgColor rgb="FF00B050"/>
        </patternFill>
      </fill>
    </dxf>
    <dxf>
      <fill>
        <patternFill>
          <fgColor rgb="FF92D050"/>
          <bgColor rgb="FF92D050"/>
        </patternFill>
      </fill>
    </dxf>
    <dxf>
      <fill>
        <patternFill>
          <fgColor rgb="FF92D050"/>
          <bgColor theme="6" tint="0.59996337778862885"/>
        </patternFill>
      </fill>
    </dxf>
    <dxf>
      <fill>
        <patternFill>
          <fgColor theme="6"/>
        </patternFill>
      </fill>
    </dxf>
    <dxf>
      <fill>
        <patternFill>
          <bgColor theme="0" tint="-0.14996795556505021"/>
        </patternFill>
      </fill>
    </dxf>
    <dxf>
      <fill>
        <patternFill>
          <fgColor rgb="FFFFFF00"/>
          <bgColor rgb="FFFFFF00"/>
        </patternFill>
      </fill>
    </dxf>
    <dxf>
      <fill>
        <patternFill>
          <fgColor rgb="FFFFC000"/>
          <bgColor rgb="FFFFC000"/>
        </patternFill>
      </fill>
    </dxf>
    <dxf>
      <fill>
        <patternFill>
          <bgColor rgb="FFFF0000"/>
        </patternFill>
      </fill>
    </dxf>
    <dxf>
      <fill>
        <patternFill>
          <bgColor rgb="FF00B050"/>
        </patternFill>
      </fill>
    </dxf>
    <dxf>
      <fill>
        <patternFill>
          <fgColor rgb="FF92D050"/>
          <bgColor rgb="FF92D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fgColor rgb="FF92D050"/>
          <bgColor theme="6" tint="0.59996337778862885"/>
        </patternFill>
      </fill>
    </dxf>
    <dxf>
      <fill>
        <patternFill>
          <fgColor theme="6"/>
        </patternFill>
      </fill>
    </dxf>
    <dxf>
      <fill>
        <patternFill>
          <bgColor theme="0" tint="-0.14996795556505021"/>
        </patternFill>
      </fill>
    </dxf>
    <dxf>
      <fill>
        <patternFill>
          <fgColor rgb="FFFFFF00"/>
          <bgColor rgb="FFFFFF00"/>
        </patternFill>
      </fill>
    </dxf>
    <dxf>
      <fill>
        <patternFill>
          <fgColor rgb="FFFFC000"/>
          <bgColor rgb="FFFFC000"/>
        </patternFill>
      </fill>
    </dxf>
    <dxf>
      <fill>
        <patternFill>
          <bgColor rgb="FFFF0000"/>
        </patternFill>
      </fill>
    </dxf>
    <dxf>
      <fill>
        <patternFill>
          <bgColor rgb="FF00B050"/>
        </patternFill>
      </fill>
    </dxf>
    <dxf>
      <fill>
        <patternFill>
          <fgColor rgb="FF92D050"/>
          <bgColor rgb="FF92D050"/>
        </patternFill>
      </fill>
    </dxf>
    <dxf>
      <fill>
        <patternFill>
          <fgColor rgb="FF92D050"/>
          <bgColor theme="6" tint="0.59996337778862885"/>
        </patternFill>
      </fill>
    </dxf>
    <dxf>
      <fill>
        <patternFill>
          <fgColor theme="6"/>
        </patternFill>
      </fill>
    </dxf>
    <dxf>
      <fill>
        <patternFill>
          <bgColor theme="0" tint="-0.14996795556505021"/>
        </patternFill>
      </fill>
    </dxf>
    <dxf>
      <fill>
        <patternFill>
          <fgColor rgb="FFFFFF00"/>
          <bgColor rgb="FFFFFF00"/>
        </patternFill>
      </fill>
    </dxf>
    <dxf>
      <fill>
        <patternFill>
          <fgColor rgb="FFFFC000"/>
          <bgColor rgb="FFFFC000"/>
        </patternFill>
      </fill>
    </dxf>
    <dxf>
      <fill>
        <patternFill>
          <bgColor rgb="FFFF0000"/>
        </patternFill>
      </fill>
    </dxf>
    <dxf>
      <fill>
        <patternFill>
          <bgColor rgb="FF00B050"/>
        </patternFill>
      </fill>
    </dxf>
    <dxf>
      <fill>
        <patternFill>
          <fgColor rgb="FF92D050"/>
          <bgColor rgb="FF92D050"/>
        </patternFill>
      </fill>
    </dxf>
    <dxf>
      <fill>
        <patternFill>
          <fgColor rgb="FF92D050"/>
          <bgColor theme="6" tint="0.59996337778862885"/>
        </patternFill>
      </fill>
    </dxf>
    <dxf>
      <fill>
        <patternFill>
          <fgColor theme="6"/>
        </patternFill>
      </fill>
    </dxf>
    <dxf>
      <fill>
        <patternFill>
          <bgColor theme="0" tint="-0.14996795556505021"/>
        </patternFill>
      </fill>
    </dxf>
    <dxf>
      <fill>
        <patternFill>
          <fgColor rgb="FFFFFF00"/>
          <bgColor rgb="FFFFFF00"/>
        </patternFill>
      </fill>
    </dxf>
    <dxf>
      <fill>
        <patternFill>
          <fgColor rgb="FFFFC000"/>
          <bgColor rgb="FFFFC000"/>
        </patternFill>
      </fill>
    </dxf>
    <dxf>
      <fill>
        <patternFill>
          <bgColor rgb="FFFF0000"/>
        </patternFill>
      </fill>
    </dxf>
    <dxf>
      <fill>
        <patternFill>
          <bgColor rgb="FF00B050"/>
        </patternFill>
      </fill>
    </dxf>
    <dxf>
      <fill>
        <patternFill>
          <fgColor rgb="FF92D050"/>
          <bgColor rgb="FF92D050"/>
        </patternFill>
      </fill>
    </dxf>
    <dxf>
      <fill>
        <patternFill>
          <fgColor rgb="FF92D050"/>
          <bgColor theme="6" tint="0.59996337778862885"/>
        </patternFill>
      </fill>
    </dxf>
    <dxf>
      <fill>
        <patternFill>
          <fgColor theme="6"/>
        </patternFill>
      </fill>
    </dxf>
    <dxf>
      <fill>
        <patternFill>
          <bgColor theme="0" tint="-0.14996795556505021"/>
        </patternFill>
      </fill>
    </dxf>
    <dxf>
      <fill>
        <patternFill>
          <fgColor rgb="FFFFFF00"/>
          <bgColor rgb="FFFFFF00"/>
        </patternFill>
      </fill>
    </dxf>
    <dxf>
      <fill>
        <patternFill>
          <fgColor rgb="FFFFC000"/>
          <bgColor rgb="FFFFC000"/>
        </patternFill>
      </fill>
    </dxf>
    <dxf>
      <fill>
        <patternFill>
          <bgColor rgb="FFFF0000"/>
        </patternFill>
      </fill>
    </dxf>
    <dxf>
      <fill>
        <patternFill>
          <bgColor rgb="FF00B050"/>
        </patternFill>
      </fill>
    </dxf>
    <dxf>
      <fill>
        <patternFill>
          <fgColor rgb="FF92D050"/>
          <bgColor rgb="FF92D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fgColor rgb="FF92D050"/>
          <bgColor theme="6" tint="0.59996337778862885"/>
        </patternFill>
      </fill>
    </dxf>
    <dxf>
      <fill>
        <patternFill>
          <fgColor theme="6"/>
        </patternFill>
      </fill>
    </dxf>
    <dxf>
      <fill>
        <patternFill>
          <bgColor theme="0" tint="-0.14996795556505021"/>
        </patternFill>
      </fill>
    </dxf>
    <dxf>
      <fill>
        <patternFill>
          <fgColor rgb="FFFFFF00"/>
          <bgColor rgb="FFFFFF00"/>
        </patternFill>
      </fill>
    </dxf>
    <dxf>
      <fill>
        <patternFill>
          <fgColor rgb="FFFFC000"/>
          <bgColor rgb="FFFFC000"/>
        </patternFill>
      </fill>
    </dxf>
    <dxf>
      <fill>
        <patternFill>
          <bgColor rgb="FFFF0000"/>
        </patternFill>
      </fill>
    </dxf>
    <dxf>
      <fill>
        <patternFill>
          <bgColor rgb="FF00B050"/>
        </patternFill>
      </fill>
    </dxf>
    <dxf>
      <fill>
        <patternFill>
          <fgColor rgb="FF92D050"/>
          <bgColor rgb="FF92D050"/>
        </patternFill>
      </fill>
    </dxf>
    <dxf>
      <fill>
        <patternFill>
          <fgColor rgb="FF92D050"/>
          <bgColor theme="6" tint="0.59996337778862885"/>
        </patternFill>
      </fill>
    </dxf>
    <dxf>
      <fill>
        <patternFill>
          <fgColor theme="6"/>
        </patternFill>
      </fill>
    </dxf>
    <dxf>
      <fill>
        <patternFill>
          <bgColor theme="0" tint="-0.14996795556505021"/>
        </patternFill>
      </fill>
    </dxf>
    <dxf>
      <fill>
        <patternFill>
          <fgColor rgb="FFFFFF00"/>
          <bgColor rgb="FFFFFF00"/>
        </patternFill>
      </fill>
    </dxf>
    <dxf>
      <fill>
        <patternFill>
          <fgColor rgb="FFFFC000"/>
          <bgColor rgb="FFFFC000"/>
        </patternFill>
      </fill>
    </dxf>
    <dxf>
      <fill>
        <patternFill>
          <bgColor rgb="FFFF0000"/>
        </patternFill>
      </fill>
    </dxf>
    <dxf>
      <fill>
        <patternFill>
          <bgColor rgb="FF00B050"/>
        </patternFill>
      </fill>
    </dxf>
    <dxf>
      <fill>
        <patternFill>
          <fgColor rgb="FF92D050"/>
          <bgColor rgb="FF92D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fgColor rgb="FF92D050"/>
          <bgColor theme="6" tint="0.59996337778862885"/>
        </patternFill>
      </fill>
    </dxf>
    <dxf>
      <fill>
        <patternFill>
          <fgColor theme="6"/>
        </patternFill>
      </fill>
    </dxf>
    <dxf>
      <fill>
        <patternFill>
          <bgColor theme="0" tint="-0.14996795556505021"/>
        </patternFill>
      </fill>
    </dxf>
    <dxf>
      <fill>
        <patternFill>
          <fgColor rgb="FFFFFF00"/>
          <bgColor rgb="FFFFFF00"/>
        </patternFill>
      </fill>
    </dxf>
    <dxf>
      <fill>
        <patternFill>
          <fgColor rgb="FFFFC000"/>
          <bgColor rgb="FFFFC000"/>
        </patternFill>
      </fill>
    </dxf>
    <dxf>
      <fill>
        <patternFill>
          <bgColor rgb="FFFF0000"/>
        </patternFill>
      </fill>
    </dxf>
    <dxf>
      <fill>
        <patternFill>
          <bgColor rgb="FF00B050"/>
        </patternFill>
      </fill>
    </dxf>
    <dxf>
      <fill>
        <patternFill>
          <fgColor rgb="FF92D050"/>
          <bgColor rgb="FF92D050"/>
        </patternFill>
      </fill>
    </dxf>
    <dxf>
      <fill>
        <patternFill>
          <fgColor rgb="FF92D050"/>
          <bgColor theme="6" tint="0.59996337778862885"/>
        </patternFill>
      </fill>
    </dxf>
    <dxf>
      <fill>
        <patternFill>
          <fgColor theme="6"/>
        </patternFill>
      </fill>
    </dxf>
    <dxf>
      <fill>
        <patternFill>
          <bgColor theme="0" tint="-0.14996795556505021"/>
        </patternFill>
      </fill>
    </dxf>
    <dxf>
      <fill>
        <patternFill>
          <fgColor rgb="FFFFFF00"/>
          <bgColor rgb="FFFFFF00"/>
        </patternFill>
      </fill>
    </dxf>
    <dxf>
      <fill>
        <patternFill>
          <fgColor rgb="FFFFC000"/>
          <bgColor rgb="FFFFC000"/>
        </patternFill>
      </fill>
    </dxf>
    <dxf>
      <fill>
        <patternFill>
          <bgColor rgb="FFFF0000"/>
        </patternFill>
      </fill>
    </dxf>
    <dxf>
      <fill>
        <patternFill>
          <bgColor rgb="FF00B050"/>
        </patternFill>
      </fill>
    </dxf>
    <dxf>
      <fill>
        <patternFill>
          <fgColor rgb="FF92D050"/>
          <bgColor rgb="FF92D050"/>
        </patternFill>
      </fill>
    </dxf>
    <dxf>
      <fill>
        <patternFill>
          <fgColor rgb="FF92D050"/>
          <bgColor theme="6" tint="0.59996337778862885"/>
        </patternFill>
      </fill>
    </dxf>
    <dxf>
      <fill>
        <patternFill>
          <fgColor theme="6"/>
        </patternFill>
      </fill>
    </dxf>
    <dxf>
      <fill>
        <patternFill>
          <bgColor theme="0" tint="-0.14996795556505021"/>
        </patternFill>
      </fill>
    </dxf>
    <dxf>
      <fill>
        <patternFill>
          <fgColor rgb="FFFFFF00"/>
          <bgColor rgb="FFFFFF00"/>
        </patternFill>
      </fill>
    </dxf>
    <dxf>
      <fill>
        <patternFill>
          <fgColor rgb="FFFFC000"/>
          <bgColor rgb="FFFFC000"/>
        </patternFill>
      </fill>
    </dxf>
    <dxf>
      <fill>
        <patternFill>
          <bgColor rgb="FFFF0000"/>
        </patternFill>
      </fill>
    </dxf>
    <dxf>
      <fill>
        <patternFill>
          <bgColor rgb="FF00B050"/>
        </patternFill>
      </fill>
    </dxf>
    <dxf>
      <fill>
        <patternFill>
          <fgColor rgb="FF92D050"/>
          <bgColor rgb="FF92D050"/>
        </patternFill>
      </fill>
    </dxf>
    <dxf>
      <fill>
        <patternFill>
          <fgColor rgb="FF92D050"/>
          <bgColor theme="6" tint="0.59996337778862885"/>
        </patternFill>
      </fill>
    </dxf>
    <dxf>
      <fill>
        <patternFill>
          <fgColor theme="6"/>
        </patternFill>
      </fill>
    </dxf>
    <dxf>
      <fill>
        <patternFill>
          <bgColor theme="0" tint="-0.14996795556505021"/>
        </patternFill>
      </fill>
    </dxf>
    <dxf>
      <fill>
        <patternFill>
          <fgColor rgb="FFFFFF00"/>
          <bgColor rgb="FFFFFF00"/>
        </patternFill>
      </fill>
    </dxf>
    <dxf>
      <fill>
        <patternFill>
          <fgColor rgb="FFFFC000"/>
          <bgColor rgb="FFFFC000"/>
        </patternFill>
      </fill>
    </dxf>
    <dxf>
      <fill>
        <patternFill>
          <bgColor rgb="FFFF0000"/>
        </patternFill>
      </fill>
    </dxf>
    <dxf>
      <fill>
        <patternFill>
          <bgColor rgb="FF00B050"/>
        </patternFill>
      </fill>
    </dxf>
    <dxf>
      <fill>
        <patternFill>
          <fgColor rgb="FF92D050"/>
          <bgColor rgb="FF92D050"/>
        </patternFill>
      </fill>
    </dxf>
    <dxf>
      <fill>
        <patternFill>
          <fgColor rgb="FF92D050"/>
          <bgColor theme="6" tint="0.59996337778862885"/>
        </patternFill>
      </fill>
    </dxf>
    <dxf>
      <fill>
        <patternFill>
          <fgColor theme="6"/>
        </patternFill>
      </fill>
    </dxf>
    <dxf>
      <fill>
        <patternFill>
          <bgColor theme="0" tint="-0.14996795556505021"/>
        </patternFill>
      </fill>
    </dxf>
    <dxf>
      <fill>
        <patternFill>
          <fgColor rgb="FFFFFF00"/>
          <bgColor rgb="FFFFFF00"/>
        </patternFill>
      </fill>
    </dxf>
    <dxf>
      <fill>
        <patternFill>
          <fgColor rgb="FFFFC000"/>
          <bgColor rgb="FFFFC000"/>
        </patternFill>
      </fill>
    </dxf>
    <dxf>
      <fill>
        <patternFill>
          <bgColor rgb="FFFF0000"/>
        </patternFill>
      </fill>
    </dxf>
    <dxf>
      <fill>
        <patternFill>
          <bgColor rgb="FF00B050"/>
        </patternFill>
      </fill>
    </dxf>
    <dxf>
      <fill>
        <patternFill>
          <fgColor rgb="FF92D050"/>
          <bgColor rgb="FF92D050"/>
        </patternFill>
      </fill>
    </dxf>
    <dxf>
      <fill>
        <patternFill>
          <fgColor rgb="FF92D050"/>
          <bgColor theme="6" tint="0.59996337778862885"/>
        </patternFill>
      </fill>
    </dxf>
    <dxf>
      <fill>
        <patternFill>
          <fgColor theme="6"/>
        </patternFill>
      </fill>
    </dxf>
    <dxf>
      <fill>
        <patternFill>
          <bgColor theme="0" tint="-0.14996795556505021"/>
        </patternFill>
      </fill>
    </dxf>
    <dxf>
      <fill>
        <patternFill>
          <fgColor rgb="FFFFFF00"/>
          <bgColor rgb="FFFFFF00"/>
        </patternFill>
      </fill>
    </dxf>
    <dxf>
      <fill>
        <patternFill>
          <fgColor rgb="FFFFC000"/>
          <bgColor rgb="FFFFC000"/>
        </patternFill>
      </fill>
    </dxf>
    <dxf>
      <fill>
        <patternFill>
          <bgColor rgb="FFFF0000"/>
        </patternFill>
      </fill>
    </dxf>
    <dxf>
      <fill>
        <patternFill>
          <bgColor rgb="FF00B050"/>
        </patternFill>
      </fill>
    </dxf>
    <dxf>
      <fill>
        <patternFill>
          <fgColor rgb="FF92D050"/>
          <bgColor rgb="FF92D05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fgColor rgb="FF92D050"/>
          <bgColor theme="6" tint="0.59996337778862885"/>
        </patternFill>
      </fill>
    </dxf>
    <dxf>
      <fill>
        <patternFill>
          <fgColor theme="6"/>
        </patternFill>
      </fill>
    </dxf>
    <dxf>
      <fill>
        <patternFill>
          <bgColor theme="0" tint="-0.14996795556505021"/>
        </patternFill>
      </fill>
    </dxf>
    <dxf>
      <fill>
        <patternFill>
          <fgColor rgb="FFFFFF00"/>
          <bgColor rgb="FFFFFF00"/>
        </patternFill>
      </fill>
    </dxf>
    <dxf>
      <fill>
        <patternFill>
          <fgColor rgb="FFFFC000"/>
          <bgColor rgb="FFFFC000"/>
        </patternFill>
      </fill>
    </dxf>
    <dxf>
      <fill>
        <patternFill>
          <bgColor rgb="FFFF0000"/>
        </patternFill>
      </fill>
    </dxf>
    <dxf>
      <fill>
        <patternFill>
          <bgColor rgb="FF00B050"/>
        </patternFill>
      </fill>
    </dxf>
    <dxf>
      <fill>
        <patternFill>
          <fgColor rgb="FF92D050"/>
          <bgColor rgb="FF92D050"/>
        </patternFill>
      </fill>
    </dxf>
    <dxf>
      <fill>
        <patternFill>
          <fgColor rgb="FF92D050"/>
          <bgColor theme="6" tint="0.59996337778862885"/>
        </patternFill>
      </fill>
    </dxf>
    <dxf>
      <fill>
        <patternFill>
          <fgColor theme="6"/>
        </patternFill>
      </fill>
    </dxf>
    <dxf>
      <fill>
        <patternFill>
          <bgColor theme="0" tint="-0.14996795556505021"/>
        </patternFill>
      </fill>
    </dxf>
    <dxf>
      <fill>
        <patternFill>
          <fgColor rgb="FFFFFF00"/>
          <bgColor rgb="FFFFFF00"/>
        </patternFill>
      </fill>
    </dxf>
    <dxf>
      <fill>
        <patternFill>
          <fgColor rgb="FFFFC000"/>
          <bgColor rgb="FFFFC000"/>
        </patternFill>
      </fill>
    </dxf>
    <dxf>
      <fill>
        <patternFill>
          <bgColor rgb="FFFF0000"/>
        </patternFill>
      </fill>
    </dxf>
    <dxf>
      <fill>
        <patternFill>
          <bgColor rgb="FF00B050"/>
        </patternFill>
      </fill>
    </dxf>
    <dxf>
      <fill>
        <patternFill>
          <fgColor rgb="FF92D050"/>
          <bgColor rgb="FF92D050"/>
        </patternFill>
      </fill>
    </dxf>
    <dxf>
      <fill>
        <patternFill>
          <fgColor rgb="FF92D050"/>
          <bgColor theme="6" tint="0.59996337778862885"/>
        </patternFill>
      </fill>
    </dxf>
    <dxf>
      <fill>
        <patternFill>
          <fgColor theme="6"/>
        </patternFill>
      </fill>
    </dxf>
    <dxf>
      <fill>
        <patternFill>
          <bgColor theme="0" tint="-0.14996795556505021"/>
        </patternFill>
      </fill>
    </dxf>
    <dxf>
      <fill>
        <patternFill>
          <fgColor rgb="FFFFFF00"/>
          <bgColor rgb="FFFFFF00"/>
        </patternFill>
      </fill>
    </dxf>
    <dxf>
      <fill>
        <patternFill>
          <fgColor rgb="FFFFC000"/>
          <bgColor rgb="FFFFC000"/>
        </patternFill>
      </fill>
    </dxf>
    <dxf>
      <fill>
        <patternFill>
          <bgColor rgb="FFFF0000"/>
        </patternFill>
      </fill>
    </dxf>
    <dxf>
      <fill>
        <patternFill>
          <bgColor rgb="FF00B050"/>
        </patternFill>
      </fill>
    </dxf>
    <dxf>
      <fill>
        <patternFill>
          <fgColor rgb="FF92D050"/>
          <bgColor rgb="FF92D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fgColor rgb="FF92D050"/>
          <bgColor theme="6" tint="0.59996337778862885"/>
        </patternFill>
      </fill>
    </dxf>
    <dxf>
      <fill>
        <patternFill>
          <fgColor theme="6"/>
        </patternFill>
      </fill>
    </dxf>
    <dxf>
      <fill>
        <patternFill>
          <bgColor theme="0" tint="-0.14996795556505021"/>
        </patternFill>
      </fill>
    </dxf>
    <dxf>
      <fill>
        <patternFill>
          <fgColor rgb="FFFFFF00"/>
          <bgColor rgb="FFFFFF00"/>
        </patternFill>
      </fill>
    </dxf>
    <dxf>
      <fill>
        <patternFill>
          <fgColor rgb="FFFFC000"/>
          <bgColor rgb="FFFFC000"/>
        </patternFill>
      </fill>
    </dxf>
    <dxf>
      <fill>
        <patternFill>
          <bgColor rgb="FFFF0000"/>
        </patternFill>
      </fill>
    </dxf>
    <dxf>
      <fill>
        <patternFill>
          <bgColor rgb="FF00B050"/>
        </patternFill>
      </fill>
    </dxf>
    <dxf>
      <fill>
        <patternFill>
          <fgColor rgb="FF92D050"/>
          <bgColor rgb="FF92D050"/>
        </patternFill>
      </fill>
    </dxf>
    <dxf>
      <fill>
        <patternFill>
          <fgColor rgb="FF92D050"/>
          <bgColor theme="6" tint="0.59996337778862885"/>
        </patternFill>
      </fill>
    </dxf>
    <dxf>
      <fill>
        <patternFill>
          <fgColor theme="6"/>
        </patternFill>
      </fill>
    </dxf>
    <dxf>
      <fill>
        <patternFill>
          <bgColor theme="0" tint="-0.14996795556505021"/>
        </patternFill>
      </fill>
    </dxf>
    <dxf>
      <fill>
        <patternFill>
          <fgColor rgb="FFFFFF00"/>
          <bgColor rgb="FFFFFF00"/>
        </patternFill>
      </fill>
    </dxf>
    <dxf>
      <fill>
        <patternFill>
          <fgColor rgb="FFFFC000"/>
          <bgColor rgb="FFFFC000"/>
        </patternFill>
      </fill>
    </dxf>
    <dxf>
      <fill>
        <patternFill>
          <bgColor rgb="FFFF0000"/>
        </patternFill>
      </fill>
    </dxf>
    <dxf>
      <fill>
        <patternFill>
          <bgColor rgb="FF00B050"/>
        </patternFill>
      </fill>
    </dxf>
    <dxf>
      <fill>
        <patternFill>
          <fgColor rgb="FF92D050"/>
          <bgColor rgb="FF92D050"/>
        </patternFill>
      </fill>
    </dxf>
    <dxf>
      <fill>
        <patternFill>
          <fgColor rgb="FF92D050"/>
          <bgColor theme="6" tint="0.59996337778862885"/>
        </patternFill>
      </fill>
    </dxf>
    <dxf>
      <fill>
        <patternFill>
          <fgColor theme="6"/>
        </patternFill>
      </fill>
    </dxf>
    <dxf>
      <fill>
        <patternFill>
          <bgColor theme="0" tint="-0.14996795556505021"/>
        </patternFill>
      </fill>
    </dxf>
    <dxf>
      <fill>
        <patternFill>
          <fgColor rgb="FFFFFF00"/>
          <bgColor rgb="FFFFFF00"/>
        </patternFill>
      </fill>
    </dxf>
    <dxf>
      <fill>
        <patternFill>
          <fgColor rgb="FFFFC000"/>
          <bgColor rgb="FFFFC000"/>
        </patternFill>
      </fill>
    </dxf>
    <dxf>
      <fill>
        <patternFill>
          <bgColor rgb="FFFF0000"/>
        </patternFill>
      </fill>
    </dxf>
    <dxf>
      <fill>
        <patternFill>
          <bgColor rgb="FF00B050"/>
        </patternFill>
      </fill>
    </dxf>
    <dxf>
      <fill>
        <patternFill>
          <fgColor rgb="FF92D050"/>
          <bgColor rgb="FF92D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fgColor rgb="FF92D050"/>
          <bgColor theme="6" tint="0.59996337778862885"/>
        </patternFill>
      </fill>
    </dxf>
    <dxf>
      <fill>
        <patternFill>
          <fgColor theme="6"/>
        </patternFill>
      </fill>
    </dxf>
    <dxf>
      <fill>
        <patternFill>
          <bgColor theme="0" tint="-0.14996795556505021"/>
        </patternFill>
      </fill>
    </dxf>
    <dxf>
      <fill>
        <patternFill>
          <fgColor rgb="FFFFFF00"/>
          <bgColor rgb="FFFFFF00"/>
        </patternFill>
      </fill>
    </dxf>
    <dxf>
      <fill>
        <patternFill>
          <fgColor rgb="FFFFC000"/>
          <bgColor rgb="FFFFC000"/>
        </patternFill>
      </fill>
    </dxf>
    <dxf>
      <fill>
        <patternFill>
          <bgColor rgb="FFFF0000"/>
        </patternFill>
      </fill>
    </dxf>
    <dxf>
      <fill>
        <patternFill>
          <bgColor rgb="FF00B050"/>
        </patternFill>
      </fill>
    </dxf>
    <dxf>
      <fill>
        <patternFill>
          <fgColor rgb="FF92D050"/>
          <bgColor rgb="FF92D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fgColor rgb="FF92D050"/>
          <bgColor theme="6" tint="0.59996337778862885"/>
        </patternFill>
      </fill>
    </dxf>
    <dxf>
      <fill>
        <patternFill>
          <fgColor theme="6"/>
        </patternFill>
      </fill>
    </dxf>
    <dxf>
      <fill>
        <patternFill>
          <bgColor theme="0" tint="-0.14996795556505021"/>
        </patternFill>
      </fill>
    </dxf>
    <dxf>
      <fill>
        <patternFill>
          <fgColor rgb="FFFFFF00"/>
          <bgColor rgb="FFFFFF00"/>
        </patternFill>
      </fill>
    </dxf>
    <dxf>
      <fill>
        <patternFill>
          <fgColor rgb="FFFFC000"/>
          <bgColor rgb="FFFFC000"/>
        </patternFill>
      </fill>
    </dxf>
    <dxf>
      <fill>
        <patternFill>
          <bgColor rgb="FFFF0000"/>
        </patternFill>
      </fill>
    </dxf>
    <dxf>
      <fill>
        <patternFill>
          <bgColor rgb="FF00B050"/>
        </patternFill>
      </fill>
    </dxf>
    <dxf>
      <fill>
        <patternFill>
          <fgColor rgb="FF92D050"/>
          <bgColor rgb="FF92D050"/>
        </patternFill>
      </fill>
    </dxf>
    <dxf>
      <fill>
        <patternFill>
          <fgColor rgb="FF92D050"/>
          <bgColor theme="6" tint="0.59996337778862885"/>
        </patternFill>
      </fill>
    </dxf>
    <dxf>
      <fill>
        <patternFill>
          <fgColor theme="6"/>
        </patternFill>
      </fill>
    </dxf>
    <dxf>
      <fill>
        <patternFill>
          <bgColor theme="0" tint="-0.14996795556505021"/>
        </patternFill>
      </fill>
    </dxf>
    <dxf>
      <fill>
        <patternFill>
          <fgColor rgb="FFFFFF00"/>
          <bgColor rgb="FFFFFF00"/>
        </patternFill>
      </fill>
    </dxf>
    <dxf>
      <fill>
        <patternFill>
          <fgColor rgb="FFFFC000"/>
          <bgColor rgb="FFFFC000"/>
        </patternFill>
      </fill>
    </dxf>
    <dxf>
      <fill>
        <patternFill>
          <bgColor rgb="FFFF0000"/>
        </patternFill>
      </fill>
    </dxf>
    <dxf>
      <fill>
        <patternFill>
          <bgColor rgb="FF00B050"/>
        </patternFill>
      </fill>
    </dxf>
    <dxf>
      <fill>
        <patternFill>
          <fgColor rgb="FF92D050"/>
          <bgColor rgb="FF92D050"/>
        </patternFill>
      </fill>
    </dxf>
    <dxf>
      <fill>
        <patternFill>
          <fgColor rgb="FF92D050"/>
          <bgColor theme="6" tint="0.59996337778862885"/>
        </patternFill>
      </fill>
    </dxf>
    <dxf>
      <fill>
        <patternFill>
          <fgColor theme="6"/>
        </patternFill>
      </fill>
    </dxf>
    <dxf>
      <fill>
        <patternFill>
          <bgColor theme="0" tint="-0.14996795556505021"/>
        </patternFill>
      </fill>
    </dxf>
    <dxf>
      <fill>
        <patternFill>
          <fgColor rgb="FFFFFF00"/>
          <bgColor rgb="FFFFFF00"/>
        </patternFill>
      </fill>
    </dxf>
    <dxf>
      <fill>
        <patternFill>
          <fgColor rgb="FFFFC000"/>
          <bgColor rgb="FFFFC000"/>
        </patternFill>
      </fill>
    </dxf>
    <dxf>
      <fill>
        <patternFill>
          <bgColor rgb="FFFF0000"/>
        </patternFill>
      </fill>
    </dxf>
    <dxf>
      <fill>
        <patternFill>
          <bgColor rgb="FF00B050"/>
        </patternFill>
      </fill>
    </dxf>
    <dxf>
      <fill>
        <patternFill>
          <fgColor rgb="FF92D050"/>
          <bgColor rgb="FF92D050"/>
        </patternFill>
      </fill>
    </dxf>
    <dxf>
      <fill>
        <patternFill>
          <fgColor rgb="FF92D050"/>
          <bgColor theme="6" tint="0.59996337778862885"/>
        </patternFill>
      </fill>
    </dxf>
    <dxf>
      <fill>
        <patternFill>
          <fgColor theme="6"/>
        </patternFill>
      </fill>
    </dxf>
    <dxf>
      <fill>
        <patternFill>
          <bgColor theme="0" tint="-0.14996795556505021"/>
        </patternFill>
      </fill>
    </dxf>
    <dxf>
      <fill>
        <patternFill>
          <fgColor rgb="FFFFFF00"/>
          <bgColor rgb="FFFFFF00"/>
        </patternFill>
      </fill>
    </dxf>
    <dxf>
      <fill>
        <patternFill>
          <fgColor rgb="FFFFC000"/>
          <bgColor rgb="FFFFC000"/>
        </patternFill>
      </fill>
    </dxf>
    <dxf>
      <fill>
        <patternFill>
          <bgColor rgb="FFFF0000"/>
        </patternFill>
      </fill>
    </dxf>
    <dxf>
      <fill>
        <patternFill>
          <bgColor rgb="FF00B050"/>
        </patternFill>
      </fill>
    </dxf>
    <dxf>
      <fill>
        <patternFill>
          <fgColor rgb="FF92D050"/>
          <bgColor rgb="FF92D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fgColor rgb="FF92D050"/>
          <bgColor theme="6" tint="0.59996337778862885"/>
        </patternFill>
      </fill>
    </dxf>
    <dxf>
      <fill>
        <patternFill>
          <fgColor theme="6"/>
        </patternFill>
      </fill>
    </dxf>
    <dxf>
      <fill>
        <patternFill>
          <bgColor theme="0" tint="-0.14996795556505021"/>
        </patternFill>
      </fill>
    </dxf>
    <dxf>
      <fill>
        <patternFill>
          <fgColor rgb="FFFFFF00"/>
          <bgColor rgb="FFFFFF00"/>
        </patternFill>
      </fill>
    </dxf>
    <dxf>
      <fill>
        <patternFill>
          <fgColor rgb="FFFFC000"/>
          <bgColor rgb="FFFFC000"/>
        </patternFill>
      </fill>
    </dxf>
    <dxf>
      <fill>
        <patternFill>
          <bgColor rgb="FFFF0000"/>
        </patternFill>
      </fill>
    </dxf>
    <dxf>
      <fill>
        <patternFill>
          <bgColor rgb="FF00B050"/>
        </patternFill>
      </fill>
    </dxf>
    <dxf>
      <fill>
        <patternFill>
          <fgColor rgb="FF92D050"/>
          <bgColor rgb="FF92D050"/>
        </patternFill>
      </fill>
    </dxf>
    <dxf>
      <fill>
        <patternFill>
          <fgColor rgb="FF92D050"/>
          <bgColor theme="6" tint="0.59996337778862885"/>
        </patternFill>
      </fill>
    </dxf>
    <dxf>
      <fill>
        <patternFill>
          <fgColor theme="6"/>
        </patternFill>
      </fill>
    </dxf>
    <dxf>
      <fill>
        <patternFill>
          <bgColor theme="0" tint="-0.14996795556505021"/>
        </patternFill>
      </fill>
    </dxf>
    <dxf>
      <fill>
        <patternFill>
          <fgColor rgb="FFFFFF00"/>
          <bgColor rgb="FFFFFF00"/>
        </patternFill>
      </fill>
    </dxf>
    <dxf>
      <fill>
        <patternFill>
          <fgColor rgb="FFFFC000"/>
          <bgColor rgb="FFFFC000"/>
        </patternFill>
      </fill>
    </dxf>
    <dxf>
      <fill>
        <patternFill>
          <bgColor rgb="FFFF0000"/>
        </patternFill>
      </fill>
    </dxf>
    <dxf>
      <fill>
        <patternFill>
          <bgColor rgb="FF00B050"/>
        </patternFill>
      </fill>
    </dxf>
    <dxf>
      <fill>
        <patternFill>
          <fgColor rgb="FF92D050"/>
          <bgColor rgb="FF92D050"/>
        </patternFill>
      </fill>
    </dxf>
    <dxf>
      <fill>
        <patternFill>
          <fgColor rgb="FF92D050"/>
          <bgColor theme="6" tint="0.59996337778862885"/>
        </patternFill>
      </fill>
    </dxf>
    <dxf>
      <fill>
        <patternFill>
          <fgColor theme="6"/>
        </patternFill>
      </fill>
    </dxf>
    <dxf>
      <fill>
        <patternFill>
          <bgColor theme="0" tint="-0.14996795556505021"/>
        </patternFill>
      </fill>
    </dxf>
    <dxf>
      <fill>
        <patternFill>
          <fgColor rgb="FFFFFF00"/>
          <bgColor rgb="FFFFFF00"/>
        </patternFill>
      </fill>
    </dxf>
    <dxf>
      <fill>
        <patternFill>
          <fgColor rgb="FFFFC000"/>
          <bgColor rgb="FFFFC000"/>
        </patternFill>
      </fill>
    </dxf>
    <dxf>
      <fill>
        <patternFill>
          <bgColor rgb="FFFF0000"/>
        </patternFill>
      </fill>
    </dxf>
    <dxf>
      <fill>
        <patternFill>
          <bgColor rgb="FF00B050"/>
        </patternFill>
      </fill>
    </dxf>
    <dxf>
      <fill>
        <patternFill>
          <fgColor rgb="FF92D050"/>
          <bgColor rgb="FF92D050"/>
        </patternFill>
      </fill>
    </dxf>
    <dxf>
      <fill>
        <patternFill>
          <fgColor rgb="FF92D050"/>
          <bgColor theme="6" tint="0.59996337778862885"/>
        </patternFill>
      </fill>
    </dxf>
    <dxf>
      <fill>
        <patternFill>
          <fgColor theme="6"/>
        </patternFill>
      </fill>
    </dxf>
    <dxf>
      <fill>
        <patternFill>
          <bgColor theme="0" tint="-0.14996795556505021"/>
        </patternFill>
      </fill>
    </dxf>
    <dxf>
      <fill>
        <patternFill>
          <fgColor rgb="FFFFFF00"/>
          <bgColor rgb="FFFFFF00"/>
        </patternFill>
      </fill>
    </dxf>
    <dxf>
      <fill>
        <patternFill>
          <fgColor rgb="FFFFC000"/>
          <bgColor rgb="FFFFC000"/>
        </patternFill>
      </fill>
    </dxf>
    <dxf>
      <fill>
        <patternFill>
          <bgColor rgb="FFFF0000"/>
        </patternFill>
      </fill>
    </dxf>
    <dxf>
      <fill>
        <patternFill>
          <bgColor rgb="FF00B050"/>
        </patternFill>
      </fill>
    </dxf>
    <dxf>
      <fill>
        <patternFill>
          <fgColor rgb="FF92D050"/>
          <bgColor rgb="FF92D050"/>
        </patternFill>
      </fill>
    </dxf>
    <dxf>
      <fill>
        <patternFill>
          <fgColor rgb="FF92D050"/>
          <bgColor theme="6" tint="0.59996337778862885"/>
        </patternFill>
      </fill>
    </dxf>
    <dxf>
      <fill>
        <patternFill>
          <fgColor theme="6"/>
        </patternFill>
      </fill>
    </dxf>
    <dxf>
      <fill>
        <patternFill>
          <bgColor theme="0" tint="-0.14996795556505021"/>
        </patternFill>
      </fill>
    </dxf>
    <dxf>
      <fill>
        <patternFill>
          <fgColor rgb="FFFFFF00"/>
          <bgColor rgb="FFFFFF00"/>
        </patternFill>
      </fill>
    </dxf>
    <dxf>
      <fill>
        <patternFill>
          <fgColor rgb="FFFFC000"/>
          <bgColor rgb="FFFFC000"/>
        </patternFill>
      </fill>
    </dxf>
    <dxf>
      <fill>
        <patternFill>
          <bgColor rgb="FFFF0000"/>
        </patternFill>
      </fill>
    </dxf>
    <dxf>
      <fill>
        <patternFill>
          <bgColor rgb="FF00B050"/>
        </patternFill>
      </fill>
    </dxf>
    <dxf>
      <fill>
        <patternFill>
          <fgColor rgb="FF92D050"/>
          <bgColor rgb="FF92D050"/>
        </patternFill>
      </fill>
    </dxf>
    <dxf>
      <fill>
        <patternFill>
          <fgColor rgb="FF92D050"/>
          <bgColor theme="6" tint="0.59996337778862885"/>
        </patternFill>
      </fill>
    </dxf>
    <dxf>
      <fill>
        <patternFill>
          <fgColor theme="6"/>
        </patternFill>
      </fill>
    </dxf>
    <dxf>
      <fill>
        <patternFill>
          <bgColor theme="0" tint="-0.14996795556505021"/>
        </patternFill>
      </fill>
    </dxf>
    <dxf>
      <fill>
        <patternFill>
          <fgColor rgb="FFFFFF00"/>
          <bgColor rgb="FFFFFF00"/>
        </patternFill>
      </fill>
    </dxf>
    <dxf>
      <fill>
        <patternFill>
          <fgColor rgb="FFFFC000"/>
          <bgColor rgb="FFFFC000"/>
        </patternFill>
      </fill>
    </dxf>
    <dxf>
      <fill>
        <patternFill>
          <bgColor rgb="FFFF0000"/>
        </patternFill>
      </fill>
    </dxf>
    <dxf>
      <fill>
        <patternFill>
          <bgColor rgb="FF00B050"/>
        </patternFill>
      </fill>
    </dxf>
    <dxf>
      <fill>
        <patternFill>
          <fgColor rgb="FF92D050"/>
          <bgColor rgb="FF92D050"/>
        </patternFill>
      </fill>
    </dxf>
    <dxf>
      <fill>
        <patternFill>
          <fgColor rgb="FF92D050"/>
          <bgColor theme="6" tint="0.59996337778862885"/>
        </patternFill>
      </fill>
    </dxf>
    <dxf>
      <fill>
        <patternFill>
          <fgColor theme="6"/>
        </patternFill>
      </fill>
    </dxf>
    <dxf>
      <fill>
        <patternFill>
          <bgColor theme="0" tint="-0.14996795556505021"/>
        </patternFill>
      </fill>
    </dxf>
    <dxf>
      <fill>
        <patternFill>
          <fgColor rgb="FFFFFF00"/>
          <bgColor rgb="FFFFFF00"/>
        </patternFill>
      </fill>
    </dxf>
    <dxf>
      <fill>
        <patternFill>
          <fgColor rgb="FFFFC000"/>
          <bgColor rgb="FFFFC000"/>
        </patternFill>
      </fill>
    </dxf>
    <dxf>
      <fill>
        <patternFill>
          <bgColor rgb="FFFF0000"/>
        </patternFill>
      </fill>
    </dxf>
    <dxf>
      <fill>
        <patternFill>
          <bgColor rgb="FF00B050"/>
        </patternFill>
      </fill>
    </dxf>
    <dxf>
      <fill>
        <patternFill>
          <fgColor rgb="FF92D050"/>
          <bgColor rgb="FF92D050"/>
        </patternFill>
      </fill>
    </dxf>
    <dxf>
      <fill>
        <patternFill>
          <fgColor rgb="FF92D050"/>
          <bgColor theme="6" tint="0.59996337778862885"/>
        </patternFill>
      </fill>
    </dxf>
    <dxf>
      <fill>
        <patternFill>
          <fgColor theme="6"/>
        </patternFill>
      </fill>
    </dxf>
    <dxf>
      <fill>
        <patternFill>
          <bgColor theme="0" tint="-0.14996795556505021"/>
        </patternFill>
      </fill>
    </dxf>
    <dxf>
      <fill>
        <patternFill>
          <fgColor rgb="FFFFFF00"/>
          <bgColor rgb="FFFFFF00"/>
        </patternFill>
      </fill>
    </dxf>
    <dxf>
      <fill>
        <patternFill>
          <fgColor rgb="FFFFC000"/>
          <bgColor rgb="FFFFC000"/>
        </patternFill>
      </fill>
    </dxf>
    <dxf>
      <fill>
        <patternFill>
          <bgColor rgb="FFFF0000"/>
        </patternFill>
      </fill>
    </dxf>
    <dxf>
      <fill>
        <patternFill>
          <bgColor rgb="FF00B050"/>
        </patternFill>
      </fill>
    </dxf>
    <dxf>
      <fill>
        <patternFill>
          <fgColor rgb="FF92D050"/>
          <bgColor rgb="FF92D050"/>
        </patternFill>
      </fill>
    </dxf>
    <dxf>
      <fill>
        <patternFill>
          <fgColor rgb="FF92D050"/>
          <bgColor theme="6" tint="0.59996337778862885"/>
        </patternFill>
      </fill>
    </dxf>
    <dxf>
      <fill>
        <patternFill>
          <fgColor theme="6"/>
        </patternFill>
      </fill>
    </dxf>
    <dxf>
      <fill>
        <patternFill>
          <bgColor theme="0" tint="-0.14996795556505021"/>
        </patternFill>
      </fill>
    </dxf>
    <dxf>
      <fill>
        <patternFill>
          <fgColor rgb="FFFFFF00"/>
          <bgColor rgb="FFFFFF00"/>
        </patternFill>
      </fill>
    </dxf>
    <dxf>
      <fill>
        <patternFill>
          <fgColor rgb="FFFFC000"/>
          <bgColor rgb="FFFFC000"/>
        </patternFill>
      </fill>
    </dxf>
    <dxf>
      <fill>
        <patternFill>
          <bgColor rgb="FFFF0000"/>
        </patternFill>
      </fill>
    </dxf>
    <dxf>
      <fill>
        <patternFill>
          <bgColor rgb="FF00B050"/>
        </patternFill>
      </fill>
    </dxf>
    <dxf>
      <fill>
        <patternFill>
          <fgColor rgb="FF92D050"/>
          <bgColor rgb="FF92D050"/>
        </patternFill>
      </fill>
    </dxf>
    <dxf>
      <fill>
        <patternFill>
          <fgColor rgb="FF92D050"/>
          <bgColor theme="6" tint="0.59996337778862885"/>
        </patternFill>
      </fill>
    </dxf>
    <dxf>
      <fill>
        <patternFill>
          <fgColor theme="6"/>
        </patternFill>
      </fill>
    </dxf>
    <dxf>
      <fill>
        <patternFill>
          <bgColor theme="0" tint="-0.14996795556505021"/>
        </patternFill>
      </fill>
    </dxf>
    <dxf>
      <fill>
        <patternFill>
          <fgColor rgb="FFFFFF00"/>
          <bgColor rgb="FFFFFF00"/>
        </patternFill>
      </fill>
    </dxf>
    <dxf>
      <fill>
        <patternFill>
          <fgColor rgb="FFFFC000"/>
          <bgColor rgb="FFFFC000"/>
        </patternFill>
      </fill>
    </dxf>
    <dxf>
      <fill>
        <patternFill>
          <bgColor rgb="FFFF0000"/>
        </patternFill>
      </fill>
    </dxf>
    <dxf>
      <fill>
        <patternFill>
          <bgColor rgb="FF00B050"/>
        </patternFill>
      </fill>
    </dxf>
    <dxf>
      <fill>
        <patternFill>
          <fgColor rgb="FF92D050"/>
          <bgColor rgb="FF92D050"/>
        </patternFill>
      </fill>
    </dxf>
    <dxf>
      <fill>
        <patternFill>
          <fgColor rgb="FF92D050"/>
          <bgColor theme="6" tint="0.59996337778862885"/>
        </patternFill>
      </fill>
    </dxf>
    <dxf>
      <fill>
        <patternFill>
          <fgColor theme="6"/>
        </patternFill>
      </fill>
    </dxf>
    <dxf>
      <fill>
        <patternFill>
          <bgColor theme="0" tint="-0.14996795556505021"/>
        </patternFill>
      </fill>
    </dxf>
    <dxf>
      <fill>
        <patternFill>
          <fgColor rgb="FFFFFF00"/>
          <bgColor rgb="FFFFFF00"/>
        </patternFill>
      </fill>
    </dxf>
    <dxf>
      <fill>
        <patternFill>
          <fgColor rgb="FFFFC000"/>
          <bgColor rgb="FFFFC000"/>
        </patternFill>
      </fill>
    </dxf>
    <dxf>
      <fill>
        <patternFill>
          <bgColor rgb="FFFF0000"/>
        </patternFill>
      </fill>
    </dxf>
    <dxf>
      <fill>
        <patternFill>
          <bgColor rgb="FF00B050"/>
        </patternFill>
      </fill>
    </dxf>
    <dxf>
      <fill>
        <patternFill>
          <fgColor rgb="FF92D050"/>
          <bgColor rgb="FF92D050"/>
        </patternFill>
      </fill>
    </dxf>
    <dxf>
      <fill>
        <patternFill>
          <fgColor rgb="FF92D050"/>
          <bgColor theme="6" tint="0.59996337778862885"/>
        </patternFill>
      </fill>
    </dxf>
    <dxf>
      <fill>
        <patternFill>
          <fgColor theme="6"/>
        </patternFill>
      </fill>
    </dxf>
    <dxf>
      <fill>
        <patternFill>
          <bgColor theme="0" tint="-0.14996795556505021"/>
        </patternFill>
      </fill>
    </dxf>
    <dxf>
      <fill>
        <patternFill>
          <fgColor rgb="FFFFFF00"/>
          <bgColor rgb="FFFFFF00"/>
        </patternFill>
      </fill>
    </dxf>
    <dxf>
      <fill>
        <patternFill>
          <fgColor rgb="FFFFC000"/>
          <bgColor rgb="FFFFC000"/>
        </patternFill>
      </fill>
    </dxf>
    <dxf>
      <fill>
        <patternFill>
          <bgColor rgb="FFFF0000"/>
        </patternFill>
      </fill>
    </dxf>
    <dxf>
      <fill>
        <patternFill>
          <bgColor rgb="FF00B050"/>
        </patternFill>
      </fill>
    </dxf>
    <dxf>
      <fill>
        <patternFill>
          <fgColor rgb="FF92D050"/>
          <bgColor rgb="FF92D050"/>
        </patternFill>
      </fill>
    </dxf>
    <dxf>
      <fill>
        <patternFill>
          <fgColor rgb="FF92D050"/>
          <bgColor theme="6" tint="0.59996337778862885"/>
        </patternFill>
      </fill>
    </dxf>
    <dxf>
      <fill>
        <patternFill>
          <fgColor theme="6"/>
        </patternFill>
      </fill>
    </dxf>
    <dxf>
      <fill>
        <patternFill>
          <bgColor theme="0" tint="-0.14996795556505021"/>
        </patternFill>
      </fill>
    </dxf>
    <dxf>
      <fill>
        <patternFill>
          <fgColor rgb="FFFFFF00"/>
          <bgColor rgb="FFFFFF00"/>
        </patternFill>
      </fill>
    </dxf>
    <dxf>
      <fill>
        <patternFill>
          <fgColor rgb="FFFFC000"/>
          <bgColor rgb="FFFFC000"/>
        </patternFill>
      </fill>
    </dxf>
    <dxf>
      <fill>
        <patternFill>
          <bgColor rgb="FFFF0000"/>
        </patternFill>
      </fill>
    </dxf>
    <dxf>
      <fill>
        <patternFill>
          <bgColor rgb="FF00B050"/>
        </patternFill>
      </fill>
    </dxf>
    <dxf>
      <fill>
        <patternFill>
          <fgColor rgb="FF92D050"/>
          <bgColor rgb="FF92D050"/>
        </patternFill>
      </fill>
    </dxf>
    <dxf>
      <fill>
        <patternFill>
          <fgColor rgb="FF92D050"/>
          <bgColor theme="6" tint="0.59996337778862885"/>
        </patternFill>
      </fill>
    </dxf>
    <dxf>
      <fill>
        <patternFill>
          <fgColor theme="6"/>
        </patternFill>
      </fill>
    </dxf>
    <dxf>
      <fill>
        <patternFill>
          <bgColor theme="0" tint="-0.14996795556505021"/>
        </patternFill>
      </fill>
    </dxf>
    <dxf>
      <fill>
        <patternFill>
          <fgColor rgb="FFFFFF00"/>
          <bgColor rgb="FFFFFF00"/>
        </patternFill>
      </fill>
    </dxf>
    <dxf>
      <fill>
        <patternFill>
          <fgColor rgb="FFFFC000"/>
          <bgColor rgb="FFFFC000"/>
        </patternFill>
      </fill>
    </dxf>
    <dxf>
      <fill>
        <patternFill>
          <bgColor rgb="FFFF0000"/>
        </patternFill>
      </fill>
    </dxf>
    <dxf>
      <fill>
        <patternFill>
          <bgColor rgb="FF00B050"/>
        </patternFill>
      </fill>
    </dxf>
    <dxf>
      <fill>
        <patternFill>
          <fgColor rgb="FF92D050"/>
          <bgColor rgb="FF92D050"/>
        </patternFill>
      </fill>
    </dxf>
    <dxf>
      <fill>
        <patternFill>
          <fgColor rgb="FF92D050"/>
          <bgColor theme="6" tint="0.59996337778862885"/>
        </patternFill>
      </fill>
    </dxf>
    <dxf>
      <fill>
        <patternFill>
          <fgColor theme="6"/>
        </patternFill>
      </fill>
    </dxf>
    <dxf>
      <fill>
        <patternFill>
          <bgColor theme="0" tint="-0.14996795556505021"/>
        </patternFill>
      </fill>
    </dxf>
    <dxf>
      <fill>
        <patternFill>
          <fgColor rgb="FFFFFF00"/>
          <bgColor rgb="FFFFFF00"/>
        </patternFill>
      </fill>
    </dxf>
    <dxf>
      <fill>
        <patternFill>
          <fgColor rgb="FFFFC000"/>
          <bgColor rgb="FFFFC000"/>
        </patternFill>
      </fill>
    </dxf>
    <dxf>
      <fill>
        <patternFill>
          <bgColor rgb="FFFF0000"/>
        </patternFill>
      </fill>
    </dxf>
    <dxf>
      <fill>
        <patternFill>
          <bgColor rgb="FF00B050"/>
        </patternFill>
      </fill>
    </dxf>
    <dxf>
      <fill>
        <patternFill>
          <fgColor rgb="FF92D050"/>
          <bgColor rgb="FF92D050"/>
        </patternFill>
      </fill>
    </dxf>
    <dxf>
      <fill>
        <patternFill>
          <fgColor rgb="FF92D050"/>
          <bgColor theme="6" tint="0.59996337778862885"/>
        </patternFill>
      </fill>
    </dxf>
    <dxf>
      <fill>
        <patternFill>
          <fgColor theme="6"/>
        </patternFill>
      </fill>
    </dxf>
    <dxf>
      <fill>
        <patternFill>
          <bgColor theme="0" tint="-0.14996795556505021"/>
        </patternFill>
      </fill>
    </dxf>
    <dxf>
      <fill>
        <patternFill>
          <fgColor rgb="FFFFFF00"/>
          <bgColor rgb="FFFFFF00"/>
        </patternFill>
      </fill>
    </dxf>
    <dxf>
      <fill>
        <patternFill>
          <fgColor rgb="FFFFC000"/>
          <bgColor rgb="FFFFC000"/>
        </patternFill>
      </fill>
    </dxf>
    <dxf>
      <fill>
        <patternFill>
          <bgColor rgb="FFFF0000"/>
        </patternFill>
      </fill>
    </dxf>
    <dxf>
      <fill>
        <patternFill>
          <bgColor rgb="FF00B050"/>
        </patternFill>
      </fill>
    </dxf>
    <dxf>
      <fill>
        <patternFill>
          <fgColor rgb="FF92D050"/>
          <bgColor rgb="FF92D050"/>
        </patternFill>
      </fill>
    </dxf>
    <dxf>
      <fill>
        <patternFill>
          <fgColor rgb="FF92D050"/>
          <bgColor theme="6" tint="0.59996337778862885"/>
        </patternFill>
      </fill>
    </dxf>
    <dxf>
      <fill>
        <patternFill>
          <fgColor theme="6"/>
        </patternFill>
      </fill>
    </dxf>
    <dxf>
      <fill>
        <patternFill>
          <bgColor theme="0" tint="-0.14996795556505021"/>
        </patternFill>
      </fill>
    </dxf>
    <dxf>
      <fill>
        <patternFill>
          <fgColor rgb="FFFFFF00"/>
          <bgColor rgb="FFFFFF00"/>
        </patternFill>
      </fill>
    </dxf>
    <dxf>
      <fill>
        <patternFill>
          <fgColor rgb="FFFFC000"/>
          <bgColor rgb="FFFFC000"/>
        </patternFill>
      </fill>
    </dxf>
    <dxf>
      <fill>
        <patternFill>
          <bgColor rgb="FFFF0000"/>
        </patternFill>
      </fill>
    </dxf>
    <dxf>
      <fill>
        <patternFill>
          <bgColor rgb="FF00B050"/>
        </patternFill>
      </fill>
    </dxf>
    <dxf>
      <fill>
        <patternFill>
          <fgColor rgb="FF92D050"/>
          <bgColor rgb="FF92D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fgColor rgb="FF92D050"/>
          <bgColor theme="6" tint="0.59996337778862885"/>
        </patternFill>
      </fill>
    </dxf>
    <dxf>
      <fill>
        <patternFill>
          <fgColor theme="6"/>
        </patternFill>
      </fill>
    </dxf>
    <dxf>
      <fill>
        <patternFill>
          <bgColor theme="0" tint="-0.14996795556505021"/>
        </patternFill>
      </fill>
    </dxf>
    <dxf>
      <fill>
        <patternFill>
          <fgColor rgb="FFFFFF00"/>
          <bgColor rgb="FFFFFF00"/>
        </patternFill>
      </fill>
    </dxf>
    <dxf>
      <fill>
        <patternFill>
          <fgColor rgb="FFFFC000"/>
          <bgColor rgb="FFFFC000"/>
        </patternFill>
      </fill>
    </dxf>
    <dxf>
      <fill>
        <patternFill>
          <bgColor rgb="FFFF0000"/>
        </patternFill>
      </fill>
    </dxf>
    <dxf>
      <fill>
        <patternFill>
          <bgColor rgb="FF00B050"/>
        </patternFill>
      </fill>
    </dxf>
    <dxf>
      <fill>
        <patternFill>
          <fgColor rgb="FF92D050"/>
          <bgColor rgb="FF92D050"/>
        </patternFill>
      </fill>
    </dxf>
    <dxf>
      <fill>
        <patternFill>
          <fgColor rgb="FF92D050"/>
          <bgColor theme="6" tint="0.59996337778862885"/>
        </patternFill>
      </fill>
    </dxf>
    <dxf>
      <fill>
        <patternFill>
          <fgColor theme="6"/>
        </patternFill>
      </fill>
    </dxf>
    <dxf>
      <fill>
        <patternFill>
          <bgColor theme="0" tint="-0.14996795556505021"/>
        </patternFill>
      </fill>
    </dxf>
    <dxf>
      <fill>
        <patternFill>
          <fgColor rgb="FFFFFF00"/>
          <bgColor rgb="FFFFFF00"/>
        </patternFill>
      </fill>
    </dxf>
    <dxf>
      <fill>
        <patternFill>
          <fgColor rgb="FFFFC000"/>
          <bgColor rgb="FFFFC000"/>
        </patternFill>
      </fill>
    </dxf>
    <dxf>
      <fill>
        <patternFill>
          <bgColor rgb="FFFF0000"/>
        </patternFill>
      </fill>
    </dxf>
    <dxf>
      <fill>
        <patternFill>
          <bgColor rgb="FF00B050"/>
        </patternFill>
      </fill>
    </dxf>
    <dxf>
      <fill>
        <patternFill>
          <fgColor rgb="FF92D050"/>
          <bgColor rgb="FF92D050"/>
        </patternFill>
      </fill>
    </dxf>
    <dxf>
      <fill>
        <patternFill>
          <fgColor rgb="FF92D050"/>
          <bgColor theme="6" tint="0.59996337778862885"/>
        </patternFill>
      </fill>
    </dxf>
    <dxf>
      <fill>
        <patternFill>
          <fgColor theme="6"/>
        </patternFill>
      </fill>
    </dxf>
    <dxf>
      <fill>
        <patternFill>
          <bgColor theme="0" tint="-0.14996795556505021"/>
        </patternFill>
      </fill>
    </dxf>
    <dxf>
      <fill>
        <patternFill>
          <fgColor rgb="FFFFFF00"/>
          <bgColor rgb="FFFFFF00"/>
        </patternFill>
      </fill>
    </dxf>
    <dxf>
      <fill>
        <patternFill>
          <fgColor rgb="FFFFC000"/>
          <bgColor rgb="FFFFC000"/>
        </patternFill>
      </fill>
    </dxf>
    <dxf>
      <fill>
        <patternFill>
          <bgColor rgb="FFFF0000"/>
        </patternFill>
      </fill>
    </dxf>
    <dxf>
      <fill>
        <patternFill>
          <bgColor rgb="FF00B050"/>
        </patternFill>
      </fill>
    </dxf>
    <dxf>
      <fill>
        <patternFill>
          <fgColor rgb="FF92D050"/>
          <bgColor rgb="FF92D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fgColor rgb="FF92D050"/>
          <bgColor theme="6" tint="0.59996337778862885"/>
        </patternFill>
      </fill>
    </dxf>
    <dxf>
      <fill>
        <patternFill>
          <fgColor theme="6"/>
        </patternFill>
      </fill>
    </dxf>
    <dxf>
      <fill>
        <patternFill>
          <bgColor theme="0" tint="-0.14996795556505021"/>
        </patternFill>
      </fill>
    </dxf>
    <dxf>
      <fill>
        <patternFill>
          <fgColor rgb="FFFFFF00"/>
          <bgColor rgb="FFFFFF00"/>
        </patternFill>
      </fill>
    </dxf>
    <dxf>
      <fill>
        <patternFill>
          <fgColor rgb="FFFFC000"/>
          <bgColor rgb="FFFFC000"/>
        </patternFill>
      </fill>
    </dxf>
    <dxf>
      <fill>
        <patternFill>
          <bgColor rgb="FFFF0000"/>
        </patternFill>
      </fill>
    </dxf>
    <dxf>
      <fill>
        <patternFill>
          <bgColor rgb="FF00B050"/>
        </patternFill>
      </fill>
    </dxf>
    <dxf>
      <fill>
        <patternFill>
          <fgColor rgb="FF92D050"/>
          <bgColor rgb="FF92D050"/>
        </patternFill>
      </fill>
    </dxf>
    <dxf>
      <fill>
        <patternFill>
          <fgColor rgb="FF92D050"/>
          <bgColor theme="6" tint="0.59996337778862885"/>
        </patternFill>
      </fill>
    </dxf>
    <dxf>
      <fill>
        <patternFill>
          <fgColor theme="6"/>
        </patternFill>
      </fill>
    </dxf>
    <dxf>
      <fill>
        <patternFill>
          <bgColor theme="0" tint="-0.14996795556505021"/>
        </patternFill>
      </fill>
    </dxf>
    <dxf>
      <fill>
        <patternFill>
          <fgColor rgb="FFFFFF00"/>
          <bgColor rgb="FFFFFF00"/>
        </patternFill>
      </fill>
    </dxf>
    <dxf>
      <fill>
        <patternFill>
          <fgColor rgb="FFFFC000"/>
          <bgColor rgb="FFFFC000"/>
        </patternFill>
      </fill>
    </dxf>
    <dxf>
      <fill>
        <patternFill>
          <bgColor rgb="FFFF0000"/>
        </patternFill>
      </fill>
    </dxf>
    <dxf>
      <fill>
        <patternFill>
          <bgColor rgb="FF00B050"/>
        </patternFill>
      </fill>
    </dxf>
    <dxf>
      <fill>
        <patternFill>
          <fgColor rgb="FF92D050"/>
          <bgColor rgb="FF92D050"/>
        </patternFill>
      </fill>
    </dxf>
    <dxf>
      <fill>
        <patternFill>
          <fgColor rgb="FF92D050"/>
          <bgColor theme="6" tint="0.59996337778862885"/>
        </patternFill>
      </fill>
    </dxf>
    <dxf>
      <fill>
        <patternFill>
          <fgColor theme="6"/>
        </patternFill>
      </fill>
    </dxf>
    <dxf>
      <fill>
        <patternFill>
          <bgColor theme="0" tint="-0.14996795556505021"/>
        </patternFill>
      </fill>
    </dxf>
    <dxf>
      <fill>
        <patternFill>
          <fgColor rgb="FFFFFF00"/>
          <bgColor rgb="FFFFFF00"/>
        </patternFill>
      </fill>
    </dxf>
    <dxf>
      <fill>
        <patternFill>
          <fgColor rgb="FFFFC000"/>
          <bgColor rgb="FFFFC000"/>
        </patternFill>
      </fill>
    </dxf>
    <dxf>
      <fill>
        <patternFill>
          <bgColor rgb="FFFF0000"/>
        </patternFill>
      </fill>
    </dxf>
    <dxf>
      <fill>
        <patternFill>
          <bgColor rgb="FF00B050"/>
        </patternFill>
      </fill>
    </dxf>
    <dxf>
      <fill>
        <patternFill>
          <fgColor rgb="FF92D050"/>
          <bgColor rgb="FF92D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fgColor rgb="FF92D050"/>
          <bgColor theme="6" tint="0.59996337778862885"/>
        </patternFill>
      </fill>
    </dxf>
    <dxf>
      <fill>
        <patternFill>
          <fgColor theme="6"/>
        </patternFill>
      </fill>
    </dxf>
    <dxf>
      <fill>
        <patternFill>
          <bgColor theme="0" tint="-0.14996795556505021"/>
        </patternFill>
      </fill>
    </dxf>
    <dxf>
      <fill>
        <patternFill>
          <fgColor rgb="FFFFFF00"/>
          <bgColor rgb="FFFFFF00"/>
        </patternFill>
      </fill>
    </dxf>
    <dxf>
      <fill>
        <patternFill>
          <fgColor rgb="FFFFC000"/>
          <bgColor rgb="FFFFC000"/>
        </patternFill>
      </fill>
    </dxf>
    <dxf>
      <fill>
        <patternFill>
          <bgColor rgb="FFFF0000"/>
        </patternFill>
      </fill>
    </dxf>
    <dxf>
      <fill>
        <patternFill>
          <bgColor rgb="FF00B050"/>
        </patternFill>
      </fill>
    </dxf>
    <dxf>
      <fill>
        <patternFill>
          <fgColor rgb="FF92D050"/>
          <bgColor rgb="FF92D050"/>
        </patternFill>
      </fill>
    </dxf>
    <dxf>
      <fill>
        <patternFill>
          <fgColor rgb="FF92D050"/>
          <bgColor theme="6" tint="0.59996337778862885"/>
        </patternFill>
      </fill>
    </dxf>
    <dxf>
      <fill>
        <patternFill>
          <fgColor theme="6"/>
        </patternFill>
      </fill>
    </dxf>
    <dxf>
      <fill>
        <patternFill>
          <bgColor rgb="FF00B050"/>
        </patternFill>
      </fill>
    </dxf>
    <dxf>
      <fill>
        <patternFill>
          <fgColor rgb="FFFFC000"/>
          <bgColor rgb="FFFFC000"/>
        </patternFill>
      </fill>
    </dxf>
    <dxf>
      <fill>
        <patternFill>
          <fgColor rgb="FFFFFF00"/>
          <bgColor rgb="FFFFFF00"/>
        </patternFill>
      </fill>
    </dxf>
    <dxf>
      <fill>
        <patternFill>
          <bgColor rgb="FFFF0000"/>
        </patternFill>
      </fill>
    </dxf>
    <dxf>
      <fill>
        <patternFill>
          <fgColor rgb="FF92D050"/>
          <bgColor rgb="FF92D050"/>
        </patternFill>
      </fill>
    </dxf>
    <dxf>
      <fill>
        <patternFill>
          <fgColor rgb="FF92D050"/>
          <bgColor theme="6" tint="0.59996337778862885"/>
        </patternFill>
      </fill>
    </dxf>
    <dxf>
      <fill>
        <patternFill>
          <fgColor theme="6"/>
        </patternFill>
      </fill>
    </dxf>
    <dxf>
      <fill>
        <patternFill>
          <bgColor theme="0" tint="-0.14996795556505021"/>
        </patternFill>
      </fill>
    </dxf>
    <dxf>
      <fill>
        <patternFill>
          <fgColor rgb="FFFFFF00"/>
          <bgColor rgb="FFFFFF00"/>
        </patternFill>
      </fill>
    </dxf>
    <dxf>
      <fill>
        <patternFill>
          <fgColor rgb="FFFFC000"/>
          <bgColor rgb="FFFFC000"/>
        </patternFill>
      </fill>
    </dxf>
    <dxf>
      <fill>
        <patternFill>
          <bgColor rgb="FFFF0000"/>
        </patternFill>
      </fill>
    </dxf>
    <dxf>
      <fill>
        <patternFill>
          <bgColor rgb="FF00B050"/>
        </patternFill>
      </fill>
    </dxf>
    <dxf>
      <fill>
        <patternFill>
          <fgColor rgb="FF92D050"/>
          <bgColor rgb="FF92D050"/>
        </patternFill>
      </fill>
    </dxf>
    <dxf>
      <fill>
        <patternFill>
          <fgColor rgb="FF92D050"/>
          <bgColor theme="6" tint="0.59996337778862885"/>
        </patternFill>
      </fill>
    </dxf>
    <dxf>
      <fill>
        <patternFill>
          <fgColor theme="6"/>
        </patternFill>
      </fill>
    </dxf>
    <dxf>
      <fill>
        <patternFill>
          <bgColor theme="0" tint="-0.14996795556505021"/>
        </patternFill>
      </fill>
    </dxf>
    <dxf>
      <fill>
        <patternFill>
          <fgColor rgb="FFFFFF00"/>
          <bgColor rgb="FFFFFF00"/>
        </patternFill>
      </fill>
    </dxf>
    <dxf>
      <fill>
        <patternFill>
          <fgColor rgb="FFFFC000"/>
          <bgColor rgb="FFFFC000"/>
        </patternFill>
      </fill>
    </dxf>
    <dxf>
      <fill>
        <patternFill>
          <bgColor rgb="FFFF0000"/>
        </patternFill>
      </fill>
    </dxf>
    <dxf>
      <fill>
        <patternFill>
          <bgColor rgb="FF00B050"/>
        </patternFill>
      </fill>
    </dxf>
    <dxf>
      <fill>
        <patternFill>
          <fgColor rgb="FF92D050"/>
          <bgColor rgb="FF92D050"/>
        </patternFill>
      </fill>
    </dxf>
    <dxf>
      <fill>
        <patternFill>
          <fgColor rgb="FF92D050"/>
          <bgColor theme="6" tint="0.59996337778862885"/>
        </patternFill>
      </fill>
    </dxf>
    <dxf>
      <fill>
        <patternFill>
          <fgColor theme="6"/>
        </patternFill>
      </fill>
    </dxf>
    <dxf>
      <fill>
        <patternFill>
          <bgColor theme="0" tint="-0.14996795556505021"/>
        </patternFill>
      </fill>
    </dxf>
    <dxf>
      <fill>
        <patternFill>
          <fgColor rgb="FFFFFF00"/>
          <bgColor rgb="FFFFFF00"/>
        </patternFill>
      </fill>
    </dxf>
    <dxf>
      <fill>
        <patternFill>
          <fgColor rgb="FFFFC000"/>
          <bgColor rgb="FFFFC000"/>
        </patternFill>
      </fill>
    </dxf>
    <dxf>
      <fill>
        <patternFill>
          <bgColor rgb="FFFF0000"/>
        </patternFill>
      </fill>
    </dxf>
    <dxf>
      <fill>
        <patternFill>
          <bgColor rgb="FF00B050"/>
        </patternFill>
      </fill>
    </dxf>
    <dxf>
      <fill>
        <patternFill>
          <fgColor rgb="FF92D050"/>
          <bgColor rgb="FF92D050"/>
        </patternFill>
      </fill>
    </dxf>
    <dxf>
      <fill>
        <patternFill>
          <fgColor rgb="FF92D050"/>
          <bgColor theme="6" tint="0.59996337778862885"/>
        </patternFill>
      </fill>
    </dxf>
    <dxf>
      <fill>
        <patternFill>
          <fgColor theme="6"/>
        </patternFill>
      </fill>
    </dxf>
    <dxf>
      <fill>
        <patternFill>
          <bgColor theme="0" tint="-0.14996795556505021"/>
        </patternFill>
      </fill>
    </dxf>
    <dxf>
      <fill>
        <patternFill>
          <fgColor rgb="FFFFFF00"/>
          <bgColor rgb="FFFFFF00"/>
        </patternFill>
      </fill>
    </dxf>
    <dxf>
      <fill>
        <patternFill>
          <fgColor rgb="FFFFC000"/>
          <bgColor rgb="FFFFC000"/>
        </patternFill>
      </fill>
    </dxf>
    <dxf>
      <fill>
        <patternFill>
          <bgColor rgb="FFFF0000"/>
        </patternFill>
      </fill>
    </dxf>
    <dxf>
      <fill>
        <patternFill>
          <bgColor rgb="FF00B050"/>
        </patternFill>
      </fill>
    </dxf>
    <dxf>
      <fill>
        <patternFill>
          <fgColor rgb="FF92D050"/>
          <bgColor rgb="FF92D050"/>
        </patternFill>
      </fill>
    </dxf>
    <dxf>
      <fill>
        <patternFill>
          <fgColor rgb="FF92D050"/>
          <bgColor theme="6" tint="0.59996337778862885"/>
        </patternFill>
      </fill>
    </dxf>
    <dxf>
      <fill>
        <patternFill>
          <fgColor theme="6"/>
        </patternFill>
      </fill>
    </dxf>
    <dxf>
      <fill>
        <patternFill>
          <bgColor theme="0" tint="-0.14996795556505021"/>
        </patternFill>
      </fill>
    </dxf>
    <dxf>
      <fill>
        <patternFill>
          <fgColor rgb="FFFFFF00"/>
          <bgColor rgb="FFFFFF00"/>
        </patternFill>
      </fill>
    </dxf>
    <dxf>
      <fill>
        <patternFill>
          <fgColor rgb="FFFFC000"/>
          <bgColor rgb="FFFFC000"/>
        </patternFill>
      </fill>
    </dxf>
    <dxf>
      <fill>
        <patternFill>
          <bgColor rgb="FFFF0000"/>
        </patternFill>
      </fill>
    </dxf>
    <dxf>
      <fill>
        <patternFill>
          <bgColor rgb="FF00B050"/>
        </patternFill>
      </fill>
    </dxf>
    <dxf>
      <fill>
        <patternFill>
          <fgColor rgb="FF92D050"/>
          <bgColor rgb="FF92D050"/>
        </patternFill>
      </fill>
    </dxf>
    <dxf>
      <fill>
        <patternFill>
          <fgColor rgb="FF92D050"/>
          <bgColor theme="6" tint="0.59996337778862885"/>
        </patternFill>
      </fill>
    </dxf>
    <dxf>
      <fill>
        <patternFill>
          <fgColor theme="6"/>
        </patternFill>
      </fill>
    </dxf>
    <dxf>
      <fill>
        <patternFill>
          <bgColor theme="0" tint="-0.14996795556505021"/>
        </patternFill>
      </fill>
    </dxf>
    <dxf>
      <fill>
        <patternFill>
          <fgColor rgb="FFFFFF00"/>
          <bgColor rgb="FFFFFF00"/>
        </patternFill>
      </fill>
    </dxf>
    <dxf>
      <fill>
        <patternFill>
          <fgColor rgb="FFFFC000"/>
          <bgColor rgb="FFFFC000"/>
        </patternFill>
      </fill>
    </dxf>
    <dxf>
      <fill>
        <patternFill>
          <bgColor rgb="FFFF0000"/>
        </patternFill>
      </fill>
    </dxf>
    <dxf>
      <fill>
        <patternFill>
          <bgColor rgb="FF00B050"/>
        </patternFill>
      </fill>
    </dxf>
    <dxf>
      <fill>
        <patternFill>
          <fgColor rgb="FF92D050"/>
          <bgColor rgb="FF92D05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fgColor rgb="FF92D050"/>
          <bgColor theme="6" tint="0.59996337778862885"/>
        </patternFill>
      </fill>
    </dxf>
    <dxf>
      <fill>
        <patternFill>
          <fgColor theme="6"/>
        </patternFill>
      </fill>
    </dxf>
    <dxf>
      <fill>
        <patternFill>
          <bgColor theme="0" tint="-0.14996795556505021"/>
        </patternFill>
      </fill>
    </dxf>
    <dxf>
      <fill>
        <patternFill>
          <fgColor rgb="FFFFFF00"/>
          <bgColor rgb="FFFFFF00"/>
        </patternFill>
      </fill>
    </dxf>
    <dxf>
      <fill>
        <patternFill>
          <fgColor rgb="FFFFC000"/>
          <bgColor rgb="FFFFC000"/>
        </patternFill>
      </fill>
    </dxf>
    <dxf>
      <fill>
        <patternFill>
          <bgColor rgb="FFFF0000"/>
        </patternFill>
      </fill>
    </dxf>
    <dxf>
      <fill>
        <patternFill>
          <bgColor rgb="FF00B050"/>
        </patternFill>
      </fill>
    </dxf>
    <dxf>
      <fill>
        <patternFill>
          <fgColor rgb="FF92D050"/>
          <bgColor rgb="FF92D050"/>
        </patternFill>
      </fill>
    </dxf>
    <dxf>
      <fill>
        <patternFill>
          <fgColor rgb="FF92D050"/>
          <bgColor theme="6" tint="0.59996337778862885"/>
        </patternFill>
      </fill>
    </dxf>
    <dxf>
      <fill>
        <patternFill>
          <fgColor theme="6"/>
        </patternFill>
      </fill>
    </dxf>
    <dxf>
      <fill>
        <patternFill>
          <bgColor theme="0" tint="-0.14996795556505021"/>
        </patternFill>
      </fill>
    </dxf>
    <dxf>
      <fill>
        <patternFill>
          <fgColor rgb="FFFFFF00"/>
          <bgColor rgb="FFFFFF00"/>
        </patternFill>
      </fill>
    </dxf>
    <dxf>
      <fill>
        <patternFill>
          <fgColor rgb="FFFFC000"/>
          <bgColor rgb="FFFFC000"/>
        </patternFill>
      </fill>
    </dxf>
    <dxf>
      <fill>
        <patternFill>
          <bgColor rgb="FFFF0000"/>
        </patternFill>
      </fill>
    </dxf>
    <dxf>
      <fill>
        <patternFill>
          <bgColor rgb="FF00B050"/>
        </patternFill>
      </fill>
    </dxf>
    <dxf>
      <fill>
        <patternFill>
          <fgColor rgb="FF92D050"/>
          <bgColor rgb="FF92D050"/>
        </patternFill>
      </fill>
    </dxf>
    <dxf>
      <fill>
        <patternFill>
          <fgColor rgb="FF92D050"/>
          <bgColor theme="6" tint="0.59996337778862885"/>
        </patternFill>
      </fill>
    </dxf>
    <dxf>
      <fill>
        <patternFill>
          <fgColor theme="6"/>
        </patternFill>
      </fill>
    </dxf>
    <dxf>
      <fill>
        <patternFill>
          <bgColor rgb="FF00B050"/>
        </patternFill>
      </fill>
    </dxf>
    <dxf>
      <fill>
        <patternFill>
          <fgColor rgb="FFFFC000"/>
          <bgColor rgb="FFFFC000"/>
        </patternFill>
      </fill>
    </dxf>
    <dxf>
      <fill>
        <patternFill>
          <fgColor rgb="FFFFFF00"/>
          <bgColor rgb="FFFFFF00"/>
        </patternFill>
      </fill>
    </dxf>
    <dxf>
      <fill>
        <patternFill>
          <bgColor rgb="FFFF0000"/>
        </patternFill>
      </fill>
    </dxf>
    <dxf>
      <fill>
        <patternFill>
          <fgColor rgb="FF92D050"/>
          <bgColor rgb="FF92D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fgColor rgb="FF92D050"/>
          <bgColor theme="6" tint="0.59996337778862885"/>
        </patternFill>
      </fill>
    </dxf>
    <dxf>
      <fill>
        <patternFill>
          <fgColor theme="6"/>
        </patternFill>
      </fill>
    </dxf>
    <dxf>
      <fill>
        <patternFill>
          <bgColor theme="0" tint="-0.14996795556505021"/>
        </patternFill>
      </fill>
    </dxf>
    <dxf>
      <fill>
        <patternFill>
          <fgColor rgb="FFFFFF00"/>
          <bgColor rgb="FFFFFF00"/>
        </patternFill>
      </fill>
    </dxf>
    <dxf>
      <fill>
        <patternFill>
          <fgColor rgb="FFFFC000"/>
          <bgColor rgb="FFFFC000"/>
        </patternFill>
      </fill>
    </dxf>
    <dxf>
      <fill>
        <patternFill>
          <bgColor rgb="FFFF0000"/>
        </patternFill>
      </fill>
    </dxf>
    <dxf>
      <fill>
        <patternFill>
          <bgColor rgb="FF00B050"/>
        </patternFill>
      </fill>
    </dxf>
    <dxf>
      <fill>
        <patternFill>
          <fgColor rgb="FF92D050"/>
          <bgColor rgb="FF92D050"/>
        </patternFill>
      </fill>
    </dxf>
    <dxf>
      <fill>
        <patternFill>
          <fgColor rgb="FF92D050"/>
          <bgColor theme="6" tint="0.59996337778862885"/>
        </patternFill>
      </fill>
    </dxf>
    <dxf>
      <fill>
        <patternFill>
          <fgColor theme="6"/>
        </patternFill>
      </fill>
    </dxf>
    <dxf>
      <fill>
        <patternFill>
          <bgColor theme="0" tint="-0.14996795556505021"/>
        </patternFill>
      </fill>
    </dxf>
    <dxf>
      <fill>
        <patternFill>
          <fgColor rgb="FFFFFF00"/>
          <bgColor rgb="FFFFFF00"/>
        </patternFill>
      </fill>
    </dxf>
    <dxf>
      <fill>
        <patternFill>
          <fgColor rgb="FFFFC000"/>
          <bgColor rgb="FFFFC000"/>
        </patternFill>
      </fill>
    </dxf>
    <dxf>
      <fill>
        <patternFill>
          <bgColor rgb="FFFF0000"/>
        </patternFill>
      </fill>
    </dxf>
    <dxf>
      <fill>
        <patternFill>
          <bgColor rgb="FF00B050"/>
        </patternFill>
      </fill>
    </dxf>
    <dxf>
      <fill>
        <patternFill>
          <fgColor rgb="FF92D050"/>
          <bgColor rgb="FF92D050"/>
        </patternFill>
      </fill>
    </dxf>
    <dxf>
      <fill>
        <patternFill>
          <fgColor rgb="FF92D050"/>
          <bgColor theme="6" tint="0.59996337778862885"/>
        </patternFill>
      </fill>
    </dxf>
    <dxf>
      <fill>
        <patternFill>
          <fgColor theme="6"/>
        </patternFill>
      </fill>
    </dxf>
    <dxf>
      <fill>
        <patternFill>
          <bgColor theme="0" tint="-0.14996795556505021"/>
        </patternFill>
      </fill>
    </dxf>
    <dxf>
      <fill>
        <patternFill>
          <fgColor rgb="FFFFFF00"/>
          <bgColor rgb="FFFFFF00"/>
        </patternFill>
      </fill>
    </dxf>
    <dxf>
      <fill>
        <patternFill>
          <fgColor rgb="FFFFC000"/>
          <bgColor rgb="FFFFC000"/>
        </patternFill>
      </fill>
    </dxf>
    <dxf>
      <fill>
        <patternFill>
          <bgColor rgb="FFFF0000"/>
        </patternFill>
      </fill>
    </dxf>
    <dxf>
      <fill>
        <patternFill>
          <bgColor rgb="FF00B050"/>
        </patternFill>
      </fill>
    </dxf>
    <dxf>
      <fill>
        <patternFill>
          <fgColor rgb="FF92D050"/>
          <bgColor rgb="FF92D050"/>
        </patternFill>
      </fill>
    </dxf>
    <dxf>
      <fill>
        <patternFill>
          <fgColor rgb="FF92D050"/>
          <bgColor theme="6" tint="0.59996337778862885"/>
        </patternFill>
      </fill>
    </dxf>
    <dxf>
      <fill>
        <patternFill>
          <fgColor theme="6"/>
        </patternFill>
      </fill>
    </dxf>
    <dxf>
      <fill>
        <patternFill>
          <bgColor theme="0" tint="-0.14996795556505021"/>
        </patternFill>
      </fill>
    </dxf>
    <dxf>
      <fill>
        <patternFill>
          <fgColor rgb="FFFFFF00"/>
          <bgColor rgb="FFFFFF00"/>
        </patternFill>
      </fill>
    </dxf>
    <dxf>
      <fill>
        <patternFill>
          <fgColor rgb="FFFFC000"/>
          <bgColor rgb="FFFFC000"/>
        </patternFill>
      </fill>
    </dxf>
    <dxf>
      <fill>
        <patternFill>
          <bgColor rgb="FFFF0000"/>
        </patternFill>
      </fill>
    </dxf>
    <dxf>
      <fill>
        <patternFill>
          <bgColor rgb="FF00B050"/>
        </patternFill>
      </fill>
    </dxf>
    <dxf>
      <fill>
        <patternFill>
          <fgColor rgb="FF92D050"/>
          <bgColor rgb="FF92D05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fgColor rgb="FF92D050"/>
          <bgColor rgb="FF92D050"/>
        </patternFill>
      </fill>
    </dxf>
    <dxf>
      <fill>
        <patternFill>
          <fgColor rgb="FF92D050"/>
          <bgColor rgb="FF92D050"/>
        </patternFill>
      </fill>
    </dxf>
    <dxf>
      <fill>
        <patternFill>
          <bgColor rgb="FF92D050"/>
        </patternFill>
      </fill>
    </dxf>
    <dxf>
      <fill>
        <patternFill>
          <bgColor rgb="FFFFFF00"/>
        </patternFill>
      </fill>
    </dxf>
    <dxf>
      <fill>
        <patternFill>
          <bgColor rgb="FFC00000"/>
        </patternFill>
      </fill>
    </dxf>
    <dxf>
      <fill>
        <patternFill>
          <bgColor rgb="FFFF0000"/>
        </patternFill>
      </fill>
    </dxf>
    <dxf>
      <fill>
        <patternFill>
          <bgColor rgb="FF92D050"/>
        </patternFill>
      </fill>
    </dxf>
    <dxf>
      <fill>
        <patternFill>
          <bgColor rgb="FFFFFF00"/>
        </patternFill>
      </fill>
    </dxf>
    <dxf>
      <fill>
        <patternFill>
          <bgColor rgb="FFC00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fgColor rgb="FF92D050"/>
          <bgColor theme="6" tint="0.59996337778862885"/>
        </patternFill>
      </fill>
    </dxf>
    <dxf>
      <fill>
        <patternFill>
          <fgColor theme="6"/>
        </patternFill>
      </fill>
    </dxf>
    <dxf>
      <fill>
        <patternFill>
          <bgColor theme="0" tint="-0.14996795556505021"/>
        </patternFill>
      </fill>
    </dxf>
    <dxf>
      <fill>
        <patternFill>
          <fgColor rgb="FFFFC000"/>
          <bgColor rgb="FFFFC000"/>
        </patternFill>
      </fill>
    </dxf>
    <dxf>
      <fill>
        <patternFill>
          <fgColor rgb="FFFFFF00"/>
          <bgColor rgb="FFFFFF00"/>
        </patternFill>
      </fill>
    </dxf>
    <dxf>
      <fill>
        <patternFill>
          <bgColor rgb="FFFF0000"/>
        </patternFill>
      </fill>
    </dxf>
    <dxf>
      <fill>
        <patternFill>
          <fgColor rgb="FF92D050"/>
          <bgColor rgb="FF92D050"/>
        </patternFill>
      </fill>
    </dxf>
    <dxf>
      <fill>
        <patternFill>
          <fgColor rgb="FF92D050"/>
          <bgColor theme="6" tint="0.59996337778862885"/>
        </patternFill>
      </fill>
    </dxf>
    <dxf>
      <fill>
        <patternFill>
          <fgColor theme="6"/>
        </patternFill>
      </fill>
    </dxf>
    <dxf>
      <fill>
        <patternFill>
          <bgColor theme="0" tint="-0.14996795556505021"/>
        </patternFill>
      </fill>
    </dxf>
    <dxf>
      <fill>
        <patternFill>
          <fgColor rgb="FFFFC000"/>
          <bgColor rgb="FFFFC000"/>
        </patternFill>
      </fill>
    </dxf>
    <dxf>
      <fill>
        <patternFill>
          <fgColor rgb="FFFFFF00"/>
          <bgColor rgb="FFFFFF00"/>
        </patternFill>
      </fill>
    </dxf>
    <dxf>
      <fill>
        <patternFill>
          <bgColor rgb="FFFF0000"/>
        </patternFill>
      </fill>
    </dxf>
    <dxf>
      <fill>
        <patternFill>
          <fgColor rgb="FF92D050"/>
          <bgColor rgb="FF92D050"/>
        </patternFill>
      </fill>
    </dxf>
    <dxf>
      <fill>
        <patternFill>
          <fgColor rgb="FF92D050"/>
          <bgColor theme="6" tint="0.59996337778862885"/>
        </patternFill>
      </fill>
    </dxf>
    <dxf>
      <fill>
        <patternFill>
          <fgColor theme="6"/>
        </patternFill>
      </fill>
    </dxf>
    <dxf>
      <fill>
        <patternFill>
          <bgColor rgb="FF00B050"/>
        </patternFill>
      </fill>
    </dxf>
    <dxf>
      <fill>
        <patternFill>
          <fgColor rgb="FFFFC000"/>
          <bgColor rgb="FFFFC000"/>
        </patternFill>
      </fill>
    </dxf>
    <dxf>
      <fill>
        <patternFill>
          <fgColor rgb="FFFFFF00"/>
          <bgColor rgb="FFFFFF00"/>
        </patternFill>
      </fill>
    </dxf>
    <dxf>
      <fill>
        <patternFill>
          <bgColor rgb="FFFF0000"/>
        </patternFill>
      </fill>
    </dxf>
    <dxf>
      <fill>
        <patternFill>
          <fgColor rgb="FF92D050"/>
          <bgColor rgb="FF92D050"/>
        </patternFill>
      </fill>
    </dxf>
    <dxf>
      <fill>
        <patternFill>
          <fgColor rgb="FF92D050"/>
          <bgColor theme="6" tint="0.59996337778862885"/>
        </patternFill>
      </fill>
    </dxf>
    <dxf>
      <fill>
        <patternFill>
          <fgColor theme="6"/>
        </patternFill>
      </fill>
    </dxf>
    <dxf>
      <fill>
        <patternFill>
          <bgColor theme="0" tint="-0.14996795556505021"/>
        </patternFill>
      </fill>
    </dxf>
    <dxf>
      <fill>
        <patternFill>
          <fgColor rgb="FFFFC000"/>
          <bgColor rgb="FFFFC000"/>
        </patternFill>
      </fill>
    </dxf>
    <dxf>
      <fill>
        <patternFill>
          <fgColor rgb="FFFFFF00"/>
          <bgColor rgb="FFFFFF00"/>
        </patternFill>
      </fill>
    </dxf>
    <dxf>
      <fill>
        <patternFill>
          <bgColor rgb="FFFF0000"/>
        </patternFill>
      </fill>
    </dxf>
    <dxf>
      <fill>
        <patternFill>
          <fgColor rgb="FF92D050"/>
          <bgColor rgb="FF92D050"/>
        </patternFill>
      </fill>
    </dxf>
    <dxf>
      <fill>
        <patternFill>
          <fgColor rgb="FF92D050"/>
          <bgColor rgb="FF92D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fgColor rgb="FF92D050"/>
          <bgColor theme="6" tint="0.59996337778862885"/>
        </patternFill>
      </fill>
    </dxf>
    <dxf>
      <fill>
        <patternFill>
          <fgColor theme="6"/>
        </patternFill>
      </fill>
    </dxf>
    <dxf>
      <fill>
        <patternFill>
          <bgColor theme="0" tint="-0.14996795556505021"/>
        </patternFill>
      </fill>
    </dxf>
    <dxf>
      <fill>
        <patternFill>
          <fgColor rgb="FFFFC000"/>
          <bgColor rgb="FFFFC000"/>
        </patternFill>
      </fill>
    </dxf>
    <dxf>
      <fill>
        <patternFill>
          <fgColor rgb="FFFFFF00"/>
          <bgColor rgb="FFFFFF00"/>
        </patternFill>
      </fill>
    </dxf>
    <dxf>
      <fill>
        <patternFill>
          <bgColor rgb="FFFF0000"/>
        </patternFill>
      </fill>
    </dxf>
    <dxf>
      <fill>
        <patternFill>
          <fgColor rgb="FF92D050"/>
          <bgColor rgb="FF92D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fgColor rgb="FF92D050"/>
          <bgColor theme="6" tint="0.59996337778862885"/>
        </patternFill>
      </fill>
    </dxf>
    <dxf>
      <fill>
        <patternFill>
          <fgColor theme="6"/>
        </patternFill>
      </fill>
    </dxf>
    <dxf>
      <fill>
        <patternFill>
          <bgColor theme="0" tint="-0.14996795556505021"/>
        </patternFill>
      </fill>
    </dxf>
    <dxf>
      <fill>
        <patternFill>
          <fgColor rgb="FFFFFF00"/>
          <bgColor rgb="FFFFFF00"/>
        </patternFill>
      </fill>
    </dxf>
    <dxf>
      <fill>
        <patternFill>
          <fgColor rgb="FFFFC000"/>
          <bgColor rgb="FFFFC000"/>
        </patternFill>
      </fill>
    </dxf>
    <dxf>
      <fill>
        <patternFill>
          <bgColor rgb="FFFF0000"/>
        </patternFill>
      </fill>
    </dxf>
    <dxf>
      <fill>
        <patternFill>
          <bgColor rgb="FF00B050"/>
        </patternFill>
      </fill>
    </dxf>
    <dxf>
      <fill>
        <patternFill>
          <fgColor rgb="FF92D050"/>
          <bgColor rgb="FF92D05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fgColor rgb="FF92D050"/>
          <bgColor theme="6" tint="0.59996337778862885"/>
        </patternFill>
      </fill>
    </dxf>
    <dxf>
      <fill>
        <patternFill>
          <fgColor theme="6"/>
        </patternFill>
      </fill>
    </dxf>
    <dxf>
      <fill>
        <patternFill>
          <bgColor theme="0" tint="-0.14996795556505021"/>
        </patternFill>
      </fill>
    </dxf>
    <dxf>
      <fill>
        <patternFill>
          <fgColor rgb="FFFFFF00"/>
          <bgColor rgb="FFFFFF00"/>
        </patternFill>
      </fill>
    </dxf>
    <dxf>
      <fill>
        <patternFill>
          <fgColor rgb="FFFFC000"/>
          <bgColor rgb="FFFFC000"/>
        </patternFill>
      </fill>
    </dxf>
    <dxf>
      <fill>
        <patternFill>
          <bgColor rgb="FFFF0000"/>
        </patternFill>
      </fill>
    </dxf>
    <dxf>
      <fill>
        <patternFill>
          <bgColor rgb="FF00B050"/>
        </patternFill>
      </fill>
    </dxf>
    <dxf>
      <fill>
        <patternFill>
          <fgColor rgb="FF92D050"/>
          <bgColor rgb="FF92D050"/>
        </patternFill>
      </fill>
    </dxf>
    <dxf>
      <fill>
        <patternFill>
          <fgColor rgb="FF92D050"/>
          <bgColor theme="6" tint="0.59996337778862885"/>
        </patternFill>
      </fill>
    </dxf>
    <dxf>
      <fill>
        <patternFill>
          <fgColor theme="6"/>
        </patternFill>
      </fill>
    </dxf>
    <dxf>
      <fill>
        <patternFill>
          <bgColor theme="0" tint="-0.14996795556505021"/>
        </patternFill>
      </fill>
    </dxf>
    <dxf>
      <fill>
        <patternFill>
          <fgColor rgb="FFFFFF00"/>
          <bgColor rgb="FFFFFF00"/>
        </patternFill>
      </fill>
    </dxf>
    <dxf>
      <fill>
        <patternFill>
          <fgColor rgb="FFFFC000"/>
          <bgColor rgb="FFFFC000"/>
        </patternFill>
      </fill>
    </dxf>
    <dxf>
      <fill>
        <patternFill>
          <bgColor rgb="FFFF0000"/>
        </patternFill>
      </fill>
    </dxf>
    <dxf>
      <fill>
        <patternFill>
          <bgColor rgb="FF00B050"/>
        </patternFill>
      </fill>
    </dxf>
    <dxf>
      <fill>
        <patternFill>
          <fgColor rgb="FF92D050"/>
          <bgColor rgb="FF92D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fgColor rgb="FF92D050"/>
          <bgColor theme="6" tint="0.59996337778862885"/>
        </patternFill>
      </fill>
    </dxf>
    <dxf>
      <fill>
        <patternFill>
          <fgColor theme="6"/>
        </patternFill>
      </fill>
    </dxf>
    <dxf>
      <fill>
        <patternFill>
          <bgColor theme="0" tint="-0.14996795556505021"/>
        </patternFill>
      </fill>
    </dxf>
    <dxf>
      <fill>
        <patternFill>
          <fgColor rgb="FFFFFF00"/>
          <bgColor rgb="FFFFFF00"/>
        </patternFill>
      </fill>
    </dxf>
    <dxf>
      <fill>
        <patternFill>
          <fgColor rgb="FFFFC000"/>
          <bgColor rgb="FFFFC000"/>
        </patternFill>
      </fill>
    </dxf>
    <dxf>
      <fill>
        <patternFill>
          <bgColor rgb="FFFF0000"/>
        </patternFill>
      </fill>
    </dxf>
    <dxf>
      <fill>
        <patternFill>
          <bgColor rgb="FF00B050"/>
        </patternFill>
      </fill>
    </dxf>
    <dxf>
      <fill>
        <patternFill>
          <fgColor rgb="FF92D050"/>
          <bgColor rgb="FF92D050"/>
        </patternFill>
      </fill>
    </dxf>
    <dxf>
      <fill>
        <patternFill>
          <fgColor rgb="FF92D050"/>
          <bgColor theme="6" tint="0.59996337778862885"/>
        </patternFill>
      </fill>
    </dxf>
    <dxf>
      <fill>
        <patternFill>
          <fgColor theme="6"/>
        </patternFill>
      </fill>
    </dxf>
    <dxf>
      <fill>
        <patternFill>
          <bgColor theme="0" tint="-0.14996795556505021"/>
        </patternFill>
      </fill>
    </dxf>
    <dxf>
      <fill>
        <patternFill>
          <fgColor rgb="FFFFFF00"/>
          <bgColor rgb="FFFFFF00"/>
        </patternFill>
      </fill>
    </dxf>
    <dxf>
      <fill>
        <patternFill>
          <fgColor rgb="FFFFC000"/>
          <bgColor rgb="FFFFC000"/>
        </patternFill>
      </fill>
    </dxf>
    <dxf>
      <fill>
        <patternFill>
          <bgColor rgb="FFFF0000"/>
        </patternFill>
      </fill>
    </dxf>
    <dxf>
      <fill>
        <patternFill>
          <bgColor rgb="FF00B050"/>
        </patternFill>
      </fill>
    </dxf>
    <dxf>
      <fill>
        <patternFill>
          <fgColor rgb="FF92D050"/>
          <bgColor rgb="FF92D050"/>
        </patternFill>
      </fill>
    </dxf>
    <dxf>
      <fill>
        <patternFill>
          <fgColor rgb="FF92D050"/>
          <bgColor theme="6" tint="0.59996337778862885"/>
        </patternFill>
      </fill>
    </dxf>
    <dxf>
      <fill>
        <patternFill>
          <fgColor theme="6"/>
        </patternFill>
      </fill>
    </dxf>
    <dxf>
      <fill>
        <patternFill>
          <bgColor theme="0" tint="-0.14996795556505021"/>
        </patternFill>
      </fill>
    </dxf>
    <dxf>
      <fill>
        <patternFill>
          <fgColor rgb="FFFFFF00"/>
          <bgColor rgb="FFFFFF00"/>
        </patternFill>
      </fill>
    </dxf>
    <dxf>
      <fill>
        <patternFill>
          <fgColor rgb="FFFFC000"/>
          <bgColor rgb="FFFFC000"/>
        </patternFill>
      </fill>
    </dxf>
    <dxf>
      <fill>
        <patternFill>
          <bgColor rgb="FFFF0000"/>
        </patternFill>
      </fill>
    </dxf>
    <dxf>
      <fill>
        <patternFill>
          <bgColor rgb="FF00B050"/>
        </patternFill>
      </fill>
    </dxf>
    <dxf>
      <fill>
        <patternFill>
          <fgColor rgb="FF92D050"/>
          <bgColor rgb="FF92D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fgColor rgb="FF92D050"/>
          <bgColor theme="6" tint="0.59996337778862885"/>
        </patternFill>
      </fill>
    </dxf>
    <dxf>
      <fill>
        <patternFill>
          <fgColor theme="6"/>
        </patternFill>
      </fill>
    </dxf>
    <dxf>
      <fill>
        <patternFill>
          <bgColor theme="0" tint="-0.14996795556505021"/>
        </patternFill>
      </fill>
    </dxf>
    <dxf>
      <fill>
        <patternFill>
          <fgColor rgb="FFFFFF00"/>
          <bgColor rgb="FFFFFF00"/>
        </patternFill>
      </fill>
    </dxf>
    <dxf>
      <fill>
        <patternFill>
          <fgColor rgb="FFFFC000"/>
          <bgColor rgb="FFFFC000"/>
        </patternFill>
      </fill>
    </dxf>
    <dxf>
      <fill>
        <patternFill>
          <bgColor rgb="FFFF0000"/>
        </patternFill>
      </fill>
    </dxf>
    <dxf>
      <fill>
        <patternFill>
          <bgColor rgb="FF00B050"/>
        </patternFill>
      </fill>
    </dxf>
    <dxf>
      <fill>
        <patternFill>
          <fgColor rgb="FF92D050"/>
          <bgColor rgb="FF92D05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ADDB7B"/>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ADDB7B"/>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fgColor rgb="FF92D050"/>
          <bgColor theme="6" tint="0.59996337778862885"/>
        </patternFill>
      </fill>
    </dxf>
    <dxf>
      <fill>
        <patternFill>
          <fgColor theme="6"/>
        </patternFill>
      </fill>
    </dxf>
    <dxf>
      <fill>
        <patternFill>
          <bgColor theme="0" tint="-0.14996795556505021"/>
        </patternFill>
      </fill>
    </dxf>
    <dxf>
      <fill>
        <patternFill>
          <fgColor rgb="FFFFFF00"/>
          <bgColor rgb="FFFFFF00"/>
        </patternFill>
      </fill>
    </dxf>
    <dxf>
      <fill>
        <patternFill>
          <fgColor rgb="FFFFC000"/>
          <bgColor rgb="FFFFC000"/>
        </patternFill>
      </fill>
    </dxf>
    <dxf>
      <fill>
        <patternFill>
          <bgColor rgb="FFFF0000"/>
        </patternFill>
      </fill>
    </dxf>
    <dxf>
      <fill>
        <patternFill>
          <bgColor rgb="FF00B050"/>
        </patternFill>
      </fill>
    </dxf>
    <dxf>
      <fill>
        <patternFill>
          <fgColor rgb="FF92D050"/>
          <bgColor rgb="FF92D050"/>
        </patternFill>
      </fill>
    </dxf>
    <dxf>
      <fill>
        <patternFill>
          <fgColor rgb="FF92D050"/>
          <bgColor theme="6" tint="0.59996337778862885"/>
        </patternFill>
      </fill>
    </dxf>
    <dxf>
      <fill>
        <patternFill>
          <fgColor theme="6"/>
        </patternFill>
      </fill>
    </dxf>
    <dxf>
      <fill>
        <patternFill>
          <bgColor theme="0" tint="-0.14996795556505021"/>
        </patternFill>
      </fill>
    </dxf>
    <dxf>
      <fill>
        <patternFill>
          <fgColor rgb="FFFFFF00"/>
          <bgColor rgb="FFFFFF00"/>
        </patternFill>
      </fill>
    </dxf>
    <dxf>
      <fill>
        <patternFill>
          <fgColor rgb="FFFFC000"/>
          <bgColor rgb="FFFFC000"/>
        </patternFill>
      </fill>
    </dxf>
    <dxf>
      <fill>
        <patternFill>
          <bgColor rgb="FFFF0000"/>
        </patternFill>
      </fill>
    </dxf>
    <dxf>
      <fill>
        <patternFill>
          <bgColor rgb="FF00B050"/>
        </patternFill>
      </fill>
    </dxf>
    <dxf>
      <fill>
        <patternFill>
          <fgColor rgb="FF92D050"/>
          <bgColor rgb="FF92D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fgColor rgb="FF92D050"/>
          <bgColor theme="6" tint="0.59996337778862885"/>
        </patternFill>
      </fill>
    </dxf>
    <dxf>
      <fill>
        <patternFill>
          <fgColor theme="6"/>
        </patternFill>
      </fill>
    </dxf>
    <dxf>
      <fill>
        <patternFill>
          <bgColor theme="0" tint="-0.14996795556505021"/>
        </patternFill>
      </fill>
    </dxf>
    <dxf>
      <fill>
        <patternFill>
          <fgColor rgb="FFFFFF00"/>
          <bgColor rgb="FFFFFF00"/>
        </patternFill>
      </fill>
    </dxf>
    <dxf>
      <fill>
        <patternFill>
          <fgColor rgb="FFFFC000"/>
          <bgColor rgb="FFFFC000"/>
        </patternFill>
      </fill>
    </dxf>
    <dxf>
      <fill>
        <patternFill>
          <bgColor rgb="FFFF0000"/>
        </patternFill>
      </fill>
    </dxf>
    <dxf>
      <fill>
        <patternFill>
          <bgColor rgb="FF00B050"/>
        </patternFill>
      </fill>
    </dxf>
    <dxf>
      <fill>
        <patternFill>
          <fgColor rgb="FF92D050"/>
          <bgColor rgb="FF92D050"/>
        </patternFill>
      </fill>
    </dxf>
    <dxf>
      <fill>
        <patternFill>
          <fgColor rgb="FF92D050"/>
          <bgColor theme="6" tint="0.59996337778862885"/>
        </patternFill>
      </fill>
    </dxf>
    <dxf>
      <fill>
        <patternFill>
          <fgColor theme="6"/>
        </patternFill>
      </fill>
    </dxf>
    <dxf>
      <fill>
        <patternFill>
          <bgColor theme="0" tint="-0.14996795556505021"/>
        </patternFill>
      </fill>
    </dxf>
    <dxf>
      <fill>
        <patternFill>
          <fgColor rgb="FFFFFF00"/>
          <bgColor rgb="FFFFFF00"/>
        </patternFill>
      </fill>
    </dxf>
    <dxf>
      <fill>
        <patternFill>
          <fgColor rgb="FFFFC000"/>
          <bgColor rgb="FFFFC000"/>
        </patternFill>
      </fill>
    </dxf>
    <dxf>
      <fill>
        <patternFill>
          <bgColor rgb="FFFF0000"/>
        </patternFill>
      </fill>
    </dxf>
    <dxf>
      <fill>
        <patternFill>
          <bgColor rgb="FF00B050"/>
        </patternFill>
      </fill>
    </dxf>
    <dxf>
      <fill>
        <patternFill>
          <fgColor rgb="FF92D050"/>
          <bgColor rgb="FF92D050"/>
        </patternFill>
      </fill>
    </dxf>
    <dxf>
      <fill>
        <patternFill>
          <fgColor rgb="FF92D050"/>
          <bgColor theme="6" tint="0.59996337778862885"/>
        </patternFill>
      </fill>
    </dxf>
    <dxf>
      <fill>
        <patternFill>
          <fgColor theme="6"/>
        </patternFill>
      </fill>
    </dxf>
    <dxf>
      <fill>
        <patternFill>
          <bgColor theme="0" tint="-0.14996795556505021"/>
        </patternFill>
      </fill>
    </dxf>
    <dxf>
      <fill>
        <patternFill>
          <fgColor rgb="FFFFFF00"/>
          <bgColor rgb="FFFFFF00"/>
        </patternFill>
      </fill>
    </dxf>
    <dxf>
      <fill>
        <patternFill>
          <fgColor rgb="FFFFC000"/>
          <bgColor rgb="FFFFC000"/>
        </patternFill>
      </fill>
    </dxf>
    <dxf>
      <fill>
        <patternFill>
          <bgColor rgb="FFFF0000"/>
        </patternFill>
      </fill>
    </dxf>
    <dxf>
      <fill>
        <patternFill>
          <bgColor rgb="FF00B050"/>
        </patternFill>
      </fill>
    </dxf>
    <dxf>
      <fill>
        <patternFill>
          <fgColor rgb="FF92D050"/>
          <bgColor rgb="FF92D050"/>
        </patternFill>
      </fill>
    </dxf>
    <dxf>
      <fill>
        <patternFill>
          <fgColor rgb="FF92D050"/>
          <bgColor theme="6" tint="0.59996337778862885"/>
        </patternFill>
      </fill>
    </dxf>
    <dxf>
      <fill>
        <patternFill>
          <fgColor theme="6"/>
        </patternFill>
      </fill>
    </dxf>
    <dxf>
      <fill>
        <patternFill>
          <bgColor theme="0" tint="-0.14996795556505021"/>
        </patternFill>
      </fill>
    </dxf>
    <dxf>
      <fill>
        <patternFill>
          <fgColor rgb="FFFFFF00"/>
          <bgColor rgb="FFFFFF00"/>
        </patternFill>
      </fill>
    </dxf>
    <dxf>
      <fill>
        <patternFill>
          <fgColor rgb="FFFFC000"/>
          <bgColor rgb="FFFFC000"/>
        </patternFill>
      </fill>
    </dxf>
    <dxf>
      <fill>
        <patternFill>
          <bgColor rgb="FFFF0000"/>
        </patternFill>
      </fill>
    </dxf>
    <dxf>
      <fill>
        <patternFill>
          <bgColor rgb="FF00B050"/>
        </patternFill>
      </fill>
    </dxf>
    <dxf>
      <fill>
        <patternFill>
          <fgColor rgb="FF92D050"/>
          <bgColor rgb="FF92D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fgColor rgb="FF92D050"/>
          <bgColor theme="6" tint="0.59996337778862885"/>
        </patternFill>
      </fill>
    </dxf>
    <dxf>
      <fill>
        <patternFill>
          <fgColor theme="6"/>
        </patternFill>
      </fill>
    </dxf>
    <dxf>
      <fill>
        <patternFill>
          <bgColor theme="0" tint="-0.14996795556505021"/>
        </patternFill>
      </fill>
    </dxf>
    <dxf>
      <fill>
        <patternFill>
          <fgColor rgb="FFFFFF00"/>
          <bgColor rgb="FFFFFF00"/>
        </patternFill>
      </fill>
    </dxf>
    <dxf>
      <fill>
        <patternFill>
          <fgColor rgb="FFFFC000"/>
          <bgColor rgb="FFFFC000"/>
        </patternFill>
      </fill>
    </dxf>
    <dxf>
      <fill>
        <patternFill>
          <bgColor rgb="FFFF0000"/>
        </patternFill>
      </fill>
    </dxf>
    <dxf>
      <fill>
        <patternFill>
          <bgColor rgb="FF00B050"/>
        </patternFill>
      </fill>
    </dxf>
    <dxf>
      <fill>
        <patternFill>
          <fgColor rgb="FF92D050"/>
          <bgColor rgb="FF92D050"/>
        </patternFill>
      </fill>
    </dxf>
    <dxf>
      <fill>
        <patternFill>
          <fgColor rgb="FF92D050"/>
          <bgColor theme="6" tint="0.59996337778862885"/>
        </patternFill>
      </fill>
    </dxf>
    <dxf>
      <fill>
        <patternFill>
          <fgColor theme="6"/>
        </patternFill>
      </fill>
    </dxf>
    <dxf>
      <fill>
        <patternFill>
          <bgColor theme="0" tint="-0.14996795556505021"/>
        </patternFill>
      </fill>
    </dxf>
    <dxf>
      <fill>
        <patternFill>
          <fgColor rgb="FFFFFF00"/>
          <bgColor rgb="FFFFFF00"/>
        </patternFill>
      </fill>
    </dxf>
    <dxf>
      <fill>
        <patternFill>
          <fgColor rgb="FFFFC000"/>
          <bgColor rgb="FFFFC000"/>
        </patternFill>
      </fill>
    </dxf>
    <dxf>
      <fill>
        <patternFill>
          <bgColor rgb="FFFF0000"/>
        </patternFill>
      </fill>
    </dxf>
    <dxf>
      <fill>
        <patternFill>
          <bgColor rgb="FF00B050"/>
        </patternFill>
      </fill>
    </dxf>
    <dxf>
      <fill>
        <patternFill>
          <fgColor rgb="FF92D050"/>
          <bgColor rgb="FF92D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fgColor rgb="FF92D050"/>
          <bgColor theme="6" tint="0.59996337778862885"/>
        </patternFill>
      </fill>
    </dxf>
    <dxf>
      <fill>
        <patternFill>
          <fgColor theme="6"/>
        </patternFill>
      </fill>
    </dxf>
    <dxf>
      <fill>
        <patternFill>
          <bgColor theme="0" tint="-0.14996795556505021"/>
        </patternFill>
      </fill>
    </dxf>
    <dxf>
      <fill>
        <patternFill>
          <fgColor rgb="FFFFFF00"/>
          <bgColor rgb="FFFFFF00"/>
        </patternFill>
      </fill>
    </dxf>
    <dxf>
      <fill>
        <patternFill>
          <fgColor rgb="FFFFC000"/>
          <bgColor rgb="FFFFC000"/>
        </patternFill>
      </fill>
    </dxf>
    <dxf>
      <fill>
        <patternFill>
          <bgColor rgb="FFFF0000"/>
        </patternFill>
      </fill>
    </dxf>
    <dxf>
      <fill>
        <patternFill>
          <bgColor rgb="FF00B050"/>
        </patternFill>
      </fill>
    </dxf>
    <dxf>
      <fill>
        <patternFill>
          <fgColor rgb="FF92D050"/>
          <bgColor rgb="FF92D050"/>
        </patternFill>
      </fill>
    </dxf>
    <dxf>
      <fill>
        <patternFill>
          <fgColor rgb="FF92D050"/>
          <bgColor theme="6" tint="0.59996337778862885"/>
        </patternFill>
      </fill>
    </dxf>
    <dxf>
      <fill>
        <patternFill>
          <fgColor theme="6"/>
        </patternFill>
      </fill>
    </dxf>
    <dxf>
      <fill>
        <patternFill>
          <bgColor theme="0" tint="-0.14996795556505021"/>
        </patternFill>
      </fill>
    </dxf>
    <dxf>
      <fill>
        <patternFill>
          <fgColor rgb="FFFFFF00"/>
          <bgColor rgb="FFFFFF00"/>
        </patternFill>
      </fill>
    </dxf>
    <dxf>
      <fill>
        <patternFill>
          <fgColor rgb="FFFFC000"/>
          <bgColor rgb="FFFFC000"/>
        </patternFill>
      </fill>
    </dxf>
    <dxf>
      <fill>
        <patternFill>
          <bgColor rgb="FFFF0000"/>
        </patternFill>
      </fill>
    </dxf>
    <dxf>
      <fill>
        <patternFill>
          <bgColor rgb="FF00B050"/>
        </patternFill>
      </fill>
    </dxf>
    <dxf>
      <fill>
        <patternFill>
          <fgColor rgb="FF92D050"/>
          <bgColor rgb="FF92D050"/>
        </patternFill>
      </fill>
    </dxf>
    <dxf>
      <fill>
        <patternFill>
          <fgColor rgb="FF92D050"/>
          <bgColor theme="6" tint="0.59996337778862885"/>
        </patternFill>
      </fill>
    </dxf>
    <dxf>
      <fill>
        <patternFill>
          <fgColor theme="6"/>
        </patternFill>
      </fill>
    </dxf>
    <dxf>
      <fill>
        <patternFill>
          <bgColor theme="0" tint="-0.14996795556505021"/>
        </patternFill>
      </fill>
    </dxf>
    <dxf>
      <fill>
        <patternFill>
          <fgColor rgb="FFFFFF00"/>
          <bgColor rgb="FFFFFF00"/>
        </patternFill>
      </fill>
    </dxf>
    <dxf>
      <fill>
        <patternFill>
          <fgColor rgb="FFFFC000"/>
          <bgColor rgb="FFFFC000"/>
        </patternFill>
      </fill>
    </dxf>
    <dxf>
      <fill>
        <patternFill>
          <bgColor rgb="FFFF0000"/>
        </patternFill>
      </fill>
    </dxf>
    <dxf>
      <fill>
        <patternFill>
          <bgColor rgb="FF00B050"/>
        </patternFill>
      </fill>
    </dxf>
    <dxf>
      <fill>
        <patternFill>
          <fgColor rgb="FF92D050"/>
          <bgColor rgb="FF92D050"/>
        </patternFill>
      </fill>
    </dxf>
    <dxf>
      <fill>
        <patternFill>
          <fgColor rgb="FF92D050"/>
          <bgColor theme="6" tint="0.59996337778862885"/>
        </patternFill>
      </fill>
    </dxf>
    <dxf>
      <fill>
        <patternFill>
          <fgColor theme="6"/>
        </patternFill>
      </fill>
    </dxf>
    <dxf>
      <fill>
        <patternFill>
          <bgColor theme="0" tint="-0.14996795556505021"/>
        </patternFill>
      </fill>
    </dxf>
    <dxf>
      <fill>
        <patternFill>
          <fgColor rgb="FFFFFF00"/>
          <bgColor rgb="FFFFFF00"/>
        </patternFill>
      </fill>
    </dxf>
    <dxf>
      <fill>
        <patternFill>
          <fgColor rgb="FFFFC000"/>
          <bgColor rgb="FFFFC000"/>
        </patternFill>
      </fill>
    </dxf>
    <dxf>
      <fill>
        <patternFill>
          <bgColor rgb="FFFF0000"/>
        </patternFill>
      </fill>
    </dxf>
    <dxf>
      <fill>
        <patternFill>
          <bgColor rgb="FF00B050"/>
        </patternFill>
      </fill>
    </dxf>
    <dxf>
      <fill>
        <patternFill>
          <fgColor rgb="FF92D050"/>
          <bgColor rgb="FF92D050"/>
        </patternFill>
      </fill>
    </dxf>
    <dxf>
      <fill>
        <patternFill>
          <fgColor rgb="FF92D050"/>
          <bgColor theme="6" tint="0.59996337778862885"/>
        </patternFill>
      </fill>
    </dxf>
    <dxf>
      <fill>
        <patternFill>
          <fgColor theme="6"/>
        </patternFill>
      </fill>
    </dxf>
    <dxf>
      <fill>
        <patternFill>
          <bgColor theme="0" tint="-0.14996795556505021"/>
        </patternFill>
      </fill>
    </dxf>
    <dxf>
      <fill>
        <patternFill>
          <fgColor rgb="FFFFFF00"/>
          <bgColor rgb="FFFFFF00"/>
        </patternFill>
      </fill>
    </dxf>
    <dxf>
      <fill>
        <patternFill>
          <fgColor rgb="FFFFC000"/>
          <bgColor rgb="FFFFC000"/>
        </patternFill>
      </fill>
    </dxf>
    <dxf>
      <fill>
        <patternFill>
          <bgColor rgb="FFFF0000"/>
        </patternFill>
      </fill>
    </dxf>
    <dxf>
      <fill>
        <patternFill>
          <bgColor rgb="FF00B050"/>
        </patternFill>
      </fill>
    </dxf>
    <dxf>
      <fill>
        <patternFill>
          <fgColor rgb="FF92D050"/>
          <bgColor rgb="FF92D050"/>
        </patternFill>
      </fill>
    </dxf>
    <dxf>
      <fill>
        <patternFill>
          <fgColor rgb="FF92D050"/>
          <bgColor theme="6" tint="0.59996337778862885"/>
        </patternFill>
      </fill>
    </dxf>
    <dxf>
      <fill>
        <patternFill>
          <fgColor theme="6"/>
        </patternFill>
      </fill>
    </dxf>
    <dxf>
      <fill>
        <patternFill>
          <bgColor theme="0" tint="-0.14996795556505021"/>
        </patternFill>
      </fill>
    </dxf>
    <dxf>
      <fill>
        <patternFill>
          <fgColor rgb="FFFFFF00"/>
          <bgColor rgb="FFFFFF00"/>
        </patternFill>
      </fill>
    </dxf>
    <dxf>
      <fill>
        <patternFill>
          <fgColor rgb="FFFFC000"/>
          <bgColor rgb="FFFFC000"/>
        </patternFill>
      </fill>
    </dxf>
    <dxf>
      <fill>
        <patternFill>
          <bgColor rgb="FFFF0000"/>
        </patternFill>
      </fill>
    </dxf>
    <dxf>
      <fill>
        <patternFill>
          <bgColor rgb="FF00B050"/>
        </patternFill>
      </fill>
    </dxf>
    <dxf>
      <fill>
        <patternFill>
          <fgColor rgb="FF92D050"/>
          <bgColor rgb="FF92D05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fgColor rgb="FF92D050"/>
          <bgColor theme="6" tint="0.59996337778862885"/>
        </patternFill>
      </fill>
    </dxf>
    <dxf>
      <fill>
        <patternFill>
          <fgColor theme="6"/>
        </patternFill>
      </fill>
    </dxf>
    <dxf>
      <fill>
        <patternFill>
          <bgColor theme="0" tint="-0.14996795556505021"/>
        </patternFill>
      </fill>
    </dxf>
    <dxf>
      <fill>
        <patternFill>
          <fgColor rgb="FFFFFF00"/>
          <bgColor rgb="FFFFFF00"/>
        </patternFill>
      </fill>
    </dxf>
    <dxf>
      <fill>
        <patternFill>
          <fgColor rgb="FFFFC000"/>
          <bgColor rgb="FFFFC000"/>
        </patternFill>
      </fill>
    </dxf>
    <dxf>
      <fill>
        <patternFill>
          <bgColor rgb="FFFF0000"/>
        </patternFill>
      </fill>
    </dxf>
    <dxf>
      <fill>
        <patternFill>
          <bgColor rgb="FF00B050"/>
        </patternFill>
      </fill>
    </dxf>
    <dxf>
      <fill>
        <patternFill>
          <fgColor rgb="FF92D050"/>
          <bgColor rgb="FF92D050"/>
        </patternFill>
      </fill>
    </dxf>
    <dxf>
      <fill>
        <patternFill>
          <fgColor rgb="FF92D050"/>
          <bgColor theme="6" tint="0.59996337778862885"/>
        </patternFill>
      </fill>
    </dxf>
    <dxf>
      <fill>
        <patternFill>
          <fgColor theme="6"/>
        </patternFill>
      </fill>
    </dxf>
    <dxf>
      <fill>
        <patternFill>
          <bgColor theme="0" tint="-0.14996795556505021"/>
        </patternFill>
      </fill>
    </dxf>
    <dxf>
      <fill>
        <patternFill>
          <fgColor rgb="FFFFFF00"/>
          <bgColor rgb="FFFFFF00"/>
        </patternFill>
      </fill>
    </dxf>
    <dxf>
      <fill>
        <patternFill>
          <fgColor rgb="FFFFC000"/>
          <bgColor rgb="FFFFC000"/>
        </patternFill>
      </fill>
    </dxf>
    <dxf>
      <fill>
        <patternFill>
          <bgColor rgb="FFFF0000"/>
        </patternFill>
      </fill>
    </dxf>
    <dxf>
      <fill>
        <patternFill>
          <bgColor rgb="FF00B050"/>
        </patternFill>
      </fill>
    </dxf>
    <dxf>
      <fill>
        <patternFill>
          <fgColor rgb="FF92D050"/>
          <bgColor rgb="FF92D050"/>
        </patternFill>
      </fill>
    </dxf>
    <dxf>
      <fill>
        <patternFill>
          <fgColor rgb="FF92D050"/>
          <bgColor theme="6" tint="0.59996337778862885"/>
        </patternFill>
      </fill>
    </dxf>
    <dxf>
      <fill>
        <patternFill>
          <fgColor theme="6"/>
        </patternFill>
      </fill>
    </dxf>
    <dxf>
      <fill>
        <patternFill>
          <bgColor theme="0" tint="-0.14996795556505021"/>
        </patternFill>
      </fill>
    </dxf>
    <dxf>
      <fill>
        <patternFill>
          <fgColor rgb="FFFFFF00"/>
          <bgColor rgb="FFFFFF00"/>
        </patternFill>
      </fill>
    </dxf>
    <dxf>
      <fill>
        <patternFill>
          <fgColor rgb="FFFFC000"/>
          <bgColor rgb="FFFFC000"/>
        </patternFill>
      </fill>
    </dxf>
    <dxf>
      <fill>
        <patternFill>
          <bgColor rgb="FFFF0000"/>
        </patternFill>
      </fill>
    </dxf>
    <dxf>
      <fill>
        <patternFill>
          <bgColor rgb="FF00B050"/>
        </patternFill>
      </fill>
    </dxf>
    <dxf>
      <fill>
        <patternFill>
          <fgColor rgb="FF92D050"/>
          <bgColor rgb="FF92D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fgColor rgb="FF92D050"/>
          <bgColor theme="6" tint="0.59996337778862885"/>
        </patternFill>
      </fill>
    </dxf>
    <dxf>
      <fill>
        <patternFill>
          <fgColor theme="6"/>
        </patternFill>
      </fill>
    </dxf>
    <dxf>
      <fill>
        <patternFill>
          <bgColor theme="0" tint="-0.14996795556505021"/>
        </patternFill>
      </fill>
    </dxf>
    <dxf>
      <fill>
        <patternFill>
          <fgColor rgb="FFFFFF00"/>
          <bgColor rgb="FFFFFF00"/>
        </patternFill>
      </fill>
    </dxf>
    <dxf>
      <fill>
        <patternFill>
          <fgColor rgb="FFFFC000"/>
          <bgColor rgb="FFFFC000"/>
        </patternFill>
      </fill>
    </dxf>
    <dxf>
      <fill>
        <patternFill>
          <bgColor rgb="FFFF0000"/>
        </patternFill>
      </fill>
    </dxf>
    <dxf>
      <fill>
        <patternFill>
          <bgColor rgb="FF00B050"/>
        </patternFill>
      </fill>
    </dxf>
    <dxf>
      <fill>
        <patternFill>
          <fgColor rgb="FF92D050"/>
          <bgColor rgb="FF92D050"/>
        </patternFill>
      </fill>
    </dxf>
    <dxf>
      <fill>
        <patternFill>
          <fgColor rgb="FF92D050"/>
          <bgColor theme="6" tint="0.59996337778862885"/>
        </patternFill>
      </fill>
    </dxf>
    <dxf>
      <fill>
        <patternFill>
          <fgColor theme="6"/>
        </patternFill>
      </fill>
    </dxf>
    <dxf>
      <fill>
        <patternFill>
          <bgColor theme="0" tint="-0.14996795556505021"/>
        </patternFill>
      </fill>
    </dxf>
    <dxf>
      <fill>
        <patternFill>
          <fgColor rgb="FFFFFF00"/>
          <bgColor rgb="FFFFFF00"/>
        </patternFill>
      </fill>
    </dxf>
    <dxf>
      <fill>
        <patternFill>
          <fgColor rgb="FFFFC000"/>
          <bgColor rgb="FFFFC000"/>
        </patternFill>
      </fill>
    </dxf>
    <dxf>
      <fill>
        <patternFill>
          <bgColor rgb="FFFF0000"/>
        </patternFill>
      </fill>
    </dxf>
    <dxf>
      <fill>
        <patternFill>
          <bgColor rgb="FF00B050"/>
        </patternFill>
      </fill>
    </dxf>
    <dxf>
      <fill>
        <patternFill>
          <fgColor rgb="FF92D050"/>
          <bgColor rgb="FF92D050"/>
        </patternFill>
      </fill>
    </dxf>
    <dxf>
      <fill>
        <patternFill>
          <fgColor rgb="FF92D050"/>
          <bgColor theme="6" tint="0.59996337778862885"/>
        </patternFill>
      </fill>
    </dxf>
    <dxf>
      <fill>
        <patternFill>
          <fgColor theme="6"/>
        </patternFill>
      </fill>
    </dxf>
    <dxf>
      <fill>
        <patternFill>
          <bgColor theme="0" tint="-0.14996795556505021"/>
        </patternFill>
      </fill>
    </dxf>
    <dxf>
      <fill>
        <patternFill>
          <fgColor rgb="FFFFFF00"/>
          <bgColor rgb="FFFFFF00"/>
        </patternFill>
      </fill>
    </dxf>
    <dxf>
      <fill>
        <patternFill>
          <fgColor rgb="FFFFC000"/>
          <bgColor rgb="FFFFC000"/>
        </patternFill>
      </fill>
    </dxf>
    <dxf>
      <fill>
        <patternFill>
          <bgColor rgb="FFFF0000"/>
        </patternFill>
      </fill>
    </dxf>
    <dxf>
      <fill>
        <patternFill>
          <bgColor rgb="FF00B050"/>
        </patternFill>
      </fill>
    </dxf>
    <dxf>
      <fill>
        <patternFill>
          <fgColor rgb="FF92D050"/>
          <bgColor rgb="FF92D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fgColor rgb="FF92D050"/>
          <bgColor theme="6" tint="0.59996337778862885"/>
        </patternFill>
      </fill>
    </dxf>
    <dxf>
      <fill>
        <patternFill>
          <fgColor theme="6"/>
        </patternFill>
      </fill>
    </dxf>
    <dxf>
      <fill>
        <patternFill>
          <bgColor theme="0" tint="-0.14996795556505021"/>
        </patternFill>
      </fill>
    </dxf>
    <dxf>
      <fill>
        <patternFill>
          <fgColor rgb="FFFFFF00"/>
          <bgColor rgb="FFFFFF00"/>
        </patternFill>
      </fill>
    </dxf>
    <dxf>
      <fill>
        <patternFill>
          <fgColor rgb="FFFFC000"/>
          <bgColor rgb="FFFFC000"/>
        </patternFill>
      </fill>
    </dxf>
    <dxf>
      <fill>
        <patternFill>
          <bgColor rgb="FFFF0000"/>
        </patternFill>
      </fill>
    </dxf>
    <dxf>
      <fill>
        <patternFill>
          <bgColor rgb="FF00B050"/>
        </patternFill>
      </fill>
    </dxf>
    <dxf>
      <fill>
        <patternFill>
          <fgColor rgb="FF92D050"/>
          <bgColor rgb="FF92D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fgColor rgb="FF92D050"/>
          <bgColor theme="6" tint="0.59996337778862885"/>
        </patternFill>
      </fill>
    </dxf>
    <dxf>
      <fill>
        <patternFill>
          <fgColor theme="6"/>
        </patternFill>
      </fill>
    </dxf>
    <dxf>
      <fill>
        <patternFill>
          <bgColor theme="0" tint="-0.14996795556505021"/>
        </patternFill>
      </fill>
    </dxf>
    <dxf>
      <fill>
        <patternFill>
          <fgColor rgb="FFFFFF00"/>
          <bgColor rgb="FFFFFF00"/>
        </patternFill>
      </fill>
    </dxf>
    <dxf>
      <fill>
        <patternFill>
          <fgColor rgb="FFFFC000"/>
          <bgColor rgb="FFFFC000"/>
        </patternFill>
      </fill>
    </dxf>
    <dxf>
      <fill>
        <patternFill>
          <bgColor rgb="FFFF0000"/>
        </patternFill>
      </fill>
    </dxf>
    <dxf>
      <fill>
        <patternFill>
          <bgColor rgb="FF00B050"/>
        </patternFill>
      </fill>
    </dxf>
    <dxf>
      <fill>
        <patternFill>
          <fgColor rgb="FF92D050"/>
          <bgColor rgb="FF92D050"/>
        </patternFill>
      </fill>
    </dxf>
    <dxf>
      <fill>
        <patternFill>
          <fgColor rgb="FF92D050"/>
          <bgColor theme="6" tint="0.59996337778862885"/>
        </patternFill>
      </fill>
    </dxf>
    <dxf>
      <fill>
        <patternFill>
          <fgColor theme="6"/>
        </patternFill>
      </fill>
    </dxf>
    <dxf>
      <fill>
        <patternFill>
          <bgColor theme="0" tint="-0.14996795556505021"/>
        </patternFill>
      </fill>
    </dxf>
    <dxf>
      <fill>
        <patternFill>
          <fgColor rgb="FFFFFF00"/>
          <bgColor rgb="FFFFFF00"/>
        </patternFill>
      </fill>
    </dxf>
    <dxf>
      <fill>
        <patternFill>
          <fgColor rgb="FFFFC000"/>
          <bgColor rgb="FFFFC000"/>
        </patternFill>
      </fill>
    </dxf>
    <dxf>
      <fill>
        <patternFill>
          <bgColor rgb="FFFF0000"/>
        </patternFill>
      </fill>
    </dxf>
    <dxf>
      <fill>
        <patternFill>
          <bgColor rgb="FF00B050"/>
        </patternFill>
      </fill>
    </dxf>
    <dxf>
      <fill>
        <patternFill>
          <fgColor rgb="FF92D050"/>
          <bgColor rgb="FF92D050"/>
        </patternFill>
      </fill>
    </dxf>
    <dxf>
      <fill>
        <patternFill>
          <fgColor rgb="FF92D050"/>
          <bgColor theme="6" tint="0.59996337778862885"/>
        </patternFill>
      </fill>
    </dxf>
    <dxf>
      <fill>
        <patternFill>
          <fgColor theme="6"/>
        </patternFill>
      </fill>
    </dxf>
    <dxf>
      <fill>
        <patternFill>
          <bgColor theme="0" tint="-0.14996795556505021"/>
        </patternFill>
      </fill>
    </dxf>
    <dxf>
      <fill>
        <patternFill>
          <fgColor rgb="FFFFFF00"/>
          <bgColor rgb="FFFFFF00"/>
        </patternFill>
      </fill>
    </dxf>
    <dxf>
      <fill>
        <patternFill>
          <fgColor rgb="FFFFC000"/>
          <bgColor rgb="FFFFC000"/>
        </patternFill>
      </fill>
    </dxf>
    <dxf>
      <fill>
        <patternFill>
          <bgColor rgb="FFFF0000"/>
        </patternFill>
      </fill>
    </dxf>
    <dxf>
      <fill>
        <patternFill>
          <bgColor rgb="FF00B050"/>
        </patternFill>
      </fill>
    </dxf>
    <dxf>
      <fill>
        <patternFill>
          <fgColor rgb="FF92D050"/>
          <bgColor rgb="FF92D050"/>
        </patternFill>
      </fill>
    </dxf>
    <dxf>
      <fill>
        <patternFill>
          <fgColor rgb="FF92D050"/>
          <bgColor theme="6" tint="0.59996337778862885"/>
        </patternFill>
      </fill>
    </dxf>
    <dxf>
      <fill>
        <patternFill>
          <fgColor theme="6"/>
        </patternFill>
      </fill>
    </dxf>
    <dxf>
      <fill>
        <patternFill>
          <bgColor theme="0" tint="-0.14996795556505021"/>
        </patternFill>
      </fill>
    </dxf>
    <dxf>
      <fill>
        <patternFill>
          <fgColor rgb="FFFFFF00"/>
          <bgColor rgb="FFFFFF00"/>
        </patternFill>
      </fill>
    </dxf>
    <dxf>
      <fill>
        <patternFill>
          <fgColor rgb="FFFFC000"/>
          <bgColor rgb="FFFFC000"/>
        </patternFill>
      </fill>
    </dxf>
    <dxf>
      <fill>
        <patternFill>
          <bgColor rgb="FFFF0000"/>
        </patternFill>
      </fill>
    </dxf>
    <dxf>
      <fill>
        <patternFill>
          <bgColor rgb="FF00B050"/>
        </patternFill>
      </fill>
    </dxf>
    <dxf>
      <fill>
        <patternFill>
          <fgColor rgb="FF92D050"/>
          <bgColor rgb="FF92D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fgColor rgb="FF92D050"/>
          <bgColor theme="6" tint="0.59996337778862885"/>
        </patternFill>
      </fill>
    </dxf>
    <dxf>
      <fill>
        <patternFill>
          <fgColor theme="6"/>
        </patternFill>
      </fill>
    </dxf>
    <dxf>
      <fill>
        <patternFill>
          <bgColor theme="0" tint="-0.14996795556505021"/>
        </patternFill>
      </fill>
    </dxf>
    <dxf>
      <fill>
        <patternFill>
          <fgColor rgb="FFFFFF00"/>
          <bgColor rgb="FFFFFF00"/>
        </patternFill>
      </fill>
    </dxf>
    <dxf>
      <fill>
        <patternFill>
          <fgColor rgb="FFFFC000"/>
          <bgColor rgb="FFFFC000"/>
        </patternFill>
      </fill>
    </dxf>
    <dxf>
      <fill>
        <patternFill>
          <bgColor rgb="FFFF0000"/>
        </patternFill>
      </fill>
    </dxf>
    <dxf>
      <fill>
        <patternFill>
          <bgColor rgb="FF00B050"/>
        </patternFill>
      </fill>
    </dxf>
    <dxf>
      <fill>
        <patternFill>
          <fgColor rgb="FF92D050"/>
          <bgColor rgb="FF92D050"/>
        </patternFill>
      </fill>
    </dxf>
    <dxf>
      <fill>
        <patternFill>
          <fgColor rgb="FF92D050"/>
          <bgColor theme="6" tint="0.59996337778862885"/>
        </patternFill>
      </fill>
    </dxf>
    <dxf>
      <fill>
        <patternFill>
          <fgColor theme="6"/>
        </patternFill>
      </fill>
    </dxf>
    <dxf>
      <fill>
        <patternFill>
          <bgColor theme="0" tint="-0.14996795556505021"/>
        </patternFill>
      </fill>
    </dxf>
    <dxf>
      <fill>
        <patternFill>
          <fgColor rgb="FFFFFF00"/>
          <bgColor rgb="FFFFFF00"/>
        </patternFill>
      </fill>
    </dxf>
    <dxf>
      <fill>
        <patternFill>
          <fgColor rgb="FFFFC000"/>
          <bgColor rgb="FFFFC000"/>
        </patternFill>
      </fill>
    </dxf>
    <dxf>
      <fill>
        <patternFill>
          <bgColor rgb="FFFF0000"/>
        </patternFill>
      </fill>
    </dxf>
    <dxf>
      <fill>
        <patternFill>
          <bgColor rgb="FF00B050"/>
        </patternFill>
      </fill>
    </dxf>
    <dxf>
      <fill>
        <patternFill>
          <fgColor rgb="FF92D050"/>
          <bgColor rgb="FF92D050"/>
        </patternFill>
      </fill>
    </dxf>
    <dxf>
      <fill>
        <patternFill>
          <fgColor rgb="FF92D050"/>
          <bgColor theme="6" tint="0.59996337778862885"/>
        </patternFill>
      </fill>
    </dxf>
    <dxf>
      <fill>
        <patternFill>
          <fgColor theme="6"/>
        </patternFill>
      </fill>
    </dxf>
    <dxf>
      <fill>
        <patternFill>
          <bgColor theme="0" tint="-0.14996795556505021"/>
        </patternFill>
      </fill>
    </dxf>
    <dxf>
      <fill>
        <patternFill>
          <fgColor rgb="FFFFFF00"/>
          <bgColor rgb="FFFFFF00"/>
        </patternFill>
      </fill>
    </dxf>
    <dxf>
      <fill>
        <patternFill>
          <fgColor rgb="FFFFC000"/>
          <bgColor rgb="FFFFC000"/>
        </patternFill>
      </fill>
    </dxf>
    <dxf>
      <fill>
        <patternFill>
          <bgColor rgb="FFFF0000"/>
        </patternFill>
      </fill>
    </dxf>
    <dxf>
      <fill>
        <patternFill>
          <bgColor rgb="FF00B050"/>
        </patternFill>
      </fill>
    </dxf>
    <dxf>
      <fill>
        <patternFill>
          <fgColor rgb="FF92D050"/>
          <bgColor rgb="FF92D050"/>
        </patternFill>
      </fill>
    </dxf>
    <dxf>
      <fill>
        <patternFill>
          <fgColor rgb="FF92D050"/>
          <bgColor theme="6" tint="0.59996337778862885"/>
        </patternFill>
      </fill>
    </dxf>
    <dxf>
      <fill>
        <patternFill>
          <fgColor theme="6"/>
        </patternFill>
      </fill>
    </dxf>
    <dxf>
      <fill>
        <patternFill>
          <bgColor theme="0" tint="-0.14996795556505021"/>
        </patternFill>
      </fill>
    </dxf>
    <dxf>
      <fill>
        <patternFill>
          <fgColor rgb="FFFFFF00"/>
          <bgColor rgb="FFFFFF00"/>
        </patternFill>
      </fill>
    </dxf>
    <dxf>
      <fill>
        <patternFill>
          <fgColor rgb="FFFFC000"/>
          <bgColor rgb="FFFFC000"/>
        </patternFill>
      </fill>
    </dxf>
    <dxf>
      <fill>
        <patternFill>
          <bgColor rgb="FFFF0000"/>
        </patternFill>
      </fill>
    </dxf>
    <dxf>
      <fill>
        <patternFill>
          <bgColor rgb="FF00B050"/>
        </patternFill>
      </fill>
    </dxf>
    <dxf>
      <fill>
        <patternFill>
          <fgColor rgb="FF92D050"/>
          <bgColor rgb="FF92D050"/>
        </patternFill>
      </fill>
    </dxf>
    <dxf>
      <fill>
        <patternFill>
          <fgColor rgb="FF92D050"/>
          <bgColor theme="6" tint="0.59996337778862885"/>
        </patternFill>
      </fill>
    </dxf>
    <dxf>
      <fill>
        <patternFill>
          <fgColor theme="6"/>
        </patternFill>
      </fill>
    </dxf>
    <dxf>
      <fill>
        <patternFill>
          <bgColor theme="0" tint="-0.14996795556505021"/>
        </patternFill>
      </fill>
    </dxf>
    <dxf>
      <fill>
        <patternFill>
          <fgColor rgb="FFFFFF00"/>
          <bgColor rgb="FFFFFF00"/>
        </patternFill>
      </fill>
    </dxf>
    <dxf>
      <fill>
        <patternFill>
          <fgColor rgb="FFFFC000"/>
          <bgColor rgb="FFFFC000"/>
        </patternFill>
      </fill>
    </dxf>
    <dxf>
      <fill>
        <patternFill>
          <bgColor rgb="FFFF0000"/>
        </patternFill>
      </fill>
    </dxf>
    <dxf>
      <fill>
        <patternFill>
          <bgColor rgb="FF00B050"/>
        </patternFill>
      </fill>
    </dxf>
    <dxf>
      <fill>
        <patternFill>
          <fgColor rgb="FF92D050"/>
          <bgColor rgb="FF92D050"/>
        </patternFill>
      </fill>
    </dxf>
    <dxf>
      <fill>
        <patternFill>
          <fgColor rgb="FF92D050"/>
          <bgColor theme="6" tint="0.59996337778862885"/>
        </patternFill>
      </fill>
    </dxf>
    <dxf>
      <fill>
        <patternFill>
          <fgColor theme="6"/>
        </patternFill>
      </fill>
    </dxf>
    <dxf>
      <fill>
        <patternFill>
          <bgColor theme="0" tint="-0.14996795556505021"/>
        </patternFill>
      </fill>
    </dxf>
    <dxf>
      <fill>
        <patternFill>
          <fgColor rgb="FFFFFF00"/>
          <bgColor rgb="FFFFFF00"/>
        </patternFill>
      </fill>
    </dxf>
    <dxf>
      <fill>
        <patternFill>
          <fgColor rgb="FFFFC000"/>
          <bgColor rgb="FFFFC000"/>
        </patternFill>
      </fill>
    </dxf>
    <dxf>
      <fill>
        <patternFill>
          <bgColor rgb="FFFF0000"/>
        </patternFill>
      </fill>
    </dxf>
    <dxf>
      <fill>
        <patternFill>
          <bgColor rgb="FF00B050"/>
        </patternFill>
      </fill>
    </dxf>
    <dxf>
      <fill>
        <patternFill>
          <fgColor rgb="FF92D050"/>
          <bgColor rgb="FF92D050"/>
        </patternFill>
      </fill>
    </dxf>
    <dxf>
      <fill>
        <patternFill>
          <fgColor rgb="FF92D050"/>
          <bgColor theme="6" tint="0.59996337778862885"/>
        </patternFill>
      </fill>
    </dxf>
    <dxf>
      <fill>
        <patternFill>
          <fgColor theme="6"/>
        </patternFill>
      </fill>
    </dxf>
    <dxf>
      <fill>
        <patternFill>
          <bgColor theme="0" tint="-0.14996795556505021"/>
        </patternFill>
      </fill>
    </dxf>
    <dxf>
      <fill>
        <patternFill>
          <fgColor rgb="FFFFFF00"/>
          <bgColor rgb="FFFFFF00"/>
        </patternFill>
      </fill>
    </dxf>
    <dxf>
      <fill>
        <patternFill>
          <fgColor rgb="FFFFC000"/>
          <bgColor rgb="FFFFC000"/>
        </patternFill>
      </fill>
    </dxf>
    <dxf>
      <fill>
        <patternFill>
          <bgColor rgb="FFFF0000"/>
        </patternFill>
      </fill>
    </dxf>
    <dxf>
      <fill>
        <patternFill>
          <bgColor rgb="FF00B050"/>
        </patternFill>
      </fill>
    </dxf>
    <dxf>
      <fill>
        <patternFill>
          <fgColor rgb="FF92D050"/>
          <bgColor rgb="FF92D050"/>
        </patternFill>
      </fill>
    </dxf>
    <dxf>
      <fill>
        <patternFill>
          <fgColor rgb="FF92D050"/>
          <bgColor theme="6" tint="0.59996337778862885"/>
        </patternFill>
      </fill>
    </dxf>
    <dxf>
      <fill>
        <patternFill>
          <fgColor theme="6"/>
        </patternFill>
      </fill>
    </dxf>
    <dxf>
      <fill>
        <patternFill>
          <bgColor theme="0" tint="-0.14996795556505021"/>
        </patternFill>
      </fill>
    </dxf>
    <dxf>
      <fill>
        <patternFill>
          <fgColor rgb="FFFFFF00"/>
          <bgColor rgb="FFFFFF00"/>
        </patternFill>
      </fill>
    </dxf>
    <dxf>
      <fill>
        <patternFill>
          <fgColor rgb="FFFFC000"/>
          <bgColor rgb="FFFFC000"/>
        </patternFill>
      </fill>
    </dxf>
    <dxf>
      <fill>
        <patternFill>
          <bgColor rgb="FFFF0000"/>
        </patternFill>
      </fill>
    </dxf>
    <dxf>
      <fill>
        <patternFill>
          <bgColor rgb="FF00B050"/>
        </patternFill>
      </fill>
    </dxf>
    <dxf>
      <fill>
        <patternFill>
          <fgColor rgb="FF92D050"/>
          <bgColor rgb="FF92D050"/>
        </patternFill>
      </fill>
    </dxf>
    <dxf>
      <fill>
        <patternFill>
          <fgColor rgb="FF92D050"/>
          <bgColor theme="6" tint="0.59996337778862885"/>
        </patternFill>
      </fill>
    </dxf>
    <dxf>
      <fill>
        <patternFill>
          <fgColor theme="6"/>
        </patternFill>
      </fill>
    </dxf>
    <dxf>
      <fill>
        <patternFill>
          <bgColor theme="0" tint="-0.14996795556505021"/>
        </patternFill>
      </fill>
    </dxf>
    <dxf>
      <fill>
        <patternFill>
          <fgColor rgb="FFFFFF00"/>
          <bgColor rgb="FFFFFF00"/>
        </patternFill>
      </fill>
    </dxf>
    <dxf>
      <fill>
        <patternFill>
          <fgColor rgb="FFFFC000"/>
          <bgColor rgb="FFFFC000"/>
        </patternFill>
      </fill>
    </dxf>
    <dxf>
      <fill>
        <patternFill>
          <bgColor rgb="FFFF0000"/>
        </patternFill>
      </fill>
    </dxf>
    <dxf>
      <fill>
        <patternFill>
          <bgColor rgb="FF00B050"/>
        </patternFill>
      </fill>
    </dxf>
    <dxf>
      <fill>
        <patternFill>
          <fgColor rgb="FF92D050"/>
          <bgColor rgb="FF92D050"/>
        </patternFill>
      </fill>
    </dxf>
    <dxf>
      <fill>
        <patternFill>
          <fgColor rgb="FF92D050"/>
          <bgColor theme="6" tint="0.59996337778862885"/>
        </patternFill>
      </fill>
    </dxf>
    <dxf>
      <fill>
        <patternFill>
          <fgColor theme="6"/>
        </patternFill>
      </fill>
    </dxf>
    <dxf>
      <fill>
        <patternFill>
          <bgColor theme="0" tint="-0.14996795556505021"/>
        </patternFill>
      </fill>
    </dxf>
    <dxf>
      <fill>
        <patternFill>
          <fgColor rgb="FFFFFF00"/>
          <bgColor rgb="FFFFFF00"/>
        </patternFill>
      </fill>
    </dxf>
    <dxf>
      <fill>
        <patternFill>
          <fgColor rgb="FFFFC000"/>
          <bgColor rgb="FFFFC000"/>
        </patternFill>
      </fill>
    </dxf>
    <dxf>
      <fill>
        <patternFill>
          <bgColor rgb="FFFF0000"/>
        </patternFill>
      </fill>
    </dxf>
    <dxf>
      <fill>
        <patternFill>
          <bgColor rgb="FF00B050"/>
        </patternFill>
      </fill>
    </dxf>
    <dxf>
      <fill>
        <patternFill>
          <fgColor rgb="FF92D050"/>
          <bgColor rgb="FF92D050"/>
        </patternFill>
      </fill>
    </dxf>
    <dxf>
      <fill>
        <patternFill>
          <fgColor rgb="FF92D050"/>
          <bgColor theme="6" tint="0.59996337778862885"/>
        </patternFill>
      </fill>
    </dxf>
    <dxf>
      <fill>
        <patternFill>
          <fgColor theme="6"/>
        </patternFill>
      </fill>
    </dxf>
    <dxf>
      <fill>
        <patternFill>
          <bgColor theme="0" tint="-0.14996795556505021"/>
        </patternFill>
      </fill>
    </dxf>
    <dxf>
      <fill>
        <patternFill>
          <fgColor rgb="FFFFFF00"/>
          <bgColor rgb="FFFFFF00"/>
        </patternFill>
      </fill>
    </dxf>
    <dxf>
      <fill>
        <patternFill>
          <fgColor rgb="FFFFC000"/>
          <bgColor rgb="FFFFC000"/>
        </patternFill>
      </fill>
    </dxf>
    <dxf>
      <fill>
        <patternFill>
          <bgColor rgb="FFFF0000"/>
        </patternFill>
      </fill>
    </dxf>
    <dxf>
      <fill>
        <patternFill>
          <bgColor rgb="FF00B050"/>
        </patternFill>
      </fill>
    </dxf>
    <dxf>
      <fill>
        <patternFill>
          <fgColor rgb="FF92D050"/>
          <bgColor rgb="FF92D050"/>
        </patternFill>
      </fill>
    </dxf>
    <dxf>
      <fill>
        <patternFill>
          <fgColor rgb="FF92D050"/>
          <bgColor theme="6" tint="0.59996337778862885"/>
        </patternFill>
      </fill>
    </dxf>
    <dxf>
      <fill>
        <patternFill>
          <fgColor theme="6"/>
        </patternFill>
      </fill>
    </dxf>
    <dxf>
      <fill>
        <patternFill>
          <bgColor theme="0" tint="-0.14996795556505021"/>
        </patternFill>
      </fill>
    </dxf>
    <dxf>
      <fill>
        <patternFill>
          <fgColor rgb="FFFFFF00"/>
          <bgColor rgb="FFFFFF00"/>
        </patternFill>
      </fill>
    </dxf>
    <dxf>
      <fill>
        <patternFill>
          <fgColor rgb="FFFFC000"/>
          <bgColor rgb="FFFFC000"/>
        </patternFill>
      </fill>
    </dxf>
    <dxf>
      <fill>
        <patternFill>
          <bgColor rgb="FFFF0000"/>
        </patternFill>
      </fill>
    </dxf>
    <dxf>
      <fill>
        <patternFill>
          <bgColor rgb="FF00B050"/>
        </patternFill>
      </fill>
    </dxf>
    <dxf>
      <fill>
        <patternFill>
          <fgColor rgb="FF92D050"/>
          <bgColor rgb="FF92D050"/>
        </patternFill>
      </fill>
    </dxf>
    <dxf>
      <fill>
        <patternFill>
          <fgColor rgb="FF92D050"/>
          <bgColor theme="6" tint="0.59996337778862885"/>
        </patternFill>
      </fill>
    </dxf>
    <dxf>
      <fill>
        <patternFill>
          <fgColor theme="6"/>
        </patternFill>
      </fill>
    </dxf>
    <dxf>
      <fill>
        <patternFill>
          <bgColor theme="0" tint="-0.14996795556505021"/>
        </patternFill>
      </fill>
    </dxf>
    <dxf>
      <fill>
        <patternFill>
          <fgColor rgb="FFFFFF00"/>
          <bgColor rgb="FFFFFF00"/>
        </patternFill>
      </fill>
    </dxf>
    <dxf>
      <fill>
        <patternFill>
          <fgColor rgb="FFFFC000"/>
          <bgColor rgb="FFFFC000"/>
        </patternFill>
      </fill>
    </dxf>
    <dxf>
      <fill>
        <patternFill>
          <bgColor rgb="FFFF0000"/>
        </patternFill>
      </fill>
    </dxf>
    <dxf>
      <fill>
        <patternFill>
          <bgColor rgb="FF00B050"/>
        </patternFill>
      </fill>
    </dxf>
    <dxf>
      <fill>
        <patternFill>
          <fgColor rgb="FF92D050"/>
          <bgColor rgb="FF92D050"/>
        </patternFill>
      </fill>
    </dxf>
    <dxf>
      <fill>
        <patternFill>
          <fgColor rgb="FF92D050"/>
          <bgColor theme="6" tint="0.59996337778862885"/>
        </patternFill>
      </fill>
    </dxf>
    <dxf>
      <fill>
        <patternFill>
          <fgColor theme="6"/>
        </patternFill>
      </fill>
    </dxf>
    <dxf>
      <fill>
        <patternFill>
          <bgColor theme="0" tint="-0.14996795556505021"/>
        </patternFill>
      </fill>
    </dxf>
    <dxf>
      <fill>
        <patternFill>
          <fgColor rgb="FFFFFF00"/>
          <bgColor rgb="FFFFFF00"/>
        </patternFill>
      </fill>
    </dxf>
    <dxf>
      <fill>
        <patternFill>
          <fgColor rgb="FFFFC000"/>
          <bgColor rgb="FFFFC000"/>
        </patternFill>
      </fill>
    </dxf>
    <dxf>
      <fill>
        <patternFill>
          <bgColor rgb="FFFF0000"/>
        </patternFill>
      </fill>
    </dxf>
    <dxf>
      <fill>
        <patternFill>
          <bgColor rgb="FF00B050"/>
        </patternFill>
      </fill>
    </dxf>
    <dxf>
      <fill>
        <patternFill>
          <fgColor rgb="FF92D050"/>
          <bgColor rgb="FF92D050"/>
        </patternFill>
      </fill>
    </dxf>
    <dxf>
      <fill>
        <patternFill>
          <fgColor rgb="FF92D050"/>
          <bgColor theme="6" tint="0.59996337778862885"/>
        </patternFill>
      </fill>
    </dxf>
    <dxf>
      <fill>
        <patternFill>
          <fgColor theme="6"/>
        </patternFill>
      </fill>
    </dxf>
    <dxf>
      <fill>
        <patternFill>
          <bgColor theme="0" tint="-0.14996795556505021"/>
        </patternFill>
      </fill>
    </dxf>
    <dxf>
      <fill>
        <patternFill>
          <fgColor rgb="FFFFFF00"/>
          <bgColor rgb="FFFFFF00"/>
        </patternFill>
      </fill>
    </dxf>
    <dxf>
      <fill>
        <patternFill>
          <fgColor rgb="FFFFC000"/>
          <bgColor rgb="FFFFC000"/>
        </patternFill>
      </fill>
    </dxf>
    <dxf>
      <fill>
        <patternFill>
          <bgColor rgb="FFFF0000"/>
        </patternFill>
      </fill>
    </dxf>
    <dxf>
      <fill>
        <patternFill>
          <bgColor rgb="FF00B050"/>
        </patternFill>
      </fill>
    </dxf>
    <dxf>
      <fill>
        <patternFill>
          <fgColor rgb="FF92D050"/>
          <bgColor rgb="FF92D050"/>
        </patternFill>
      </fill>
    </dxf>
    <dxf>
      <fill>
        <patternFill>
          <fgColor rgb="FF92D050"/>
          <bgColor theme="6" tint="0.59996337778862885"/>
        </patternFill>
      </fill>
    </dxf>
    <dxf>
      <fill>
        <patternFill>
          <fgColor theme="6"/>
        </patternFill>
      </fill>
    </dxf>
    <dxf>
      <fill>
        <patternFill>
          <bgColor theme="0" tint="-0.14996795556505021"/>
        </patternFill>
      </fill>
    </dxf>
    <dxf>
      <fill>
        <patternFill>
          <fgColor rgb="FFFFFF00"/>
          <bgColor rgb="FFFFFF00"/>
        </patternFill>
      </fill>
    </dxf>
    <dxf>
      <fill>
        <patternFill>
          <fgColor rgb="FFFFC000"/>
          <bgColor rgb="FFFFC000"/>
        </patternFill>
      </fill>
    </dxf>
    <dxf>
      <fill>
        <patternFill>
          <bgColor rgb="FFFF0000"/>
        </patternFill>
      </fill>
    </dxf>
    <dxf>
      <fill>
        <patternFill>
          <bgColor rgb="FF00B050"/>
        </patternFill>
      </fill>
    </dxf>
    <dxf>
      <fill>
        <patternFill>
          <fgColor rgb="FF92D050"/>
          <bgColor rgb="FF92D050"/>
        </patternFill>
      </fill>
    </dxf>
    <dxf>
      <fill>
        <patternFill>
          <fgColor rgb="FF92D050"/>
          <bgColor theme="6" tint="0.59996337778862885"/>
        </patternFill>
      </fill>
    </dxf>
    <dxf>
      <fill>
        <patternFill>
          <fgColor theme="6"/>
        </patternFill>
      </fill>
    </dxf>
    <dxf>
      <fill>
        <patternFill>
          <bgColor theme="0" tint="-0.14996795556505021"/>
        </patternFill>
      </fill>
    </dxf>
    <dxf>
      <fill>
        <patternFill>
          <fgColor rgb="FFFFFF00"/>
          <bgColor rgb="FFFFFF00"/>
        </patternFill>
      </fill>
    </dxf>
    <dxf>
      <fill>
        <patternFill>
          <fgColor rgb="FFFFC000"/>
          <bgColor rgb="FFFFC000"/>
        </patternFill>
      </fill>
    </dxf>
    <dxf>
      <fill>
        <patternFill>
          <bgColor rgb="FFFF0000"/>
        </patternFill>
      </fill>
    </dxf>
    <dxf>
      <fill>
        <patternFill>
          <bgColor rgb="FF00B050"/>
        </patternFill>
      </fill>
    </dxf>
    <dxf>
      <fill>
        <patternFill>
          <fgColor rgb="FF92D050"/>
          <bgColor rgb="FF92D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fgColor rgb="FF92D050"/>
          <bgColor theme="6" tint="0.59996337778862885"/>
        </patternFill>
      </fill>
    </dxf>
    <dxf>
      <fill>
        <patternFill>
          <fgColor theme="6"/>
        </patternFill>
      </fill>
    </dxf>
    <dxf>
      <fill>
        <patternFill>
          <bgColor theme="0" tint="-0.14996795556505021"/>
        </patternFill>
      </fill>
    </dxf>
    <dxf>
      <fill>
        <patternFill>
          <fgColor rgb="FFFFFF00"/>
          <bgColor rgb="FFFFFF00"/>
        </patternFill>
      </fill>
    </dxf>
    <dxf>
      <fill>
        <patternFill>
          <fgColor rgb="FFFFC000"/>
          <bgColor rgb="FFFFC000"/>
        </patternFill>
      </fill>
    </dxf>
    <dxf>
      <fill>
        <patternFill>
          <bgColor rgb="FFFF0000"/>
        </patternFill>
      </fill>
    </dxf>
    <dxf>
      <fill>
        <patternFill>
          <bgColor rgb="FF00B050"/>
        </patternFill>
      </fill>
    </dxf>
    <dxf>
      <fill>
        <patternFill>
          <fgColor rgb="FF92D050"/>
          <bgColor rgb="FF92D050"/>
        </patternFill>
      </fill>
    </dxf>
    <dxf>
      <fill>
        <patternFill>
          <fgColor rgb="FF92D050"/>
          <bgColor theme="6" tint="0.59996337778862885"/>
        </patternFill>
      </fill>
    </dxf>
    <dxf>
      <fill>
        <patternFill>
          <fgColor theme="6"/>
        </patternFill>
      </fill>
    </dxf>
    <dxf>
      <fill>
        <patternFill>
          <bgColor theme="0" tint="-0.14996795556505021"/>
        </patternFill>
      </fill>
    </dxf>
    <dxf>
      <fill>
        <patternFill>
          <fgColor rgb="FFFFFF00"/>
          <bgColor rgb="FFFFFF00"/>
        </patternFill>
      </fill>
    </dxf>
    <dxf>
      <fill>
        <patternFill>
          <fgColor rgb="FFFFC000"/>
          <bgColor rgb="FFFFC000"/>
        </patternFill>
      </fill>
    </dxf>
    <dxf>
      <fill>
        <patternFill>
          <bgColor rgb="FFFF0000"/>
        </patternFill>
      </fill>
    </dxf>
    <dxf>
      <fill>
        <patternFill>
          <bgColor rgb="FF00B050"/>
        </patternFill>
      </fill>
    </dxf>
    <dxf>
      <fill>
        <patternFill>
          <fgColor rgb="FF92D050"/>
          <bgColor rgb="FF92D050"/>
        </patternFill>
      </fill>
    </dxf>
    <dxf>
      <fill>
        <patternFill>
          <fgColor rgb="FF92D050"/>
          <bgColor theme="6" tint="0.59996337778862885"/>
        </patternFill>
      </fill>
    </dxf>
    <dxf>
      <fill>
        <patternFill>
          <fgColor theme="6"/>
        </patternFill>
      </fill>
    </dxf>
    <dxf>
      <fill>
        <patternFill>
          <bgColor theme="0" tint="-0.14996795556505021"/>
        </patternFill>
      </fill>
    </dxf>
    <dxf>
      <fill>
        <patternFill>
          <fgColor rgb="FFFFFF00"/>
          <bgColor rgb="FFFFFF00"/>
        </patternFill>
      </fill>
    </dxf>
    <dxf>
      <fill>
        <patternFill>
          <fgColor rgb="FFFFC000"/>
          <bgColor rgb="FFFFC000"/>
        </patternFill>
      </fill>
    </dxf>
    <dxf>
      <fill>
        <patternFill>
          <bgColor rgb="FFFF0000"/>
        </patternFill>
      </fill>
    </dxf>
    <dxf>
      <fill>
        <patternFill>
          <bgColor rgb="FF00B050"/>
        </patternFill>
      </fill>
    </dxf>
    <dxf>
      <fill>
        <patternFill>
          <fgColor rgb="FF92D050"/>
          <bgColor rgb="FF92D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fgColor rgb="FF92D050"/>
          <bgColor theme="6" tint="0.59996337778862885"/>
        </patternFill>
      </fill>
    </dxf>
    <dxf>
      <fill>
        <patternFill>
          <fgColor theme="6"/>
        </patternFill>
      </fill>
    </dxf>
    <dxf>
      <fill>
        <patternFill>
          <bgColor theme="0" tint="-0.14996795556505021"/>
        </patternFill>
      </fill>
    </dxf>
    <dxf>
      <fill>
        <patternFill>
          <fgColor rgb="FFFFFF00"/>
          <bgColor rgb="FFFFFF00"/>
        </patternFill>
      </fill>
    </dxf>
    <dxf>
      <fill>
        <patternFill>
          <fgColor rgb="FFFFC000"/>
          <bgColor rgb="FFFFC000"/>
        </patternFill>
      </fill>
    </dxf>
    <dxf>
      <fill>
        <patternFill>
          <bgColor rgb="FFFF0000"/>
        </patternFill>
      </fill>
    </dxf>
    <dxf>
      <fill>
        <patternFill>
          <bgColor rgb="FF00B050"/>
        </patternFill>
      </fill>
    </dxf>
    <dxf>
      <fill>
        <patternFill>
          <fgColor rgb="FF92D050"/>
          <bgColor rgb="FF92D050"/>
        </patternFill>
      </fill>
    </dxf>
    <dxf>
      <fill>
        <patternFill>
          <fgColor rgb="FF92D050"/>
          <bgColor theme="6" tint="0.59996337778862885"/>
        </patternFill>
      </fill>
    </dxf>
    <dxf>
      <fill>
        <patternFill>
          <fgColor theme="6"/>
        </patternFill>
      </fill>
    </dxf>
    <dxf>
      <fill>
        <patternFill>
          <bgColor theme="0" tint="-0.14996795556505021"/>
        </patternFill>
      </fill>
    </dxf>
    <dxf>
      <fill>
        <patternFill>
          <fgColor rgb="FFFFFF00"/>
          <bgColor rgb="FFFFFF00"/>
        </patternFill>
      </fill>
    </dxf>
    <dxf>
      <fill>
        <patternFill>
          <fgColor rgb="FFFFC000"/>
          <bgColor rgb="FFFFC000"/>
        </patternFill>
      </fill>
    </dxf>
    <dxf>
      <fill>
        <patternFill>
          <bgColor rgb="FFFF0000"/>
        </patternFill>
      </fill>
    </dxf>
    <dxf>
      <fill>
        <patternFill>
          <bgColor rgb="FF00B050"/>
        </patternFill>
      </fill>
    </dxf>
    <dxf>
      <fill>
        <patternFill>
          <fgColor rgb="FF92D050"/>
          <bgColor rgb="FF92D050"/>
        </patternFill>
      </fill>
    </dxf>
    <dxf>
      <fill>
        <patternFill>
          <fgColor rgb="FF92D050"/>
          <bgColor theme="6" tint="0.59996337778862885"/>
        </patternFill>
      </fill>
    </dxf>
    <dxf>
      <fill>
        <patternFill>
          <fgColor theme="6"/>
        </patternFill>
      </fill>
    </dxf>
    <dxf>
      <fill>
        <patternFill>
          <bgColor theme="0" tint="-0.14996795556505021"/>
        </patternFill>
      </fill>
    </dxf>
    <dxf>
      <fill>
        <patternFill>
          <fgColor rgb="FFFFFF00"/>
          <bgColor rgb="FFFFFF00"/>
        </patternFill>
      </fill>
    </dxf>
    <dxf>
      <fill>
        <patternFill>
          <fgColor rgb="FFFFC000"/>
          <bgColor rgb="FFFFC000"/>
        </patternFill>
      </fill>
    </dxf>
    <dxf>
      <fill>
        <patternFill>
          <bgColor rgb="FFFF0000"/>
        </patternFill>
      </fill>
    </dxf>
    <dxf>
      <fill>
        <patternFill>
          <bgColor rgb="FF00B050"/>
        </patternFill>
      </fill>
    </dxf>
    <dxf>
      <fill>
        <patternFill>
          <fgColor rgb="FF92D050"/>
          <bgColor rgb="FF92D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fgColor rgb="FF92D050"/>
          <bgColor theme="6" tint="0.59996337778862885"/>
        </patternFill>
      </fill>
    </dxf>
    <dxf>
      <fill>
        <patternFill>
          <fgColor theme="6"/>
        </patternFill>
      </fill>
    </dxf>
    <dxf>
      <fill>
        <patternFill>
          <bgColor theme="0" tint="-0.14996795556505021"/>
        </patternFill>
      </fill>
    </dxf>
    <dxf>
      <fill>
        <patternFill>
          <fgColor rgb="FFFFFF00"/>
          <bgColor rgb="FFFFFF00"/>
        </patternFill>
      </fill>
    </dxf>
    <dxf>
      <fill>
        <patternFill>
          <fgColor rgb="FFFFC000"/>
          <bgColor rgb="FFFFC000"/>
        </patternFill>
      </fill>
    </dxf>
    <dxf>
      <fill>
        <patternFill>
          <bgColor rgb="FFFF0000"/>
        </patternFill>
      </fill>
    </dxf>
    <dxf>
      <fill>
        <patternFill>
          <bgColor rgb="FF00B050"/>
        </patternFill>
      </fill>
    </dxf>
    <dxf>
      <fill>
        <patternFill>
          <fgColor rgb="FF92D050"/>
          <bgColor rgb="FF92D050"/>
        </patternFill>
      </fill>
    </dxf>
    <dxf>
      <fill>
        <patternFill>
          <fgColor rgb="FF92D050"/>
          <bgColor theme="6" tint="0.59996337778862885"/>
        </patternFill>
      </fill>
    </dxf>
    <dxf>
      <fill>
        <patternFill>
          <fgColor theme="6"/>
        </patternFill>
      </fill>
    </dxf>
    <dxf>
      <fill>
        <patternFill>
          <bgColor rgb="FF00B050"/>
        </patternFill>
      </fill>
    </dxf>
    <dxf>
      <fill>
        <patternFill>
          <fgColor rgb="FFFFC000"/>
          <bgColor rgb="FFFFC000"/>
        </patternFill>
      </fill>
    </dxf>
    <dxf>
      <fill>
        <patternFill>
          <fgColor rgb="FFFFFF00"/>
          <bgColor rgb="FFFFFF00"/>
        </patternFill>
      </fill>
    </dxf>
    <dxf>
      <fill>
        <patternFill>
          <bgColor rgb="FFFF0000"/>
        </patternFill>
      </fill>
    </dxf>
    <dxf>
      <fill>
        <patternFill>
          <fgColor rgb="FF92D050"/>
          <bgColor rgb="FF92D050"/>
        </patternFill>
      </fill>
    </dxf>
    <dxf>
      <fill>
        <patternFill>
          <fgColor rgb="FF92D050"/>
          <bgColor theme="6" tint="0.59996337778862885"/>
        </patternFill>
      </fill>
    </dxf>
    <dxf>
      <fill>
        <patternFill>
          <fgColor theme="6"/>
        </patternFill>
      </fill>
    </dxf>
    <dxf>
      <fill>
        <patternFill>
          <bgColor theme="0" tint="-0.14996795556505021"/>
        </patternFill>
      </fill>
    </dxf>
    <dxf>
      <fill>
        <patternFill>
          <fgColor rgb="FFFFFF00"/>
          <bgColor rgb="FFFFFF00"/>
        </patternFill>
      </fill>
    </dxf>
    <dxf>
      <fill>
        <patternFill>
          <fgColor rgb="FFFFC000"/>
          <bgColor rgb="FFFFC000"/>
        </patternFill>
      </fill>
    </dxf>
    <dxf>
      <fill>
        <patternFill>
          <bgColor rgb="FFFF0000"/>
        </patternFill>
      </fill>
    </dxf>
    <dxf>
      <fill>
        <patternFill>
          <bgColor rgb="FF00B050"/>
        </patternFill>
      </fill>
    </dxf>
    <dxf>
      <fill>
        <patternFill>
          <fgColor rgb="FF92D050"/>
          <bgColor rgb="FF92D050"/>
        </patternFill>
      </fill>
    </dxf>
    <dxf>
      <fill>
        <patternFill>
          <fgColor rgb="FF92D050"/>
          <bgColor theme="6" tint="0.59996337778862885"/>
        </patternFill>
      </fill>
    </dxf>
    <dxf>
      <fill>
        <patternFill>
          <fgColor theme="6"/>
        </patternFill>
      </fill>
    </dxf>
    <dxf>
      <fill>
        <patternFill>
          <bgColor theme="0" tint="-0.14996795556505021"/>
        </patternFill>
      </fill>
    </dxf>
    <dxf>
      <fill>
        <patternFill>
          <fgColor rgb="FFFFFF00"/>
          <bgColor rgb="FFFFFF00"/>
        </patternFill>
      </fill>
    </dxf>
    <dxf>
      <fill>
        <patternFill>
          <fgColor rgb="FFFFC000"/>
          <bgColor rgb="FFFFC000"/>
        </patternFill>
      </fill>
    </dxf>
    <dxf>
      <fill>
        <patternFill>
          <bgColor rgb="FFFF0000"/>
        </patternFill>
      </fill>
    </dxf>
    <dxf>
      <fill>
        <patternFill>
          <bgColor rgb="FF00B050"/>
        </patternFill>
      </fill>
    </dxf>
    <dxf>
      <fill>
        <patternFill>
          <fgColor rgb="FF92D050"/>
          <bgColor rgb="FF92D050"/>
        </patternFill>
      </fill>
    </dxf>
    <dxf>
      <fill>
        <patternFill>
          <fgColor rgb="FF92D050"/>
          <bgColor theme="6" tint="0.59996337778862885"/>
        </patternFill>
      </fill>
    </dxf>
    <dxf>
      <fill>
        <patternFill>
          <fgColor theme="6"/>
        </patternFill>
      </fill>
    </dxf>
    <dxf>
      <fill>
        <patternFill>
          <bgColor theme="0" tint="-0.14996795556505021"/>
        </patternFill>
      </fill>
    </dxf>
    <dxf>
      <fill>
        <patternFill>
          <fgColor rgb="FFFFFF00"/>
          <bgColor rgb="FFFFFF00"/>
        </patternFill>
      </fill>
    </dxf>
    <dxf>
      <fill>
        <patternFill>
          <fgColor rgb="FFFFC000"/>
          <bgColor rgb="FFFFC000"/>
        </patternFill>
      </fill>
    </dxf>
    <dxf>
      <fill>
        <patternFill>
          <bgColor rgb="FFFF0000"/>
        </patternFill>
      </fill>
    </dxf>
    <dxf>
      <fill>
        <patternFill>
          <bgColor rgb="FF00B050"/>
        </patternFill>
      </fill>
    </dxf>
    <dxf>
      <fill>
        <patternFill>
          <fgColor rgb="FF92D050"/>
          <bgColor rgb="FF92D050"/>
        </patternFill>
      </fill>
    </dxf>
    <dxf>
      <fill>
        <patternFill>
          <fgColor rgb="FF92D050"/>
          <bgColor theme="6" tint="0.59996337778862885"/>
        </patternFill>
      </fill>
    </dxf>
    <dxf>
      <fill>
        <patternFill>
          <fgColor theme="6"/>
        </patternFill>
      </fill>
    </dxf>
    <dxf>
      <fill>
        <patternFill>
          <bgColor theme="0" tint="-0.14996795556505021"/>
        </patternFill>
      </fill>
    </dxf>
    <dxf>
      <fill>
        <patternFill>
          <fgColor rgb="FFFFFF00"/>
          <bgColor rgb="FFFFFF00"/>
        </patternFill>
      </fill>
    </dxf>
    <dxf>
      <fill>
        <patternFill>
          <fgColor rgb="FFFFC000"/>
          <bgColor rgb="FFFFC000"/>
        </patternFill>
      </fill>
    </dxf>
    <dxf>
      <fill>
        <patternFill>
          <bgColor rgb="FFFF0000"/>
        </patternFill>
      </fill>
    </dxf>
    <dxf>
      <fill>
        <patternFill>
          <bgColor rgb="FF00B050"/>
        </patternFill>
      </fill>
    </dxf>
    <dxf>
      <fill>
        <patternFill>
          <fgColor rgb="FF92D050"/>
          <bgColor rgb="FF92D050"/>
        </patternFill>
      </fill>
    </dxf>
    <dxf>
      <fill>
        <patternFill>
          <fgColor rgb="FF92D050"/>
          <bgColor theme="6" tint="0.59996337778862885"/>
        </patternFill>
      </fill>
    </dxf>
    <dxf>
      <fill>
        <patternFill>
          <fgColor theme="6"/>
        </patternFill>
      </fill>
    </dxf>
    <dxf>
      <fill>
        <patternFill>
          <bgColor theme="0" tint="-0.14996795556505021"/>
        </patternFill>
      </fill>
    </dxf>
    <dxf>
      <fill>
        <patternFill>
          <fgColor rgb="FFFFFF00"/>
          <bgColor rgb="FFFFFF00"/>
        </patternFill>
      </fill>
    </dxf>
    <dxf>
      <fill>
        <patternFill>
          <fgColor rgb="FFFFC000"/>
          <bgColor rgb="FFFFC000"/>
        </patternFill>
      </fill>
    </dxf>
    <dxf>
      <fill>
        <patternFill>
          <bgColor rgb="FFFF0000"/>
        </patternFill>
      </fill>
    </dxf>
    <dxf>
      <fill>
        <patternFill>
          <bgColor rgb="FF00B050"/>
        </patternFill>
      </fill>
    </dxf>
    <dxf>
      <fill>
        <patternFill>
          <fgColor rgb="FF92D050"/>
          <bgColor rgb="FF92D050"/>
        </patternFill>
      </fill>
    </dxf>
    <dxf>
      <fill>
        <patternFill>
          <fgColor rgb="FF92D050"/>
          <bgColor theme="6" tint="0.59996337778862885"/>
        </patternFill>
      </fill>
    </dxf>
    <dxf>
      <fill>
        <patternFill>
          <fgColor theme="6"/>
        </patternFill>
      </fill>
    </dxf>
    <dxf>
      <fill>
        <patternFill>
          <bgColor theme="0" tint="-0.14996795556505021"/>
        </patternFill>
      </fill>
    </dxf>
    <dxf>
      <fill>
        <patternFill>
          <fgColor rgb="FFFFFF00"/>
          <bgColor rgb="FFFFFF00"/>
        </patternFill>
      </fill>
    </dxf>
    <dxf>
      <fill>
        <patternFill>
          <fgColor rgb="FFFFC000"/>
          <bgColor rgb="FFFFC000"/>
        </patternFill>
      </fill>
    </dxf>
    <dxf>
      <fill>
        <patternFill>
          <bgColor rgb="FFFF0000"/>
        </patternFill>
      </fill>
    </dxf>
    <dxf>
      <fill>
        <patternFill>
          <bgColor rgb="FF00B050"/>
        </patternFill>
      </fill>
    </dxf>
    <dxf>
      <fill>
        <patternFill>
          <fgColor rgb="FF92D050"/>
          <bgColor rgb="FF92D05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fgColor rgb="FF92D050"/>
          <bgColor theme="6" tint="0.59996337778862885"/>
        </patternFill>
      </fill>
    </dxf>
    <dxf>
      <fill>
        <patternFill>
          <fgColor theme="6"/>
        </patternFill>
      </fill>
    </dxf>
    <dxf>
      <fill>
        <patternFill>
          <bgColor theme="0" tint="-0.14996795556505021"/>
        </patternFill>
      </fill>
    </dxf>
    <dxf>
      <fill>
        <patternFill>
          <fgColor rgb="FFFFFF00"/>
          <bgColor rgb="FFFFFF00"/>
        </patternFill>
      </fill>
    </dxf>
    <dxf>
      <fill>
        <patternFill>
          <fgColor rgb="FFFFC000"/>
          <bgColor rgb="FFFFC000"/>
        </patternFill>
      </fill>
    </dxf>
    <dxf>
      <fill>
        <patternFill>
          <bgColor rgb="FFFF0000"/>
        </patternFill>
      </fill>
    </dxf>
    <dxf>
      <fill>
        <patternFill>
          <bgColor rgb="FF00B050"/>
        </patternFill>
      </fill>
    </dxf>
    <dxf>
      <fill>
        <patternFill>
          <fgColor rgb="FF92D050"/>
          <bgColor rgb="FF92D050"/>
        </patternFill>
      </fill>
    </dxf>
    <dxf>
      <fill>
        <patternFill>
          <fgColor rgb="FF92D050"/>
          <bgColor theme="6" tint="0.59996337778862885"/>
        </patternFill>
      </fill>
    </dxf>
    <dxf>
      <fill>
        <patternFill>
          <fgColor theme="6"/>
        </patternFill>
      </fill>
    </dxf>
    <dxf>
      <fill>
        <patternFill>
          <bgColor theme="0" tint="-0.14996795556505021"/>
        </patternFill>
      </fill>
    </dxf>
    <dxf>
      <fill>
        <patternFill>
          <fgColor rgb="FFFFFF00"/>
          <bgColor rgb="FFFFFF00"/>
        </patternFill>
      </fill>
    </dxf>
    <dxf>
      <fill>
        <patternFill>
          <fgColor rgb="FFFFC000"/>
          <bgColor rgb="FFFFC000"/>
        </patternFill>
      </fill>
    </dxf>
    <dxf>
      <fill>
        <patternFill>
          <bgColor rgb="FFFF0000"/>
        </patternFill>
      </fill>
    </dxf>
    <dxf>
      <fill>
        <patternFill>
          <bgColor rgb="FF00B050"/>
        </patternFill>
      </fill>
    </dxf>
    <dxf>
      <fill>
        <patternFill>
          <fgColor rgb="FF92D050"/>
          <bgColor rgb="FF92D050"/>
        </patternFill>
      </fill>
    </dxf>
    <dxf>
      <fill>
        <patternFill>
          <fgColor rgb="FF92D050"/>
          <bgColor theme="6" tint="0.59996337778862885"/>
        </patternFill>
      </fill>
    </dxf>
    <dxf>
      <fill>
        <patternFill>
          <fgColor theme="6"/>
        </patternFill>
      </fill>
    </dxf>
    <dxf>
      <fill>
        <patternFill>
          <bgColor rgb="FF00B050"/>
        </patternFill>
      </fill>
    </dxf>
    <dxf>
      <fill>
        <patternFill>
          <fgColor rgb="FFFFC000"/>
          <bgColor rgb="FFFFC000"/>
        </patternFill>
      </fill>
    </dxf>
    <dxf>
      <fill>
        <patternFill>
          <fgColor rgb="FFFFFF00"/>
          <bgColor rgb="FFFFFF00"/>
        </patternFill>
      </fill>
    </dxf>
    <dxf>
      <fill>
        <patternFill>
          <bgColor rgb="FFFF0000"/>
        </patternFill>
      </fill>
    </dxf>
    <dxf>
      <fill>
        <patternFill>
          <fgColor rgb="FF92D050"/>
          <bgColor rgb="FF92D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fgColor rgb="FF92D050"/>
          <bgColor theme="6" tint="0.59996337778862885"/>
        </patternFill>
      </fill>
    </dxf>
    <dxf>
      <fill>
        <patternFill>
          <fgColor theme="6"/>
        </patternFill>
      </fill>
    </dxf>
    <dxf>
      <fill>
        <patternFill>
          <bgColor theme="0" tint="-0.14996795556505021"/>
        </patternFill>
      </fill>
    </dxf>
    <dxf>
      <fill>
        <patternFill>
          <fgColor rgb="FFFFFF00"/>
          <bgColor rgb="FFFFFF00"/>
        </patternFill>
      </fill>
    </dxf>
    <dxf>
      <fill>
        <patternFill>
          <fgColor rgb="FFFFC000"/>
          <bgColor rgb="FFFFC000"/>
        </patternFill>
      </fill>
    </dxf>
    <dxf>
      <fill>
        <patternFill>
          <bgColor rgb="FFFF0000"/>
        </patternFill>
      </fill>
    </dxf>
    <dxf>
      <fill>
        <patternFill>
          <bgColor rgb="FF00B050"/>
        </patternFill>
      </fill>
    </dxf>
    <dxf>
      <fill>
        <patternFill>
          <fgColor rgb="FF92D050"/>
          <bgColor rgb="FF92D050"/>
        </patternFill>
      </fill>
    </dxf>
    <dxf>
      <fill>
        <patternFill>
          <fgColor rgb="FF92D050"/>
          <bgColor theme="6" tint="0.59996337778862885"/>
        </patternFill>
      </fill>
    </dxf>
    <dxf>
      <fill>
        <patternFill>
          <fgColor theme="6"/>
        </patternFill>
      </fill>
    </dxf>
    <dxf>
      <fill>
        <patternFill>
          <bgColor theme="0" tint="-0.14996795556505021"/>
        </patternFill>
      </fill>
    </dxf>
    <dxf>
      <fill>
        <patternFill>
          <fgColor rgb="FFFFFF00"/>
          <bgColor rgb="FFFFFF00"/>
        </patternFill>
      </fill>
    </dxf>
    <dxf>
      <fill>
        <patternFill>
          <fgColor rgb="FFFFC000"/>
          <bgColor rgb="FFFFC000"/>
        </patternFill>
      </fill>
    </dxf>
    <dxf>
      <fill>
        <patternFill>
          <bgColor rgb="FFFF0000"/>
        </patternFill>
      </fill>
    </dxf>
    <dxf>
      <fill>
        <patternFill>
          <bgColor rgb="FF00B050"/>
        </patternFill>
      </fill>
    </dxf>
    <dxf>
      <fill>
        <patternFill>
          <fgColor rgb="FF92D050"/>
          <bgColor rgb="FF92D050"/>
        </patternFill>
      </fill>
    </dxf>
    <dxf>
      <fill>
        <patternFill>
          <fgColor rgb="FF92D050"/>
          <bgColor theme="6" tint="0.59996337778862885"/>
        </patternFill>
      </fill>
    </dxf>
    <dxf>
      <fill>
        <patternFill>
          <fgColor theme="6"/>
        </patternFill>
      </fill>
    </dxf>
    <dxf>
      <fill>
        <patternFill>
          <bgColor theme="0" tint="-0.14996795556505021"/>
        </patternFill>
      </fill>
    </dxf>
    <dxf>
      <fill>
        <patternFill>
          <fgColor rgb="FFFFFF00"/>
          <bgColor rgb="FFFFFF00"/>
        </patternFill>
      </fill>
    </dxf>
    <dxf>
      <fill>
        <patternFill>
          <fgColor rgb="FFFFC000"/>
          <bgColor rgb="FFFFC000"/>
        </patternFill>
      </fill>
    </dxf>
    <dxf>
      <fill>
        <patternFill>
          <bgColor rgb="FFFF0000"/>
        </patternFill>
      </fill>
    </dxf>
    <dxf>
      <fill>
        <patternFill>
          <bgColor rgb="FF00B050"/>
        </patternFill>
      </fill>
    </dxf>
    <dxf>
      <fill>
        <patternFill>
          <fgColor rgb="FF92D050"/>
          <bgColor rgb="FF92D050"/>
        </patternFill>
      </fill>
    </dxf>
    <dxf>
      <fill>
        <patternFill>
          <fgColor rgb="FF92D050"/>
          <bgColor theme="6" tint="0.59996337778862885"/>
        </patternFill>
      </fill>
    </dxf>
    <dxf>
      <fill>
        <patternFill>
          <fgColor theme="6"/>
        </patternFill>
      </fill>
    </dxf>
    <dxf>
      <fill>
        <patternFill>
          <bgColor theme="0" tint="-0.14996795556505021"/>
        </patternFill>
      </fill>
    </dxf>
    <dxf>
      <fill>
        <patternFill>
          <fgColor rgb="FFFFFF00"/>
          <bgColor rgb="FFFFFF00"/>
        </patternFill>
      </fill>
    </dxf>
    <dxf>
      <fill>
        <patternFill>
          <fgColor rgb="FFFFC000"/>
          <bgColor rgb="FFFFC000"/>
        </patternFill>
      </fill>
    </dxf>
    <dxf>
      <fill>
        <patternFill>
          <bgColor rgb="FFFF0000"/>
        </patternFill>
      </fill>
    </dxf>
    <dxf>
      <fill>
        <patternFill>
          <bgColor rgb="FF00B050"/>
        </patternFill>
      </fill>
    </dxf>
    <dxf>
      <fill>
        <patternFill>
          <fgColor rgb="FF92D050"/>
          <bgColor rgb="FF92D05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fgColor rgb="FF92D050"/>
          <bgColor rgb="FF92D050"/>
        </patternFill>
      </fill>
    </dxf>
    <dxf>
      <fill>
        <patternFill>
          <fgColor rgb="FF92D050"/>
          <bgColor rgb="FF92D050"/>
        </patternFill>
      </fill>
    </dxf>
  </dxfs>
  <tableStyles count="0" defaultTableStyle="TableStyleMedium2" defaultPivotStyle="PivotStyleLight16"/>
  <colors>
    <mruColors>
      <color rgb="FFFFFF66"/>
      <color rgb="FF00DE64"/>
      <color rgb="FF89F438"/>
      <color rgb="FF00FF99"/>
      <color rgb="FF00F66F"/>
      <color rgb="FF00D661"/>
      <color rgb="FF00EE6C"/>
      <color rgb="FFFFC91D"/>
      <color rgb="FFFFFF99"/>
      <color rgb="FFFB737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26" Type="http://schemas.openxmlformats.org/officeDocument/2006/relationships/externalLink" Target="externalLinks/externalLink9.xml"/><Relationship Id="rId3" Type="http://schemas.openxmlformats.org/officeDocument/2006/relationships/worksheet" Target="worksheets/sheet3.xml"/><Relationship Id="rId21" Type="http://schemas.openxmlformats.org/officeDocument/2006/relationships/externalLink" Target="externalLinks/externalLink4.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8.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3.xml"/><Relationship Id="rId29" Type="http://schemas.openxmlformats.org/officeDocument/2006/relationships/externalLink" Target="externalLinks/externalLink1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7.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6.xml"/><Relationship Id="rId28" Type="http://schemas.openxmlformats.org/officeDocument/2006/relationships/externalLink" Target="externalLinks/externalLink11.xml"/><Relationship Id="rId10" Type="http://schemas.openxmlformats.org/officeDocument/2006/relationships/worksheet" Target="worksheets/sheet10.xml"/><Relationship Id="rId19" Type="http://schemas.openxmlformats.org/officeDocument/2006/relationships/externalLink" Target="externalLinks/externalLink2.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5.xml"/><Relationship Id="rId27" Type="http://schemas.openxmlformats.org/officeDocument/2006/relationships/externalLink" Target="externalLinks/externalLink10.xml"/><Relationship Id="rId30" Type="http://schemas.openxmlformats.org/officeDocument/2006/relationships/externalLink" Target="externalLinks/externalLink1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r>
              <a:rPr lang="es-CO" b="1">
                <a:solidFill>
                  <a:sysClr val="windowText" lastClr="000000"/>
                </a:solidFill>
              </a:rPr>
              <a:t>ZONAS DE RIESGO RESIDUAL </a:t>
            </a:r>
          </a:p>
        </c:rich>
      </c:tx>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endParaRPr lang="es-CO"/>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chemeClr val="accent1"/>
              </a:solidFill>
              <a:ln w="25400">
                <a:solidFill>
                  <a:schemeClr val="lt1"/>
                </a:solidFill>
              </a:ln>
              <a:effectLst/>
              <a:sp3d contourW="25400">
                <a:contourClr>
                  <a:schemeClr val="lt1"/>
                </a:contourClr>
              </a:sp3d>
            </c:spPr>
            <c:extLst xmlns:c16r2="http://schemas.microsoft.com/office/drawing/2015/06/chart">
              <c:ext xmlns:c16="http://schemas.microsoft.com/office/drawing/2014/chart" uri="{C3380CC4-5D6E-409C-BE32-E72D297353CC}">
                <c16:uniqueId val="{00000001-B8CE-4316-9FEF-59AE3AE9DDDB}"/>
              </c:ext>
            </c:extLst>
          </c:dPt>
          <c:dPt>
            <c:idx val="1"/>
            <c:bubble3D val="0"/>
            <c:spPr>
              <a:solidFill>
                <a:schemeClr val="accent2"/>
              </a:solidFill>
              <a:ln w="25400">
                <a:solidFill>
                  <a:schemeClr val="lt1"/>
                </a:solidFill>
              </a:ln>
              <a:effectLst/>
              <a:sp3d contourW="25400">
                <a:contourClr>
                  <a:schemeClr val="lt1"/>
                </a:contourClr>
              </a:sp3d>
            </c:spPr>
            <c:extLst xmlns:c16r2="http://schemas.microsoft.com/office/drawing/2015/06/chart">
              <c:ext xmlns:c16="http://schemas.microsoft.com/office/drawing/2014/chart" uri="{C3380CC4-5D6E-409C-BE32-E72D297353CC}">
                <c16:uniqueId val="{00000003-B8CE-4316-9FEF-59AE3AE9DDDB}"/>
              </c:ext>
            </c:extLst>
          </c:dPt>
          <c:dPt>
            <c:idx val="2"/>
            <c:bubble3D val="0"/>
            <c:spPr>
              <a:solidFill>
                <a:schemeClr val="accent3"/>
              </a:solidFill>
              <a:ln w="25400">
                <a:solidFill>
                  <a:schemeClr val="lt1"/>
                </a:solidFill>
              </a:ln>
              <a:effectLst/>
              <a:sp3d contourW="25400">
                <a:contourClr>
                  <a:schemeClr val="lt1"/>
                </a:contourClr>
              </a:sp3d>
            </c:spPr>
            <c:extLst xmlns:c16r2="http://schemas.microsoft.com/office/drawing/2015/06/chart">
              <c:ext xmlns:c16="http://schemas.microsoft.com/office/drawing/2014/chart" uri="{C3380CC4-5D6E-409C-BE32-E72D297353CC}">
                <c16:uniqueId val="{00000005-B8CE-4316-9FEF-59AE3AE9DDDB}"/>
              </c:ext>
            </c:extLst>
          </c:dPt>
          <c:dPt>
            <c:idx val="3"/>
            <c:bubble3D val="0"/>
            <c:spPr>
              <a:solidFill>
                <a:srgbClr val="FF0000"/>
              </a:solidFill>
              <a:ln w="25400">
                <a:solidFill>
                  <a:schemeClr val="lt1"/>
                </a:solidFill>
              </a:ln>
              <a:effectLst/>
              <a:sp3d contourW="25400">
                <a:contourClr>
                  <a:schemeClr val="lt1"/>
                </a:contourClr>
              </a:sp3d>
            </c:spPr>
            <c:extLst xmlns:c16r2="http://schemas.microsoft.com/office/drawing/2015/06/chart">
              <c:ext xmlns:c16="http://schemas.microsoft.com/office/drawing/2014/chart" uri="{C3380CC4-5D6E-409C-BE32-E72D297353CC}">
                <c16:uniqueId val="{00000007-B8CE-4316-9FEF-59AE3AE9DDDB}"/>
              </c:ext>
            </c:extLst>
          </c:dPt>
          <c:dLbls>
            <c:dLbl>
              <c:idx val="0"/>
              <c:layout>
                <c:manualLayout>
                  <c:x val="-0.1374395144677058"/>
                  <c:y val="6.9492509721776119E-2"/>
                </c:manualLayout>
              </c:layout>
              <c:dLblPos val="bestFit"/>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1-B8CE-4316-9FEF-59AE3AE9DDDB}"/>
                </c:ext>
                <c:ext xmlns:c15="http://schemas.microsoft.com/office/drawing/2012/chart" uri="{CE6537A1-D6FC-4f65-9D91-7224C49458BB}"/>
              </c:extLst>
            </c:dLbl>
            <c:dLbl>
              <c:idx val="1"/>
              <c:layout>
                <c:manualLayout>
                  <c:x val="-0.14985907314707889"/>
                  <c:y val="-0.10235523599299359"/>
                </c:manualLayout>
              </c:layout>
              <c:dLblPos val="bestFit"/>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3-B8CE-4316-9FEF-59AE3AE9DDDB}"/>
                </c:ext>
                <c:ext xmlns:c15="http://schemas.microsoft.com/office/drawing/2012/chart" uri="{CE6537A1-D6FC-4f65-9D91-7224C49458BB}"/>
              </c:extLst>
            </c:dLbl>
            <c:dLbl>
              <c:idx val="2"/>
              <c:layout>
                <c:manualLayout>
                  <c:x val="7.2589783416663889E-2"/>
                  <c:y val="-0.26504017625835752"/>
                </c:manualLayout>
              </c:layout>
              <c:dLblPos val="bestFit"/>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5-B8CE-4316-9FEF-59AE3AE9DDDB}"/>
                </c:ext>
                <c:ext xmlns:c15="http://schemas.microsoft.com/office/drawing/2012/chart" uri="{CE6537A1-D6FC-4f65-9D91-7224C49458BB}"/>
              </c:extLst>
            </c:dLbl>
            <c:dLbl>
              <c:idx val="3"/>
              <c:layout>
                <c:manualLayout>
                  <c:x val="0.16474600738513434"/>
                  <c:y val="5.9159984118105226E-2"/>
                </c:manualLayout>
              </c:layout>
              <c:dLblPos val="bestFit"/>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7-B8CE-4316-9FEF-59AE3AE9DDDB}"/>
                </c:ext>
                <c:ext xmlns:c15="http://schemas.microsoft.com/office/drawing/2012/chart" uri="{CE6537A1-D6FC-4f65-9D91-7224C49458BB}">
                  <c15:layout>
                    <c:manualLayout>
                      <c:w val="0.11631355889125738"/>
                      <c:h val="7.0575796820739695E-2"/>
                    </c:manualLayout>
                  </c15:layout>
                </c:ext>
              </c:extLst>
            </c:dLbl>
            <c:numFmt formatCode="0.00%" sourceLinked="0"/>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6576" tIns="18288" rIns="36576" bIns="18288" anchor="ctr" anchorCtr="1">
                <a:spAutoFit/>
              </a:bodyPr>
              <a:lstStyle/>
              <a:p>
                <a:pPr>
                  <a:defRPr sz="900" b="0" i="0" u="none" strike="noStrike" kern="1200" baseline="0">
                    <a:solidFill>
                      <a:sysClr val="windowText" lastClr="000000"/>
                    </a:solidFill>
                    <a:latin typeface="+mn-lt"/>
                    <a:ea typeface="+mn-ea"/>
                    <a:cs typeface="+mn-cs"/>
                  </a:defRPr>
                </a:pPr>
                <a:endParaRPr lang="es-CO"/>
              </a:p>
            </c:txPr>
            <c:dLblPos val="outEnd"/>
            <c:showLegendKey val="0"/>
            <c:showVal val="0"/>
            <c:showCatName val="1"/>
            <c:showSerName val="0"/>
            <c:showPercent val="1"/>
            <c:showBubbleSize val="0"/>
            <c:showLeaderLines val="0"/>
            <c:extLst xmlns:c16r2="http://schemas.microsoft.com/office/drawing/2015/06/chart">
              <c:ext xmlns:c15="http://schemas.microsoft.com/office/drawing/2012/chart" uri="{CE6537A1-D6FC-4f65-9D91-7224C49458BB}">
                <c15:spPr xmlns:c15="http://schemas.microsoft.com/office/drawing/2012/chart">
                  <a:prstGeom prst="wedgeRectCallout">
                    <a:avLst/>
                  </a:prstGeom>
                  <a:noFill/>
                  <a:ln>
                    <a:noFill/>
                  </a:ln>
                </c15:spPr>
              </c:ext>
            </c:extLst>
          </c:dLbls>
          <c:cat>
            <c:strRef>
              <c:f>RESUMEN!$U$4:$X$4</c:f>
              <c:strCache>
                <c:ptCount val="4"/>
                <c:pt idx="0">
                  <c:v>BAJO</c:v>
                </c:pt>
                <c:pt idx="1">
                  <c:v>MODERADO</c:v>
                </c:pt>
                <c:pt idx="2">
                  <c:v>ALTO</c:v>
                </c:pt>
                <c:pt idx="3">
                  <c:v>EXTREMO</c:v>
                </c:pt>
              </c:strCache>
            </c:strRef>
          </c:cat>
          <c:val>
            <c:numRef>
              <c:f>RESUMEN!$U$5:$X$5</c:f>
              <c:numCache>
                <c:formatCode>0.00%</c:formatCode>
                <c:ptCount val="4"/>
                <c:pt idx="0">
                  <c:v>0.27083333333333331</c:v>
                </c:pt>
                <c:pt idx="1">
                  <c:v>0.125</c:v>
                </c:pt>
                <c:pt idx="2">
                  <c:v>0.41666666666666669</c:v>
                </c:pt>
                <c:pt idx="3" formatCode="0.0%">
                  <c:v>0.1875</c:v>
                </c:pt>
              </c:numCache>
            </c:numRef>
          </c:val>
          <c:extLst xmlns:c16r2="http://schemas.microsoft.com/office/drawing/2015/06/chart">
            <c:ext xmlns:c16="http://schemas.microsoft.com/office/drawing/2014/chart" uri="{C3380CC4-5D6E-409C-BE32-E72D297353CC}">
              <c16:uniqueId val="{00000008-B8CE-4316-9FEF-59AE3AE9DDDB}"/>
            </c:ext>
          </c:extLst>
        </c:ser>
        <c:dLbls>
          <c:showLegendKey val="0"/>
          <c:showVal val="0"/>
          <c:showCatName val="0"/>
          <c:showSerName val="0"/>
          <c:showPercent val="0"/>
          <c:showBubbleSize val="0"/>
          <c:showLeaderLines val="0"/>
        </c:dLbls>
      </c:pie3D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microsoft.com/office/2007/relationships/hdphoto" Target="../media/hdphoto3.wdp"/><Relationship Id="rId13" Type="http://schemas.openxmlformats.org/officeDocument/2006/relationships/image" Target="../media/image9.png"/><Relationship Id="rId18" Type="http://schemas.openxmlformats.org/officeDocument/2006/relationships/image" Target="../media/image13.png"/><Relationship Id="rId3" Type="http://schemas.openxmlformats.org/officeDocument/2006/relationships/image" Target="../media/image2.png"/><Relationship Id="rId21" Type="http://schemas.openxmlformats.org/officeDocument/2006/relationships/image" Target="../media/image16.png"/><Relationship Id="rId7" Type="http://schemas.openxmlformats.org/officeDocument/2006/relationships/image" Target="../media/image5.png"/><Relationship Id="rId12" Type="http://schemas.openxmlformats.org/officeDocument/2006/relationships/image" Target="../media/image8.png"/><Relationship Id="rId17" Type="http://schemas.openxmlformats.org/officeDocument/2006/relationships/image" Target="../media/image12.png"/><Relationship Id="rId2" Type="http://schemas.microsoft.com/office/2007/relationships/hdphoto" Target="../media/hdphoto1.wdp"/><Relationship Id="rId16" Type="http://schemas.openxmlformats.org/officeDocument/2006/relationships/image" Target="../media/image11.png"/><Relationship Id="rId20" Type="http://schemas.openxmlformats.org/officeDocument/2006/relationships/image" Target="../media/image15.png"/><Relationship Id="rId1" Type="http://schemas.openxmlformats.org/officeDocument/2006/relationships/image" Target="../media/image1.png"/><Relationship Id="rId6" Type="http://schemas.openxmlformats.org/officeDocument/2006/relationships/image" Target="../media/image4.png"/><Relationship Id="rId11" Type="http://schemas.microsoft.com/office/2007/relationships/hdphoto" Target="../media/hdphoto4.wdp"/><Relationship Id="rId24" Type="http://schemas.openxmlformats.org/officeDocument/2006/relationships/image" Target="../media/image18.png"/><Relationship Id="rId5" Type="http://schemas.microsoft.com/office/2007/relationships/hdphoto" Target="../media/hdphoto2.wdp"/><Relationship Id="rId15" Type="http://schemas.microsoft.com/office/2007/relationships/hdphoto" Target="../media/hdphoto5.wdp"/><Relationship Id="rId23" Type="http://schemas.microsoft.com/office/2007/relationships/hdphoto" Target="../media/hdphoto6.wdp"/><Relationship Id="rId10" Type="http://schemas.openxmlformats.org/officeDocument/2006/relationships/image" Target="../media/image7.png"/><Relationship Id="rId19" Type="http://schemas.openxmlformats.org/officeDocument/2006/relationships/image" Target="../media/image14.png"/><Relationship Id="rId4" Type="http://schemas.openxmlformats.org/officeDocument/2006/relationships/image" Target="../media/image3.png"/><Relationship Id="rId9" Type="http://schemas.openxmlformats.org/officeDocument/2006/relationships/image" Target="../media/image6.emf"/><Relationship Id="rId14" Type="http://schemas.openxmlformats.org/officeDocument/2006/relationships/image" Target="../media/image10.png"/><Relationship Id="rId22" Type="http://schemas.openxmlformats.org/officeDocument/2006/relationships/image" Target="../media/image17.png"/></Relationships>
</file>

<file path=xl/drawings/_rels/drawing2.xml.rels><?xml version="1.0" encoding="UTF-8" standalone="yes"?>
<Relationships xmlns="http://schemas.openxmlformats.org/package/2006/relationships"><Relationship Id="rId1" Type="http://schemas.openxmlformats.org/officeDocument/2006/relationships/image" Target="../media/image19.png"/></Relationships>
</file>

<file path=xl/drawings/_rels/drawing3.xml.rels><?xml version="1.0" encoding="UTF-8" standalone="yes"?>
<Relationships xmlns="http://schemas.openxmlformats.org/package/2006/relationships"><Relationship Id="rId1" Type="http://schemas.openxmlformats.org/officeDocument/2006/relationships/image" Target="../media/image19.png"/></Relationships>
</file>

<file path=xl/drawings/_rels/drawing4.xml.rels><?xml version="1.0" encoding="UTF-8" standalone="yes"?>
<Relationships xmlns="http://schemas.openxmlformats.org/package/2006/relationships"><Relationship Id="rId1" Type="http://schemas.openxmlformats.org/officeDocument/2006/relationships/image" Target="../media/image20.jpg"/></Relationships>
</file>

<file path=xl/drawings/_rels/drawing7.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3</xdr:col>
      <xdr:colOff>200026</xdr:colOff>
      <xdr:row>4</xdr:row>
      <xdr:rowOff>59504</xdr:rowOff>
    </xdr:from>
    <xdr:to>
      <xdr:col>3</xdr:col>
      <xdr:colOff>590550</xdr:colOff>
      <xdr:row>5</xdr:row>
      <xdr:rowOff>2309</xdr:rowOff>
    </xdr:to>
    <xdr:pic>
      <xdr:nvPicPr>
        <xdr:cNvPr id="2" name="1 Imagen">
          <a:extLst>
            <a:ext uri="{FF2B5EF4-FFF2-40B4-BE49-F238E27FC236}">
              <a16:creationId xmlns=""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duotone>
            <a:schemeClr val="bg2">
              <a:shade val="45000"/>
              <a:satMod val="135000"/>
            </a:schemeClr>
            <a:prstClr val="white"/>
          </a:duotone>
          <a:extLst>
            <a:ext uri="{BEBA8EAE-BF5A-486C-A8C5-ECC9F3942E4B}">
              <a14:imgProps xmlns:a14="http://schemas.microsoft.com/office/drawing/2010/main">
                <a14:imgLayer r:embed="rId2">
                  <a14:imgEffect>
                    <a14:brightnessContrast bright="-40000" contrast="-40000"/>
                  </a14:imgEffect>
                </a14:imgLayer>
              </a14:imgProps>
            </a:ext>
            <a:ext uri="{28A0092B-C50C-407E-A947-70E740481C1C}">
              <a14:useLocalDpi xmlns:a14="http://schemas.microsoft.com/office/drawing/2010/main" val="0"/>
            </a:ext>
          </a:extLst>
        </a:blip>
        <a:stretch>
          <a:fillRect/>
        </a:stretch>
      </xdr:blipFill>
      <xdr:spPr>
        <a:xfrm>
          <a:off x="3581401" y="831029"/>
          <a:ext cx="390524" cy="352380"/>
        </a:xfrm>
        <a:prstGeom prst="rect">
          <a:avLst/>
        </a:prstGeom>
        <a:noFill/>
      </xdr:spPr>
    </xdr:pic>
    <xdr:clientData/>
  </xdr:twoCellAnchor>
  <xdr:twoCellAnchor editAs="oneCell">
    <xdr:from>
      <xdr:col>3</xdr:col>
      <xdr:colOff>209550</xdr:colOff>
      <xdr:row>5</xdr:row>
      <xdr:rowOff>76654</xdr:rowOff>
    </xdr:from>
    <xdr:to>
      <xdr:col>3</xdr:col>
      <xdr:colOff>523875</xdr:colOff>
      <xdr:row>5</xdr:row>
      <xdr:rowOff>381000</xdr:rowOff>
    </xdr:to>
    <xdr:pic>
      <xdr:nvPicPr>
        <xdr:cNvPr id="3" name="Picture 4" descr="D:\cmunoz\Documents\Downloads\contrato.png">
          <a:extLst>
            <a:ext uri="{FF2B5EF4-FFF2-40B4-BE49-F238E27FC236}">
              <a16:creationId xmlns=""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3" cstate="print">
          <a:duotone>
            <a:schemeClr val="bg2">
              <a:shade val="45000"/>
              <a:satMod val="135000"/>
            </a:schemeClr>
            <a:prstClr val="white"/>
          </a:duotone>
          <a:extLst>
            <a:ext uri="{28A0092B-C50C-407E-A947-70E740481C1C}">
              <a14:useLocalDpi xmlns:a14="http://schemas.microsoft.com/office/drawing/2010/main" val="0"/>
            </a:ext>
          </a:extLst>
        </a:blip>
        <a:srcRect/>
        <a:stretch>
          <a:fillRect/>
        </a:stretch>
      </xdr:blipFill>
      <xdr:spPr bwMode="auto">
        <a:xfrm>
          <a:off x="3590925" y="1314904"/>
          <a:ext cx="314325" cy="30434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190501</xdr:colOff>
      <xdr:row>6</xdr:row>
      <xdr:rowOff>40922</xdr:rowOff>
    </xdr:from>
    <xdr:to>
      <xdr:col>3</xdr:col>
      <xdr:colOff>476250</xdr:colOff>
      <xdr:row>7</xdr:row>
      <xdr:rowOff>2820</xdr:rowOff>
    </xdr:to>
    <xdr:pic>
      <xdr:nvPicPr>
        <xdr:cNvPr id="4" name="Picture 5" descr="D:\cmunoz\Documents\Downloads\sitio-web (1).png">
          <a:extLst>
            <a:ext uri="{FF2B5EF4-FFF2-40B4-BE49-F238E27FC236}">
              <a16:creationId xmlns="" xmlns:a16="http://schemas.microsoft.com/office/drawing/2014/main" id="{00000000-0008-0000-0100-000004000000}"/>
            </a:ext>
          </a:extLst>
        </xdr:cNvPr>
        <xdr:cNvPicPr>
          <a:picLocks noChangeAspect="1" noChangeArrowheads="1"/>
        </xdr:cNvPicPr>
      </xdr:nvPicPr>
      <xdr:blipFill>
        <a:blip xmlns:r="http://schemas.openxmlformats.org/officeDocument/2006/relationships" r:embed="rId4" cstate="print">
          <a:duotone>
            <a:srgbClr val="E4EDFE">
              <a:shade val="45000"/>
              <a:satMod val="135000"/>
            </a:srgbClr>
            <a:prstClr val="white"/>
          </a:duotone>
          <a:extLst>
            <a:ext uri="{BEBA8EAE-BF5A-486C-A8C5-ECC9F3942E4B}">
              <a14:imgProps xmlns:a14="http://schemas.microsoft.com/office/drawing/2010/main">
                <a14:imgLayer r:embed="rId5">
                  <a14:imgEffect>
                    <a14:colorTemperature colorTemp="11200"/>
                  </a14:imgEffect>
                </a14:imgLayer>
              </a14:imgProps>
            </a:ext>
            <a:ext uri="{28A0092B-C50C-407E-A947-70E740481C1C}">
              <a14:useLocalDpi xmlns:a14="http://schemas.microsoft.com/office/drawing/2010/main" val="0"/>
            </a:ext>
          </a:extLst>
        </a:blip>
        <a:srcRect/>
        <a:stretch>
          <a:fillRect/>
        </a:stretch>
      </xdr:blipFill>
      <xdr:spPr bwMode="auto">
        <a:xfrm>
          <a:off x="3571876" y="1755422"/>
          <a:ext cx="285749" cy="28574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158116</xdr:colOff>
      <xdr:row>7</xdr:row>
      <xdr:rowOff>342899</xdr:rowOff>
    </xdr:from>
    <xdr:to>
      <xdr:col>3</xdr:col>
      <xdr:colOff>619125</xdr:colOff>
      <xdr:row>7</xdr:row>
      <xdr:rowOff>762000</xdr:rowOff>
    </xdr:to>
    <xdr:pic>
      <xdr:nvPicPr>
        <xdr:cNvPr id="5" name="Picture 3" descr="D:\cmunoz\Documents\Downloads\conversacion.png">
          <a:extLst>
            <a:ext uri="{FF2B5EF4-FFF2-40B4-BE49-F238E27FC236}">
              <a16:creationId xmlns="" xmlns:a16="http://schemas.microsoft.com/office/drawing/2014/main" id="{00000000-0008-0000-0100-000005000000}"/>
            </a:ext>
          </a:extLst>
        </xdr:cNvPr>
        <xdr:cNvPicPr>
          <a:picLocks noChangeAspect="1" noChangeArrowheads="1"/>
        </xdr:cNvPicPr>
      </xdr:nvPicPr>
      <xdr:blipFill>
        <a:blip xmlns:r="http://schemas.openxmlformats.org/officeDocument/2006/relationships" r:embed="rId6" cstate="print">
          <a:duotone>
            <a:srgbClr val="A4C2F4">
              <a:shade val="45000"/>
              <a:satMod val="135000"/>
            </a:srgbClr>
            <a:prstClr val="white"/>
          </a:duotone>
          <a:extLst>
            <a:ext uri="{28A0092B-C50C-407E-A947-70E740481C1C}">
              <a14:useLocalDpi xmlns:a14="http://schemas.microsoft.com/office/drawing/2010/main" val="0"/>
            </a:ext>
          </a:extLst>
        </a:blip>
        <a:srcRect/>
        <a:stretch>
          <a:fillRect/>
        </a:stretch>
      </xdr:blipFill>
      <xdr:spPr bwMode="auto">
        <a:xfrm>
          <a:off x="3539491" y="2581274"/>
          <a:ext cx="461009" cy="4191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123825</xdr:colOff>
      <xdr:row>9</xdr:row>
      <xdr:rowOff>66675</xdr:rowOff>
    </xdr:from>
    <xdr:to>
      <xdr:col>3</xdr:col>
      <xdr:colOff>582592</xdr:colOff>
      <xdr:row>9</xdr:row>
      <xdr:rowOff>428625</xdr:rowOff>
    </xdr:to>
    <xdr:pic>
      <xdr:nvPicPr>
        <xdr:cNvPr id="6" name="5 Imagen">
          <a:extLst>
            <a:ext uri="{FF2B5EF4-FFF2-40B4-BE49-F238E27FC236}">
              <a16:creationId xmlns="" xmlns:a16="http://schemas.microsoft.com/office/drawing/2014/main" id="{00000000-0008-0000-0100-000006000000}"/>
            </a:ext>
          </a:extLst>
        </xdr:cNvPr>
        <xdr:cNvPicPr>
          <a:picLocks noChangeAspect="1"/>
        </xdr:cNvPicPr>
      </xdr:nvPicPr>
      <xdr:blipFill>
        <a:blip xmlns:r="http://schemas.openxmlformats.org/officeDocument/2006/relationships" r:embed="rId7" cstate="print">
          <a:extLst>
            <a:ext uri="{BEBA8EAE-BF5A-486C-A8C5-ECC9F3942E4B}">
              <a14:imgProps xmlns:a14="http://schemas.microsoft.com/office/drawing/2010/main">
                <a14:imgLayer r:embed="rId8">
                  <a14:imgEffect>
                    <a14:colorTemperature colorTemp="4700"/>
                  </a14:imgEffect>
                </a14:imgLayer>
              </a14:imgProps>
            </a:ext>
            <a:ext uri="{28A0092B-C50C-407E-A947-70E740481C1C}">
              <a14:useLocalDpi xmlns:a14="http://schemas.microsoft.com/office/drawing/2010/main" val="0"/>
            </a:ext>
          </a:extLst>
        </a:blip>
        <a:stretch>
          <a:fillRect/>
        </a:stretch>
      </xdr:blipFill>
      <xdr:spPr>
        <a:xfrm>
          <a:off x="3505200" y="3028950"/>
          <a:ext cx="458767" cy="361950"/>
        </a:xfrm>
        <a:prstGeom prst="rect">
          <a:avLst/>
        </a:prstGeom>
      </xdr:spPr>
    </xdr:pic>
    <xdr:clientData/>
  </xdr:twoCellAnchor>
  <xdr:twoCellAnchor editAs="oneCell">
    <xdr:from>
      <xdr:col>3</xdr:col>
      <xdr:colOff>85725</xdr:colOff>
      <xdr:row>10</xdr:row>
      <xdr:rowOff>33915</xdr:rowOff>
    </xdr:from>
    <xdr:to>
      <xdr:col>3</xdr:col>
      <xdr:colOff>647700</xdr:colOff>
      <xdr:row>10</xdr:row>
      <xdr:rowOff>466725</xdr:rowOff>
    </xdr:to>
    <xdr:pic>
      <xdr:nvPicPr>
        <xdr:cNvPr id="8" name="7 Imagen">
          <a:extLst>
            <a:ext uri="{FF2B5EF4-FFF2-40B4-BE49-F238E27FC236}">
              <a16:creationId xmlns="" xmlns:a16="http://schemas.microsoft.com/office/drawing/2014/main" id="{00000000-0008-0000-0100-000008000000}"/>
            </a:ext>
          </a:extLst>
        </xdr:cNvPr>
        <xdr:cNvPicPr>
          <a:picLocks noChangeAspect="1"/>
        </xdr:cNvPicPr>
      </xdr:nvPicPr>
      <xdr:blipFill rotWithShape="1">
        <a:blip xmlns:r="http://schemas.openxmlformats.org/officeDocument/2006/relationships" r:embed="rId9"/>
        <a:srcRect l="57709" t="71652" r="28208" b="-313"/>
        <a:stretch/>
      </xdr:blipFill>
      <xdr:spPr>
        <a:xfrm>
          <a:off x="3467100" y="3501015"/>
          <a:ext cx="561975" cy="432810"/>
        </a:xfrm>
        <a:prstGeom prst="rect">
          <a:avLst/>
        </a:prstGeom>
      </xdr:spPr>
    </xdr:pic>
    <xdr:clientData/>
  </xdr:twoCellAnchor>
  <xdr:twoCellAnchor editAs="oneCell">
    <xdr:from>
      <xdr:col>3</xdr:col>
      <xdr:colOff>161926</xdr:colOff>
      <xdr:row>11</xdr:row>
      <xdr:rowOff>145696</xdr:rowOff>
    </xdr:from>
    <xdr:to>
      <xdr:col>3</xdr:col>
      <xdr:colOff>561976</xdr:colOff>
      <xdr:row>12</xdr:row>
      <xdr:rowOff>2820</xdr:rowOff>
    </xdr:to>
    <xdr:pic>
      <xdr:nvPicPr>
        <xdr:cNvPr id="9" name="Picture 5" descr="D:\cmunoz\Documents\Downloads\sitio-web (1).png">
          <a:extLst>
            <a:ext uri="{FF2B5EF4-FFF2-40B4-BE49-F238E27FC236}">
              <a16:creationId xmlns="" xmlns:a16="http://schemas.microsoft.com/office/drawing/2014/main" id="{00000000-0008-0000-0100-000009000000}"/>
            </a:ext>
          </a:extLst>
        </xdr:cNvPr>
        <xdr:cNvPicPr>
          <a:picLocks noChangeAspect="1" noChangeArrowheads="1"/>
        </xdr:cNvPicPr>
      </xdr:nvPicPr>
      <xdr:blipFill>
        <a:blip xmlns:r="http://schemas.openxmlformats.org/officeDocument/2006/relationships" r:embed="rId10" cstate="print">
          <a:duotone>
            <a:srgbClr val="2A54A7">
              <a:shade val="45000"/>
              <a:satMod val="135000"/>
            </a:srgbClr>
            <a:prstClr val="white"/>
          </a:duotone>
          <a:extLst>
            <a:ext uri="{BEBA8EAE-BF5A-486C-A8C5-ECC9F3942E4B}">
              <a14:imgProps xmlns:a14="http://schemas.microsoft.com/office/drawing/2010/main">
                <a14:imgLayer r:embed="rId11">
                  <a14:imgEffect>
                    <a14:colorTemperature colorTemp="11200"/>
                  </a14:imgEffect>
                </a14:imgLayer>
              </a14:imgProps>
            </a:ext>
            <a:ext uri="{28A0092B-C50C-407E-A947-70E740481C1C}">
              <a14:useLocalDpi xmlns:a14="http://schemas.microsoft.com/office/drawing/2010/main" val="0"/>
            </a:ext>
          </a:extLst>
        </a:blip>
        <a:srcRect/>
        <a:stretch>
          <a:fillRect/>
        </a:stretch>
      </xdr:blipFill>
      <xdr:spPr bwMode="auto">
        <a:xfrm>
          <a:off x="3543301" y="4117621"/>
          <a:ext cx="400050" cy="40004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133352</xdr:colOff>
      <xdr:row>12</xdr:row>
      <xdr:rowOff>123825</xdr:rowOff>
    </xdr:from>
    <xdr:to>
      <xdr:col>3</xdr:col>
      <xdr:colOff>612424</xdr:colOff>
      <xdr:row>13</xdr:row>
      <xdr:rowOff>2822</xdr:rowOff>
    </xdr:to>
    <xdr:pic>
      <xdr:nvPicPr>
        <xdr:cNvPr id="10" name="9 Imagen">
          <a:extLst>
            <a:ext uri="{FF2B5EF4-FFF2-40B4-BE49-F238E27FC236}">
              <a16:creationId xmlns="" xmlns:a16="http://schemas.microsoft.com/office/drawing/2014/main" id="{00000000-0008-0000-0100-00000A000000}"/>
            </a:ext>
          </a:extLst>
        </xdr:cNvPr>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rcRect/>
        <a:stretch>
          <a:fillRect/>
        </a:stretch>
      </xdr:blipFill>
      <xdr:spPr bwMode="auto">
        <a:xfrm>
          <a:off x="3514727" y="4724400"/>
          <a:ext cx="479072" cy="4790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123827</xdr:colOff>
      <xdr:row>13</xdr:row>
      <xdr:rowOff>75106</xdr:rowOff>
    </xdr:from>
    <xdr:to>
      <xdr:col>3</xdr:col>
      <xdr:colOff>609600</xdr:colOff>
      <xdr:row>14</xdr:row>
      <xdr:rowOff>1</xdr:rowOff>
    </xdr:to>
    <xdr:pic>
      <xdr:nvPicPr>
        <xdr:cNvPr id="11" name="10 Imagen">
          <a:extLst>
            <a:ext uri="{FF2B5EF4-FFF2-40B4-BE49-F238E27FC236}">
              <a16:creationId xmlns="" xmlns:a16="http://schemas.microsoft.com/office/drawing/2014/main" id="{00000000-0008-0000-0100-00000B00000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rcRect/>
        <a:stretch>
          <a:fillRect/>
        </a:stretch>
      </xdr:blipFill>
      <xdr:spPr bwMode="auto">
        <a:xfrm>
          <a:off x="3505202" y="5304331"/>
          <a:ext cx="485773" cy="4868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66676</xdr:colOff>
      <xdr:row>14</xdr:row>
      <xdr:rowOff>47625</xdr:rowOff>
    </xdr:from>
    <xdr:to>
      <xdr:col>3</xdr:col>
      <xdr:colOff>657226</xdr:colOff>
      <xdr:row>14</xdr:row>
      <xdr:rowOff>447675</xdr:rowOff>
    </xdr:to>
    <xdr:pic>
      <xdr:nvPicPr>
        <xdr:cNvPr id="12" name="11 Imagen">
          <a:extLst>
            <a:ext uri="{FF2B5EF4-FFF2-40B4-BE49-F238E27FC236}">
              <a16:creationId xmlns="" xmlns:a16="http://schemas.microsoft.com/office/drawing/2014/main" id="{00000000-0008-0000-0100-00000C000000}"/>
            </a:ext>
          </a:extLst>
        </xdr:cNvPr>
        <xdr:cNvPicPr>
          <a:picLocks noChangeAspect="1"/>
        </xdr:cNvPicPr>
      </xdr:nvPicPr>
      <xdr:blipFill>
        <a:blip xmlns:r="http://schemas.openxmlformats.org/officeDocument/2006/relationships" r:embed="rId14" cstate="print">
          <a:duotone>
            <a:prstClr val="black"/>
            <a:schemeClr val="tx2">
              <a:tint val="45000"/>
              <a:satMod val="400000"/>
            </a:schemeClr>
          </a:duotone>
          <a:extLst>
            <a:ext uri="{BEBA8EAE-BF5A-486C-A8C5-ECC9F3942E4B}">
              <a14:imgProps xmlns:a14="http://schemas.microsoft.com/office/drawing/2010/main">
                <a14:imgLayer r:embed="rId15">
                  <a14:imgEffect>
                    <a14:brightnessContrast bright="-40000" contrast="-40000"/>
                  </a14:imgEffect>
                </a14:imgLayer>
              </a14:imgProps>
            </a:ext>
            <a:ext uri="{28A0092B-C50C-407E-A947-70E740481C1C}">
              <a14:useLocalDpi xmlns:a14="http://schemas.microsoft.com/office/drawing/2010/main" val="0"/>
            </a:ext>
          </a:extLst>
        </a:blip>
        <a:stretch>
          <a:fillRect/>
        </a:stretch>
      </xdr:blipFill>
      <xdr:spPr>
        <a:xfrm>
          <a:off x="3448051" y="5905500"/>
          <a:ext cx="590550" cy="400050"/>
        </a:xfrm>
        <a:prstGeom prst="rect">
          <a:avLst/>
        </a:prstGeom>
        <a:noFill/>
      </xdr:spPr>
    </xdr:pic>
    <xdr:clientData/>
  </xdr:twoCellAnchor>
  <xdr:twoCellAnchor editAs="oneCell">
    <xdr:from>
      <xdr:col>3</xdr:col>
      <xdr:colOff>52916</xdr:colOff>
      <xdr:row>15</xdr:row>
      <xdr:rowOff>42332</xdr:rowOff>
    </xdr:from>
    <xdr:to>
      <xdr:col>3</xdr:col>
      <xdr:colOff>687915</xdr:colOff>
      <xdr:row>15</xdr:row>
      <xdr:rowOff>514349</xdr:rowOff>
    </xdr:to>
    <xdr:pic>
      <xdr:nvPicPr>
        <xdr:cNvPr id="13" name="Picture 4" descr="Corrimiento Tierras | Vectores, Fotos de Stock y PSD Gratis">
          <a:extLst>
            <a:ext uri="{FF2B5EF4-FFF2-40B4-BE49-F238E27FC236}">
              <a16:creationId xmlns="" xmlns:a16="http://schemas.microsoft.com/office/drawing/2014/main" id="{00000000-0008-0000-0100-00000D000000}"/>
            </a:ext>
          </a:extLst>
        </xdr:cNvPr>
        <xdr:cNvPicPr>
          <a:picLocks noChangeAspect="1" noChangeArrowheads="1"/>
        </xdr:cNvPicPr>
      </xdr:nvPicPr>
      <xdr:blipFill rotWithShape="1">
        <a:blip xmlns:r="http://schemas.openxmlformats.org/officeDocument/2006/relationships" r:embed="rId16" cstate="print">
          <a:extLst>
            <a:ext uri="{28A0092B-C50C-407E-A947-70E740481C1C}">
              <a14:useLocalDpi xmlns:a14="http://schemas.microsoft.com/office/drawing/2010/main" val="0"/>
            </a:ext>
          </a:extLst>
        </a:blip>
        <a:srcRect t="12428"/>
        <a:stretch/>
      </xdr:blipFill>
      <xdr:spPr bwMode="auto">
        <a:xfrm>
          <a:off x="3434291" y="6528857"/>
          <a:ext cx="634999" cy="47201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116415</xdr:colOff>
      <xdr:row>16</xdr:row>
      <xdr:rowOff>31734</xdr:rowOff>
    </xdr:from>
    <xdr:to>
      <xdr:col>3</xdr:col>
      <xdr:colOff>634998</xdr:colOff>
      <xdr:row>16</xdr:row>
      <xdr:rowOff>476250</xdr:rowOff>
    </xdr:to>
    <xdr:pic>
      <xdr:nvPicPr>
        <xdr:cNvPr id="14" name="Picture 12" descr="seguro contra incendios - Iconos gratis de negocio">
          <a:extLst>
            <a:ext uri="{FF2B5EF4-FFF2-40B4-BE49-F238E27FC236}">
              <a16:creationId xmlns="" xmlns:a16="http://schemas.microsoft.com/office/drawing/2014/main" id="{00000000-0008-0000-0100-00000E000000}"/>
            </a:ext>
          </a:extLst>
        </xdr:cNvPr>
        <xdr:cNvPicPr>
          <a:picLocks noChangeAspect="1" noChangeArrowheads="1"/>
        </xdr:cNvPicPr>
      </xdr:nvPicPr>
      <xdr:blipFill>
        <a:blip xmlns:r="http://schemas.openxmlformats.org/officeDocument/2006/relationships" r:embed="rId17" cstate="print">
          <a:extLst>
            <a:ext uri="{28A0092B-C50C-407E-A947-70E740481C1C}">
              <a14:useLocalDpi xmlns:a14="http://schemas.microsoft.com/office/drawing/2010/main" val="0"/>
            </a:ext>
          </a:extLst>
        </a:blip>
        <a:srcRect/>
        <a:stretch>
          <a:fillRect/>
        </a:stretch>
      </xdr:blipFill>
      <xdr:spPr bwMode="auto">
        <a:xfrm>
          <a:off x="3497790" y="7146909"/>
          <a:ext cx="518583" cy="44451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84665</xdr:colOff>
      <xdr:row>17</xdr:row>
      <xdr:rowOff>40750</xdr:rowOff>
    </xdr:from>
    <xdr:to>
      <xdr:col>3</xdr:col>
      <xdr:colOff>666750</xdr:colOff>
      <xdr:row>17</xdr:row>
      <xdr:rowOff>476249</xdr:rowOff>
    </xdr:to>
    <xdr:pic>
      <xdr:nvPicPr>
        <xdr:cNvPr id="15" name="Picture 1">
          <a:extLst>
            <a:ext uri="{FF2B5EF4-FFF2-40B4-BE49-F238E27FC236}">
              <a16:creationId xmlns="" xmlns:a16="http://schemas.microsoft.com/office/drawing/2014/main" id="{00000000-0008-0000-0100-00000F000000}"/>
            </a:ext>
          </a:extLst>
        </xdr:cNvPr>
        <xdr:cNvPicPr>
          <a:picLocks noChangeAspect="1" noChangeArrowheads="1"/>
        </xdr:cNvPicPr>
      </xdr:nvPicPr>
      <xdr:blipFill rotWithShape="1">
        <a:blip xmlns:r="http://schemas.openxmlformats.org/officeDocument/2006/relationships" r:embed="rId18" cstate="print">
          <a:extLst>
            <a:ext uri="{28A0092B-C50C-407E-A947-70E740481C1C}">
              <a14:useLocalDpi xmlns:a14="http://schemas.microsoft.com/office/drawing/2010/main" val="0"/>
            </a:ext>
          </a:extLst>
        </a:blip>
        <a:srcRect l="22580" r="21629"/>
        <a:stretch/>
      </xdr:blipFill>
      <xdr:spPr bwMode="auto">
        <a:xfrm>
          <a:off x="3466040" y="7784575"/>
          <a:ext cx="582085" cy="435499"/>
        </a:xfrm>
        <a:prstGeom prst="rect">
          <a:avLst/>
        </a:prstGeom>
        <a:noFill/>
        <a:ln>
          <a:noFill/>
        </a:ln>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Lst>
      </xdr:spPr>
    </xdr:pic>
    <xdr:clientData/>
  </xdr:twoCellAnchor>
  <xdr:twoCellAnchor editAs="oneCell">
    <xdr:from>
      <xdr:col>3</xdr:col>
      <xdr:colOff>105833</xdr:colOff>
      <xdr:row>18</xdr:row>
      <xdr:rowOff>48006</xdr:rowOff>
    </xdr:from>
    <xdr:to>
      <xdr:col>3</xdr:col>
      <xdr:colOff>645584</xdr:colOff>
      <xdr:row>18</xdr:row>
      <xdr:rowOff>495300</xdr:rowOff>
    </xdr:to>
    <xdr:pic>
      <xdr:nvPicPr>
        <xdr:cNvPr id="16" name="Picture 13">
          <a:extLst>
            <a:ext uri="{FF2B5EF4-FFF2-40B4-BE49-F238E27FC236}">
              <a16:creationId xmlns="" xmlns:a16="http://schemas.microsoft.com/office/drawing/2014/main" id="{00000000-0008-0000-0100-000010000000}"/>
            </a:ext>
          </a:extLst>
        </xdr:cNvPr>
        <xdr:cNvPicPr>
          <a:picLocks noChangeAspect="1" noChangeArrowheads="1"/>
        </xdr:cNvPicPr>
      </xdr:nvPicPr>
      <xdr:blipFill>
        <a:blip xmlns:r="http://schemas.openxmlformats.org/officeDocument/2006/relationships" r:embed="rId19" cstate="print">
          <a:biLevel thresh="75000"/>
          <a:extLst>
            <a:ext uri="{28A0092B-C50C-407E-A947-70E740481C1C}">
              <a14:useLocalDpi xmlns:a14="http://schemas.microsoft.com/office/drawing/2010/main" val="0"/>
            </a:ext>
          </a:extLst>
        </a:blip>
        <a:srcRect/>
        <a:stretch>
          <a:fillRect/>
        </a:stretch>
      </xdr:blipFill>
      <xdr:spPr bwMode="auto">
        <a:xfrm>
          <a:off x="3487208" y="8420481"/>
          <a:ext cx="539751" cy="447294"/>
        </a:xfrm>
        <a:prstGeom prst="rect">
          <a:avLst/>
        </a:prstGeom>
        <a:noFill/>
        <a:ln>
          <a:noFill/>
        </a:ln>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Lst>
      </xdr:spPr>
    </xdr:pic>
    <xdr:clientData/>
  </xdr:twoCellAnchor>
  <xdr:twoCellAnchor editAs="oneCell">
    <xdr:from>
      <xdr:col>3</xdr:col>
      <xdr:colOff>222250</xdr:colOff>
      <xdr:row>19</xdr:row>
      <xdr:rowOff>123272</xdr:rowOff>
    </xdr:from>
    <xdr:to>
      <xdr:col>3</xdr:col>
      <xdr:colOff>635000</xdr:colOff>
      <xdr:row>20</xdr:row>
      <xdr:rowOff>2622</xdr:rowOff>
    </xdr:to>
    <xdr:pic>
      <xdr:nvPicPr>
        <xdr:cNvPr id="17" name="Picture 3" descr="D:\cmunoz\Documents\Downloads\ordenador.png">
          <a:extLst>
            <a:ext uri="{FF2B5EF4-FFF2-40B4-BE49-F238E27FC236}">
              <a16:creationId xmlns="" xmlns:a16="http://schemas.microsoft.com/office/drawing/2014/main" id="{00000000-0008-0000-0100-000011000000}"/>
            </a:ext>
          </a:extLst>
        </xdr:cNvPr>
        <xdr:cNvPicPr>
          <a:picLocks noChangeAspect="1" noChangeArrowheads="1"/>
        </xdr:cNvPicPr>
      </xdr:nvPicPr>
      <xdr:blipFill>
        <a:blip xmlns:r="http://schemas.openxmlformats.org/officeDocument/2006/relationships" r:embed="rId20" cstate="print">
          <a:extLst>
            <a:ext uri="{28A0092B-C50C-407E-A947-70E740481C1C}">
              <a14:useLocalDpi xmlns:a14="http://schemas.microsoft.com/office/drawing/2010/main" val="0"/>
            </a:ext>
          </a:extLst>
        </a:blip>
        <a:srcRect/>
        <a:stretch>
          <a:fillRect/>
        </a:stretch>
      </xdr:blipFill>
      <xdr:spPr bwMode="auto">
        <a:xfrm>
          <a:off x="3603625" y="9124397"/>
          <a:ext cx="412750" cy="4127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105834</xdr:colOff>
      <xdr:row>20</xdr:row>
      <xdr:rowOff>63500</xdr:rowOff>
    </xdr:from>
    <xdr:to>
      <xdr:col>3</xdr:col>
      <xdr:colOff>638932</xdr:colOff>
      <xdr:row>20</xdr:row>
      <xdr:rowOff>457199</xdr:rowOff>
    </xdr:to>
    <xdr:pic>
      <xdr:nvPicPr>
        <xdr:cNvPr id="18" name="Picture 2" descr="D:\cmunoz\Documents\Downloads\dolares-no-aceptados.png">
          <a:extLst>
            <a:ext uri="{FF2B5EF4-FFF2-40B4-BE49-F238E27FC236}">
              <a16:creationId xmlns="" xmlns:a16="http://schemas.microsoft.com/office/drawing/2014/main" id="{00000000-0008-0000-0100-000012000000}"/>
            </a:ext>
          </a:extLst>
        </xdr:cNvPr>
        <xdr:cNvPicPr>
          <a:picLocks noChangeAspect="1" noChangeArrowheads="1"/>
        </xdr:cNvPicPr>
      </xdr:nvPicPr>
      <xdr:blipFill>
        <a:blip xmlns:r="http://schemas.openxmlformats.org/officeDocument/2006/relationships" r:embed="rId21" cstate="print">
          <a:extLst>
            <a:ext uri="{28A0092B-C50C-407E-A947-70E740481C1C}">
              <a14:useLocalDpi xmlns:a14="http://schemas.microsoft.com/office/drawing/2010/main" val="0"/>
            </a:ext>
          </a:extLst>
        </a:blip>
        <a:srcRect/>
        <a:stretch>
          <a:fillRect/>
        </a:stretch>
      </xdr:blipFill>
      <xdr:spPr bwMode="auto">
        <a:xfrm>
          <a:off x="3487209" y="9693275"/>
          <a:ext cx="533098" cy="3936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158753</xdr:colOff>
      <xdr:row>21</xdr:row>
      <xdr:rowOff>84667</xdr:rowOff>
    </xdr:from>
    <xdr:to>
      <xdr:col>3</xdr:col>
      <xdr:colOff>613836</xdr:colOff>
      <xdr:row>21</xdr:row>
      <xdr:rowOff>504825</xdr:rowOff>
    </xdr:to>
    <xdr:pic>
      <xdr:nvPicPr>
        <xdr:cNvPr id="19" name="Picture 10">
          <a:extLst>
            <a:ext uri="{FF2B5EF4-FFF2-40B4-BE49-F238E27FC236}">
              <a16:creationId xmlns="" xmlns:a16="http://schemas.microsoft.com/office/drawing/2014/main" id="{00000000-0008-0000-0100-000013000000}"/>
            </a:ext>
          </a:extLst>
        </xdr:cNvPr>
        <xdr:cNvPicPr>
          <a:picLocks noChangeAspect="1" noChangeArrowheads="1"/>
        </xdr:cNvPicPr>
      </xdr:nvPicPr>
      <xdr:blipFill>
        <a:blip xmlns:r="http://schemas.openxmlformats.org/officeDocument/2006/relationships" r:embed="rId22" cstate="print">
          <a:clrChange>
            <a:clrFrom>
              <a:srgbClr val="000000"/>
            </a:clrFrom>
            <a:clrTo>
              <a:srgbClr val="000000">
                <a:alpha val="0"/>
              </a:srgbClr>
            </a:clrTo>
          </a:clrChange>
          <a:duotone>
            <a:prstClr val="black"/>
            <a:srgbClr val="D9C3A5">
              <a:tint val="50000"/>
              <a:satMod val="180000"/>
            </a:srgbClr>
          </a:duotone>
          <a:extLst>
            <a:ext uri="{BEBA8EAE-BF5A-486C-A8C5-ECC9F3942E4B}">
              <a14:imgProps xmlns:a14="http://schemas.microsoft.com/office/drawing/2010/main">
                <a14:imgLayer r:embed="rId23">
                  <a14:imgEffect>
                    <a14:saturation sat="0"/>
                  </a14:imgEffect>
                </a14:imgLayer>
              </a14:imgProps>
            </a:ext>
            <a:ext uri="{28A0092B-C50C-407E-A947-70E740481C1C}">
              <a14:useLocalDpi xmlns:a14="http://schemas.microsoft.com/office/drawing/2010/main" val="0"/>
            </a:ext>
          </a:extLst>
        </a:blip>
        <a:srcRect/>
        <a:stretch>
          <a:fillRect/>
        </a:stretch>
      </xdr:blipFill>
      <xdr:spPr bwMode="auto">
        <a:xfrm>
          <a:off x="3540128" y="10343092"/>
          <a:ext cx="455083" cy="420158"/>
        </a:xfrm>
        <a:prstGeom prst="rect">
          <a:avLst/>
        </a:prstGeom>
        <a:noFill/>
        <a:ln>
          <a:noFill/>
        </a:ln>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Lst>
      </xdr:spPr>
    </xdr:pic>
    <xdr:clientData/>
  </xdr:twoCellAnchor>
  <xdr:twoCellAnchor editAs="oneCell">
    <xdr:from>
      <xdr:col>3</xdr:col>
      <xdr:colOff>228600</xdr:colOff>
      <xdr:row>8</xdr:row>
      <xdr:rowOff>123825</xdr:rowOff>
    </xdr:from>
    <xdr:to>
      <xdr:col>3</xdr:col>
      <xdr:colOff>542925</xdr:colOff>
      <xdr:row>8</xdr:row>
      <xdr:rowOff>438150</xdr:rowOff>
    </xdr:to>
    <xdr:pic>
      <xdr:nvPicPr>
        <xdr:cNvPr id="20" name="Picture 3" descr="D:\cmunoz\Documents\Downloads\ordenador.png">
          <a:extLst>
            <a:ext uri="{FF2B5EF4-FFF2-40B4-BE49-F238E27FC236}">
              <a16:creationId xmlns="" xmlns:a16="http://schemas.microsoft.com/office/drawing/2014/main" id="{00000000-0008-0000-0100-000014000000}"/>
            </a:ext>
          </a:extLst>
        </xdr:cNvPr>
        <xdr:cNvPicPr>
          <a:picLocks noChangeAspect="1" noChangeArrowheads="1"/>
        </xdr:cNvPicPr>
      </xdr:nvPicPr>
      <xdr:blipFill>
        <a:blip xmlns:r="http://schemas.openxmlformats.org/officeDocument/2006/relationships" r:embed="rId24" cstate="print">
          <a:extLst>
            <a:ext uri="{28A0092B-C50C-407E-A947-70E740481C1C}">
              <a14:useLocalDpi xmlns:a14="http://schemas.microsoft.com/office/drawing/2010/main" val="0"/>
            </a:ext>
          </a:extLst>
        </a:blip>
        <a:srcRect/>
        <a:stretch>
          <a:fillRect/>
        </a:stretch>
      </xdr:blipFill>
      <xdr:spPr bwMode="auto">
        <a:xfrm>
          <a:off x="3609975" y="2581275"/>
          <a:ext cx="314325" cy="3143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8659</xdr:colOff>
      <xdr:row>0</xdr:row>
      <xdr:rowOff>51955</xdr:rowOff>
    </xdr:from>
    <xdr:to>
      <xdr:col>4</xdr:col>
      <xdr:colOff>737221</xdr:colOff>
      <xdr:row>1</xdr:row>
      <xdr:rowOff>479714</xdr:rowOff>
    </xdr:to>
    <xdr:pic>
      <xdr:nvPicPr>
        <xdr:cNvPr id="2" name="Imagen 1">
          <a:extLst>
            <a:ext uri="{FF2B5EF4-FFF2-40B4-BE49-F238E27FC236}">
              <a16:creationId xmlns="" xmlns:a16="http://schemas.microsoft.com/office/drawing/2014/main" id="{401CC3CD-D229-4245-8BB9-8FCEA5A2693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77091" y="51955"/>
          <a:ext cx="3819525" cy="8001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103910</xdr:colOff>
      <xdr:row>0</xdr:row>
      <xdr:rowOff>0</xdr:rowOff>
    </xdr:from>
    <xdr:to>
      <xdr:col>2</xdr:col>
      <xdr:colOff>895351</xdr:colOff>
      <xdr:row>2</xdr:row>
      <xdr:rowOff>97726</xdr:rowOff>
    </xdr:to>
    <xdr:pic>
      <xdr:nvPicPr>
        <xdr:cNvPr id="2" name="Imagen 1">
          <a:extLst>
            <a:ext uri="{FF2B5EF4-FFF2-40B4-BE49-F238E27FC236}">
              <a16:creationId xmlns="" xmlns:a16="http://schemas.microsoft.com/office/drawing/2014/main" id="{248AA312-D355-4B88-8A55-F861886736C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3910" y="0"/>
          <a:ext cx="2286866" cy="96450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211667</xdr:colOff>
      <xdr:row>0</xdr:row>
      <xdr:rowOff>158750</xdr:rowOff>
    </xdr:from>
    <xdr:to>
      <xdr:col>5</xdr:col>
      <xdr:colOff>784140</xdr:colOff>
      <xdr:row>2</xdr:row>
      <xdr:rowOff>31336</xdr:rowOff>
    </xdr:to>
    <xdr:pic>
      <xdr:nvPicPr>
        <xdr:cNvPr id="4" name="Imagen 3">
          <a:extLst>
            <a:ext uri="{FF2B5EF4-FFF2-40B4-BE49-F238E27FC236}">
              <a16:creationId xmlns="" xmlns:a16="http://schemas.microsoft.com/office/drawing/2014/main" id="{33B2497A-54D9-48A7-B011-2C30A90B241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11667" y="158750"/>
          <a:ext cx="6340390" cy="107908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7</xdr:col>
      <xdr:colOff>200025</xdr:colOff>
      <xdr:row>13</xdr:row>
      <xdr:rowOff>95250</xdr:rowOff>
    </xdr:from>
    <xdr:to>
      <xdr:col>7</xdr:col>
      <xdr:colOff>219076</xdr:colOff>
      <xdr:row>15</xdr:row>
      <xdr:rowOff>28575</xdr:rowOff>
    </xdr:to>
    <xdr:cxnSp macro="">
      <xdr:nvCxnSpPr>
        <xdr:cNvPr id="9" name="Conector recto 8">
          <a:extLst>
            <a:ext uri="{FF2B5EF4-FFF2-40B4-BE49-F238E27FC236}">
              <a16:creationId xmlns="" xmlns:a16="http://schemas.microsoft.com/office/drawing/2014/main" id="{00000000-0008-0000-0700-000009000000}"/>
            </a:ext>
          </a:extLst>
        </xdr:cNvPr>
        <xdr:cNvCxnSpPr/>
      </xdr:nvCxnSpPr>
      <xdr:spPr>
        <a:xfrm>
          <a:off x="4733925" y="3381375"/>
          <a:ext cx="19051" cy="447675"/>
        </a:xfrm>
        <a:prstGeom prst="line">
          <a:avLst/>
        </a:prstGeom>
        <a:ln/>
      </xdr:spPr>
      <xdr:style>
        <a:lnRef idx="3">
          <a:schemeClr val="dk1"/>
        </a:lnRef>
        <a:fillRef idx="0">
          <a:schemeClr val="dk1"/>
        </a:fillRef>
        <a:effectRef idx="2">
          <a:schemeClr val="dk1"/>
        </a:effectRef>
        <a:fontRef idx="minor">
          <a:schemeClr val="tx1"/>
        </a:fontRef>
      </xdr:style>
    </xdr:cxnSp>
    <xdr:clientData/>
  </xdr:twoCellAnchor>
  <xdr:twoCellAnchor>
    <xdr:from>
      <xdr:col>3</xdr:col>
      <xdr:colOff>19050</xdr:colOff>
      <xdr:row>13</xdr:row>
      <xdr:rowOff>95250</xdr:rowOff>
    </xdr:from>
    <xdr:to>
      <xdr:col>7</xdr:col>
      <xdr:colOff>190500</xdr:colOff>
      <xdr:row>13</xdr:row>
      <xdr:rowOff>104779</xdr:rowOff>
    </xdr:to>
    <xdr:cxnSp macro="">
      <xdr:nvCxnSpPr>
        <xdr:cNvPr id="26" name="Conector recto 25">
          <a:extLst>
            <a:ext uri="{FF2B5EF4-FFF2-40B4-BE49-F238E27FC236}">
              <a16:creationId xmlns="" xmlns:a16="http://schemas.microsoft.com/office/drawing/2014/main" id="{00000000-0008-0000-0700-00001A000000}"/>
            </a:ext>
          </a:extLst>
        </xdr:cNvPr>
        <xdr:cNvCxnSpPr/>
      </xdr:nvCxnSpPr>
      <xdr:spPr>
        <a:xfrm flipV="1">
          <a:off x="2038350" y="3381375"/>
          <a:ext cx="2686050" cy="9529"/>
        </a:xfrm>
        <a:prstGeom prst="line">
          <a:avLst/>
        </a:prstGeom>
        <a:ln/>
      </xdr:spPr>
      <xdr:style>
        <a:lnRef idx="3">
          <a:schemeClr val="dk1"/>
        </a:lnRef>
        <a:fillRef idx="0">
          <a:schemeClr val="dk1"/>
        </a:fillRef>
        <a:effectRef idx="2">
          <a:schemeClr val="dk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619125</xdr:colOff>
      <xdr:row>11</xdr:row>
      <xdr:rowOff>28575</xdr:rowOff>
    </xdr:from>
    <xdr:to>
      <xdr:col>5</xdr:col>
      <xdr:colOff>476250</xdr:colOff>
      <xdr:row>11</xdr:row>
      <xdr:rowOff>28577</xdr:rowOff>
    </xdr:to>
    <xdr:cxnSp macro="">
      <xdr:nvCxnSpPr>
        <xdr:cNvPr id="4" name="Conector recto 3">
          <a:extLst>
            <a:ext uri="{FF2B5EF4-FFF2-40B4-BE49-F238E27FC236}">
              <a16:creationId xmlns="" xmlns:a16="http://schemas.microsoft.com/office/drawing/2014/main" id="{00000000-0008-0000-0800-000004000000}"/>
            </a:ext>
          </a:extLst>
        </xdr:cNvPr>
        <xdr:cNvCxnSpPr/>
      </xdr:nvCxnSpPr>
      <xdr:spPr>
        <a:xfrm flipV="1">
          <a:off x="2009775" y="3048000"/>
          <a:ext cx="1743075" cy="2"/>
        </a:xfrm>
        <a:prstGeom prst="line">
          <a:avLst/>
        </a:prstGeom>
        <a:ln/>
      </xdr:spPr>
      <xdr:style>
        <a:lnRef idx="2">
          <a:schemeClr val="dk1"/>
        </a:lnRef>
        <a:fillRef idx="0">
          <a:schemeClr val="dk1"/>
        </a:fillRef>
        <a:effectRef idx="1">
          <a:schemeClr val="dk1"/>
        </a:effectRef>
        <a:fontRef idx="minor">
          <a:schemeClr val="tx1"/>
        </a:fontRef>
      </xdr:style>
    </xdr:cxnSp>
    <xdr:clientData/>
  </xdr:twoCellAnchor>
  <xdr:twoCellAnchor>
    <xdr:from>
      <xdr:col>5</xdr:col>
      <xdr:colOff>400050</xdr:colOff>
      <xdr:row>11</xdr:row>
      <xdr:rowOff>28575</xdr:rowOff>
    </xdr:from>
    <xdr:to>
      <xdr:col>5</xdr:col>
      <xdr:colOff>400051</xdr:colOff>
      <xdr:row>15</xdr:row>
      <xdr:rowOff>0</xdr:rowOff>
    </xdr:to>
    <xdr:cxnSp macro="">
      <xdr:nvCxnSpPr>
        <xdr:cNvPr id="5" name="Conector recto 4">
          <a:extLst>
            <a:ext uri="{FF2B5EF4-FFF2-40B4-BE49-F238E27FC236}">
              <a16:creationId xmlns="" xmlns:a16="http://schemas.microsoft.com/office/drawing/2014/main" id="{00000000-0008-0000-0800-000005000000}"/>
            </a:ext>
          </a:extLst>
        </xdr:cNvPr>
        <xdr:cNvCxnSpPr/>
      </xdr:nvCxnSpPr>
      <xdr:spPr>
        <a:xfrm>
          <a:off x="3676650" y="3048000"/>
          <a:ext cx="1" cy="1009650"/>
        </a:xfrm>
        <a:prstGeom prst="line">
          <a:avLst/>
        </a:prstGeom>
        <a:ln/>
      </xdr:spPr>
      <xdr:style>
        <a:lnRef idx="2">
          <a:schemeClr val="dk1"/>
        </a:lnRef>
        <a:fillRef idx="0">
          <a:schemeClr val="dk1"/>
        </a:fillRef>
        <a:effectRef idx="1">
          <a:schemeClr val="dk1"/>
        </a:effectRef>
        <a:fontRef idx="minor">
          <a:schemeClr val="tx1"/>
        </a:fontRef>
      </xdr:style>
    </xdr:cxnSp>
    <xdr:clientData/>
  </xdr:twoCellAnchor>
  <xdr:twoCellAnchor>
    <xdr:from>
      <xdr:col>3</xdr:col>
      <xdr:colOff>0</xdr:colOff>
      <xdr:row>12</xdr:row>
      <xdr:rowOff>133350</xdr:rowOff>
    </xdr:from>
    <xdr:to>
      <xdr:col>5</xdr:col>
      <xdr:colOff>381000</xdr:colOff>
      <xdr:row>12</xdr:row>
      <xdr:rowOff>142875</xdr:rowOff>
    </xdr:to>
    <xdr:cxnSp macro="">
      <xdr:nvCxnSpPr>
        <xdr:cNvPr id="21" name="Conector recto 20">
          <a:extLst>
            <a:ext uri="{FF2B5EF4-FFF2-40B4-BE49-F238E27FC236}">
              <a16:creationId xmlns="" xmlns:a16="http://schemas.microsoft.com/office/drawing/2014/main" id="{00000000-0008-0000-0800-000015000000}"/>
            </a:ext>
          </a:extLst>
        </xdr:cNvPr>
        <xdr:cNvCxnSpPr/>
      </xdr:nvCxnSpPr>
      <xdr:spPr>
        <a:xfrm>
          <a:off x="2019300" y="3476625"/>
          <a:ext cx="1638300" cy="9525"/>
        </a:xfrm>
        <a:prstGeom prst="line">
          <a:avLst/>
        </a:prstGeom>
        <a:ln>
          <a:solidFill>
            <a:srgbClr val="C00000"/>
          </a:solidFill>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5</xdr:col>
      <xdr:colOff>371475</xdr:colOff>
      <xdr:row>12</xdr:row>
      <xdr:rowOff>133350</xdr:rowOff>
    </xdr:from>
    <xdr:to>
      <xdr:col>5</xdr:col>
      <xdr:colOff>371476</xdr:colOff>
      <xdr:row>14</xdr:row>
      <xdr:rowOff>171450</xdr:rowOff>
    </xdr:to>
    <xdr:cxnSp macro="">
      <xdr:nvCxnSpPr>
        <xdr:cNvPr id="22" name="Conector recto 21">
          <a:extLst>
            <a:ext uri="{FF2B5EF4-FFF2-40B4-BE49-F238E27FC236}">
              <a16:creationId xmlns="" xmlns:a16="http://schemas.microsoft.com/office/drawing/2014/main" id="{00000000-0008-0000-0800-000016000000}"/>
            </a:ext>
          </a:extLst>
        </xdr:cNvPr>
        <xdr:cNvCxnSpPr/>
      </xdr:nvCxnSpPr>
      <xdr:spPr>
        <a:xfrm flipH="1">
          <a:off x="3648075" y="3476625"/>
          <a:ext cx="1" cy="561975"/>
        </a:xfrm>
        <a:prstGeom prst="line">
          <a:avLst/>
        </a:prstGeom>
        <a:ln>
          <a:solidFill>
            <a:srgbClr val="C00000"/>
          </a:solidFill>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3</xdr:col>
      <xdr:colOff>0</xdr:colOff>
      <xdr:row>11</xdr:row>
      <xdr:rowOff>114300</xdr:rowOff>
    </xdr:from>
    <xdr:to>
      <xdr:col>6</xdr:col>
      <xdr:colOff>523875</xdr:colOff>
      <xdr:row>11</xdr:row>
      <xdr:rowOff>123825</xdr:rowOff>
    </xdr:to>
    <xdr:cxnSp macro="">
      <xdr:nvCxnSpPr>
        <xdr:cNvPr id="28" name="Conector recto 27">
          <a:extLst>
            <a:ext uri="{FF2B5EF4-FFF2-40B4-BE49-F238E27FC236}">
              <a16:creationId xmlns="" xmlns:a16="http://schemas.microsoft.com/office/drawing/2014/main" id="{00000000-0008-0000-0800-00001C000000}"/>
            </a:ext>
          </a:extLst>
        </xdr:cNvPr>
        <xdr:cNvCxnSpPr/>
      </xdr:nvCxnSpPr>
      <xdr:spPr>
        <a:xfrm>
          <a:off x="2019300" y="2876550"/>
          <a:ext cx="2409825" cy="9525"/>
        </a:xfrm>
        <a:prstGeom prst="line">
          <a:avLst/>
        </a:prstGeom>
        <a:ln/>
      </xdr:spPr>
      <xdr:style>
        <a:lnRef idx="2">
          <a:schemeClr val="dk1"/>
        </a:lnRef>
        <a:fillRef idx="0">
          <a:schemeClr val="dk1"/>
        </a:fillRef>
        <a:effectRef idx="1">
          <a:schemeClr val="dk1"/>
        </a:effectRef>
        <a:fontRef idx="minor">
          <a:schemeClr val="tx1"/>
        </a:fontRef>
      </xdr:style>
    </xdr:cxnSp>
    <xdr:clientData/>
  </xdr:twoCellAnchor>
  <xdr:twoCellAnchor>
    <xdr:from>
      <xdr:col>6</xdr:col>
      <xdr:colOff>504825</xdr:colOff>
      <xdr:row>11</xdr:row>
      <xdr:rowOff>142875</xdr:rowOff>
    </xdr:from>
    <xdr:to>
      <xdr:col>6</xdr:col>
      <xdr:colOff>514350</xdr:colOff>
      <xdr:row>15</xdr:row>
      <xdr:rowOff>19050</xdr:rowOff>
    </xdr:to>
    <xdr:cxnSp macro="">
      <xdr:nvCxnSpPr>
        <xdr:cNvPr id="29" name="Conector recto 28">
          <a:extLst>
            <a:ext uri="{FF2B5EF4-FFF2-40B4-BE49-F238E27FC236}">
              <a16:creationId xmlns="" xmlns:a16="http://schemas.microsoft.com/office/drawing/2014/main" id="{00000000-0008-0000-0800-00001D000000}"/>
            </a:ext>
          </a:extLst>
        </xdr:cNvPr>
        <xdr:cNvCxnSpPr/>
      </xdr:nvCxnSpPr>
      <xdr:spPr>
        <a:xfrm flipH="1">
          <a:off x="4410075" y="2905125"/>
          <a:ext cx="9525" cy="914400"/>
        </a:xfrm>
        <a:prstGeom prst="line">
          <a:avLst/>
        </a:prstGeom>
        <a:ln/>
      </xdr:spPr>
      <xdr:style>
        <a:lnRef idx="2">
          <a:schemeClr val="dk1"/>
        </a:lnRef>
        <a:fillRef idx="0">
          <a:schemeClr val="dk1"/>
        </a:fillRef>
        <a:effectRef idx="1">
          <a:schemeClr val="dk1"/>
        </a:effectRef>
        <a:fontRef idx="minor">
          <a:schemeClr val="tx1"/>
        </a:fontRef>
      </xdr:style>
    </xdr:cxnSp>
    <xdr:clientData/>
  </xdr:twoCellAnchor>
</xdr:wsDr>
</file>

<file path=xl/drawings/drawing7.xml><?xml version="1.0" encoding="utf-8"?>
<xdr:wsDr xmlns:xdr="http://schemas.openxmlformats.org/drawingml/2006/spreadsheetDrawing" xmlns:a="http://schemas.openxmlformats.org/drawingml/2006/main">
  <xdr:twoCellAnchor>
    <xdr:from>
      <xdr:col>19</xdr:col>
      <xdr:colOff>250030</xdr:colOff>
      <xdr:row>7</xdr:row>
      <xdr:rowOff>51195</xdr:rowOff>
    </xdr:from>
    <xdr:to>
      <xdr:col>27</xdr:col>
      <xdr:colOff>452437</xdr:colOff>
      <xdr:row>22</xdr:row>
      <xdr:rowOff>178594</xdr:rowOff>
    </xdr:to>
    <xdr:graphicFrame macro="">
      <xdr:nvGraphicFramePr>
        <xdr:cNvPr id="2" name="Gráfico 1">
          <a:extLst>
            <a:ext uri="{FF2B5EF4-FFF2-40B4-BE49-F238E27FC236}">
              <a16:creationId xmlns="" xmlns:a16="http://schemas.microsoft.com/office/drawing/2014/main" id="{8AA7244D-16F5-4D80-8483-1C4F5BA52AD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UAEOS\TRABAJO%20EN%20CASA\MAPAS%20DE%20RIESGOS\RIESGOS%202021\MAPAS%20DE%20RIESGOS%20DE%20PROCESO%202021\MAPAS%20DE%20RIESGOS%20GUIA%202021\MAPA_RIESGOS_FOMENTO_ORGA_SOLIDARIAS_UAEOS_2021.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E:\UAEOS\TRABAJO%20EN%20CASA\MAPAS%20DE%20RIESGOS\RIESGOS%202021\MAPAS%20DE%20RIESGOS%20DE%20PROCESO%202021\MAPAS%20DE%20RIESGOS%20GUIA%202021\MAPA_RIESGOS_G_INFORMATICA_UAEOS_2021.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E:\UAEOS\TRABAJO%20EN%20CASA\MAPAS%20DE%20RIESGOS\RIESGOS%202021\MAPAS%20DE%20RIESGOS%20DE%20PROCESO%202021\MAPAS%20DE%20RIESGOS%20GUIA%202021\MAPA_RIESGOS_G_CONTRACTUAL%20%20JURIDICA_UAEOS_2021.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E:\UAEOS\TRABAJO%20EN%20CASA\MAPAS%20DE%20RIESGOS\RIESGOS%202021\MAPAS%20DE%20RIESGOS%20DE%20PROCESO%202021\MAPAS%20DE%20RIESGOS%20GUIA%202021\MAPA_RIESGOS_G_MEJORAMIENTO_UAEOS_2021.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E:\UAEOS\TRABAJO%20EN%20CASA\MAPAS%20DE%20RIESGOS\RIESGOS%202022\MAPA%20DE%20RIESGOS%20POR%20PROCESOS%202022\SEGUIMIENTO%20A%2030%20DE%20JUNIO%202022\RETROALIMENTACION%20JUNIO%2030%20DE%202022\SEGUIMIENTO_M_R_G_FINANCIERA_JUNIO_UAEOS_202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UAEOS\TRABAJO%20EN%20CASA\MAPAS%20DE%20RIESGOS\RIESGOS%202021\MAPAS%20DE%20RIESGOS%20DE%20PROCESO%202021\MAPAS%20DE%20RIESGOS%20GUIA%202021\MAPA_RIESGOS_G_CONOCIMIENTO_CIUDADANO_UAEOS.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UAEOS\TRABAJO%20EN%20CASA\MAPAS%20DE%20RIESGOS\RIESGOS%202021\MAPAS%20DE%20RIESGOS%20DE%20PROCESO%202021\MAPAS%20DE%20RIESGOS%20GUIA%202021\MAPA_RIESGOS_G_OCI_UAEOS.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AEOS/TRABAJO%20EN%20CASA/MAPAS%20DE%20RIESGOS/RIESGOS%202021/MAPAS%20DE%20RIESGOS%20DE%20PROCESO%202021/MAPAS%20DE%20RIESGOS%20GUIA%202021/MAPA_RIESGOS_PROGRAMAS%20Y%20PROYECTOS_UAEOS_2021.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E:\UAEOS\TRABAJO%20EN%20CASA\MAPAS%20DE%20RIESGOS\RIESGOS%202021\MAPAS%20DE%20RIESGOS%20DE%20PROCESO%202021\MAPAS%20DE%20RIESGOS%20GUIA%202021\MAPA_RIESGOS_PROGRAMAS%20Y%20PROYECTOS_UAEOS_2021.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E:\UAEOS\TRABAJO%20EN%20CASA\MAPAS%20DE%20RIESGOS\RIESGOS%202021\MAPAS%20DE%20RIESGOS%20DE%20PROCESO%202021\MAPAS%20DE%20RIESGOS%20GUIA%202021\MAPA_RIESGOS_SEGUIMIENTO%20Y%20MEDICION_UAEOS_2021.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E:\UAEOS\TRABAJO%20EN%20CASA\MAPAS%20DE%20RIESGOS\RIESGOS%202021\MAPAS%20DE%20RIESGOS%20DE%20PROCESO%202021\MAPAS%20DE%20RIESGOS%20GUIA%202021\2020-11-10_Propuesta_Mapa_riesgos_RH_UAEOS.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E:\UAEOS\TRABAJO%20EN%20CASA\MAPAS%20DE%20RIESGOS\RIESGOS%202021\MAPAS%20DE%20RIESGOS%20DE%20PROCESO%202021\MAPAS%20DE%20RIESGOS%20GUIA%202021\MAPA_RIESGOS_COMUNICACION_PRENSA_UAEOS_2021.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Users/Jorge/Documents/UAEOS/TRABAJO%20EN%20CASA/MAPAS%20DE%20RIESGOS/RIESGOS%202021/MAPAS%20DE%20RIESGOS%20DE%20PROCESO%202021/MAPAS%20DE%20RIESGOS%20GUIA%202021/MAPA_RIESGOS_G_CONOCIMIENTO_CIUDADANO_UAE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bservaciones caracterizacion"/>
      <sheetName val="Factores Riesgo"/>
      <sheetName val="Clasificacion riesgo"/>
      <sheetName val="Hoja1"/>
      <sheetName val="MAPA RIESGOS FOMENTO"/>
      <sheetName val="Tabla probabiidad"/>
      <sheetName val="CRITERIO CAL IMPACTO CORRUPCIÓN"/>
      <sheetName val="Tabla impacto"/>
      <sheetName val="Matriz calor_RI"/>
      <sheetName val="Matriz calor RR"/>
      <sheetName val="Controles"/>
      <sheetName val="Atributos controles"/>
      <sheetName val="ValoraciónControles Fomento"/>
      <sheetName val="Calculos Controles Fomento"/>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bservaciones caracterizacion"/>
      <sheetName val="Factores Riesgo"/>
      <sheetName val="Clasificacion riesgo"/>
      <sheetName val="Hoja1"/>
      <sheetName val="MAPA DE RIESGOS CPR"/>
      <sheetName val="Mapa de Riesgo"/>
      <sheetName val="Tabla probabiidad"/>
      <sheetName val="Tabla impacto"/>
      <sheetName val="Matriz calor_RI"/>
      <sheetName val="Matriz calor RR"/>
      <sheetName val="Tabla Valoración Controles"/>
      <sheetName val="Atributos controles"/>
      <sheetName val="ValoraciónControles "/>
      <sheetName val="Calculos Control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bservaciones caracterizacion"/>
      <sheetName val="Factores Riesgo"/>
      <sheetName val="Clasificacion riesgo"/>
      <sheetName val="MR G CONTRACTUAL"/>
      <sheetName val="Hoja1"/>
      <sheetName val="MR G JURÍDICA"/>
      <sheetName val="Mapa de Riesgo"/>
      <sheetName val="Tabla probabiidad"/>
      <sheetName val="Tabla impacto"/>
      <sheetName val="CRITERIO CAL IMPACTO CORRUPCIÓN"/>
      <sheetName val="Matriz calor_RI"/>
      <sheetName val="Matriz calor RR"/>
      <sheetName val="Tabla Valoración Controles"/>
      <sheetName val="Atributos controles"/>
      <sheetName val="ValoraciónControles Contractual"/>
      <sheetName val="Calculo Controles G Contractual"/>
      <sheetName val="ValoraciónControles Jurídica"/>
      <sheetName val="Calculos Controles Jurídic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bservaciones caracterizacion"/>
      <sheetName val="Factores Riesgo"/>
      <sheetName val="Clasificacion riesgo"/>
      <sheetName val="Hoja1"/>
      <sheetName val="Mapa riesgos propuesto"/>
      <sheetName val="Mapa de Riesgo"/>
      <sheetName val="Tabla probabiidad"/>
      <sheetName val="Tabla impacto"/>
      <sheetName val="Matriz calor_RI"/>
      <sheetName val="Matriz calor RR"/>
      <sheetName val="Tabla Valoración Controles"/>
      <sheetName val="Atributos controles"/>
      <sheetName val="ValoraciónControles "/>
      <sheetName val="Calculos Control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bservaciones caracterizacion"/>
      <sheetName val="Factores Riesgo"/>
      <sheetName val="Clasificacion riesgo"/>
      <sheetName val="Hoja1"/>
      <sheetName val="MAPA RIESGOS FINANCIERA"/>
      <sheetName val="Tabla probabiidad"/>
      <sheetName val="CRITERIO CAL IMPACTO CORRUPCIÓN"/>
      <sheetName val="Tabla impacto"/>
      <sheetName val="Matriz calor_RI"/>
      <sheetName val="Matriz calor RR"/>
      <sheetName val="Controles"/>
      <sheetName val="Atributos controles"/>
      <sheetName val="ValoraciónControles Financiera"/>
      <sheetName val="Calculos Control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bservaciones caracterizacion"/>
      <sheetName val="Factores Riesgo"/>
      <sheetName val="Clasificacion riesgo"/>
      <sheetName val="Hoja1"/>
      <sheetName val="MAPA RIESGOS G CONOCIMIENTO"/>
      <sheetName val="MAPA RIESGOS SER CIUDADANO"/>
      <sheetName val="Tabla probabiidad"/>
      <sheetName val="CRITERIO CAL IMPACTO CORRUPCIÓN"/>
      <sheetName val="Tabla impacto"/>
      <sheetName val="Matriz calor_RI"/>
      <sheetName val="Matriz calor RR"/>
      <sheetName val="Controles"/>
      <sheetName val="Atributos controles"/>
      <sheetName val="ValoraciónControles"/>
      <sheetName val="Calculos Controles Documental"/>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bservaciones caracterizacion"/>
      <sheetName val="Factores Riesgo"/>
      <sheetName val="Clasificacion riesgo"/>
      <sheetName val="Hoja1"/>
      <sheetName val="CONTROL DE LA EVALUACIÓN"/>
      <sheetName val="Tabla probabiidad"/>
      <sheetName val="CRITERIO CAL IMPACTO CORRUPCIÓN"/>
      <sheetName val="Tabla impacto"/>
      <sheetName val="Matriz calor_RI"/>
      <sheetName val="Matriz calor RR"/>
      <sheetName val="Controles"/>
      <sheetName val="Atributos controles"/>
      <sheetName val="ValoraciónControles OCI"/>
      <sheetName val="Calculos OCI"/>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a probabiidad"/>
    </sheet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bservaciones caracterizacion"/>
      <sheetName val="Factores Riesgo"/>
      <sheetName val="Clasificacion riesgo"/>
      <sheetName val="Hoja1"/>
      <sheetName val="Mapa riesgos propuesto"/>
      <sheetName val="Mapa de Riesgo"/>
      <sheetName val="Tabla probabiidad"/>
      <sheetName val="Tabla impacto"/>
      <sheetName val="Matriz calor_RI"/>
      <sheetName val="Matriz calor RR"/>
      <sheetName val="Tabla Valoración Controles"/>
      <sheetName val="Atributos controles"/>
      <sheetName val="ValoraciónControles "/>
      <sheetName val="Calculos Control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bservaciones caracterizacion"/>
      <sheetName val="Factores Riesgo"/>
      <sheetName val="Clasificacion riesgo"/>
      <sheetName val="Hoja1"/>
      <sheetName val="Mapa riesgos propuesto"/>
      <sheetName val="Mapa de Riesgo"/>
      <sheetName val="Tabla probabiidad"/>
      <sheetName val="Tabla impacto"/>
      <sheetName val="Matriz calor_RI"/>
      <sheetName val="Matriz calor RR"/>
      <sheetName val="Tabla Valoración Controles"/>
      <sheetName val="Atributos controles"/>
      <sheetName val="ValoraciónControles "/>
      <sheetName val="Calculos Control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bservaciones caracterizacion"/>
      <sheetName val="Factores Riesgo"/>
      <sheetName val="Clasificacion riesgo"/>
      <sheetName val="Hoja1"/>
      <sheetName val="MAPA RIESGOS PROPUESTO"/>
      <sheetName val="Tabla probabiidad"/>
      <sheetName val="Tabla impacto"/>
      <sheetName val="Matriz calor_RI"/>
      <sheetName val="Matriz calor RR"/>
      <sheetName val="Controles"/>
      <sheetName val="Atributos controles"/>
      <sheetName val="ValoraciónControles "/>
      <sheetName val="Calculos Control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bservaciones caracterizacion"/>
      <sheetName val="Factores Riesgo"/>
      <sheetName val="Clasificacion riesgo"/>
      <sheetName val="Hoja1"/>
      <sheetName val="Mapa riesgos propuesto"/>
      <sheetName val="Mapa de Riesgo"/>
      <sheetName val="Tabla probabiidad"/>
      <sheetName val="Tabla impacto"/>
      <sheetName val="CRITERIO CAL IMPACTO CORRUPCIÓN"/>
      <sheetName val="Matriz calor_RI"/>
      <sheetName val="Matriz calor RR"/>
      <sheetName val="Tabla Valoración Controles"/>
      <sheetName val="Atributos controles"/>
      <sheetName val="ValoraciónControles "/>
      <sheetName val="Calculos Control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bservaciones caracterizacion"/>
      <sheetName val="Factores Riesgo"/>
      <sheetName val="Clasificacion riesgo"/>
      <sheetName val="Hoja1"/>
      <sheetName val="MAPA RIESGOS G CONOCIMIENTO"/>
      <sheetName val="MAPA RIESGOS SER CIUDADANO"/>
      <sheetName val="Tabla probabiidad"/>
      <sheetName val="CRITERIO CAL IMPACTO CORRUPCIÓN"/>
      <sheetName val="Tabla impacto"/>
      <sheetName val="Matriz calor_RI"/>
      <sheetName val="Matriz calor RR"/>
      <sheetName val="Controles"/>
      <sheetName val="Atributos controles"/>
      <sheetName val="ValoraciónControles"/>
      <sheetName val="Calculos Controles Documental"/>
    </sheetNames>
    <sheetDataSet>
      <sheetData sheetId="0"/>
      <sheetData sheetId="1"/>
      <sheetData sheetId="2" refreshError="1"/>
      <sheetData sheetId="3"/>
      <sheetData sheetId="4"/>
      <sheetData sheetId="5"/>
      <sheetData sheetId="6"/>
      <sheetData sheetId="7"/>
      <sheetData sheetId="8"/>
      <sheetData sheetId="9"/>
      <sheetData sheetId="10"/>
      <sheetData sheetId="11"/>
      <sheetData sheetId="12" refreshError="1"/>
      <sheetData sheetId="13"/>
      <sheetData sheetId="1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11"/>
  <sheetViews>
    <sheetView workbookViewId="0">
      <selection activeCell="C1" sqref="C1"/>
    </sheetView>
  </sheetViews>
  <sheetFormatPr baseColWidth="10" defaultRowHeight="16.5" x14ac:dyDescent="0.3"/>
  <cols>
    <col min="1" max="1" width="16.28515625" style="1" customWidth="1"/>
    <col min="2" max="2" width="5.85546875" style="1" customWidth="1"/>
    <col min="3" max="3" width="49" style="1" customWidth="1"/>
    <col min="4" max="4" width="64.140625" style="1" customWidth="1"/>
    <col min="5" max="16384" width="11.42578125" style="1"/>
  </cols>
  <sheetData>
    <row r="2" spans="1:4" ht="61.5" customHeight="1" x14ac:dyDescent="0.3">
      <c r="A2" s="63" t="s">
        <v>151</v>
      </c>
      <c r="B2" s="493" t="s">
        <v>150</v>
      </c>
      <c r="C2" s="493"/>
      <c r="D2" s="493"/>
    </row>
    <row r="3" spans="1:4" ht="14.25" customHeight="1" x14ac:dyDescent="0.3">
      <c r="A3" s="63"/>
      <c r="B3" s="64"/>
      <c r="C3" s="64"/>
      <c r="D3" s="64"/>
    </row>
    <row r="4" spans="1:4" ht="20.25" customHeight="1" x14ac:dyDescent="0.3">
      <c r="D4" s="67" t="s">
        <v>125</v>
      </c>
    </row>
    <row r="5" spans="1:4" ht="48" customHeight="1" x14ac:dyDescent="0.3">
      <c r="A5" s="498" t="s">
        <v>45</v>
      </c>
      <c r="B5" s="499"/>
      <c r="C5" s="65" t="s">
        <v>150</v>
      </c>
      <c r="D5" s="65"/>
    </row>
    <row r="6" spans="1:4" ht="68.25" customHeight="1" x14ac:dyDescent="0.3">
      <c r="A6" s="498" t="s">
        <v>47</v>
      </c>
      <c r="B6" s="499"/>
      <c r="C6" s="66" t="s">
        <v>150</v>
      </c>
      <c r="D6" s="66"/>
    </row>
    <row r="7" spans="1:4" ht="113.25" customHeight="1" x14ac:dyDescent="0.3">
      <c r="A7" s="498" t="s">
        <v>46</v>
      </c>
      <c r="B7" s="499"/>
      <c r="C7" s="66" t="s">
        <v>150</v>
      </c>
      <c r="D7" s="66"/>
    </row>
    <row r="8" spans="1:4" x14ac:dyDescent="0.3">
      <c r="A8" s="494" t="s">
        <v>126</v>
      </c>
      <c r="B8" s="495"/>
      <c r="C8" s="66" t="s">
        <v>150</v>
      </c>
      <c r="D8" s="66"/>
    </row>
    <row r="9" spans="1:4" x14ac:dyDescent="0.3">
      <c r="A9" s="496"/>
      <c r="B9" s="497"/>
      <c r="C9" s="66" t="s">
        <v>150</v>
      </c>
      <c r="D9" s="66"/>
    </row>
    <row r="10" spans="1:4" ht="112.5" customHeight="1" x14ac:dyDescent="0.3">
      <c r="A10" s="500" t="s">
        <v>129</v>
      </c>
      <c r="B10" s="501"/>
      <c r="C10" s="66"/>
      <c r="D10" s="66"/>
    </row>
    <row r="11" spans="1:4" x14ac:dyDescent="0.3">
      <c r="A11" s="498" t="s">
        <v>128</v>
      </c>
      <c r="B11" s="499"/>
      <c r="C11" s="66" t="s">
        <v>150</v>
      </c>
      <c r="D11" s="66"/>
    </row>
  </sheetData>
  <mergeCells count="7">
    <mergeCell ref="B2:D2"/>
    <mergeCell ref="A8:B9"/>
    <mergeCell ref="A11:B11"/>
    <mergeCell ref="A10:B10"/>
    <mergeCell ref="A5:B5"/>
    <mergeCell ref="A6:B6"/>
    <mergeCell ref="A7:B7"/>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2:J19"/>
  <sheetViews>
    <sheetView topLeftCell="A4" workbookViewId="0">
      <selection activeCell="J6" sqref="J6:J7"/>
    </sheetView>
  </sheetViews>
  <sheetFormatPr baseColWidth="10" defaultRowHeight="15" x14ac:dyDescent="0.25"/>
  <cols>
    <col min="2" max="8" width="9.42578125" customWidth="1"/>
    <col min="9" max="9" width="4.42578125" customWidth="1"/>
  </cols>
  <sheetData>
    <row r="2" spans="2:10" ht="18" x14ac:dyDescent="0.25">
      <c r="B2" s="72" t="s">
        <v>265</v>
      </c>
    </row>
    <row r="4" spans="2:10" ht="18.75" customHeight="1" x14ac:dyDescent="0.25">
      <c r="B4" s="52"/>
      <c r="C4" s="52"/>
      <c r="D4" s="581" t="s">
        <v>2</v>
      </c>
      <c r="E4" s="581"/>
      <c r="F4" s="581"/>
      <c r="G4" s="581"/>
      <c r="H4" s="581"/>
      <c r="I4" s="52"/>
      <c r="J4" s="52"/>
    </row>
    <row r="5" spans="2:10" ht="15.75" thickBot="1" x14ac:dyDescent="0.3">
      <c r="B5" s="52"/>
      <c r="C5" s="53"/>
      <c r="D5" s="54"/>
      <c r="E5" s="54"/>
      <c r="F5" s="54"/>
      <c r="G5" s="54"/>
      <c r="H5" s="54"/>
      <c r="I5" s="52"/>
      <c r="J5" s="52"/>
    </row>
    <row r="6" spans="2:10" ht="26.25" customHeight="1" thickTop="1" x14ac:dyDescent="0.25">
      <c r="B6" s="582" t="s">
        <v>4</v>
      </c>
      <c r="C6" s="591" t="s">
        <v>143</v>
      </c>
      <c r="D6" s="583"/>
      <c r="E6" s="583"/>
      <c r="F6" s="583"/>
      <c r="G6" s="583"/>
      <c r="H6" s="585"/>
      <c r="I6" s="593"/>
      <c r="J6" s="594" t="s">
        <v>100</v>
      </c>
    </row>
    <row r="7" spans="2:10" ht="26.25" customHeight="1" thickBot="1" x14ac:dyDescent="0.3">
      <c r="B7" s="582"/>
      <c r="C7" s="592"/>
      <c r="D7" s="584"/>
      <c r="E7" s="584"/>
      <c r="F7" s="584"/>
      <c r="G7" s="584"/>
      <c r="H7" s="586"/>
      <c r="I7" s="593"/>
      <c r="J7" s="595"/>
    </row>
    <row r="8" spans="2:10" ht="25.5" customHeight="1" x14ac:dyDescent="0.25">
      <c r="B8" s="582"/>
      <c r="C8" s="592" t="s">
        <v>144</v>
      </c>
      <c r="D8" s="587"/>
      <c r="E8" s="587"/>
      <c r="F8" s="583"/>
      <c r="G8" s="583"/>
      <c r="H8" s="585"/>
      <c r="I8" s="593"/>
      <c r="J8" s="596" t="s">
        <v>101</v>
      </c>
    </row>
    <row r="9" spans="2:10" ht="15.75" thickBot="1" x14ac:dyDescent="0.3">
      <c r="B9" s="582"/>
      <c r="C9" s="590"/>
      <c r="D9" s="588"/>
      <c r="E9" s="588"/>
      <c r="F9" s="584"/>
      <c r="G9" s="584"/>
      <c r="H9" s="586"/>
      <c r="I9" s="593"/>
      <c r="J9" s="597"/>
    </row>
    <row r="10" spans="2:10" ht="25.5" customHeight="1" x14ac:dyDescent="0.25">
      <c r="B10" s="582"/>
      <c r="C10" s="589" t="s">
        <v>176</v>
      </c>
      <c r="D10" s="587"/>
      <c r="E10" s="587"/>
      <c r="F10" s="587"/>
      <c r="G10" s="602" t="s">
        <v>196</v>
      </c>
      <c r="H10" s="585"/>
      <c r="I10" s="593"/>
      <c r="J10" s="598" t="s">
        <v>102</v>
      </c>
    </row>
    <row r="11" spans="2:10" ht="15.75" thickBot="1" x14ac:dyDescent="0.3">
      <c r="B11" s="582"/>
      <c r="C11" s="590"/>
      <c r="D11" s="588"/>
      <c r="E11" s="588"/>
      <c r="F11" s="588"/>
      <c r="G11" s="603"/>
      <c r="H11" s="586"/>
      <c r="I11" s="593"/>
      <c r="J11" s="599"/>
    </row>
    <row r="12" spans="2:10" ht="25.5" customHeight="1" x14ac:dyDescent="0.25">
      <c r="B12" s="582"/>
      <c r="C12" s="589" t="s">
        <v>145</v>
      </c>
      <c r="D12" s="600"/>
      <c r="E12" s="587"/>
      <c r="F12" s="587"/>
      <c r="G12" s="583"/>
      <c r="H12" s="585"/>
      <c r="I12" s="593"/>
      <c r="J12" s="605" t="s">
        <v>103</v>
      </c>
    </row>
    <row r="13" spans="2:10" ht="15.75" thickBot="1" x14ac:dyDescent="0.3">
      <c r="B13" s="582"/>
      <c r="C13" s="590"/>
      <c r="D13" s="601"/>
      <c r="E13" s="588"/>
      <c r="F13" s="588"/>
      <c r="G13" s="584"/>
      <c r="H13" s="586"/>
      <c r="I13" s="593"/>
      <c r="J13" s="606"/>
    </row>
    <row r="14" spans="2:10" ht="25.5" customHeight="1" x14ac:dyDescent="0.25">
      <c r="B14" s="582"/>
      <c r="C14" s="589" t="s">
        <v>146</v>
      </c>
      <c r="D14" s="600"/>
      <c r="E14" s="600"/>
      <c r="F14" s="587"/>
      <c r="G14" s="583"/>
      <c r="H14" s="585"/>
      <c r="I14" s="607"/>
      <c r="J14" s="604"/>
    </row>
    <row r="15" spans="2:10" x14ac:dyDescent="0.25">
      <c r="B15" s="582"/>
      <c r="C15" s="592"/>
      <c r="D15" s="601"/>
      <c r="E15" s="601"/>
      <c r="F15" s="588"/>
      <c r="G15" s="584"/>
      <c r="H15" s="586"/>
      <c r="I15" s="607"/>
      <c r="J15" s="604"/>
    </row>
    <row r="16" spans="2:10" x14ac:dyDescent="0.25">
      <c r="B16" s="604"/>
      <c r="C16" s="604"/>
      <c r="D16" s="55" t="s">
        <v>174</v>
      </c>
      <c r="E16" s="55" t="s">
        <v>104</v>
      </c>
      <c r="F16" s="55" t="s">
        <v>102</v>
      </c>
      <c r="G16" s="55" t="s">
        <v>8</v>
      </c>
      <c r="H16" s="55" t="s">
        <v>105</v>
      </c>
      <c r="I16" s="604"/>
      <c r="J16" s="604"/>
    </row>
    <row r="17" spans="2:10" x14ac:dyDescent="0.25">
      <c r="B17" s="604"/>
      <c r="C17" s="604"/>
      <c r="D17" s="56">
        <v>0.2</v>
      </c>
      <c r="E17" s="56">
        <v>0.4</v>
      </c>
      <c r="F17" s="56">
        <v>0.6</v>
      </c>
      <c r="G17" s="56">
        <v>0.8</v>
      </c>
      <c r="H17" s="56">
        <v>1</v>
      </c>
      <c r="I17" s="604"/>
      <c r="J17" s="604"/>
    </row>
    <row r="19" spans="2:10" x14ac:dyDescent="0.25">
      <c r="B19" s="57" t="s">
        <v>49</v>
      </c>
    </row>
  </sheetData>
  <mergeCells count="46">
    <mergeCell ref="B16:B17"/>
    <mergeCell ref="C16:C17"/>
    <mergeCell ref="I16:I17"/>
    <mergeCell ref="J16:J17"/>
    <mergeCell ref="J12:J13"/>
    <mergeCell ref="D14:D15"/>
    <mergeCell ref="E14:E15"/>
    <mergeCell ref="F14:F15"/>
    <mergeCell ref="G14:G15"/>
    <mergeCell ref="H14:H15"/>
    <mergeCell ref="I14:I15"/>
    <mergeCell ref="J14:J15"/>
    <mergeCell ref="C14:C15"/>
    <mergeCell ref="C12:C13"/>
    <mergeCell ref="I10:I11"/>
    <mergeCell ref="J10:J11"/>
    <mergeCell ref="D12:D13"/>
    <mergeCell ref="E12:E13"/>
    <mergeCell ref="F12:F13"/>
    <mergeCell ref="G10:G11"/>
    <mergeCell ref="H12:H13"/>
    <mergeCell ref="I12:I13"/>
    <mergeCell ref="I6:I7"/>
    <mergeCell ref="J6:J7"/>
    <mergeCell ref="D8:D9"/>
    <mergeCell ref="E8:E9"/>
    <mergeCell ref="F8:F9"/>
    <mergeCell ref="G8:G9"/>
    <mergeCell ref="H8:H9"/>
    <mergeCell ref="I8:I9"/>
    <mergeCell ref="J8:J9"/>
    <mergeCell ref="D4:H4"/>
    <mergeCell ref="B6:B15"/>
    <mergeCell ref="D6:D7"/>
    <mergeCell ref="E6:E7"/>
    <mergeCell ref="F6:F7"/>
    <mergeCell ref="G6:G7"/>
    <mergeCell ref="H6:H7"/>
    <mergeCell ref="D10:D11"/>
    <mergeCell ref="E10:E11"/>
    <mergeCell ref="F10:F11"/>
    <mergeCell ref="H10:H11"/>
    <mergeCell ref="C10:C11"/>
    <mergeCell ref="C6:C7"/>
    <mergeCell ref="C8:C9"/>
    <mergeCell ref="G12:G13"/>
  </mergeCell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2:J19"/>
  <sheetViews>
    <sheetView topLeftCell="A4" workbookViewId="0">
      <selection activeCell="B2" sqref="B2"/>
    </sheetView>
  </sheetViews>
  <sheetFormatPr baseColWidth="10" defaultRowHeight="15" x14ac:dyDescent="0.25"/>
  <cols>
    <col min="2" max="8" width="9.42578125" customWidth="1"/>
    <col min="9" max="9" width="4.42578125" customWidth="1"/>
  </cols>
  <sheetData>
    <row r="2" spans="2:10" ht="18" x14ac:dyDescent="0.25">
      <c r="B2" s="72" t="s">
        <v>266</v>
      </c>
    </row>
    <row r="4" spans="2:10" ht="39" customHeight="1" x14ac:dyDescent="0.25">
      <c r="B4" s="119"/>
      <c r="C4" s="119"/>
      <c r="D4" s="581" t="s">
        <v>2</v>
      </c>
      <c r="E4" s="581"/>
      <c r="F4" s="581"/>
      <c r="G4" s="581"/>
      <c r="H4" s="581"/>
      <c r="I4" s="119"/>
      <c r="J4" s="119"/>
    </row>
    <row r="5" spans="2:10" ht="15.75" thickBot="1" x14ac:dyDescent="0.3">
      <c r="B5" s="119"/>
      <c r="C5" s="53"/>
      <c r="D5" s="54"/>
      <c r="E5" s="54"/>
      <c r="F5" s="54"/>
      <c r="G5" s="54"/>
      <c r="H5" s="54"/>
      <c r="I5" s="119"/>
      <c r="J5" s="119"/>
    </row>
    <row r="6" spans="2:10" ht="26.25" customHeight="1" thickTop="1" x14ac:dyDescent="0.25">
      <c r="B6" s="582" t="s">
        <v>4</v>
      </c>
      <c r="C6" s="591" t="s">
        <v>143</v>
      </c>
      <c r="D6" s="583"/>
      <c r="E6" s="583"/>
      <c r="F6" s="583"/>
      <c r="G6" s="583"/>
      <c r="H6" s="585"/>
      <c r="I6" s="593"/>
      <c r="J6" s="594" t="s">
        <v>100</v>
      </c>
    </row>
    <row r="7" spans="2:10" ht="26.25" customHeight="1" thickBot="1" x14ac:dyDescent="0.3">
      <c r="B7" s="582"/>
      <c r="C7" s="592"/>
      <c r="D7" s="584"/>
      <c r="E7" s="584"/>
      <c r="F7" s="584"/>
      <c r="G7" s="584"/>
      <c r="H7" s="586"/>
      <c r="I7" s="593"/>
      <c r="J7" s="595"/>
    </row>
    <row r="8" spans="2:10" ht="25.5" customHeight="1" x14ac:dyDescent="0.25">
      <c r="B8" s="582"/>
      <c r="C8" s="592" t="s">
        <v>144</v>
      </c>
      <c r="D8" s="587"/>
      <c r="E8" s="587"/>
      <c r="F8" s="583"/>
      <c r="G8" s="583"/>
      <c r="H8" s="585"/>
      <c r="I8" s="593"/>
      <c r="J8" s="608" t="s">
        <v>101</v>
      </c>
    </row>
    <row r="9" spans="2:10" ht="15.75" thickBot="1" x14ac:dyDescent="0.3">
      <c r="B9" s="582"/>
      <c r="C9" s="590"/>
      <c r="D9" s="588"/>
      <c r="E9" s="588"/>
      <c r="F9" s="584"/>
      <c r="G9" s="584"/>
      <c r="H9" s="586"/>
      <c r="I9" s="593"/>
      <c r="J9" s="609"/>
    </row>
    <row r="10" spans="2:10" ht="25.5" customHeight="1" x14ac:dyDescent="0.25">
      <c r="B10" s="582"/>
      <c r="C10" s="589" t="s">
        <v>176</v>
      </c>
      <c r="D10" s="587"/>
      <c r="E10" s="587"/>
      <c r="F10" s="587"/>
      <c r="G10" s="602" t="s">
        <v>198</v>
      </c>
      <c r="H10" s="585" t="s">
        <v>200</v>
      </c>
      <c r="I10" s="593"/>
      <c r="J10" s="598" t="s">
        <v>102</v>
      </c>
    </row>
    <row r="11" spans="2:10" ht="15.75" thickBot="1" x14ac:dyDescent="0.3">
      <c r="B11" s="582"/>
      <c r="C11" s="590"/>
      <c r="D11" s="588"/>
      <c r="E11" s="588"/>
      <c r="F11" s="588"/>
      <c r="G11" s="610"/>
      <c r="H11" s="586"/>
      <c r="I11" s="593"/>
      <c r="J11" s="599"/>
    </row>
    <row r="12" spans="2:10" ht="25.5" customHeight="1" x14ac:dyDescent="0.25">
      <c r="B12" s="582"/>
      <c r="C12" s="589" t="s">
        <v>145</v>
      </c>
      <c r="D12" s="600"/>
      <c r="E12" s="587"/>
      <c r="F12" s="587"/>
      <c r="G12" s="611" t="s">
        <v>197</v>
      </c>
      <c r="H12" s="613" t="s">
        <v>199</v>
      </c>
      <c r="I12" s="593"/>
      <c r="J12" s="605" t="s">
        <v>103</v>
      </c>
    </row>
    <row r="13" spans="2:10" ht="15.75" thickBot="1" x14ac:dyDescent="0.3">
      <c r="B13" s="582"/>
      <c r="C13" s="590"/>
      <c r="D13" s="601"/>
      <c r="E13" s="588"/>
      <c r="F13" s="588"/>
      <c r="G13" s="612"/>
      <c r="H13" s="614"/>
      <c r="I13" s="593"/>
      <c r="J13" s="606"/>
    </row>
    <row r="14" spans="2:10" ht="25.5" customHeight="1" x14ac:dyDescent="0.25">
      <c r="B14" s="582"/>
      <c r="C14" s="589" t="s">
        <v>146</v>
      </c>
      <c r="D14" s="600"/>
      <c r="E14" s="600"/>
      <c r="F14" s="587"/>
      <c r="G14" s="583"/>
      <c r="H14" s="585"/>
      <c r="I14" s="607"/>
      <c r="J14" s="604"/>
    </row>
    <row r="15" spans="2:10" x14ac:dyDescent="0.25">
      <c r="B15" s="582"/>
      <c r="C15" s="592"/>
      <c r="D15" s="601"/>
      <c r="E15" s="601"/>
      <c r="F15" s="588"/>
      <c r="G15" s="584"/>
      <c r="H15" s="586"/>
      <c r="I15" s="607"/>
      <c r="J15" s="604"/>
    </row>
    <row r="16" spans="2:10" x14ac:dyDescent="0.25">
      <c r="B16" s="604"/>
      <c r="C16" s="604"/>
      <c r="D16" s="55" t="s">
        <v>174</v>
      </c>
      <c r="E16" s="55" t="s">
        <v>104</v>
      </c>
      <c r="F16" s="55" t="s">
        <v>102</v>
      </c>
      <c r="G16" s="55" t="s">
        <v>8</v>
      </c>
      <c r="H16" s="55" t="s">
        <v>105</v>
      </c>
      <c r="I16" s="604"/>
      <c r="J16" s="604"/>
    </row>
    <row r="17" spans="2:10" x14ac:dyDescent="0.25">
      <c r="B17" s="604"/>
      <c r="C17" s="604"/>
      <c r="D17" s="56">
        <v>0.2</v>
      </c>
      <c r="E17" s="56">
        <v>0.4</v>
      </c>
      <c r="F17" s="56">
        <v>0.6</v>
      </c>
      <c r="G17" s="56">
        <v>0.8</v>
      </c>
      <c r="H17" s="56">
        <v>1</v>
      </c>
      <c r="I17" s="604"/>
      <c r="J17" s="604"/>
    </row>
    <row r="19" spans="2:10" x14ac:dyDescent="0.25">
      <c r="B19" s="57" t="s">
        <v>49</v>
      </c>
    </row>
  </sheetData>
  <mergeCells count="46">
    <mergeCell ref="D4:H4"/>
    <mergeCell ref="B6:B15"/>
    <mergeCell ref="C6:C7"/>
    <mergeCell ref="D6:D7"/>
    <mergeCell ref="E6:E7"/>
    <mergeCell ref="F6:F7"/>
    <mergeCell ref="G6:G7"/>
    <mergeCell ref="H6:H7"/>
    <mergeCell ref="C10:C11"/>
    <mergeCell ref="D10:D11"/>
    <mergeCell ref="E12:E13"/>
    <mergeCell ref="F12:F13"/>
    <mergeCell ref="G12:G13"/>
    <mergeCell ref="H12:H13"/>
    <mergeCell ref="I10:I11"/>
    <mergeCell ref="J10:J11"/>
    <mergeCell ref="I6:I7"/>
    <mergeCell ref="J6:J7"/>
    <mergeCell ref="C8:C9"/>
    <mergeCell ref="D8:D9"/>
    <mergeCell ref="E8:E9"/>
    <mergeCell ref="F8:F9"/>
    <mergeCell ref="G8:G9"/>
    <mergeCell ref="H8:H9"/>
    <mergeCell ref="I8:I9"/>
    <mergeCell ref="J8:J9"/>
    <mergeCell ref="E10:E11"/>
    <mergeCell ref="F10:F11"/>
    <mergeCell ref="G10:G11"/>
    <mergeCell ref="H10:H11"/>
    <mergeCell ref="B16:B17"/>
    <mergeCell ref="C16:C17"/>
    <mergeCell ref="I16:I17"/>
    <mergeCell ref="J16:J17"/>
    <mergeCell ref="I12:I13"/>
    <mergeCell ref="J12:J13"/>
    <mergeCell ref="C14:C15"/>
    <mergeCell ref="D14:D15"/>
    <mergeCell ref="E14:E15"/>
    <mergeCell ref="F14:F15"/>
    <mergeCell ref="G14:G15"/>
    <mergeCell ref="H14:H15"/>
    <mergeCell ref="I14:I15"/>
    <mergeCell ref="J14:J15"/>
    <mergeCell ref="C12:C13"/>
    <mergeCell ref="D12:D13"/>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B1:F17"/>
  <sheetViews>
    <sheetView zoomScale="124" zoomScaleNormal="124" workbookViewId="0">
      <selection activeCell="E13" sqref="E13"/>
    </sheetView>
  </sheetViews>
  <sheetFormatPr baseColWidth="10" defaultColWidth="14.28515625" defaultRowHeight="12.75" x14ac:dyDescent="0.2"/>
  <cols>
    <col min="1" max="4" width="14.28515625" style="17"/>
    <col min="5" max="5" width="46" style="17" customWidth="1"/>
    <col min="6" max="16384" width="14.28515625" style="17"/>
  </cols>
  <sheetData>
    <row r="1" spans="2:6" x14ac:dyDescent="0.2">
      <c r="B1" s="73" t="s">
        <v>135</v>
      </c>
    </row>
    <row r="3" spans="2:6" x14ac:dyDescent="0.2">
      <c r="B3" s="616" t="s">
        <v>106</v>
      </c>
      <c r="C3" s="617"/>
      <c r="D3" s="618"/>
      <c r="E3" s="58" t="s">
        <v>53</v>
      </c>
      <c r="F3" s="59" t="s">
        <v>107</v>
      </c>
    </row>
    <row r="4" spans="2:6" ht="25.5" x14ac:dyDescent="0.2">
      <c r="B4" s="619" t="s">
        <v>108</v>
      </c>
      <c r="C4" s="619" t="s">
        <v>14</v>
      </c>
      <c r="D4" s="60" t="s">
        <v>15</v>
      </c>
      <c r="E4" s="61" t="s">
        <v>109</v>
      </c>
      <c r="F4" s="62">
        <v>0.25</v>
      </c>
    </row>
    <row r="5" spans="2:6" ht="38.25" x14ac:dyDescent="0.2">
      <c r="B5" s="620"/>
      <c r="C5" s="620"/>
      <c r="D5" s="60" t="s">
        <v>16</v>
      </c>
      <c r="E5" s="61" t="s">
        <v>110</v>
      </c>
      <c r="F5" s="62">
        <v>0.15</v>
      </c>
    </row>
    <row r="6" spans="2:6" ht="25.5" x14ac:dyDescent="0.2">
      <c r="B6" s="620"/>
      <c r="C6" s="621"/>
      <c r="D6" s="60" t="s">
        <v>17</v>
      </c>
      <c r="E6" s="61" t="s">
        <v>111</v>
      </c>
      <c r="F6" s="62">
        <v>0.1</v>
      </c>
    </row>
    <row r="7" spans="2:6" ht="38.25" x14ac:dyDescent="0.2">
      <c r="B7" s="620"/>
      <c r="C7" s="619" t="s">
        <v>18</v>
      </c>
      <c r="D7" s="60" t="s">
        <v>11</v>
      </c>
      <c r="E7" s="61" t="s">
        <v>112</v>
      </c>
      <c r="F7" s="62">
        <v>0.25</v>
      </c>
    </row>
    <row r="8" spans="2:6" ht="25.5" x14ac:dyDescent="0.2">
      <c r="B8" s="621"/>
      <c r="C8" s="621"/>
      <c r="D8" s="60" t="s">
        <v>10</v>
      </c>
      <c r="E8" s="61" t="s">
        <v>113</v>
      </c>
      <c r="F8" s="62">
        <v>0.15</v>
      </c>
    </row>
    <row r="9" spans="2:6" ht="38.25" x14ac:dyDescent="0.2">
      <c r="B9" s="619" t="s">
        <v>114</v>
      </c>
      <c r="C9" s="619" t="s">
        <v>19</v>
      </c>
      <c r="D9" s="60" t="s">
        <v>20</v>
      </c>
      <c r="E9" s="61" t="s">
        <v>115</v>
      </c>
      <c r="F9" s="60" t="s">
        <v>116</v>
      </c>
    </row>
    <row r="10" spans="2:6" ht="38.25" x14ac:dyDescent="0.2">
      <c r="B10" s="620"/>
      <c r="C10" s="621"/>
      <c r="D10" s="60" t="s">
        <v>21</v>
      </c>
      <c r="E10" s="61" t="s">
        <v>117</v>
      </c>
      <c r="F10" s="60" t="s">
        <v>116</v>
      </c>
    </row>
    <row r="11" spans="2:6" ht="25.5" x14ac:dyDescent="0.2">
      <c r="B11" s="620"/>
      <c r="C11" s="619" t="s">
        <v>22</v>
      </c>
      <c r="D11" s="60" t="s">
        <v>23</v>
      </c>
      <c r="E11" s="61" t="s">
        <v>118</v>
      </c>
      <c r="F11" s="60" t="s">
        <v>116</v>
      </c>
    </row>
    <row r="12" spans="2:6" ht="25.5" x14ac:dyDescent="0.2">
      <c r="B12" s="620"/>
      <c r="C12" s="621"/>
      <c r="D12" s="60" t="s">
        <v>24</v>
      </c>
      <c r="E12" s="61" t="s">
        <v>119</v>
      </c>
      <c r="F12" s="60" t="s">
        <v>116</v>
      </c>
    </row>
    <row r="13" spans="2:6" ht="38.25" x14ac:dyDescent="0.2">
      <c r="B13" s="620"/>
      <c r="C13" s="619" t="s">
        <v>25</v>
      </c>
      <c r="D13" s="60" t="s">
        <v>177</v>
      </c>
      <c r="E13" s="61" t="s">
        <v>178</v>
      </c>
      <c r="F13" s="60" t="s">
        <v>116</v>
      </c>
    </row>
    <row r="14" spans="2:6" ht="37.5" customHeight="1" x14ac:dyDescent="0.2">
      <c r="B14" s="621"/>
      <c r="C14" s="621"/>
      <c r="D14" s="60" t="s">
        <v>28</v>
      </c>
      <c r="E14" s="61" t="s">
        <v>179</v>
      </c>
      <c r="F14" s="60" t="s">
        <v>116</v>
      </c>
    </row>
    <row r="15" spans="2:6" x14ac:dyDescent="0.2">
      <c r="B15" s="615" t="s">
        <v>123</v>
      </c>
      <c r="C15" s="615"/>
      <c r="D15" s="615"/>
      <c r="E15" s="615"/>
      <c r="F15" s="615"/>
    </row>
    <row r="16" spans="2:6" ht="51.75" customHeight="1" x14ac:dyDescent="0.2">
      <c r="B16" s="615" t="s">
        <v>124</v>
      </c>
      <c r="C16" s="615"/>
      <c r="D16" s="615"/>
      <c r="E16" s="615"/>
      <c r="F16" s="615"/>
    </row>
    <row r="17" spans="2:2" ht="21" customHeight="1" x14ac:dyDescent="0.2">
      <c r="B17" s="21" t="s">
        <v>49</v>
      </c>
    </row>
  </sheetData>
  <mergeCells count="10">
    <mergeCell ref="B15:F15"/>
    <mergeCell ref="B16:F16"/>
    <mergeCell ref="B3:D3"/>
    <mergeCell ref="B4:B8"/>
    <mergeCell ref="C4:C6"/>
    <mergeCell ref="C7:C8"/>
    <mergeCell ref="B9:B14"/>
    <mergeCell ref="C9:C10"/>
    <mergeCell ref="C11:C12"/>
    <mergeCell ref="C13:C14"/>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1:AF18"/>
  <sheetViews>
    <sheetView topLeftCell="G10" zoomScale="150" zoomScaleNormal="150" workbookViewId="0">
      <selection activeCell="L1" sqref="L1"/>
    </sheetView>
  </sheetViews>
  <sheetFormatPr baseColWidth="10" defaultColWidth="14.28515625" defaultRowHeight="12.75" x14ac:dyDescent="0.2"/>
  <cols>
    <col min="1" max="4" width="14.28515625" style="17"/>
    <col min="5" max="5" width="46" style="17" customWidth="1"/>
    <col min="6" max="10" width="14.28515625" style="17"/>
    <col min="11" max="11" width="40.85546875" style="17" customWidth="1"/>
    <col min="12" max="17" width="14.28515625" style="17"/>
    <col min="18" max="18" width="36.85546875" style="17" customWidth="1"/>
    <col min="19" max="23" width="14.28515625" style="17"/>
    <col min="24" max="24" width="47.140625" style="17" customWidth="1"/>
    <col min="25" max="30" width="14.28515625" style="17"/>
    <col min="31" max="31" width="47.28515625" style="17" customWidth="1"/>
    <col min="32" max="16384" width="14.28515625" style="17"/>
  </cols>
  <sheetData>
    <row r="1" spans="2:32" ht="97.5" customHeight="1" x14ac:dyDescent="0.2">
      <c r="B1" s="622" t="s">
        <v>207</v>
      </c>
      <c r="C1" s="623"/>
      <c r="D1" s="623"/>
      <c r="E1" s="132" t="str">
        <f>'MAPA RIESGOS UAEOS'!O10</f>
        <v>Revisión, actualización y  desarrollo del proceso de Pensamiento y Direccionamiento Estratégico, para la formulación e implementación de la Planeación Estratégica Institucional.</v>
      </c>
      <c r="F1" s="133"/>
      <c r="H1" s="622" t="s">
        <v>207</v>
      </c>
      <c r="I1" s="623"/>
      <c r="J1" s="623"/>
      <c r="K1" s="132" t="str">
        <f>'MAPA RIESGOS UAEOS'!O10</f>
        <v>Revisión, actualización y  desarrollo del proceso de Pensamiento y Direccionamiento Estratégico, para la formulación e implementación de la Planeación Estratégica Institucional.</v>
      </c>
      <c r="L1" s="133"/>
      <c r="O1" s="143" t="s">
        <v>208</v>
      </c>
      <c r="P1" s="131"/>
      <c r="Q1" s="131"/>
      <c r="R1" s="132" t="s">
        <v>203</v>
      </c>
      <c r="S1" s="133"/>
      <c r="U1" s="143" t="s">
        <v>209</v>
      </c>
      <c r="V1" s="131"/>
      <c r="W1" s="131"/>
      <c r="X1" s="132" t="s">
        <v>204</v>
      </c>
      <c r="Y1" s="133"/>
      <c r="AB1" s="130" t="s">
        <v>210</v>
      </c>
      <c r="AC1" s="131"/>
      <c r="AD1" s="131"/>
      <c r="AE1" s="132" t="s">
        <v>205</v>
      </c>
      <c r="AF1" s="133"/>
    </row>
    <row r="2" spans="2:32" x14ac:dyDescent="0.2">
      <c r="B2" s="134"/>
      <c r="C2" s="135"/>
      <c r="D2" s="135"/>
      <c r="E2" s="135"/>
      <c r="F2" s="136"/>
      <c r="H2" s="134"/>
      <c r="I2" s="135"/>
      <c r="J2" s="135"/>
      <c r="K2" s="135"/>
      <c r="L2" s="136"/>
      <c r="O2" s="134"/>
      <c r="P2" s="135"/>
      <c r="Q2" s="135"/>
      <c r="R2" s="135"/>
      <c r="S2" s="136"/>
      <c r="U2" s="134"/>
      <c r="V2" s="135"/>
      <c r="W2" s="135"/>
      <c r="X2" s="135"/>
      <c r="Y2" s="136"/>
      <c r="AB2" s="134"/>
      <c r="AC2" s="135"/>
      <c r="AD2" s="135"/>
      <c r="AE2" s="135"/>
      <c r="AF2" s="136"/>
    </row>
    <row r="3" spans="2:32" x14ac:dyDescent="0.2">
      <c r="B3" s="624" t="s">
        <v>106</v>
      </c>
      <c r="C3" s="617"/>
      <c r="D3" s="618"/>
      <c r="E3" s="128" t="s">
        <v>53</v>
      </c>
      <c r="F3" s="137" t="s">
        <v>107</v>
      </c>
      <c r="H3" s="624" t="s">
        <v>106</v>
      </c>
      <c r="I3" s="617"/>
      <c r="J3" s="618"/>
      <c r="K3" s="128" t="s">
        <v>53</v>
      </c>
      <c r="L3" s="137" t="s">
        <v>107</v>
      </c>
      <c r="O3" s="624" t="s">
        <v>106</v>
      </c>
      <c r="P3" s="617"/>
      <c r="Q3" s="618"/>
      <c r="R3" s="128" t="s">
        <v>53</v>
      </c>
      <c r="S3" s="137" t="s">
        <v>107</v>
      </c>
      <c r="U3" s="624" t="s">
        <v>106</v>
      </c>
      <c r="V3" s="617"/>
      <c r="W3" s="618"/>
      <c r="X3" s="128" t="s">
        <v>53</v>
      </c>
      <c r="Y3" s="137" t="s">
        <v>107</v>
      </c>
      <c r="AB3" s="624" t="s">
        <v>106</v>
      </c>
      <c r="AC3" s="617"/>
      <c r="AD3" s="618"/>
      <c r="AE3" s="128" t="s">
        <v>53</v>
      </c>
      <c r="AF3" s="137" t="s">
        <v>107</v>
      </c>
    </row>
    <row r="4" spans="2:32" ht="43.5" customHeight="1" x14ac:dyDescent="0.2">
      <c r="B4" s="625" t="s">
        <v>108</v>
      </c>
      <c r="C4" s="619" t="s">
        <v>14</v>
      </c>
      <c r="D4" s="60" t="s">
        <v>15</v>
      </c>
      <c r="E4" s="61" t="s">
        <v>109</v>
      </c>
      <c r="F4" s="138">
        <v>0.25</v>
      </c>
      <c r="H4" s="625" t="s">
        <v>108</v>
      </c>
      <c r="I4" s="619" t="s">
        <v>14</v>
      </c>
      <c r="J4" s="60" t="s">
        <v>15</v>
      </c>
      <c r="K4" s="61" t="s">
        <v>109</v>
      </c>
      <c r="L4" s="138">
        <v>0.25</v>
      </c>
      <c r="O4" s="625" t="s">
        <v>108</v>
      </c>
      <c r="P4" s="619" t="s">
        <v>14</v>
      </c>
      <c r="Q4" s="60" t="s">
        <v>15</v>
      </c>
      <c r="R4" s="61" t="s">
        <v>109</v>
      </c>
      <c r="S4" s="138"/>
      <c r="U4" s="625" t="s">
        <v>108</v>
      </c>
      <c r="V4" s="619" t="s">
        <v>14</v>
      </c>
      <c r="W4" s="60" t="s">
        <v>15</v>
      </c>
      <c r="X4" s="61" t="s">
        <v>109</v>
      </c>
      <c r="Y4" s="138">
        <v>0.25</v>
      </c>
      <c r="AB4" s="625" t="s">
        <v>108</v>
      </c>
      <c r="AC4" s="619" t="s">
        <v>14</v>
      </c>
      <c r="AD4" s="60" t="s">
        <v>15</v>
      </c>
      <c r="AE4" s="61" t="s">
        <v>109</v>
      </c>
      <c r="AF4" s="138">
        <v>0.25</v>
      </c>
    </row>
    <row r="5" spans="2:32" ht="46.5" customHeight="1" x14ac:dyDescent="0.2">
      <c r="B5" s="626"/>
      <c r="C5" s="620"/>
      <c r="D5" s="60" t="s">
        <v>16</v>
      </c>
      <c r="E5" s="61" t="s">
        <v>110</v>
      </c>
      <c r="F5" s="138"/>
      <c r="H5" s="626"/>
      <c r="I5" s="620"/>
      <c r="J5" s="60" t="s">
        <v>16</v>
      </c>
      <c r="K5" s="61" t="s">
        <v>110</v>
      </c>
      <c r="L5" s="138"/>
      <c r="O5" s="626"/>
      <c r="P5" s="620"/>
      <c r="Q5" s="60" t="s">
        <v>16</v>
      </c>
      <c r="R5" s="61" t="s">
        <v>110</v>
      </c>
      <c r="S5" s="138">
        <v>0.15</v>
      </c>
      <c r="U5" s="626"/>
      <c r="V5" s="620"/>
      <c r="W5" s="60" t="s">
        <v>16</v>
      </c>
      <c r="X5" s="61" t="s">
        <v>110</v>
      </c>
      <c r="Y5" s="138"/>
      <c r="AB5" s="626"/>
      <c r="AC5" s="620"/>
      <c r="AD5" s="60" t="s">
        <v>16</v>
      </c>
      <c r="AE5" s="61" t="s">
        <v>110</v>
      </c>
      <c r="AF5" s="138">
        <v>0.15</v>
      </c>
    </row>
    <row r="6" spans="2:32" ht="46.5" customHeight="1" x14ac:dyDescent="0.2">
      <c r="B6" s="626"/>
      <c r="C6" s="621"/>
      <c r="D6" s="60" t="s">
        <v>17</v>
      </c>
      <c r="E6" s="61" t="s">
        <v>111</v>
      </c>
      <c r="F6" s="138"/>
      <c r="H6" s="626"/>
      <c r="I6" s="621"/>
      <c r="J6" s="60" t="s">
        <v>17</v>
      </c>
      <c r="K6" s="61" t="s">
        <v>111</v>
      </c>
      <c r="L6" s="138"/>
      <c r="O6" s="626"/>
      <c r="P6" s="621"/>
      <c r="Q6" s="60" t="s">
        <v>17</v>
      </c>
      <c r="R6" s="61" t="s">
        <v>111</v>
      </c>
      <c r="S6" s="138"/>
      <c r="U6" s="626"/>
      <c r="V6" s="621"/>
      <c r="W6" s="60" t="s">
        <v>17</v>
      </c>
      <c r="X6" s="61" t="s">
        <v>111</v>
      </c>
      <c r="Y6" s="138"/>
      <c r="AB6" s="626"/>
      <c r="AC6" s="621"/>
      <c r="AD6" s="60" t="s">
        <v>17</v>
      </c>
      <c r="AE6" s="61" t="s">
        <v>111</v>
      </c>
      <c r="AF6" s="138">
        <v>0.1</v>
      </c>
    </row>
    <row r="7" spans="2:32" ht="66" customHeight="1" x14ac:dyDescent="0.2">
      <c r="B7" s="626"/>
      <c r="C7" s="619" t="s">
        <v>18</v>
      </c>
      <c r="D7" s="60" t="s">
        <v>11</v>
      </c>
      <c r="E7" s="61" t="s">
        <v>112</v>
      </c>
      <c r="F7" s="138"/>
      <c r="H7" s="626"/>
      <c r="I7" s="619" t="s">
        <v>18</v>
      </c>
      <c r="J7" s="60" t="s">
        <v>11</v>
      </c>
      <c r="K7" s="61" t="s">
        <v>112</v>
      </c>
      <c r="L7" s="138"/>
      <c r="O7" s="626"/>
      <c r="P7" s="619" t="s">
        <v>18</v>
      </c>
      <c r="Q7" s="60" t="s">
        <v>11</v>
      </c>
      <c r="R7" s="61" t="s">
        <v>112</v>
      </c>
      <c r="S7" s="138"/>
      <c r="U7" s="626"/>
      <c r="V7" s="619" t="s">
        <v>18</v>
      </c>
      <c r="W7" s="60" t="s">
        <v>11</v>
      </c>
      <c r="X7" s="61" t="s">
        <v>112</v>
      </c>
      <c r="Y7" s="138">
        <v>0.25</v>
      </c>
      <c r="AB7" s="626"/>
      <c r="AC7" s="619" t="s">
        <v>18</v>
      </c>
      <c r="AD7" s="60" t="s">
        <v>11</v>
      </c>
      <c r="AE7" s="61" t="s">
        <v>112</v>
      </c>
      <c r="AF7" s="138">
        <v>0.25</v>
      </c>
    </row>
    <row r="8" spans="2:32" ht="43.5" customHeight="1" x14ac:dyDescent="0.2">
      <c r="B8" s="627"/>
      <c r="C8" s="621"/>
      <c r="D8" s="60" t="s">
        <v>10</v>
      </c>
      <c r="E8" s="61" t="s">
        <v>113</v>
      </c>
      <c r="F8" s="138">
        <v>0.15</v>
      </c>
      <c r="H8" s="627"/>
      <c r="I8" s="621"/>
      <c r="J8" s="60" t="s">
        <v>10</v>
      </c>
      <c r="K8" s="61" t="s">
        <v>113</v>
      </c>
      <c r="L8" s="138">
        <v>0.15</v>
      </c>
      <c r="O8" s="627"/>
      <c r="P8" s="621"/>
      <c r="Q8" s="60" t="s">
        <v>10</v>
      </c>
      <c r="R8" s="61" t="s">
        <v>113</v>
      </c>
      <c r="S8" s="138">
        <v>0.15</v>
      </c>
      <c r="U8" s="627"/>
      <c r="V8" s="621"/>
      <c r="W8" s="60" t="s">
        <v>10</v>
      </c>
      <c r="X8" s="61" t="s">
        <v>113</v>
      </c>
      <c r="Y8" s="138"/>
      <c r="AB8" s="627"/>
      <c r="AC8" s="621"/>
      <c r="AD8" s="60" t="s">
        <v>10</v>
      </c>
      <c r="AE8" s="61" t="s">
        <v>113</v>
      </c>
      <c r="AF8" s="138">
        <v>0.15</v>
      </c>
    </row>
    <row r="9" spans="2:32" ht="52.5" customHeight="1" x14ac:dyDescent="0.2">
      <c r="B9" s="625" t="s">
        <v>114</v>
      </c>
      <c r="C9" s="619" t="s">
        <v>19</v>
      </c>
      <c r="D9" s="60" t="s">
        <v>20</v>
      </c>
      <c r="E9" s="61" t="s">
        <v>115</v>
      </c>
      <c r="F9" s="139" t="s">
        <v>29</v>
      </c>
      <c r="H9" s="625" t="s">
        <v>114</v>
      </c>
      <c r="I9" s="619" t="s">
        <v>19</v>
      </c>
      <c r="J9" s="60" t="s">
        <v>20</v>
      </c>
      <c r="K9" s="61" t="s">
        <v>115</v>
      </c>
      <c r="L9" s="139" t="s">
        <v>29</v>
      </c>
      <c r="O9" s="625" t="s">
        <v>114</v>
      </c>
      <c r="P9" s="619" t="s">
        <v>19</v>
      </c>
      <c r="Q9" s="60" t="s">
        <v>20</v>
      </c>
      <c r="R9" s="61" t="s">
        <v>115</v>
      </c>
      <c r="S9" s="139" t="s">
        <v>29</v>
      </c>
      <c r="U9" s="625" t="s">
        <v>114</v>
      </c>
      <c r="V9" s="619" t="s">
        <v>19</v>
      </c>
      <c r="W9" s="60" t="s">
        <v>20</v>
      </c>
      <c r="X9" s="61" t="s">
        <v>115</v>
      </c>
      <c r="Y9" s="139" t="s">
        <v>29</v>
      </c>
      <c r="AB9" s="625" t="s">
        <v>114</v>
      </c>
      <c r="AC9" s="619" t="s">
        <v>19</v>
      </c>
      <c r="AD9" s="60" t="s">
        <v>20</v>
      </c>
      <c r="AE9" s="61" t="s">
        <v>115</v>
      </c>
      <c r="AF9" s="139" t="s">
        <v>116</v>
      </c>
    </row>
    <row r="10" spans="2:32" ht="66" customHeight="1" x14ac:dyDescent="0.2">
      <c r="B10" s="626"/>
      <c r="C10" s="621"/>
      <c r="D10" s="60" t="s">
        <v>21</v>
      </c>
      <c r="E10" s="61" t="s">
        <v>117</v>
      </c>
      <c r="F10" s="139" t="s">
        <v>116</v>
      </c>
      <c r="H10" s="626"/>
      <c r="I10" s="621"/>
      <c r="J10" s="60" t="s">
        <v>21</v>
      </c>
      <c r="K10" s="61" t="s">
        <v>117</v>
      </c>
      <c r="L10" s="139" t="s">
        <v>116</v>
      </c>
      <c r="O10" s="626"/>
      <c r="P10" s="621"/>
      <c r="Q10" s="60" t="s">
        <v>21</v>
      </c>
      <c r="R10" s="61" t="s">
        <v>117</v>
      </c>
      <c r="S10" s="139" t="s">
        <v>116</v>
      </c>
      <c r="U10" s="626"/>
      <c r="V10" s="621"/>
      <c r="W10" s="60" t="s">
        <v>21</v>
      </c>
      <c r="X10" s="61" t="s">
        <v>117</v>
      </c>
      <c r="Y10" s="139" t="s">
        <v>116</v>
      </c>
      <c r="AB10" s="626"/>
      <c r="AC10" s="621"/>
      <c r="AD10" s="60" t="s">
        <v>21</v>
      </c>
      <c r="AE10" s="61" t="s">
        <v>117</v>
      </c>
      <c r="AF10" s="139" t="s">
        <v>116</v>
      </c>
    </row>
    <row r="11" spans="2:32" ht="35.25" customHeight="1" x14ac:dyDescent="0.2">
      <c r="B11" s="626"/>
      <c r="C11" s="619" t="s">
        <v>22</v>
      </c>
      <c r="D11" s="60" t="s">
        <v>23</v>
      </c>
      <c r="E11" s="61" t="s">
        <v>118</v>
      </c>
      <c r="F11" s="139" t="s">
        <v>29</v>
      </c>
      <c r="H11" s="626"/>
      <c r="I11" s="619" t="s">
        <v>22</v>
      </c>
      <c r="J11" s="60" t="s">
        <v>23</v>
      </c>
      <c r="K11" s="61" t="s">
        <v>118</v>
      </c>
      <c r="L11" s="139" t="s">
        <v>29</v>
      </c>
      <c r="O11" s="626"/>
      <c r="P11" s="619" t="s">
        <v>22</v>
      </c>
      <c r="Q11" s="60" t="s">
        <v>23</v>
      </c>
      <c r="R11" s="61" t="s">
        <v>118</v>
      </c>
      <c r="S11" s="139" t="s">
        <v>29</v>
      </c>
      <c r="U11" s="626"/>
      <c r="V11" s="619" t="s">
        <v>22</v>
      </c>
      <c r="W11" s="60" t="s">
        <v>23</v>
      </c>
      <c r="X11" s="61" t="s">
        <v>118</v>
      </c>
      <c r="Y11" s="139" t="s">
        <v>29</v>
      </c>
      <c r="AB11" s="626"/>
      <c r="AC11" s="619" t="s">
        <v>22</v>
      </c>
      <c r="AD11" s="60" t="s">
        <v>23</v>
      </c>
      <c r="AE11" s="61" t="s">
        <v>118</v>
      </c>
      <c r="AF11" s="139" t="s">
        <v>116</v>
      </c>
    </row>
    <row r="12" spans="2:32" ht="35.25" customHeight="1" x14ac:dyDescent="0.2">
      <c r="B12" s="626"/>
      <c r="C12" s="621"/>
      <c r="D12" s="60" t="s">
        <v>24</v>
      </c>
      <c r="E12" s="61" t="s">
        <v>119</v>
      </c>
      <c r="F12" s="139" t="s">
        <v>116</v>
      </c>
      <c r="H12" s="626"/>
      <c r="I12" s="621"/>
      <c r="J12" s="60" t="s">
        <v>24</v>
      </c>
      <c r="K12" s="61" t="s">
        <v>119</v>
      </c>
      <c r="L12" s="139" t="s">
        <v>116</v>
      </c>
      <c r="O12" s="626"/>
      <c r="P12" s="621"/>
      <c r="Q12" s="60" t="s">
        <v>24</v>
      </c>
      <c r="R12" s="61" t="s">
        <v>119</v>
      </c>
      <c r="S12" s="139" t="s">
        <v>116</v>
      </c>
      <c r="U12" s="626"/>
      <c r="V12" s="621"/>
      <c r="W12" s="60" t="s">
        <v>24</v>
      </c>
      <c r="X12" s="61" t="s">
        <v>119</v>
      </c>
      <c r="Y12" s="139" t="s">
        <v>116</v>
      </c>
      <c r="AB12" s="626"/>
      <c r="AC12" s="621"/>
      <c r="AD12" s="60" t="s">
        <v>24</v>
      </c>
      <c r="AE12" s="61" t="s">
        <v>119</v>
      </c>
      <c r="AF12" s="139" t="s">
        <v>116</v>
      </c>
    </row>
    <row r="13" spans="2:32" ht="83.25" customHeight="1" x14ac:dyDescent="0.2">
      <c r="B13" s="626"/>
      <c r="C13" s="619" t="s">
        <v>25</v>
      </c>
      <c r="D13" s="60" t="s">
        <v>26</v>
      </c>
      <c r="E13" s="61" t="s">
        <v>120</v>
      </c>
      <c r="F13" s="139" t="s">
        <v>116</v>
      </c>
      <c r="H13" s="626"/>
      <c r="I13" s="619" t="s">
        <v>25</v>
      </c>
      <c r="J13" s="60" t="s">
        <v>26</v>
      </c>
      <c r="K13" s="61" t="s">
        <v>271</v>
      </c>
      <c r="L13" s="139" t="s">
        <v>29</v>
      </c>
      <c r="O13" s="626"/>
      <c r="P13" s="619" t="s">
        <v>25</v>
      </c>
      <c r="Q13" s="60" t="s">
        <v>26</v>
      </c>
      <c r="R13" s="61" t="s">
        <v>120</v>
      </c>
      <c r="S13" s="139" t="s">
        <v>29</v>
      </c>
      <c r="U13" s="626"/>
      <c r="V13" s="619" t="s">
        <v>25</v>
      </c>
      <c r="W13" s="60" t="s">
        <v>26</v>
      </c>
      <c r="X13" s="61" t="s">
        <v>120</v>
      </c>
      <c r="Y13" s="139" t="s">
        <v>29</v>
      </c>
      <c r="AB13" s="626"/>
      <c r="AC13" s="619" t="s">
        <v>25</v>
      </c>
      <c r="AD13" s="60" t="s">
        <v>26</v>
      </c>
      <c r="AE13" s="61" t="s">
        <v>120</v>
      </c>
      <c r="AF13" s="139" t="s">
        <v>116</v>
      </c>
    </row>
    <row r="14" spans="2:32" ht="66" customHeight="1" x14ac:dyDescent="0.2">
      <c r="B14" s="626"/>
      <c r="C14" s="620"/>
      <c r="D14" s="60" t="s">
        <v>27</v>
      </c>
      <c r="E14" s="61" t="s">
        <v>121</v>
      </c>
      <c r="F14" s="139" t="s">
        <v>29</v>
      </c>
      <c r="H14" s="626"/>
      <c r="I14" s="620"/>
      <c r="J14" s="60" t="s">
        <v>27</v>
      </c>
      <c r="K14" s="61" t="s">
        <v>121</v>
      </c>
      <c r="L14" s="139" t="s">
        <v>116</v>
      </c>
      <c r="O14" s="626"/>
      <c r="P14" s="620"/>
      <c r="Q14" s="60" t="s">
        <v>27</v>
      </c>
      <c r="R14" s="61" t="s">
        <v>121</v>
      </c>
      <c r="S14" s="139" t="s">
        <v>116</v>
      </c>
      <c r="U14" s="626"/>
      <c r="V14" s="620"/>
      <c r="W14" s="60" t="s">
        <v>27</v>
      </c>
      <c r="X14" s="61" t="s">
        <v>121</v>
      </c>
      <c r="Y14" s="139" t="s">
        <v>116</v>
      </c>
      <c r="AB14" s="626"/>
      <c r="AC14" s="620"/>
      <c r="AD14" s="60" t="s">
        <v>27</v>
      </c>
      <c r="AE14" s="61" t="s">
        <v>121</v>
      </c>
      <c r="AF14" s="139" t="s">
        <v>116</v>
      </c>
    </row>
    <row r="15" spans="2:32" ht="36.75" customHeight="1" x14ac:dyDescent="0.2">
      <c r="B15" s="628"/>
      <c r="C15" s="629"/>
      <c r="D15" s="140" t="s">
        <v>28</v>
      </c>
      <c r="E15" s="141" t="s">
        <v>122</v>
      </c>
      <c r="F15" s="142" t="s">
        <v>116</v>
      </c>
      <c r="H15" s="628"/>
      <c r="I15" s="629"/>
      <c r="J15" s="140" t="s">
        <v>28</v>
      </c>
      <c r="K15" s="141" t="s">
        <v>122</v>
      </c>
      <c r="L15" s="142" t="s">
        <v>116</v>
      </c>
      <c r="O15" s="628"/>
      <c r="P15" s="629"/>
      <c r="Q15" s="140" t="s">
        <v>28</v>
      </c>
      <c r="R15" s="141" t="s">
        <v>122</v>
      </c>
      <c r="S15" s="142" t="s">
        <v>116</v>
      </c>
      <c r="U15" s="628"/>
      <c r="V15" s="629"/>
      <c r="W15" s="140" t="s">
        <v>28</v>
      </c>
      <c r="X15" s="141" t="s">
        <v>122</v>
      </c>
      <c r="Y15" s="142" t="s">
        <v>116</v>
      </c>
      <c r="AB15" s="628"/>
      <c r="AC15" s="629"/>
      <c r="AD15" s="140" t="s">
        <v>28</v>
      </c>
      <c r="AE15" s="141" t="s">
        <v>122</v>
      </c>
      <c r="AF15" s="142" t="s">
        <v>116</v>
      </c>
    </row>
    <row r="16" spans="2:32" x14ac:dyDescent="0.2">
      <c r="B16" s="630" t="s">
        <v>123</v>
      </c>
      <c r="C16" s="630"/>
      <c r="D16" s="630"/>
      <c r="E16" s="630"/>
      <c r="F16" s="630"/>
      <c r="H16" s="630" t="s">
        <v>123</v>
      </c>
      <c r="I16" s="630"/>
      <c r="J16" s="630"/>
      <c r="K16" s="630"/>
      <c r="L16" s="630"/>
      <c r="O16" s="630" t="s">
        <v>123</v>
      </c>
      <c r="P16" s="630"/>
      <c r="Q16" s="630"/>
      <c r="R16" s="630"/>
      <c r="S16" s="630"/>
      <c r="U16" s="630" t="s">
        <v>123</v>
      </c>
      <c r="V16" s="630"/>
      <c r="W16" s="630"/>
      <c r="X16" s="630"/>
      <c r="Y16" s="630"/>
      <c r="AB16" s="630" t="s">
        <v>123</v>
      </c>
      <c r="AC16" s="630"/>
      <c r="AD16" s="630"/>
      <c r="AE16" s="630"/>
      <c r="AF16" s="630"/>
    </row>
    <row r="17" spans="2:32" x14ac:dyDescent="0.2">
      <c r="B17" s="615" t="s">
        <v>124</v>
      </c>
      <c r="C17" s="615"/>
      <c r="D17" s="615"/>
      <c r="E17" s="615"/>
      <c r="F17" s="615"/>
      <c r="H17" s="615" t="s">
        <v>124</v>
      </c>
      <c r="I17" s="615"/>
      <c r="J17" s="615"/>
      <c r="K17" s="615"/>
      <c r="L17" s="615"/>
      <c r="O17" s="615" t="s">
        <v>124</v>
      </c>
      <c r="P17" s="615"/>
      <c r="Q17" s="615"/>
      <c r="R17" s="615"/>
      <c r="S17" s="615"/>
      <c r="U17" s="615" t="s">
        <v>124</v>
      </c>
      <c r="V17" s="615"/>
      <c r="W17" s="615"/>
      <c r="X17" s="615"/>
      <c r="Y17" s="615"/>
      <c r="AB17" s="615" t="s">
        <v>124</v>
      </c>
      <c r="AC17" s="615"/>
      <c r="AD17" s="615"/>
      <c r="AE17" s="615"/>
      <c r="AF17" s="615"/>
    </row>
    <row r="18" spans="2:32" x14ac:dyDescent="0.2">
      <c r="B18" s="21" t="s">
        <v>49</v>
      </c>
      <c r="H18" s="21" t="s">
        <v>49</v>
      </c>
      <c r="O18" s="21" t="s">
        <v>49</v>
      </c>
      <c r="U18" s="21" t="s">
        <v>49</v>
      </c>
      <c r="AB18" s="21" t="s">
        <v>49</v>
      </c>
    </row>
  </sheetData>
  <mergeCells count="52">
    <mergeCell ref="B1:D1"/>
    <mergeCell ref="B16:F16"/>
    <mergeCell ref="B17:F17"/>
    <mergeCell ref="B3:D3"/>
    <mergeCell ref="B4:B8"/>
    <mergeCell ref="C4:C6"/>
    <mergeCell ref="C7:C8"/>
    <mergeCell ref="B9:B15"/>
    <mergeCell ref="C9:C10"/>
    <mergeCell ref="C11:C12"/>
    <mergeCell ref="C13:C15"/>
    <mergeCell ref="H17:L17"/>
    <mergeCell ref="O3:Q3"/>
    <mergeCell ref="O4:O8"/>
    <mergeCell ref="P4:P6"/>
    <mergeCell ref="P7:P8"/>
    <mergeCell ref="O9:O15"/>
    <mergeCell ref="P9:P10"/>
    <mergeCell ref="P11:P12"/>
    <mergeCell ref="P13:P15"/>
    <mergeCell ref="O16:S16"/>
    <mergeCell ref="O17:S17"/>
    <mergeCell ref="H3:J3"/>
    <mergeCell ref="H4:H8"/>
    <mergeCell ref="I4:I6"/>
    <mergeCell ref="I7:I8"/>
    <mergeCell ref="H9:H15"/>
    <mergeCell ref="U9:U15"/>
    <mergeCell ref="V9:V10"/>
    <mergeCell ref="V11:V12"/>
    <mergeCell ref="V13:V15"/>
    <mergeCell ref="H16:L16"/>
    <mergeCell ref="I9:I10"/>
    <mergeCell ref="I11:I12"/>
    <mergeCell ref="I13:I15"/>
    <mergeCell ref="U16:Y16"/>
    <mergeCell ref="H1:J1"/>
    <mergeCell ref="U17:Y17"/>
    <mergeCell ref="AB3:AD3"/>
    <mergeCell ref="AB4:AB8"/>
    <mergeCell ref="AC4:AC6"/>
    <mergeCell ref="AC7:AC8"/>
    <mergeCell ref="AB9:AB15"/>
    <mergeCell ref="AC9:AC10"/>
    <mergeCell ref="AC11:AC12"/>
    <mergeCell ref="AC13:AC15"/>
    <mergeCell ref="AB16:AF16"/>
    <mergeCell ref="AB17:AF17"/>
    <mergeCell ref="U3:W3"/>
    <mergeCell ref="U4:U8"/>
    <mergeCell ref="V4:V6"/>
    <mergeCell ref="V7:V8"/>
  </mergeCells>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4"/>
  <sheetViews>
    <sheetView zoomScale="120" zoomScaleNormal="120" workbookViewId="0">
      <selection activeCell="F14" sqref="F14"/>
    </sheetView>
  </sheetViews>
  <sheetFormatPr baseColWidth="10" defaultRowHeight="15" x14ac:dyDescent="0.25"/>
  <cols>
    <col min="1" max="1" width="37.7109375" customWidth="1"/>
    <col min="2" max="2" width="47.28515625" customWidth="1"/>
    <col min="3" max="3" width="15.42578125" customWidth="1"/>
    <col min="4" max="4" width="19.42578125" customWidth="1"/>
    <col min="5" max="5" width="7.85546875" customWidth="1"/>
    <col min="6" max="6" width="8.42578125" customWidth="1"/>
  </cols>
  <sheetData>
    <row r="1" spans="1:6" ht="15.75" thickBot="1" x14ac:dyDescent="0.3"/>
    <row r="2" spans="1:6" ht="21.75" customHeight="1" thickBot="1" x14ac:dyDescent="0.3">
      <c r="A2" s="94" t="s">
        <v>153</v>
      </c>
      <c r="B2" s="642" t="s">
        <v>159</v>
      </c>
      <c r="C2" s="643"/>
      <c r="D2" s="643"/>
      <c r="E2" s="643"/>
      <c r="F2" s="162" t="s">
        <v>160</v>
      </c>
    </row>
    <row r="3" spans="1:6" ht="16.5" customHeight="1" x14ac:dyDescent="0.25">
      <c r="A3" s="646" t="s">
        <v>272</v>
      </c>
      <c r="B3" s="650" t="str">
        <f>'MAPA RIESGOS UAEOS'!O10</f>
        <v>Revisión, actualización y  desarrollo del proceso de Pensamiento y Direccionamiento Estratégico, para la formulación e implementación de la Planeación Estratégica Institucional.</v>
      </c>
      <c r="C3" s="652" t="s">
        <v>161</v>
      </c>
      <c r="D3" s="92" t="s">
        <v>163</v>
      </c>
      <c r="E3" s="147" t="s">
        <v>29</v>
      </c>
      <c r="F3" s="146">
        <v>0.25</v>
      </c>
    </row>
    <row r="4" spans="1:6" ht="16.5" x14ac:dyDescent="0.25">
      <c r="A4" s="647"/>
      <c r="B4" s="651"/>
      <c r="C4" s="653"/>
      <c r="D4" s="91" t="s">
        <v>16</v>
      </c>
      <c r="E4" s="129"/>
      <c r="F4" s="145"/>
    </row>
    <row r="5" spans="1:6" ht="17.25" thickBot="1" x14ac:dyDescent="0.3">
      <c r="A5" s="647"/>
      <c r="B5" s="651"/>
      <c r="C5" s="654"/>
      <c r="D5" s="151" t="s">
        <v>17</v>
      </c>
      <c r="E5" s="152"/>
      <c r="F5" s="172"/>
    </row>
    <row r="6" spans="1:6" ht="19.5" customHeight="1" x14ac:dyDescent="0.25">
      <c r="A6" s="647"/>
      <c r="B6" s="651"/>
      <c r="C6" s="652" t="s">
        <v>162</v>
      </c>
      <c r="D6" s="155" t="s">
        <v>164</v>
      </c>
      <c r="E6" s="147"/>
      <c r="F6" s="146"/>
    </row>
    <row r="7" spans="1:6" ht="19.5" customHeight="1" thickBot="1" x14ac:dyDescent="0.3">
      <c r="A7" s="647"/>
      <c r="B7" s="651"/>
      <c r="C7" s="654"/>
      <c r="D7" s="151" t="s">
        <v>10</v>
      </c>
      <c r="E7" s="156" t="s">
        <v>29</v>
      </c>
      <c r="F7" s="153">
        <v>0.15</v>
      </c>
    </row>
    <row r="8" spans="1:6" ht="16.5" x14ac:dyDescent="0.25">
      <c r="A8" s="647"/>
      <c r="B8" s="651"/>
      <c r="C8" s="652" t="s">
        <v>19</v>
      </c>
      <c r="D8" s="92" t="s">
        <v>20</v>
      </c>
      <c r="E8" s="147" t="s">
        <v>29</v>
      </c>
      <c r="F8" s="146"/>
    </row>
    <row r="9" spans="1:6" ht="17.25" thickBot="1" x14ac:dyDescent="0.3">
      <c r="A9" s="647"/>
      <c r="B9" s="651"/>
      <c r="C9" s="654"/>
      <c r="D9" s="151" t="s">
        <v>21</v>
      </c>
      <c r="E9" s="150"/>
      <c r="F9" s="153"/>
    </row>
    <row r="10" spans="1:6" ht="16.5" x14ac:dyDescent="0.25">
      <c r="A10" s="647"/>
      <c r="B10" s="651"/>
      <c r="C10" s="652" t="s">
        <v>22</v>
      </c>
      <c r="D10" s="92" t="s">
        <v>23</v>
      </c>
      <c r="E10" s="147" t="s">
        <v>29</v>
      </c>
      <c r="F10" s="146"/>
    </row>
    <row r="11" spans="1:6" ht="17.25" thickBot="1" x14ac:dyDescent="0.3">
      <c r="A11" s="647"/>
      <c r="B11" s="651"/>
      <c r="C11" s="654"/>
      <c r="D11" s="151" t="s">
        <v>24</v>
      </c>
      <c r="E11" s="150"/>
      <c r="F11" s="153"/>
    </row>
    <row r="12" spans="1:6" ht="16.5" x14ac:dyDescent="0.25">
      <c r="A12" s="647"/>
      <c r="B12" s="651"/>
      <c r="C12" s="652" t="s">
        <v>167</v>
      </c>
      <c r="D12" s="92" t="s">
        <v>165</v>
      </c>
      <c r="E12" s="147" t="s">
        <v>29</v>
      </c>
      <c r="F12" s="146"/>
    </row>
    <row r="13" spans="1:6" ht="17.25" thickBot="1" x14ac:dyDescent="0.3">
      <c r="A13" s="647"/>
      <c r="B13" s="651"/>
      <c r="C13" s="654"/>
      <c r="D13" s="151" t="s">
        <v>166</v>
      </c>
      <c r="E13" s="150"/>
      <c r="F13" s="153"/>
    </row>
    <row r="14" spans="1:6" ht="16.5" thickBot="1" x14ac:dyDescent="0.3">
      <c r="A14" s="648"/>
      <c r="B14" s="102" t="s">
        <v>168</v>
      </c>
      <c r="C14" s="157"/>
      <c r="D14" s="157"/>
      <c r="E14" s="158"/>
      <c r="F14" s="159">
        <f>SUM(F3:F13)</f>
        <v>0.4</v>
      </c>
    </row>
    <row r="16" spans="1:6" ht="15.75" thickBot="1" x14ac:dyDescent="0.3"/>
    <row r="17" spans="1:6" ht="23.25" customHeight="1" thickBot="1" x14ac:dyDescent="0.3">
      <c r="A17" s="94" t="s">
        <v>153</v>
      </c>
      <c r="B17" s="634" t="s">
        <v>159</v>
      </c>
      <c r="C17" s="635"/>
      <c r="D17" s="635"/>
      <c r="E17" s="649"/>
      <c r="F17" s="162" t="s">
        <v>160</v>
      </c>
    </row>
    <row r="18" spans="1:6" ht="16.5" customHeight="1" x14ac:dyDescent="0.25">
      <c r="A18" s="631" t="s">
        <v>273</v>
      </c>
      <c r="B18" s="636" t="s">
        <v>274</v>
      </c>
      <c r="C18" s="639" t="s">
        <v>161</v>
      </c>
      <c r="D18" s="154" t="s">
        <v>163</v>
      </c>
      <c r="E18" s="160"/>
      <c r="F18" s="161"/>
    </row>
    <row r="19" spans="1:6" ht="16.5" x14ac:dyDescent="0.25">
      <c r="A19" s="632"/>
      <c r="B19" s="637"/>
      <c r="C19" s="640"/>
      <c r="D19" s="91" t="s">
        <v>16</v>
      </c>
      <c r="E19" s="164" t="s">
        <v>29</v>
      </c>
      <c r="F19" s="248">
        <v>0.15</v>
      </c>
    </row>
    <row r="20" spans="1:6" ht="16.5" x14ac:dyDescent="0.25">
      <c r="A20" s="632"/>
      <c r="B20" s="637"/>
      <c r="C20" s="640"/>
      <c r="D20" s="91" t="s">
        <v>17</v>
      </c>
      <c r="E20" s="165"/>
      <c r="F20" s="101"/>
    </row>
    <row r="21" spans="1:6" ht="33" x14ac:dyDescent="0.25">
      <c r="A21" s="632"/>
      <c r="B21" s="637"/>
      <c r="C21" s="640" t="s">
        <v>162</v>
      </c>
      <c r="D21" s="91" t="s">
        <v>164</v>
      </c>
      <c r="E21" s="164"/>
      <c r="F21" s="86"/>
    </row>
    <row r="22" spans="1:6" ht="16.5" x14ac:dyDescent="0.25">
      <c r="A22" s="632"/>
      <c r="B22" s="637"/>
      <c r="C22" s="640"/>
      <c r="D22" s="91" t="s">
        <v>10</v>
      </c>
      <c r="E22" s="129" t="s">
        <v>29</v>
      </c>
      <c r="F22" s="101">
        <v>0.15</v>
      </c>
    </row>
    <row r="23" spans="1:6" ht="16.5" x14ac:dyDescent="0.25">
      <c r="A23" s="632"/>
      <c r="B23" s="637"/>
      <c r="C23" s="640" t="s">
        <v>19</v>
      </c>
      <c r="D23" s="91" t="s">
        <v>20</v>
      </c>
      <c r="E23" s="164" t="s">
        <v>29</v>
      </c>
      <c r="F23" s="86"/>
    </row>
    <row r="24" spans="1:6" ht="16.5" x14ac:dyDescent="0.25">
      <c r="A24" s="632"/>
      <c r="B24" s="637"/>
      <c r="C24" s="640"/>
      <c r="D24" s="91" t="s">
        <v>21</v>
      </c>
      <c r="E24" s="164"/>
      <c r="F24" s="86"/>
    </row>
    <row r="25" spans="1:6" ht="16.5" x14ac:dyDescent="0.25">
      <c r="A25" s="632"/>
      <c r="B25" s="637"/>
      <c r="C25" s="640" t="s">
        <v>22</v>
      </c>
      <c r="D25" s="91" t="s">
        <v>23</v>
      </c>
      <c r="E25" s="164" t="s">
        <v>29</v>
      </c>
      <c r="F25" s="86"/>
    </row>
    <row r="26" spans="1:6" ht="16.5" x14ac:dyDescent="0.25">
      <c r="A26" s="632"/>
      <c r="B26" s="637"/>
      <c r="C26" s="640"/>
      <c r="D26" s="91" t="s">
        <v>24</v>
      </c>
      <c r="E26" s="164"/>
      <c r="F26" s="86"/>
    </row>
    <row r="27" spans="1:6" ht="16.5" x14ac:dyDescent="0.25">
      <c r="A27" s="632"/>
      <c r="B27" s="637"/>
      <c r="C27" s="640" t="s">
        <v>167</v>
      </c>
      <c r="D27" s="91" t="s">
        <v>165</v>
      </c>
      <c r="E27" s="164" t="s">
        <v>29</v>
      </c>
      <c r="F27" s="86"/>
    </row>
    <row r="28" spans="1:6" ht="16.5" x14ac:dyDescent="0.25">
      <c r="A28" s="632"/>
      <c r="B28" s="637"/>
      <c r="C28" s="640"/>
      <c r="D28" s="91" t="s">
        <v>166</v>
      </c>
      <c r="E28" s="164"/>
      <c r="F28" s="86"/>
    </row>
    <row r="29" spans="1:6" ht="17.25" thickBot="1" x14ac:dyDescent="0.3">
      <c r="A29" s="633"/>
      <c r="B29" s="102" t="s">
        <v>211</v>
      </c>
      <c r="C29" s="87"/>
      <c r="D29" s="87"/>
      <c r="E29" s="87"/>
      <c r="F29" s="103">
        <f>SUM(F18:F28)</f>
        <v>0.3</v>
      </c>
    </row>
    <row r="31" spans="1:6" ht="15.75" thickBot="1" x14ac:dyDescent="0.3"/>
    <row r="32" spans="1:6" ht="20.25" customHeight="1" thickBot="1" x14ac:dyDescent="0.3">
      <c r="A32" s="94" t="s">
        <v>153</v>
      </c>
      <c r="B32" s="634" t="s">
        <v>159</v>
      </c>
      <c r="C32" s="635"/>
      <c r="D32" s="635"/>
      <c r="E32" s="649"/>
      <c r="F32" s="94" t="s">
        <v>160</v>
      </c>
    </row>
    <row r="33" spans="1:6" ht="19.5" customHeight="1" x14ac:dyDescent="0.25">
      <c r="A33" s="631" t="str">
        <f>'MAPA RIESGOS UAEOS'!F11</f>
        <v>Posibilidad de perdida reputacional y económica por uso de mecanismos de administración de riesgos inadecuados y deficiente detección temprana de riesgos, debido a la falta de actualización de las herramientas para la gestión y Administración de Riesgos en la entidad</v>
      </c>
      <c r="B33" s="636" t="s">
        <v>250</v>
      </c>
      <c r="C33" s="639" t="s">
        <v>161</v>
      </c>
      <c r="D33" s="154" t="s">
        <v>163</v>
      </c>
      <c r="E33" s="160"/>
      <c r="F33" s="166"/>
    </row>
    <row r="34" spans="1:6" ht="19.5" customHeight="1" x14ac:dyDescent="0.25">
      <c r="A34" s="632"/>
      <c r="B34" s="637"/>
      <c r="C34" s="640"/>
      <c r="D34" s="91" t="s">
        <v>16</v>
      </c>
      <c r="E34" s="129" t="s">
        <v>29</v>
      </c>
      <c r="F34" s="167">
        <v>0.15</v>
      </c>
    </row>
    <row r="35" spans="1:6" ht="19.5" customHeight="1" x14ac:dyDescent="0.25">
      <c r="A35" s="632"/>
      <c r="B35" s="637"/>
      <c r="C35" s="640"/>
      <c r="D35" s="91" t="s">
        <v>17</v>
      </c>
      <c r="E35" s="129"/>
      <c r="F35" s="144"/>
    </row>
    <row r="36" spans="1:6" ht="19.5" customHeight="1" x14ac:dyDescent="0.25">
      <c r="A36" s="632"/>
      <c r="B36" s="637"/>
      <c r="C36" s="640" t="s">
        <v>162</v>
      </c>
      <c r="D36" s="91" t="s">
        <v>171</v>
      </c>
      <c r="E36" s="149"/>
      <c r="F36" s="167"/>
    </row>
    <row r="37" spans="1:6" ht="19.5" customHeight="1" x14ac:dyDescent="0.25">
      <c r="A37" s="632"/>
      <c r="B37" s="637"/>
      <c r="C37" s="640"/>
      <c r="D37" s="91" t="s">
        <v>10</v>
      </c>
      <c r="E37" s="129" t="s">
        <v>29</v>
      </c>
      <c r="F37" s="144">
        <v>0.15</v>
      </c>
    </row>
    <row r="38" spans="1:6" ht="19.5" customHeight="1" x14ac:dyDescent="0.25">
      <c r="A38" s="632"/>
      <c r="B38" s="637"/>
      <c r="C38" s="640" t="s">
        <v>19</v>
      </c>
      <c r="D38" s="91" t="s">
        <v>20</v>
      </c>
      <c r="E38" s="149"/>
      <c r="F38" s="167"/>
    </row>
    <row r="39" spans="1:6" ht="19.5" customHeight="1" x14ac:dyDescent="0.25">
      <c r="A39" s="632"/>
      <c r="B39" s="637"/>
      <c r="C39" s="640"/>
      <c r="D39" s="91" t="s">
        <v>21</v>
      </c>
      <c r="E39" s="149" t="s">
        <v>29</v>
      </c>
      <c r="F39" s="167"/>
    </row>
    <row r="40" spans="1:6" ht="19.5" customHeight="1" x14ac:dyDescent="0.25">
      <c r="A40" s="632"/>
      <c r="B40" s="637"/>
      <c r="C40" s="640" t="s">
        <v>22</v>
      </c>
      <c r="D40" s="91" t="s">
        <v>23</v>
      </c>
      <c r="E40" s="149" t="s">
        <v>29</v>
      </c>
      <c r="F40" s="167"/>
    </row>
    <row r="41" spans="1:6" ht="19.5" customHeight="1" x14ac:dyDescent="0.25">
      <c r="A41" s="632"/>
      <c r="B41" s="637"/>
      <c r="C41" s="640"/>
      <c r="D41" s="91" t="s">
        <v>24</v>
      </c>
      <c r="E41" s="149"/>
      <c r="F41" s="167"/>
    </row>
    <row r="42" spans="1:6" ht="19.5" customHeight="1" x14ac:dyDescent="0.25">
      <c r="A42" s="632"/>
      <c r="B42" s="637"/>
      <c r="C42" s="640" t="s">
        <v>167</v>
      </c>
      <c r="D42" s="91" t="s">
        <v>165</v>
      </c>
      <c r="E42" s="149" t="s">
        <v>29</v>
      </c>
      <c r="F42" s="167"/>
    </row>
    <row r="43" spans="1:6" ht="19.5" customHeight="1" thickBot="1" x14ac:dyDescent="0.3">
      <c r="A43" s="632"/>
      <c r="B43" s="638"/>
      <c r="C43" s="641"/>
      <c r="D43" s="96" t="s">
        <v>166</v>
      </c>
      <c r="E43" s="169"/>
      <c r="F43" s="168"/>
    </row>
    <row r="44" spans="1:6" ht="19.5" customHeight="1" thickBot="1" x14ac:dyDescent="0.3">
      <c r="A44" s="633"/>
      <c r="B44" s="202" t="s">
        <v>212</v>
      </c>
      <c r="C44" s="99"/>
      <c r="D44" s="99"/>
      <c r="E44" s="99"/>
      <c r="F44" s="104">
        <f>SUM(F33:F43)</f>
        <v>0.3</v>
      </c>
    </row>
    <row r="46" spans="1:6" ht="15.75" thickBot="1" x14ac:dyDescent="0.3"/>
    <row r="47" spans="1:6" ht="16.5" thickBot="1" x14ac:dyDescent="0.3">
      <c r="A47" s="105" t="s">
        <v>153</v>
      </c>
      <c r="B47" s="642" t="s">
        <v>159</v>
      </c>
      <c r="C47" s="643"/>
      <c r="D47" s="643"/>
      <c r="E47" s="643"/>
      <c r="F47" s="94" t="s">
        <v>160</v>
      </c>
    </row>
    <row r="48" spans="1:6" ht="16.5" customHeight="1" x14ac:dyDescent="0.25">
      <c r="A48" s="631" t="str">
        <f>'MAPA RIESGOS UAEOS'!F12</f>
        <v>Posibilidad de perdida económica y reputacional, debido a organizaciones solidarias que no son perdurables y sostenibles en el tiempo.</v>
      </c>
      <c r="B48" s="644" t="s">
        <v>260</v>
      </c>
      <c r="C48" s="645" t="s">
        <v>161</v>
      </c>
      <c r="D48" s="92" t="s">
        <v>163</v>
      </c>
      <c r="E48" s="85"/>
      <c r="F48" s="93"/>
    </row>
    <row r="49" spans="1:6" ht="16.5" x14ac:dyDescent="0.25">
      <c r="A49" s="632"/>
      <c r="B49" s="637"/>
      <c r="C49" s="640"/>
      <c r="D49" s="91" t="s">
        <v>16</v>
      </c>
      <c r="E49" s="90" t="s">
        <v>29</v>
      </c>
      <c r="F49" s="101">
        <v>0.15</v>
      </c>
    </row>
    <row r="50" spans="1:6" ht="16.5" x14ac:dyDescent="0.25">
      <c r="A50" s="632"/>
      <c r="B50" s="637"/>
      <c r="C50" s="640"/>
      <c r="D50" s="91" t="s">
        <v>17</v>
      </c>
      <c r="F50" s="101"/>
    </row>
    <row r="51" spans="1:6" ht="33" x14ac:dyDescent="0.25">
      <c r="A51" s="632"/>
      <c r="B51" s="637"/>
      <c r="C51" s="640" t="s">
        <v>162</v>
      </c>
      <c r="D51" s="91" t="s">
        <v>164</v>
      </c>
      <c r="E51" s="84"/>
      <c r="F51" s="86"/>
    </row>
    <row r="52" spans="1:6" ht="16.5" x14ac:dyDescent="0.25">
      <c r="A52" s="632"/>
      <c r="B52" s="637"/>
      <c r="C52" s="640"/>
      <c r="D52" s="91" t="s">
        <v>10</v>
      </c>
      <c r="E52" s="90" t="s">
        <v>29</v>
      </c>
      <c r="F52" s="101">
        <v>0.15</v>
      </c>
    </row>
    <row r="53" spans="1:6" ht="16.5" x14ac:dyDescent="0.25">
      <c r="A53" s="632"/>
      <c r="B53" s="637"/>
      <c r="C53" s="640" t="s">
        <v>19</v>
      </c>
      <c r="D53" s="91" t="s">
        <v>20</v>
      </c>
      <c r="E53" s="170" t="s">
        <v>29</v>
      </c>
      <c r="F53" s="86"/>
    </row>
    <row r="54" spans="1:6" ht="16.5" x14ac:dyDescent="0.25">
      <c r="A54" s="632"/>
      <c r="B54" s="637"/>
      <c r="C54" s="640"/>
      <c r="D54" s="91" t="s">
        <v>21</v>
      </c>
      <c r="E54" s="170"/>
      <c r="F54" s="86"/>
    </row>
    <row r="55" spans="1:6" ht="16.5" x14ac:dyDescent="0.25">
      <c r="A55" s="632"/>
      <c r="B55" s="637"/>
      <c r="C55" s="640" t="s">
        <v>22</v>
      </c>
      <c r="D55" s="91" t="s">
        <v>23</v>
      </c>
      <c r="E55" s="170" t="s">
        <v>29</v>
      </c>
      <c r="F55" s="86"/>
    </row>
    <row r="56" spans="1:6" ht="16.5" x14ac:dyDescent="0.25">
      <c r="A56" s="632"/>
      <c r="B56" s="637"/>
      <c r="C56" s="640"/>
      <c r="D56" s="91" t="s">
        <v>24</v>
      </c>
      <c r="E56" s="170"/>
      <c r="F56" s="86"/>
    </row>
    <row r="57" spans="1:6" ht="16.5" x14ac:dyDescent="0.25">
      <c r="A57" s="632"/>
      <c r="B57" s="637"/>
      <c r="C57" s="640" t="s">
        <v>167</v>
      </c>
      <c r="D57" s="91" t="s">
        <v>165</v>
      </c>
      <c r="E57" s="170" t="s">
        <v>29</v>
      </c>
      <c r="F57" s="86"/>
    </row>
    <row r="58" spans="1:6" ht="17.25" thickBot="1" x14ac:dyDescent="0.3">
      <c r="A58" s="632"/>
      <c r="B58" s="638"/>
      <c r="C58" s="641"/>
      <c r="D58" s="96" t="s">
        <v>166</v>
      </c>
      <c r="E58" s="97"/>
      <c r="F58" s="98"/>
    </row>
    <row r="59" spans="1:6" ht="17.25" thickBot="1" x14ac:dyDescent="0.3">
      <c r="A59" s="633"/>
      <c r="B59" s="100" t="s">
        <v>213</v>
      </c>
      <c r="C59" s="99"/>
      <c r="D59" s="99"/>
      <c r="E59" s="99"/>
      <c r="F59" s="104">
        <f>SUM(F48:F58)</f>
        <v>0.3</v>
      </c>
    </row>
    <row r="61" spans="1:6" ht="15.75" thickBot="1" x14ac:dyDescent="0.3"/>
    <row r="62" spans="1:6" ht="21" customHeight="1" thickBot="1" x14ac:dyDescent="0.3">
      <c r="A62" s="106" t="s">
        <v>153</v>
      </c>
      <c r="B62" s="634" t="s">
        <v>159</v>
      </c>
      <c r="C62" s="635"/>
      <c r="D62" s="635"/>
      <c r="E62" s="635"/>
      <c r="F62" s="162" t="s">
        <v>160</v>
      </c>
    </row>
    <row r="63" spans="1:6" ht="16.5" customHeight="1" x14ac:dyDescent="0.25">
      <c r="A63" s="631" t="s">
        <v>206</v>
      </c>
      <c r="B63" s="636" t="s">
        <v>215</v>
      </c>
      <c r="C63" s="639" t="s">
        <v>161</v>
      </c>
      <c r="D63" s="154" t="s">
        <v>163</v>
      </c>
      <c r="E63" s="163"/>
      <c r="F63" s="161"/>
    </row>
    <row r="64" spans="1:6" ht="16.5" x14ac:dyDescent="0.25">
      <c r="A64" s="632"/>
      <c r="B64" s="637"/>
      <c r="C64" s="640"/>
      <c r="D64" s="91" t="s">
        <v>16</v>
      </c>
      <c r="E64" s="170" t="s">
        <v>29</v>
      </c>
      <c r="F64" s="101">
        <v>0.15</v>
      </c>
    </row>
    <row r="65" spans="1:6" ht="16.5" x14ac:dyDescent="0.25">
      <c r="A65" s="632"/>
      <c r="B65" s="637"/>
      <c r="C65" s="640"/>
      <c r="D65" s="91" t="s">
        <v>17</v>
      </c>
      <c r="E65" s="148"/>
      <c r="F65" s="101"/>
    </row>
    <row r="66" spans="1:6" ht="33" x14ac:dyDescent="0.25">
      <c r="A66" s="632"/>
      <c r="B66" s="637"/>
      <c r="C66" s="640" t="s">
        <v>162</v>
      </c>
      <c r="D66" s="91" t="s">
        <v>164</v>
      </c>
      <c r="E66" s="170"/>
      <c r="F66" s="86"/>
    </row>
    <row r="67" spans="1:6" ht="16.5" x14ac:dyDescent="0.25">
      <c r="A67" s="632"/>
      <c r="B67" s="637"/>
      <c r="C67" s="640"/>
      <c r="D67" s="91" t="s">
        <v>10</v>
      </c>
      <c r="E67" s="148" t="s">
        <v>29</v>
      </c>
      <c r="F67" s="101">
        <v>0.15</v>
      </c>
    </row>
    <row r="68" spans="1:6" ht="16.5" x14ac:dyDescent="0.25">
      <c r="A68" s="632"/>
      <c r="B68" s="637"/>
      <c r="C68" s="640" t="s">
        <v>19</v>
      </c>
      <c r="D68" s="91" t="s">
        <v>20</v>
      </c>
      <c r="E68" s="170" t="s">
        <v>29</v>
      </c>
      <c r="F68" s="86"/>
    </row>
    <row r="69" spans="1:6" ht="16.5" x14ac:dyDescent="0.25">
      <c r="A69" s="632"/>
      <c r="B69" s="637"/>
      <c r="C69" s="640"/>
      <c r="D69" s="91" t="s">
        <v>21</v>
      </c>
      <c r="E69" s="170"/>
      <c r="F69" s="86"/>
    </row>
    <row r="70" spans="1:6" ht="16.5" x14ac:dyDescent="0.25">
      <c r="A70" s="632"/>
      <c r="B70" s="637"/>
      <c r="C70" s="640" t="s">
        <v>22</v>
      </c>
      <c r="D70" s="91" t="s">
        <v>23</v>
      </c>
      <c r="E70" s="170" t="s">
        <v>29</v>
      </c>
      <c r="F70" s="86"/>
    </row>
    <row r="71" spans="1:6" ht="16.5" x14ac:dyDescent="0.25">
      <c r="A71" s="632"/>
      <c r="B71" s="637"/>
      <c r="C71" s="640"/>
      <c r="D71" s="91" t="s">
        <v>24</v>
      </c>
      <c r="E71" s="170"/>
      <c r="F71" s="86"/>
    </row>
    <row r="72" spans="1:6" ht="16.5" x14ac:dyDescent="0.25">
      <c r="A72" s="632"/>
      <c r="B72" s="637"/>
      <c r="C72" s="640" t="s">
        <v>167</v>
      </c>
      <c r="D72" s="91" t="s">
        <v>165</v>
      </c>
      <c r="E72" s="170" t="s">
        <v>29</v>
      </c>
      <c r="F72" s="86"/>
    </row>
    <row r="73" spans="1:6" ht="17.25" thickBot="1" x14ac:dyDescent="0.3">
      <c r="A73" s="632"/>
      <c r="B73" s="638"/>
      <c r="C73" s="641"/>
      <c r="D73" s="96" t="s">
        <v>166</v>
      </c>
      <c r="E73" s="171"/>
      <c r="F73" s="98"/>
    </row>
    <row r="74" spans="1:6" ht="17.25" thickBot="1" x14ac:dyDescent="0.3">
      <c r="A74" s="633"/>
      <c r="B74" s="100" t="s">
        <v>214</v>
      </c>
      <c r="C74" s="99"/>
      <c r="D74" s="99"/>
      <c r="E74" s="99"/>
      <c r="F74" s="104">
        <f>SUM(F63:F73)</f>
        <v>0.3</v>
      </c>
    </row>
  </sheetData>
  <mergeCells count="40">
    <mergeCell ref="C40:C41"/>
    <mergeCell ref="B2:E2"/>
    <mergeCell ref="B3:B13"/>
    <mergeCell ref="C3:C5"/>
    <mergeCell ref="C6:C7"/>
    <mergeCell ref="C8:C9"/>
    <mergeCell ref="C10:C11"/>
    <mergeCell ref="C12:C13"/>
    <mergeCell ref="C57:C58"/>
    <mergeCell ref="A3:A14"/>
    <mergeCell ref="B17:E17"/>
    <mergeCell ref="A18:A29"/>
    <mergeCell ref="B18:B28"/>
    <mergeCell ref="C18:C20"/>
    <mergeCell ref="C21:C22"/>
    <mergeCell ref="C23:C24"/>
    <mergeCell ref="C25:C26"/>
    <mergeCell ref="C27:C28"/>
    <mergeCell ref="C42:C43"/>
    <mergeCell ref="B33:B43"/>
    <mergeCell ref="B32:E32"/>
    <mergeCell ref="C33:C35"/>
    <mergeCell ref="C36:C37"/>
    <mergeCell ref="C38:C39"/>
    <mergeCell ref="A33:A44"/>
    <mergeCell ref="A48:A59"/>
    <mergeCell ref="B62:E62"/>
    <mergeCell ref="A63:A74"/>
    <mergeCell ref="B63:B73"/>
    <mergeCell ref="C63:C65"/>
    <mergeCell ref="C66:C67"/>
    <mergeCell ref="C68:C69"/>
    <mergeCell ref="C70:C71"/>
    <mergeCell ref="C72:C73"/>
    <mergeCell ref="B47:E47"/>
    <mergeCell ref="B48:B58"/>
    <mergeCell ref="C48:C50"/>
    <mergeCell ref="C51:C52"/>
    <mergeCell ref="C53:C54"/>
    <mergeCell ref="C55:C56"/>
  </mergeCells>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L38"/>
  <sheetViews>
    <sheetView topLeftCell="C26" workbookViewId="0">
      <selection activeCell="I26" sqref="I26:L38"/>
    </sheetView>
  </sheetViews>
  <sheetFormatPr baseColWidth="10" defaultRowHeight="15" x14ac:dyDescent="0.25"/>
  <cols>
    <col min="2" max="2" width="36.7109375" style="413" customWidth="1"/>
    <col min="3" max="3" width="7.85546875" customWidth="1"/>
    <col min="4" max="4" width="8.140625" customWidth="1"/>
    <col min="5" max="5" width="9.85546875" customWidth="1"/>
    <col min="6" max="6" width="30.7109375" customWidth="1"/>
    <col min="9" max="9" width="29.7109375" customWidth="1"/>
    <col min="12" max="12" width="30.7109375" customWidth="1"/>
  </cols>
  <sheetData>
    <row r="2" spans="2:11" ht="15.75" thickBot="1" x14ac:dyDescent="0.3">
      <c r="I2" s="414"/>
      <c r="J2" s="415"/>
      <c r="K2" s="412"/>
    </row>
    <row r="3" spans="2:11" ht="22.5" customHeight="1" thickBot="1" x14ac:dyDescent="0.3">
      <c r="B3" s="658" t="s">
        <v>662</v>
      </c>
      <c r="C3" s="658"/>
      <c r="D3" s="658"/>
      <c r="E3" s="658"/>
      <c r="F3" s="658"/>
      <c r="I3" s="414"/>
      <c r="J3" s="415"/>
      <c r="K3" s="412"/>
    </row>
    <row r="4" spans="2:11" ht="24" customHeight="1" thickBot="1" x14ac:dyDescent="0.3">
      <c r="B4" s="658" t="s">
        <v>673</v>
      </c>
      <c r="C4" s="658"/>
      <c r="D4" s="658"/>
      <c r="E4" s="658"/>
      <c r="F4" s="658"/>
    </row>
    <row r="5" spans="2:11" ht="20.25" customHeight="1" thickBot="1" x14ac:dyDescent="0.3">
      <c r="B5" s="657" t="s">
        <v>616</v>
      </c>
      <c r="C5" s="657" t="s">
        <v>676</v>
      </c>
      <c r="D5" s="655" t="s">
        <v>672</v>
      </c>
      <c r="E5" s="655" t="s">
        <v>675</v>
      </c>
      <c r="F5" s="659" t="s">
        <v>663</v>
      </c>
    </row>
    <row r="6" spans="2:11" ht="20.25" customHeight="1" thickBot="1" x14ac:dyDescent="0.3">
      <c r="B6" s="657"/>
      <c r="C6" s="657"/>
      <c r="D6" s="656"/>
      <c r="E6" s="656"/>
      <c r="F6" s="659"/>
    </row>
    <row r="7" spans="2:11" ht="26.25" thickBot="1" x14ac:dyDescent="0.3">
      <c r="B7" s="428" t="s">
        <v>627</v>
      </c>
      <c r="C7" s="416">
        <f t="shared" ref="C7:C22" si="0">SUM(D7:E7)</f>
        <v>2</v>
      </c>
      <c r="D7" s="416">
        <v>2</v>
      </c>
      <c r="E7" s="416">
        <v>0</v>
      </c>
      <c r="F7" s="417" t="s">
        <v>664</v>
      </c>
    </row>
    <row r="8" spans="2:11" ht="27.75" customHeight="1" thickBot="1" x14ac:dyDescent="0.3">
      <c r="B8" s="418" t="s">
        <v>628</v>
      </c>
      <c r="C8" s="416">
        <f t="shared" si="0"/>
        <v>3</v>
      </c>
      <c r="D8" s="416">
        <v>2</v>
      </c>
      <c r="E8" s="416">
        <v>1</v>
      </c>
      <c r="F8" s="419" t="s">
        <v>665</v>
      </c>
    </row>
    <row r="9" spans="2:11" ht="15" customHeight="1" thickBot="1" x14ac:dyDescent="0.3">
      <c r="B9" s="418" t="s">
        <v>629</v>
      </c>
      <c r="C9" s="416">
        <f t="shared" si="0"/>
        <v>1</v>
      </c>
      <c r="D9" s="416">
        <v>1</v>
      </c>
      <c r="E9" s="416">
        <v>0</v>
      </c>
      <c r="F9" s="419" t="s">
        <v>666</v>
      </c>
    </row>
    <row r="10" spans="2:11" ht="15" customHeight="1" thickBot="1" x14ac:dyDescent="0.3">
      <c r="B10" s="418" t="s">
        <v>630</v>
      </c>
      <c r="C10" s="416">
        <f t="shared" si="0"/>
        <v>2</v>
      </c>
      <c r="D10" s="416">
        <v>1</v>
      </c>
      <c r="E10" s="416">
        <v>1</v>
      </c>
      <c r="F10" s="419" t="s">
        <v>297</v>
      </c>
    </row>
    <row r="11" spans="2:11" ht="15" customHeight="1" thickBot="1" x14ac:dyDescent="0.3">
      <c r="B11" s="418" t="s">
        <v>659</v>
      </c>
      <c r="C11" s="416">
        <f t="shared" si="0"/>
        <v>2</v>
      </c>
      <c r="D11" s="416">
        <v>1</v>
      </c>
      <c r="E11" s="416">
        <v>1</v>
      </c>
      <c r="F11" s="419" t="s">
        <v>667</v>
      </c>
    </row>
    <row r="12" spans="2:11" ht="15" customHeight="1" thickBot="1" x14ac:dyDescent="0.3">
      <c r="B12" s="418" t="s">
        <v>636</v>
      </c>
      <c r="C12" s="416">
        <f t="shared" si="0"/>
        <v>3</v>
      </c>
      <c r="D12" s="416">
        <v>2</v>
      </c>
      <c r="E12" s="416">
        <v>1</v>
      </c>
      <c r="F12" s="419" t="s">
        <v>667</v>
      </c>
    </row>
    <row r="13" spans="2:11" ht="15" customHeight="1" thickBot="1" x14ac:dyDescent="0.3">
      <c r="B13" s="418" t="s">
        <v>637</v>
      </c>
      <c r="C13" s="416">
        <f t="shared" si="0"/>
        <v>5</v>
      </c>
      <c r="D13" s="416">
        <v>5</v>
      </c>
      <c r="E13" s="416">
        <v>0</v>
      </c>
      <c r="F13" s="419" t="s">
        <v>671</v>
      </c>
    </row>
    <row r="14" spans="2:11" ht="15" customHeight="1" thickBot="1" x14ac:dyDescent="0.3">
      <c r="B14" s="418" t="s">
        <v>638</v>
      </c>
      <c r="C14" s="416">
        <f t="shared" si="0"/>
        <v>2</v>
      </c>
      <c r="D14" s="416">
        <v>2</v>
      </c>
      <c r="E14" s="416">
        <v>0</v>
      </c>
      <c r="F14" s="419" t="s">
        <v>668</v>
      </c>
    </row>
    <row r="15" spans="2:11" ht="15" customHeight="1" thickBot="1" x14ac:dyDescent="0.3">
      <c r="B15" s="418" t="s">
        <v>639</v>
      </c>
      <c r="C15" s="416">
        <f t="shared" si="0"/>
        <v>4</v>
      </c>
      <c r="D15" s="416">
        <v>2</v>
      </c>
      <c r="E15" s="416">
        <v>2</v>
      </c>
      <c r="F15" s="419" t="s">
        <v>669</v>
      </c>
    </row>
    <row r="16" spans="2:11" ht="15" customHeight="1" thickBot="1" x14ac:dyDescent="0.3">
      <c r="B16" s="418" t="s">
        <v>640</v>
      </c>
      <c r="C16" s="416">
        <f t="shared" si="0"/>
        <v>2</v>
      </c>
      <c r="D16" s="416">
        <v>1</v>
      </c>
      <c r="E16" s="416">
        <v>1</v>
      </c>
      <c r="F16" s="419" t="s">
        <v>669</v>
      </c>
    </row>
    <row r="17" spans="2:12" ht="15" customHeight="1" thickBot="1" x14ac:dyDescent="0.3">
      <c r="B17" s="418" t="s">
        <v>641</v>
      </c>
      <c r="C17" s="416">
        <v>5</v>
      </c>
      <c r="D17" s="416">
        <v>5</v>
      </c>
      <c r="E17" s="416">
        <v>0</v>
      </c>
      <c r="F17" s="419" t="s">
        <v>670</v>
      </c>
    </row>
    <row r="18" spans="2:12" ht="15" customHeight="1" thickBot="1" x14ac:dyDescent="0.3">
      <c r="B18" s="418" t="s">
        <v>642</v>
      </c>
      <c r="C18" s="416">
        <f t="shared" si="0"/>
        <v>4</v>
      </c>
      <c r="D18" s="416">
        <v>3</v>
      </c>
      <c r="E18" s="416">
        <v>1</v>
      </c>
      <c r="F18" s="419" t="s">
        <v>678</v>
      </c>
    </row>
    <row r="19" spans="2:12" ht="15" customHeight="1" thickBot="1" x14ac:dyDescent="0.3">
      <c r="B19" s="418" t="s">
        <v>643</v>
      </c>
      <c r="C19" s="416">
        <f t="shared" si="0"/>
        <v>3</v>
      </c>
      <c r="D19" s="416">
        <v>1</v>
      </c>
      <c r="E19" s="416">
        <v>2</v>
      </c>
      <c r="F19" s="419" t="s">
        <v>679</v>
      </c>
    </row>
    <row r="20" spans="2:12" ht="15" customHeight="1" thickBot="1" x14ac:dyDescent="0.3">
      <c r="B20" s="420" t="s">
        <v>644</v>
      </c>
      <c r="C20" s="416">
        <f t="shared" si="0"/>
        <v>4</v>
      </c>
      <c r="D20" s="416">
        <v>4</v>
      </c>
      <c r="E20" s="416">
        <v>0</v>
      </c>
      <c r="F20" s="419" t="s">
        <v>679</v>
      </c>
    </row>
    <row r="21" spans="2:12" ht="15" customHeight="1" thickBot="1" x14ac:dyDescent="0.3">
      <c r="B21" s="418" t="s">
        <v>645</v>
      </c>
      <c r="C21" s="416">
        <f t="shared" si="0"/>
        <v>3</v>
      </c>
      <c r="D21" s="416">
        <v>3</v>
      </c>
      <c r="E21" s="416">
        <v>0</v>
      </c>
      <c r="F21" s="419" t="s">
        <v>666</v>
      </c>
    </row>
    <row r="22" spans="2:12" ht="15" customHeight="1" thickBot="1" x14ac:dyDescent="0.3">
      <c r="B22" s="418" t="s">
        <v>646</v>
      </c>
      <c r="C22" s="416">
        <f t="shared" si="0"/>
        <v>3</v>
      </c>
      <c r="D22" s="416">
        <v>2</v>
      </c>
      <c r="E22" s="416">
        <v>1</v>
      </c>
      <c r="F22" s="419" t="s">
        <v>458</v>
      </c>
    </row>
    <row r="23" spans="2:12" ht="17.25" thickBot="1" x14ac:dyDescent="0.3">
      <c r="B23" s="421" t="s">
        <v>647</v>
      </c>
      <c r="C23" s="416">
        <f>SUM(C7:C22)</f>
        <v>48</v>
      </c>
      <c r="D23" s="427"/>
      <c r="E23" s="427"/>
    </row>
    <row r="24" spans="2:12" ht="15.75" thickBot="1" x14ac:dyDescent="0.3"/>
    <row r="25" spans="2:12" ht="15.75" thickBot="1" x14ac:dyDescent="0.3">
      <c r="I25" s="658" t="s">
        <v>662</v>
      </c>
      <c r="J25" s="658"/>
      <c r="K25" s="658"/>
      <c r="L25" s="658"/>
    </row>
    <row r="26" spans="2:12" ht="15.75" thickBot="1" x14ac:dyDescent="0.3">
      <c r="I26" s="658" t="s">
        <v>677</v>
      </c>
      <c r="J26" s="658"/>
      <c r="K26" s="658"/>
      <c r="L26" s="658"/>
    </row>
    <row r="27" spans="2:12" ht="15.75" thickBot="1" x14ac:dyDescent="0.3">
      <c r="I27" s="657" t="s">
        <v>616</v>
      </c>
      <c r="J27" s="657" t="s">
        <v>676</v>
      </c>
      <c r="K27" s="655" t="s">
        <v>675</v>
      </c>
      <c r="L27" s="659" t="s">
        <v>663</v>
      </c>
    </row>
    <row r="28" spans="2:12" ht="15.75" thickBot="1" x14ac:dyDescent="0.3">
      <c r="I28" s="657"/>
      <c r="J28" s="657"/>
      <c r="K28" s="656"/>
      <c r="L28" s="659"/>
    </row>
    <row r="29" spans="2:12" ht="22.5" customHeight="1" thickBot="1" x14ac:dyDescent="0.3">
      <c r="I29" s="418" t="s">
        <v>628</v>
      </c>
      <c r="J29" s="416">
        <f>SUM(K29:K29)</f>
        <v>1</v>
      </c>
      <c r="K29" s="416">
        <v>1</v>
      </c>
      <c r="L29" s="419" t="s">
        <v>665</v>
      </c>
    </row>
    <row r="30" spans="2:12" ht="22.5" customHeight="1" thickBot="1" x14ac:dyDescent="0.3">
      <c r="I30" s="418" t="s">
        <v>630</v>
      </c>
      <c r="J30" s="416">
        <f>SUM(K30:K30)</f>
        <v>1</v>
      </c>
      <c r="K30" s="416">
        <v>1</v>
      </c>
      <c r="L30" s="419" t="s">
        <v>297</v>
      </c>
    </row>
    <row r="31" spans="2:12" ht="22.5" customHeight="1" thickBot="1" x14ac:dyDescent="0.3">
      <c r="I31" s="418" t="s">
        <v>659</v>
      </c>
      <c r="J31" s="416">
        <f>SUM(K31:K31)</f>
        <v>1</v>
      </c>
      <c r="K31" s="416">
        <v>1</v>
      </c>
      <c r="L31" s="419" t="s">
        <v>667</v>
      </c>
    </row>
    <row r="32" spans="2:12" ht="22.5" customHeight="1" thickBot="1" x14ac:dyDescent="0.3">
      <c r="I32" s="418" t="s">
        <v>636</v>
      </c>
      <c r="J32" s="416">
        <f>SUM(K32:K32)</f>
        <v>1</v>
      </c>
      <c r="K32" s="416">
        <v>1</v>
      </c>
      <c r="L32" s="419" t="s">
        <v>667</v>
      </c>
    </row>
    <row r="33" spans="9:12" ht="22.5" customHeight="1" thickBot="1" x14ac:dyDescent="0.3">
      <c r="I33" s="418" t="s">
        <v>639</v>
      </c>
      <c r="J33" s="416">
        <v>2</v>
      </c>
      <c r="K33" s="416">
        <v>2</v>
      </c>
      <c r="L33" s="419" t="s">
        <v>669</v>
      </c>
    </row>
    <row r="34" spans="9:12" ht="22.5" customHeight="1" thickBot="1" x14ac:dyDescent="0.3">
      <c r="I34" s="418" t="s">
        <v>640</v>
      </c>
      <c r="J34" s="416">
        <f>SUM(K34:K34)</f>
        <v>1</v>
      </c>
      <c r="K34" s="416">
        <v>1</v>
      </c>
      <c r="L34" s="419" t="s">
        <v>669</v>
      </c>
    </row>
    <row r="35" spans="9:12" ht="22.5" customHeight="1" thickBot="1" x14ac:dyDescent="0.3">
      <c r="I35" s="418" t="s">
        <v>642</v>
      </c>
      <c r="J35" s="416">
        <f>SUM(K35:K35)</f>
        <v>1</v>
      </c>
      <c r="K35" s="416">
        <v>1</v>
      </c>
      <c r="L35" s="419" t="s">
        <v>680</v>
      </c>
    </row>
    <row r="36" spans="9:12" ht="22.5" customHeight="1" thickBot="1" x14ac:dyDescent="0.3">
      <c r="I36" s="418" t="s">
        <v>643</v>
      </c>
      <c r="J36" s="416">
        <f>SUM(K36:K36)</f>
        <v>2</v>
      </c>
      <c r="K36" s="416">
        <v>2</v>
      </c>
      <c r="L36" s="419" t="s">
        <v>436</v>
      </c>
    </row>
    <row r="37" spans="9:12" ht="17.25" thickBot="1" x14ac:dyDescent="0.3">
      <c r="I37" s="418" t="s">
        <v>646</v>
      </c>
      <c r="J37" s="416">
        <f>SUM(K37:K37)</f>
        <v>1</v>
      </c>
      <c r="K37" s="416">
        <v>1</v>
      </c>
      <c r="L37" s="419" t="s">
        <v>458</v>
      </c>
    </row>
    <row r="38" spans="9:12" ht="17.25" thickBot="1" x14ac:dyDescent="0.3">
      <c r="I38" s="421" t="s">
        <v>647</v>
      </c>
      <c r="J38" s="416">
        <f>SUM(J29:J37)</f>
        <v>11</v>
      </c>
      <c r="K38" s="427"/>
    </row>
  </sheetData>
  <mergeCells count="13">
    <mergeCell ref="K27:K28"/>
    <mergeCell ref="L27:L28"/>
    <mergeCell ref="I25:L25"/>
    <mergeCell ref="I26:L26"/>
    <mergeCell ref="F5:F6"/>
    <mergeCell ref="I27:I28"/>
    <mergeCell ref="J27:J28"/>
    <mergeCell ref="D5:D6"/>
    <mergeCell ref="E5:E6"/>
    <mergeCell ref="B5:B6"/>
    <mergeCell ref="C5:C6"/>
    <mergeCell ref="B3:F3"/>
    <mergeCell ref="B4:F4"/>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B1:Y115"/>
  <sheetViews>
    <sheetView topLeftCell="A4" zoomScale="80" zoomScaleNormal="80" workbookViewId="0">
      <selection activeCell="C50" sqref="C43:C52"/>
    </sheetView>
  </sheetViews>
  <sheetFormatPr baseColWidth="10" defaultRowHeight="15" x14ac:dyDescent="0.25"/>
  <cols>
    <col min="2" max="2" width="26.85546875" customWidth="1"/>
    <col min="3" max="3" width="11.140625" style="212" customWidth="1"/>
    <col min="4" max="4" width="18.140625" customWidth="1"/>
    <col min="5" max="5" width="15" customWidth="1"/>
    <col min="6" max="6" width="21.85546875" customWidth="1"/>
    <col min="7" max="12" width="21.42578125" customWidth="1"/>
    <col min="13" max="13" width="27.7109375" customWidth="1"/>
    <col min="14" max="14" width="11.7109375" customWidth="1"/>
    <col min="15" max="15" width="14.140625" style="212" customWidth="1"/>
    <col min="16" max="16" width="16.5703125" style="212" customWidth="1"/>
    <col min="17" max="17" width="13.5703125" style="212" customWidth="1"/>
    <col min="18" max="18" width="10.85546875" style="212" customWidth="1"/>
    <col min="22" max="22" width="12.85546875" customWidth="1"/>
  </cols>
  <sheetData>
    <row r="1" spans="2:25" ht="15.75" thickBot="1" x14ac:dyDescent="0.3"/>
    <row r="2" spans="2:25" ht="15.75" customHeight="1" thickBot="1" x14ac:dyDescent="0.3">
      <c r="B2" s="669" t="s">
        <v>616</v>
      </c>
      <c r="C2" s="672" t="s">
        <v>617</v>
      </c>
      <c r="D2" s="673" t="s">
        <v>618</v>
      </c>
      <c r="E2" s="674"/>
      <c r="F2" s="675"/>
    </row>
    <row r="3" spans="2:25" ht="15.75" customHeight="1" x14ac:dyDescent="0.25">
      <c r="B3" s="670"/>
      <c r="C3" s="670"/>
      <c r="D3" s="676" t="s">
        <v>619</v>
      </c>
      <c r="E3" s="676" t="s">
        <v>620</v>
      </c>
      <c r="F3" s="676" t="s">
        <v>621</v>
      </c>
      <c r="G3" s="212"/>
      <c r="H3" s="660" t="s">
        <v>620</v>
      </c>
      <c r="I3" s="661"/>
      <c r="J3" s="661"/>
      <c r="K3" s="661"/>
      <c r="L3" s="662"/>
      <c r="M3" s="212"/>
      <c r="N3" s="660" t="s">
        <v>674</v>
      </c>
      <c r="O3" s="661"/>
      <c r="P3" s="661"/>
      <c r="Q3" s="661"/>
      <c r="R3" s="662"/>
    </row>
    <row r="4" spans="2:25" ht="31.5" customHeight="1" thickBot="1" x14ac:dyDescent="0.3">
      <c r="B4" s="671"/>
      <c r="C4" s="671"/>
      <c r="D4" s="677"/>
      <c r="E4" s="677"/>
      <c r="F4" s="677"/>
      <c r="H4" s="392" t="s">
        <v>175</v>
      </c>
      <c r="I4" s="401" t="s">
        <v>264</v>
      </c>
      <c r="J4" s="402" t="s">
        <v>221</v>
      </c>
      <c r="K4" s="395" t="s">
        <v>98</v>
      </c>
      <c r="L4" s="396" t="s">
        <v>99</v>
      </c>
      <c r="N4" s="328" t="s">
        <v>623</v>
      </c>
      <c r="O4" s="329" t="s">
        <v>622</v>
      </c>
      <c r="P4" s="331" t="s">
        <v>624</v>
      </c>
      <c r="Q4" s="330" t="s">
        <v>625</v>
      </c>
      <c r="R4" s="149" t="s">
        <v>626</v>
      </c>
      <c r="U4" s="403" t="s">
        <v>623</v>
      </c>
      <c r="V4" s="404" t="s">
        <v>622</v>
      </c>
      <c r="W4" s="405" t="s">
        <v>624</v>
      </c>
      <c r="X4" s="406" t="s">
        <v>625</v>
      </c>
      <c r="Y4" s="388" t="s">
        <v>626</v>
      </c>
    </row>
    <row r="5" spans="2:25" ht="25.5" customHeight="1" x14ac:dyDescent="0.25">
      <c r="B5" s="663" t="s">
        <v>627</v>
      </c>
      <c r="C5" s="665">
        <v>2</v>
      </c>
      <c r="D5" s="332" t="s">
        <v>94</v>
      </c>
      <c r="E5" s="333" t="s">
        <v>99</v>
      </c>
      <c r="F5" s="334" t="s">
        <v>100</v>
      </c>
      <c r="H5" s="149">
        <f>COUNTIF(E5:E52,E12)</f>
        <v>11</v>
      </c>
      <c r="I5" s="149">
        <f>COUNTIF(E5:E52,E11)</f>
        <v>7</v>
      </c>
      <c r="J5" s="149">
        <f>COUNTIF(E5:E52,E15)</f>
        <v>7</v>
      </c>
      <c r="K5" s="149">
        <f>COUNTIF(E5:E52,E10)</f>
        <v>14</v>
      </c>
      <c r="L5" s="149">
        <f>COUNTIF(E5:E52,E9)</f>
        <v>9</v>
      </c>
      <c r="N5" s="149">
        <f>COUNTIF(F5:F52,F12)</f>
        <v>13</v>
      </c>
      <c r="O5" s="149">
        <f>COUNTIF(F5:F52,F6)</f>
        <v>6</v>
      </c>
      <c r="P5" s="149">
        <f>COUNTIF(F5:F52,F7)</f>
        <v>20</v>
      </c>
      <c r="Q5" s="149">
        <f>COUNTIF(F5:F52,F5)</f>
        <v>9</v>
      </c>
      <c r="R5" s="149">
        <f>SUM(N5:Q5)</f>
        <v>48</v>
      </c>
      <c r="U5" s="422">
        <f>N6</f>
        <v>0.27083333333333331</v>
      </c>
      <c r="V5" s="423">
        <f>O6</f>
        <v>0.125</v>
      </c>
      <c r="W5" s="424">
        <f>P6</f>
        <v>0.41666666666666669</v>
      </c>
      <c r="X5" s="425">
        <f>Q6</f>
        <v>0.1875</v>
      </c>
      <c r="Y5" s="426">
        <f>SUM(U5:X5)</f>
        <v>1</v>
      </c>
    </row>
    <row r="6" spans="2:25" ht="27" customHeight="1" thickBot="1" x14ac:dyDescent="0.3">
      <c r="B6" s="664"/>
      <c r="C6" s="666"/>
      <c r="D6" s="335" t="s">
        <v>95</v>
      </c>
      <c r="E6" s="336" t="s">
        <v>221</v>
      </c>
      <c r="F6" s="337" t="s">
        <v>102</v>
      </c>
      <c r="H6" s="338">
        <f>H5/$R$5</f>
        <v>0.22916666666666666</v>
      </c>
      <c r="I6" s="338">
        <f>I5/$R$5</f>
        <v>0.14583333333333334</v>
      </c>
      <c r="J6" s="338">
        <f>J5/$R$5</f>
        <v>0.14583333333333334</v>
      </c>
      <c r="K6" s="338">
        <f>K5/$R$5</f>
        <v>0.29166666666666669</v>
      </c>
      <c r="L6" s="338">
        <f>L5/$R$5</f>
        <v>0.1875</v>
      </c>
      <c r="N6" s="338">
        <f>N5/$R$5</f>
        <v>0.27083333333333331</v>
      </c>
      <c r="O6" s="338">
        <f>O5/$R$5</f>
        <v>0.125</v>
      </c>
      <c r="P6" s="338">
        <f>P5/$R$5</f>
        <v>0.41666666666666669</v>
      </c>
      <c r="Q6" s="338">
        <f>Q5/$R$5</f>
        <v>0.1875</v>
      </c>
      <c r="R6" s="338">
        <f>R5/$R$5</f>
        <v>1</v>
      </c>
    </row>
    <row r="7" spans="2:25" ht="16.5" x14ac:dyDescent="0.25">
      <c r="B7" s="663" t="s">
        <v>628</v>
      </c>
      <c r="C7" s="665">
        <v>3</v>
      </c>
      <c r="D7" s="339" t="s">
        <v>94</v>
      </c>
      <c r="E7" s="340" t="s">
        <v>221</v>
      </c>
      <c r="F7" s="341" t="s">
        <v>101</v>
      </c>
      <c r="O7"/>
      <c r="P7"/>
      <c r="Q7"/>
      <c r="R7"/>
    </row>
    <row r="8" spans="2:25" ht="16.5" x14ac:dyDescent="0.25">
      <c r="B8" s="664"/>
      <c r="C8" s="667"/>
      <c r="D8" s="339" t="s">
        <v>94</v>
      </c>
      <c r="E8" s="342" t="s">
        <v>221</v>
      </c>
      <c r="F8" s="343" t="s">
        <v>101</v>
      </c>
      <c r="P8"/>
      <c r="Q8"/>
      <c r="R8"/>
    </row>
    <row r="9" spans="2:25" ht="23.25" customHeight="1" thickBot="1" x14ac:dyDescent="0.3">
      <c r="B9" s="664"/>
      <c r="C9" s="668"/>
      <c r="D9" s="336" t="s">
        <v>94</v>
      </c>
      <c r="E9" s="336" t="s">
        <v>99</v>
      </c>
      <c r="F9" s="337" t="s">
        <v>100</v>
      </c>
      <c r="P9"/>
      <c r="Q9"/>
      <c r="R9"/>
    </row>
    <row r="10" spans="2:25" ht="42" customHeight="1" thickBot="1" x14ac:dyDescent="0.3">
      <c r="B10" s="465" t="s">
        <v>629</v>
      </c>
      <c r="C10" s="464">
        <v>1</v>
      </c>
      <c r="D10" s="339" t="s">
        <v>94</v>
      </c>
      <c r="E10" s="340" t="s">
        <v>98</v>
      </c>
      <c r="F10" s="341" t="s">
        <v>101</v>
      </c>
      <c r="P10"/>
      <c r="Q10" s="344"/>
      <c r="R10"/>
    </row>
    <row r="11" spans="2:25" ht="28.5" customHeight="1" x14ac:dyDescent="0.25">
      <c r="B11" s="683" t="s">
        <v>630</v>
      </c>
      <c r="C11" s="665">
        <v>2</v>
      </c>
      <c r="D11" s="332" t="s">
        <v>95</v>
      </c>
      <c r="E11" s="333" t="s">
        <v>264</v>
      </c>
      <c r="F11" s="334" t="s">
        <v>101</v>
      </c>
    </row>
    <row r="12" spans="2:25" ht="30" customHeight="1" thickBot="1" x14ac:dyDescent="0.3">
      <c r="B12" s="684"/>
      <c r="C12" s="667"/>
      <c r="D12" s="335" t="s">
        <v>202</v>
      </c>
      <c r="E12" s="336" t="s">
        <v>175</v>
      </c>
      <c r="F12" s="337" t="s">
        <v>103</v>
      </c>
      <c r="R12"/>
    </row>
    <row r="13" spans="2:25" ht="30.75" customHeight="1" x14ac:dyDescent="0.25">
      <c r="B13" s="663" t="s">
        <v>659</v>
      </c>
      <c r="C13" s="665">
        <v>2</v>
      </c>
      <c r="D13" s="339" t="s">
        <v>95</v>
      </c>
      <c r="E13" s="340" t="s">
        <v>98</v>
      </c>
      <c r="F13" s="341" t="s">
        <v>101</v>
      </c>
      <c r="R13"/>
    </row>
    <row r="14" spans="2:25" ht="24.75" customHeight="1" thickBot="1" x14ac:dyDescent="0.3">
      <c r="B14" s="685"/>
      <c r="C14" s="667"/>
      <c r="D14" s="335" t="s">
        <v>95</v>
      </c>
      <c r="E14" s="336" t="s">
        <v>98</v>
      </c>
      <c r="F14" s="337" t="s">
        <v>101</v>
      </c>
      <c r="R14"/>
    </row>
    <row r="15" spans="2:25" ht="30" customHeight="1" x14ac:dyDescent="0.25">
      <c r="B15" s="683" t="s">
        <v>636</v>
      </c>
      <c r="C15" s="665">
        <v>3</v>
      </c>
      <c r="D15" s="339" t="s">
        <v>7</v>
      </c>
      <c r="E15" s="340" t="s">
        <v>221</v>
      </c>
      <c r="F15" s="341" t="s">
        <v>101</v>
      </c>
      <c r="R15"/>
    </row>
    <row r="16" spans="2:25" ht="30" customHeight="1" x14ac:dyDescent="0.25">
      <c r="B16" s="684"/>
      <c r="C16" s="667"/>
      <c r="D16" s="407" t="s">
        <v>202</v>
      </c>
      <c r="E16" s="370" t="s">
        <v>98</v>
      </c>
      <c r="F16" s="408" t="s">
        <v>101</v>
      </c>
      <c r="R16"/>
    </row>
    <row r="17" spans="2:18" ht="24.75" customHeight="1" thickBot="1" x14ac:dyDescent="0.3">
      <c r="B17" s="686"/>
      <c r="C17" s="666"/>
      <c r="D17" s="353" t="s">
        <v>7</v>
      </c>
      <c r="E17" s="336" t="s">
        <v>221</v>
      </c>
      <c r="F17" s="354" t="s">
        <v>101</v>
      </c>
      <c r="G17" s="355"/>
      <c r="R17"/>
    </row>
    <row r="18" spans="2:18" ht="16.5" x14ac:dyDescent="0.25">
      <c r="B18" s="663" t="s">
        <v>637</v>
      </c>
      <c r="C18" s="665">
        <v>5</v>
      </c>
      <c r="D18" s="332" t="s">
        <v>202</v>
      </c>
      <c r="E18" s="333" t="s">
        <v>221</v>
      </c>
      <c r="F18" s="334" t="s">
        <v>102</v>
      </c>
      <c r="R18"/>
    </row>
    <row r="19" spans="2:18" ht="16.5" x14ac:dyDescent="0.25">
      <c r="B19" s="684"/>
      <c r="C19" s="667"/>
      <c r="D19" s="349" t="s">
        <v>95</v>
      </c>
      <c r="E19" s="342" t="s">
        <v>98</v>
      </c>
      <c r="F19" s="343" t="s">
        <v>101</v>
      </c>
      <c r="R19"/>
    </row>
    <row r="20" spans="2:18" ht="33" x14ac:dyDescent="0.25">
      <c r="B20" s="684"/>
      <c r="C20" s="667"/>
      <c r="D20" s="349" t="s">
        <v>95</v>
      </c>
      <c r="E20" s="342" t="s">
        <v>99</v>
      </c>
      <c r="F20" s="343" t="s">
        <v>100</v>
      </c>
      <c r="R20"/>
    </row>
    <row r="21" spans="2:18" ht="16.5" x14ac:dyDescent="0.25">
      <c r="B21" s="684"/>
      <c r="C21" s="667"/>
      <c r="D21" s="349" t="s">
        <v>7</v>
      </c>
      <c r="E21" s="342" t="s">
        <v>264</v>
      </c>
      <c r="F21" s="343" t="s">
        <v>102</v>
      </c>
      <c r="R21"/>
    </row>
    <row r="22" spans="2:18" ht="18.75" customHeight="1" thickBot="1" x14ac:dyDescent="0.3">
      <c r="B22" s="687"/>
      <c r="C22" s="666"/>
      <c r="D22" s="335" t="s">
        <v>202</v>
      </c>
      <c r="E22" s="336" t="s">
        <v>175</v>
      </c>
      <c r="F22" s="337" t="s">
        <v>102</v>
      </c>
      <c r="R22"/>
    </row>
    <row r="23" spans="2:18" ht="41.25" customHeight="1" x14ac:dyDescent="0.25">
      <c r="B23" s="683" t="s">
        <v>638</v>
      </c>
      <c r="C23" s="665">
        <v>2</v>
      </c>
      <c r="D23" s="339" t="s">
        <v>95</v>
      </c>
      <c r="E23" s="340" t="s">
        <v>175</v>
      </c>
      <c r="F23" s="341" t="s">
        <v>103</v>
      </c>
      <c r="R23"/>
    </row>
    <row r="24" spans="2:18" ht="30.75" customHeight="1" thickBot="1" x14ac:dyDescent="0.3">
      <c r="B24" s="686"/>
      <c r="C24" s="666"/>
      <c r="D24" s="335" t="s">
        <v>95</v>
      </c>
      <c r="E24" s="336" t="s">
        <v>175</v>
      </c>
      <c r="F24" s="337" t="s">
        <v>103</v>
      </c>
      <c r="R24"/>
    </row>
    <row r="25" spans="2:18" ht="38.25" customHeight="1" x14ac:dyDescent="0.25">
      <c r="B25" s="663" t="s">
        <v>639</v>
      </c>
      <c r="C25" s="665">
        <v>4</v>
      </c>
      <c r="D25" s="339" t="s">
        <v>202</v>
      </c>
      <c r="E25" s="340" t="s">
        <v>175</v>
      </c>
      <c r="F25" s="356" t="s">
        <v>103</v>
      </c>
      <c r="R25"/>
    </row>
    <row r="26" spans="2:18" ht="32.25" customHeight="1" x14ac:dyDescent="0.25">
      <c r="B26" s="664"/>
      <c r="C26" s="667"/>
      <c r="D26" s="349" t="s">
        <v>95</v>
      </c>
      <c r="E26" s="342" t="s">
        <v>98</v>
      </c>
      <c r="F26" s="357" t="s">
        <v>101</v>
      </c>
      <c r="R26"/>
    </row>
    <row r="27" spans="2:18" ht="48" customHeight="1" x14ac:dyDescent="0.25">
      <c r="B27" s="664"/>
      <c r="C27" s="667"/>
      <c r="D27" s="349" t="s">
        <v>95</v>
      </c>
      <c r="E27" s="342" t="s">
        <v>264</v>
      </c>
      <c r="F27" s="357" t="s">
        <v>103</v>
      </c>
      <c r="K27" s="358"/>
      <c r="R27"/>
    </row>
    <row r="28" spans="2:18" ht="21" customHeight="1" thickBot="1" x14ac:dyDescent="0.3">
      <c r="B28" s="687"/>
      <c r="C28" s="666"/>
      <c r="D28" s="335" t="s">
        <v>7</v>
      </c>
      <c r="E28" s="336" t="s">
        <v>98</v>
      </c>
      <c r="F28" s="359" t="s">
        <v>101</v>
      </c>
      <c r="K28" s="358"/>
      <c r="R28"/>
    </row>
    <row r="29" spans="2:18" ht="21" customHeight="1" thickBot="1" x14ac:dyDescent="0.3">
      <c r="B29" s="683" t="s">
        <v>640</v>
      </c>
      <c r="C29" s="665">
        <v>2</v>
      </c>
      <c r="D29" s="409" t="s">
        <v>95</v>
      </c>
      <c r="E29" s="410" t="s">
        <v>175</v>
      </c>
      <c r="F29" s="411" t="s">
        <v>103</v>
      </c>
      <c r="K29" s="358"/>
      <c r="R29"/>
    </row>
    <row r="30" spans="2:18" ht="26.25" customHeight="1" thickBot="1" x14ac:dyDescent="0.3">
      <c r="B30" s="686"/>
      <c r="C30" s="666"/>
      <c r="D30" s="364" t="s">
        <v>202</v>
      </c>
      <c r="E30" s="365" t="s">
        <v>98</v>
      </c>
      <c r="F30" s="366" t="s">
        <v>101</v>
      </c>
      <c r="R30"/>
    </row>
    <row r="31" spans="2:18" ht="16.5" customHeight="1" x14ac:dyDescent="0.25">
      <c r="B31" s="683" t="s">
        <v>641</v>
      </c>
      <c r="C31" s="665">
        <v>5</v>
      </c>
      <c r="D31" s="339" t="s">
        <v>7</v>
      </c>
      <c r="E31" s="340" t="s">
        <v>221</v>
      </c>
      <c r="F31" s="341" t="s">
        <v>101</v>
      </c>
      <c r="P31"/>
      <c r="Q31"/>
      <c r="R31"/>
    </row>
    <row r="32" spans="2:18" ht="16.5" customHeight="1" x14ac:dyDescent="0.25">
      <c r="B32" s="684"/>
      <c r="C32" s="667"/>
      <c r="D32" s="349" t="s">
        <v>95</v>
      </c>
      <c r="E32" s="342" t="s">
        <v>264</v>
      </c>
      <c r="F32" s="343" t="s">
        <v>103</v>
      </c>
      <c r="P32"/>
      <c r="Q32"/>
      <c r="R32"/>
    </row>
    <row r="33" spans="2:18" ht="16.5" customHeight="1" x14ac:dyDescent="0.25">
      <c r="B33" s="684"/>
      <c r="C33" s="667"/>
      <c r="D33" s="349" t="s">
        <v>94</v>
      </c>
      <c r="E33" s="342" t="s">
        <v>264</v>
      </c>
      <c r="F33" s="343" t="s">
        <v>103</v>
      </c>
      <c r="P33"/>
      <c r="Q33"/>
      <c r="R33"/>
    </row>
    <row r="34" spans="2:18" ht="16.5" customHeight="1" x14ac:dyDescent="0.25">
      <c r="B34" s="684"/>
      <c r="C34" s="667"/>
      <c r="D34" s="467" t="s">
        <v>94</v>
      </c>
      <c r="E34" s="468" t="s">
        <v>175</v>
      </c>
      <c r="F34" s="371" t="s">
        <v>103</v>
      </c>
      <c r="P34"/>
      <c r="Q34"/>
      <c r="R34"/>
    </row>
    <row r="35" spans="2:18" ht="16.5" customHeight="1" thickBot="1" x14ac:dyDescent="0.3">
      <c r="B35" s="686"/>
      <c r="C35" s="666"/>
      <c r="D35" s="335" t="s">
        <v>95</v>
      </c>
      <c r="E35" s="336" t="s">
        <v>175</v>
      </c>
      <c r="F35" s="337" t="s">
        <v>103</v>
      </c>
      <c r="P35"/>
      <c r="Q35"/>
      <c r="R35"/>
    </row>
    <row r="36" spans="2:18" ht="16.5" customHeight="1" x14ac:dyDescent="0.25">
      <c r="B36" s="663" t="s">
        <v>642</v>
      </c>
      <c r="C36" s="665">
        <v>4</v>
      </c>
      <c r="D36" s="339" t="s">
        <v>95</v>
      </c>
      <c r="E36" s="340" t="s">
        <v>98</v>
      </c>
      <c r="F36" s="341" t="s">
        <v>101</v>
      </c>
      <c r="P36"/>
      <c r="Q36"/>
      <c r="R36"/>
    </row>
    <row r="37" spans="2:18" ht="16.5" customHeight="1" x14ac:dyDescent="0.25">
      <c r="B37" s="664"/>
      <c r="C37" s="667"/>
      <c r="D37" s="349" t="s">
        <v>202</v>
      </c>
      <c r="E37" s="342" t="s">
        <v>175</v>
      </c>
      <c r="F37" s="343" t="s">
        <v>103</v>
      </c>
      <c r="P37"/>
      <c r="Q37"/>
      <c r="R37"/>
    </row>
    <row r="38" spans="2:18" ht="16.5" customHeight="1" x14ac:dyDescent="0.25">
      <c r="B38" s="664"/>
      <c r="C38" s="667"/>
      <c r="D38" s="349" t="s">
        <v>202</v>
      </c>
      <c r="E38" s="342" t="s">
        <v>98</v>
      </c>
      <c r="F38" s="343" t="s">
        <v>101</v>
      </c>
      <c r="P38"/>
      <c r="Q38"/>
      <c r="R38"/>
    </row>
    <row r="39" spans="2:18" ht="16.5" customHeight="1" thickBot="1" x14ac:dyDescent="0.3">
      <c r="B39" s="687"/>
      <c r="C39" s="666"/>
      <c r="D39" s="335" t="s">
        <v>7</v>
      </c>
      <c r="E39" s="336" t="s">
        <v>98</v>
      </c>
      <c r="F39" s="337" t="s">
        <v>101</v>
      </c>
      <c r="P39"/>
      <c r="Q39"/>
      <c r="R39"/>
    </row>
    <row r="40" spans="2:18" ht="16.5" customHeight="1" x14ac:dyDescent="0.25">
      <c r="B40" s="683" t="s">
        <v>643</v>
      </c>
      <c r="C40" s="665">
        <v>3</v>
      </c>
      <c r="D40" s="339" t="s">
        <v>202</v>
      </c>
      <c r="E40" s="340" t="s">
        <v>99</v>
      </c>
      <c r="F40" s="341" t="s">
        <v>100</v>
      </c>
      <c r="P40"/>
      <c r="Q40"/>
      <c r="R40"/>
    </row>
    <row r="41" spans="2:18" ht="16.5" customHeight="1" x14ac:dyDescent="0.25">
      <c r="B41" s="684"/>
      <c r="C41" s="667"/>
      <c r="D41" s="349" t="s">
        <v>95</v>
      </c>
      <c r="E41" s="342" t="s">
        <v>99</v>
      </c>
      <c r="F41" s="343" t="s">
        <v>100</v>
      </c>
      <c r="P41"/>
      <c r="Q41"/>
      <c r="R41"/>
    </row>
    <row r="42" spans="2:18" ht="16.5" customHeight="1" thickBot="1" x14ac:dyDescent="0.3">
      <c r="B42" s="686"/>
      <c r="C42" s="666"/>
      <c r="D42" s="349" t="s">
        <v>202</v>
      </c>
      <c r="E42" s="336" t="s">
        <v>99</v>
      </c>
      <c r="F42" s="337" t="s">
        <v>100</v>
      </c>
      <c r="P42"/>
      <c r="Q42"/>
      <c r="R42"/>
    </row>
    <row r="43" spans="2:18" ht="16.5" customHeight="1" x14ac:dyDescent="0.25">
      <c r="B43" s="691" t="s">
        <v>644</v>
      </c>
      <c r="C43" s="665">
        <v>4</v>
      </c>
      <c r="D43" s="339" t="s">
        <v>95</v>
      </c>
      <c r="E43" s="340" t="s">
        <v>99</v>
      </c>
      <c r="F43" s="343" t="s">
        <v>100</v>
      </c>
      <c r="P43"/>
      <c r="Q43"/>
      <c r="R43"/>
    </row>
    <row r="44" spans="2:18" ht="16.5" customHeight="1" x14ac:dyDescent="0.25">
      <c r="B44" s="692"/>
      <c r="C44" s="667"/>
      <c r="D44" s="369" t="s">
        <v>95</v>
      </c>
      <c r="E44" s="370" t="s">
        <v>99</v>
      </c>
      <c r="F44" s="371" t="s">
        <v>100</v>
      </c>
      <c r="P44"/>
      <c r="Q44"/>
      <c r="R44"/>
    </row>
    <row r="45" spans="2:18" ht="16.5" customHeight="1" x14ac:dyDescent="0.25">
      <c r="B45" s="692"/>
      <c r="C45" s="667"/>
      <c r="D45" s="369" t="s">
        <v>202</v>
      </c>
      <c r="E45" s="370" t="s">
        <v>175</v>
      </c>
      <c r="F45" s="371" t="s">
        <v>103</v>
      </c>
      <c r="P45"/>
      <c r="Q45"/>
      <c r="R45"/>
    </row>
    <row r="46" spans="2:18" ht="16.5" customHeight="1" thickBot="1" x14ac:dyDescent="0.3">
      <c r="B46" s="693"/>
      <c r="C46" s="666"/>
      <c r="D46" s="335" t="s">
        <v>95</v>
      </c>
      <c r="E46" s="336" t="s">
        <v>99</v>
      </c>
      <c r="F46" s="337" t="s">
        <v>100</v>
      </c>
      <c r="O46"/>
      <c r="P46"/>
      <c r="Q46"/>
      <c r="R46"/>
    </row>
    <row r="47" spans="2:18" ht="16.5" x14ac:dyDescent="0.25">
      <c r="B47" s="663" t="s">
        <v>645</v>
      </c>
      <c r="C47" s="665">
        <v>3</v>
      </c>
      <c r="D47" s="339" t="s">
        <v>95</v>
      </c>
      <c r="E47" s="340" t="s">
        <v>98</v>
      </c>
      <c r="F47" s="341" t="s">
        <v>101</v>
      </c>
      <c r="P47"/>
      <c r="Q47"/>
      <c r="R47"/>
    </row>
    <row r="48" spans="2:18" ht="16.5" x14ac:dyDescent="0.25">
      <c r="B48" s="685"/>
      <c r="C48" s="667"/>
      <c r="D48" s="349" t="s">
        <v>95</v>
      </c>
      <c r="E48" s="342" t="s">
        <v>175</v>
      </c>
      <c r="F48" s="343" t="s">
        <v>103</v>
      </c>
      <c r="P48"/>
      <c r="Q48"/>
      <c r="R48"/>
    </row>
    <row r="49" spans="2:18" ht="17.25" thickBot="1" x14ac:dyDescent="0.3">
      <c r="B49" s="664"/>
      <c r="C49" s="667"/>
      <c r="D49" s="335" t="s">
        <v>202</v>
      </c>
      <c r="E49" s="336" t="s">
        <v>98</v>
      </c>
      <c r="F49" s="337" t="s">
        <v>101</v>
      </c>
      <c r="P49"/>
      <c r="Q49"/>
      <c r="R49"/>
    </row>
    <row r="50" spans="2:18" ht="16.5" x14ac:dyDescent="0.25">
      <c r="B50" s="663" t="s">
        <v>646</v>
      </c>
      <c r="C50" s="665">
        <v>3</v>
      </c>
      <c r="D50" s="339" t="s">
        <v>202</v>
      </c>
      <c r="E50" s="342" t="s">
        <v>98</v>
      </c>
      <c r="F50" s="341" t="s">
        <v>101</v>
      </c>
      <c r="P50"/>
      <c r="Q50"/>
      <c r="R50"/>
    </row>
    <row r="51" spans="2:18" ht="16.5" x14ac:dyDescent="0.25">
      <c r="B51" s="664"/>
      <c r="C51" s="667"/>
      <c r="D51" s="349" t="s">
        <v>202</v>
      </c>
      <c r="E51" s="342" t="s">
        <v>264</v>
      </c>
      <c r="F51" s="343" t="s">
        <v>102</v>
      </c>
      <c r="P51"/>
      <c r="Q51"/>
      <c r="R51"/>
    </row>
    <row r="52" spans="2:18" ht="17.25" thickBot="1" x14ac:dyDescent="0.3">
      <c r="B52" s="687"/>
      <c r="C52" s="666"/>
      <c r="D52" s="335" t="s">
        <v>202</v>
      </c>
      <c r="E52" s="336" t="s">
        <v>264</v>
      </c>
      <c r="F52" s="337" t="s">
        <v>102</v>
      </c>
      <c r="P52"/>
      <c r="Q52"/>
      <c r="R52"/>
    </row>
    <row r="53" spans="2:18" ht="24.75" customHeight="1" thickBot="1" x14ac:dyDescent="0.3">
      <c r="B53" s="372" t="s">
        <v>647</v>
      </c>
      <c r="C53" s="373">
        <f>SUM(C5:C52)</f>
        <v>48</v>
      </c>
      <c r="O53"/>
      <c r="P53"/>
      <c r="Q53"/>
      <c r="R53"/>
    </row>
    <row r="54" spans="2:18" ht="15" customHeight="1" x14ac:dyDescent="0.25"/>
    <row r="58" spans="2:18" ht="15.75" customHeight="1" x14ac:dyDescent="0.25">
      <c r="D58" s="374" t="s">
        <v>649</v>
      </c>
      <c r="E58" s="374" t="s">
        <v>620</v>
      </c>
      <c r="F58" s="374" t="s">
        <v>621</v>
      </c>
      <c r="G58" s="374" t="s">
        <v>650</v>
      </c>
      <c r="H58" s="374"/>
      <c r="I58" s="374"/>
      <c r="J58" s="374"/>
      <c r="K58" s="374"/>
      <c r="L58" s="375"/>
      <c r="M58" s="375"/>
      <c r="O58"/>
      <c r="P58"/>
      <c r="Q58"/>
      <c r="R58"/>
    </row>
    <row r="59" spans="2:18" ht="15.75" customHeight="1" x14ac:dyDescent="0.25">
      <c r="D59" s="392" t="s">
        <v>94</v>
      </c>
      <c r="E59" s="392" t="s">
        <v>175</v>
      </c>
      <c r="F59" s="397" t="s">
        <v>103</v>
      </c>
      <c r="G59" s="376" t="s">
        <v>651</v>
      </c>
      <c r="H59" s="377"/>
      <c r="I59" s="377"/>
      <c r="J59" s="377"/>
      <c r="K59" s="377"/>
      <c r="L59" s="378"/>
      <c r="M59" s="378"/>
      <c r="O59"/>
      <c r="P59"/>
      <c r="Q59"/>
      <c r="R59"/>
    </row>
    <row r="60" spans="2:18" ht="15.75" customHeight="1" x14ac:dyDescent="0.25">
      <c r="D60" s="393" t="s">
        <v>95</v>
      </c>
      <c r="E60" s="401" t="s">
        <v>264</v>
      </c>
      <c r="F60" s="398" t="s">
        <v>102</v>
      </c>
      <c r="G60" s="379" t="s">
        <v>652</v>
      </c>
      <c r="H60" s="380"/>
      <c r="I60" s="380"/>
      <c r="J60" s="380"/>
      <c r="K60" s="380"/>
      <c r="L60" s="378"/>
      <c r="M60" s="378"/>
      <c r="O60"/>
      <c r="P60"/>
      <c r="Q60"/>
      <c r="R60"/>
    </row>
    <row r="61" spans="2:18" ht="15.75" customHeight="1" x14ac:dyDescent="0.25">
      <c r="D61" s="394" t="s">
        <v>202</v>
      </c>
      <c r="E61" s="402" t="s">
        <v>221</v>
      </c>
      <c r="F61" s="399" t="s">
        <v>101</v>
      </c>
      <c r="G61" s="381" t="s">
        <v>34</v>
      </c>
      <c r="H61" s="382"/>
      <c r="I61" s="382"/>
      <c r="J61" s="382"/>
      <c r="K61" s="382"/>
      <c r="L61" s="378"/>
      <c r="M61" s="378"/>
      <c r="O61"/>
      <c r="P61"/>
      <c r="Q61"/>
      <c r="R61"/>
    </row>
    <row r="62" spans="2:18" ht="15.75" customHeight="1" x14ac:dyDescent="0.25">
      <c r="D62" s="395" t="s">
        <v>7</v>
      </c>
      <c r="E62" s="395" t="s">
        <v>98</v>
      </c>
      <c r="F62" s="400" t="s">
        <v>100</v>
      </c>
      <c r="G62" s="383" t="s">
        <v>653</v>
      </c>
      <c r="H62" s="384"/>
      <c r="I62" s="384"/>
      <c r="J62" s="384"/>
      <c r="K62" s="384"/>
      <c r="L62" s="385"/>
      <c r="M62" s="385"/>
      <c r="O62"/>
      <c r="P62"/>
      <c r="Q62"/>
      <c r="R62"/>
    </row>
    <row r="63" spans="2:18" ht="32.25" customHeight="1" x14ac:dyDescent="0.25">
      <c r="D63" s="396" t="s">
        <v>96</v>
      </c>
      <c r="E63" s="396" t="s">
        <v>99</v>
      </c>
      <c r="F63" s="386"/>
      <c r="G63" s="387"/>
      <c r="H63" s="387"/>
      <c r="I63" s="387"/>
      <c r="J63" s="387"/>
      <c r="K63" s="387"/>
      <c r="L63" s="387"/>
      <c r="M63" s="387"/>
      <c r="O63"/>
      <c r="P63"/>
      <c r="Q63"/>
      <c r="R63"/>
    </row>
    <row r="68" spans="13:18" ht="15.75" thickBot="1" x14ac:dyDescent="0.3"/>
    <row r="69" spans="13:18" ht="23.25" customHeight="1" thickBot="1" x14ac:dyDescent="0.3">
      <c r="M69" s="678" t="s">
        <v>616</v>
      </c>
      <c r="N69" s="688" t="s">
        <v>674</v>
      </c>
      <c r="O69" s="689"/>
      <c r="P69" s="689"/>
      <c r="Q69" s="690"/>
      <c r="R69"/>
    </row>
    <row r="70" spans="13:18" ht="36.75" customHeight="1" thickBot="1" x14ac:dyDescent="0.3">
      <c r="M70" s="679"/>
      <c r="N70" s="345" t="s">
        <v>631</v>
      </c>
      <c r="O70" s="346" t="s">
        <v>632</v>
      </c>
      <c r="P70" s="470" t="s">
        <v>633</v>
      </c>
      <c r="Q70" s="348" t="s">
        <v>634</v>
      </c>
      <c r="R70"/>
    </row>
    <row r="71" spans="13:18" ht="54" customHeight="1" thickBot="1" x14ac:dyDescent="0.3">
      <c r="M71" s="350" t="s">
        <v>627</v>
      </c>
      <c r="N71" s="351"/>
      <c r="O71" s="351">
        <v>1</v>
      </c>
      <c r="P71" s="351"/>
      <c r="Q71" s="352">
        <v>1</v>
      </c>
      <c r="R71"/>
    </row>
    <row r="72" spans="13:18" ht="60" customHeight="1" thickBot="1" x14ac:dyDescent="0.3">
      <c r="M72" s="350" t="s">
        <v>628</v>
      </c>
      <c r="N72" s="351"/>
      <c r="O72" s="351"/>
      <c r="P72" s="351">
        <v>2</v>
      </c>
      <c r="Q72" s="352">
        <v>1</v>
      </c>
      <c r="R72"/>
    </row>
    <row r="73" spans="13:18" ht="35.25" customHeight="1" thickBot="1" x14ac:dyDescent="0.3">
      <c r="M73" s="350" t="s">
        <v>629</v>
      </c>
      <c r="N73" s="351"/>
      <c r="O73" s="351"/>
      <c r="P73" s="351">
        <v>1</v>
      </c>
      <c r="Q73" s="352"/>
      <c r="R73"/>
    </row>
    <row r="74" spans="13:18" ht="36.75" customHeight="1" thickBot="1" x14ac:dyDescent="0.3">
      <c r="M74" s="350" t="s">
        <v>630</v>
      </c>
      <c r="N74" s="351">
        <v>1</v>
      </c>
      <c r="O74" s="351"/>
      <c r="P74" s="351">
        <v>1</v>
      </c>
      <c r="Q74" s="352"/>
      <c r="R74"/>
    </row>
    <row r="75" spans="13:18" ht="36.75" customHeight="1" thickBot="1" x14ac:dyDescent="0.3">
      <c r="M75" s="350" t="s">
        <v>659</v>
      </c>
      <c r="N75" s="351"/>
      <c r="O75" s="351"/>
      <c r="P75" s="351">
        <v>2</v>
      </c>
      <c r="Q75" s="352"/>
      <c r="R75"/>
    </row>
    <row r="76" spans="13:18" ht="30" customHeight="1" thickBot="1" x14ac:dyDescent="0.3">
      <c r="M76" s="350" t="s">
        <v>636</v>
      </c>
      <c r="N76" s="351"/>
      <c r="O76" s="351"/>
      <c r="P76" s="351">
        <v>3</v>
      </c>
      <c r="Q76" s="352"/>
      <c r="R76"/>
    </row>
    <row r="77" spans="13:18" ht="24" customHeight="1" thickBot="1" x14ac:dyDescent="0.3">
      <c r="M77" s="350" t="s">
        <v>637</v>
      </c>
      <c r="N77" s="351"/>
      <c r="O77" s="351">
        <v>3</v>
      </c>
      <c r="P77" s="351">
        <v>1</v>
      </c>
      <c r="Q77" s="352">
        <v>1</v>
      </c>
      <c r="R77"/>
    </row>
    <row r="78" spans="13:18" ht="25.5" customHeight="1" thickBot="1" x14ac:dyDescent="0.3">
      <c r="M78" s="350" t="s">
        <v>638</v>
      </c>
      <c r="N78" s="351">
        <v>2</v>
      </c>
      <c r="O78" s="351"/>
      <c r="P78" s="351"/>
      <c r="Q78" s="352"/>
      <c r="R78"/>
    </row>
    <row r="79" spans="13:18" ht="32.25" customHeight="1" thickBot="1" x14ac:dyDescent="0.3">
      <c r="M79" s="350" t="s">
        <v>639</v>
      </c>
      <c r="N79" s="351">
        <v>2</v>
      </c>
      <c r="O79" s="351"/>
      <c r="P79" s="351">
        <v>2</v>
      </c>
      <c r="Q79" s="352"/>
      <c r="R79"/>
    </row>
    <row r="80" spans="13:18" ht="24" customHeight="1" thickBot="1" x14ac:dyDescent="0.3">
      <c r="M80" s="350" t="s">
        <v>640</v>
      </c>
      <c r="N80" s="351">
        <v>1</v>
      </c>
      <c r="O80" s="351"/>
      <c r="P80" s="351">
        <v>1</v>
      </c>
      <c r="Q80" s="352"/>
      <c r="R80"/>
    </row>
    <row r="81" spans="13:18" ht="26.25" customHeight="1" thickBot="1" x14ac:dyDescent="0.3">
      <c r="M81" s="350" t="s">
        <v>641</v>
      </c>
      <c r="N81" s="351">
        <v>4</v>
      </c>
      <c r="O81" s="351"/>
      <c r="P81" s="351">
        <v>1</v>
      </c>
      <c r="Q81" s="352"/>
      <c r="R81"/>
    </row>
    <row r="82" spans="13:18" ht="21" customHeight="1" thickBot="1" x14ac:dyDescent="0.3">
      <c r="M82" s="350" t="s">
        <v>642</v>
      </c>
      <c r="N82" s="351">
        <v>1</v>
      </c>
      <c r="O82" s="351"/>
      <c r="P82" s="351">
        <v>3</v>
      </c>
      <c r="Q82" s="352"/>
      <c r="R82"/>
    </row>
    <row r="83" spans="13:18" ht="24" customHeight="1" thickBot="1" x14ac:dyDescent="0.3">
      <c r="M83" s="350" t="s">
        <v>643</v>
      </c>
      <c r="N83" s="351"/>
      <c r="O83" s="351"/>
      <c r="P83" s="351"/>
      <c r="Q83" s="352">
        <v>3</v>
      </c>
      <c r="R83"/>
    </row>
    <row r="84" spans="13:18" ht="25.5" customHeight="1" thickBot="1" x14ac:dyDescent="0.3">
      <c r="M84" s="350" t="s">
        <v>644</v>
      </c>
      <c r="N84" s="351">
        <v>1</v>
      </c>
      <c r="O84" s="351"/>
      <c r="P84" s="351"/>
      <c r="Q84" s="352">
        <v>3</v>
      </c>
      <c r="R84"/>
    </row>
    <row r="85" spans="13:18" ht="36.75" customHeight="1" thickBot="1" x14ac:dyDescent="0.3">
      <c r="M85" s="350" t="s">
        <v>645</v>
      </c>
      <c r="N85" s="351">
        <v>1</v>
      </c>
      <c r="O85" s="351"/>
      <c r="P85" s="351">
        <v>2</v>
      </c>
      <c r="Q85" s="352"/>
      <c r="R85"/>
    </row>
    <row r="86" spans="13:18" ht="48" customHeight="1" thickBot="1" x14ac:dyDescent="0.3">
      <c r="M86" s="350" t="s">
        <v>646</v>
      </c>
      <c r="N86" s="351"/>
      <c r="O86" s="351">
        <v>2</v>
      </c>
      <c r="P86" s="351">
        <v>1</v>
      </c>
      <c r="Q86" s="352"/>
      <c r="R86"/>
    </row>
    <row r="87" spans="13:18" ht="16.5" thickBot="1" x14ac:dyDescent="0.3">
      <c r="M87" s="360" t="s">
        <v>647</v>
      </c>
      <c r="N87" s="361">
        <f>SUBTOTAL(9,N71:N86)</f>
        <v>13</v>
      </c>
      <c r="O87" s="362">
        <f>SUBTOTAL(9,O71:O86)</f>
        <v>6</v>
      </c>
      <c r="P87" s="362">
        <f>SUBTOTAL(9,P71:P86)</f>
        <v>20</v>
      </c>
      <c r="Q87" s="363">
        <f>SUBTOTAL(9,Q71:Q86)</f>
        <v>9</v>
      </c>
      <c r="R87"/>
    </row>
    <row r="88" spans="13:18" ht="28.5" customHeight="1" thickBot="1" x14ac:dyDescent="0.3">
      <c r="M88" s="367" t="s">
        <v>648</v>
      </c>
      <c r="N88" s="471">
        <f>N87/$C$53</f>
        <v>0.27083333333333331</v>
      </c>
      <c r="O88" s="472">
        <f>O87/$C$53</f>
        <v>0.125</v>
      </c>
      <c r="P88" s="473">
        <f>P87/$C$53</f>
        <v>0.41666666666666669</v>
      </c>
      <c r="Q88" s="474">
        <f>Q87/$C$53</f>
        <v>0.1875</v>
      </c>
      <c r="R88" s="358"/>
    </row>
    <row r="91" spans="13:18" ht="31.5" x14ac:dyDescent="0.25">
      <c r="N91" s="388" t="s">
        <v>654</v>
      </c>
      <c r="O91" s="389" t="s">
        <v>655</v>
      </c>
      <c r="P91" s="389" t="s">
        <v>656</v>
      </c>
      <c r="Q91" s="389" t="s">
        <v>657</v>
      </c>
      <c r="R91" s="389" t="s">
        <v>658</v>
      </c>
    </row>
    <row r="92" spans="13:18" ht="32.25" thickBot="1" x14ac:dyDescent="0.3">
      <c r="N92" s="469" t="s">
        <v>647</v>
      </c>
      <c r="O92" s="390">
        <f>N87</f>
        <v>13</v>
      </c>
      <c r="P92" s="390">
        <f>O87</f>
        <v>6</v>
      </c>
      <c r="Q92" s="390">
        <f>P87</f>
        <v>20</v>
      </c>
      <c r="R92" s="390">
        <f>Q87</f>
        <v>9</v>
      </c>
    </row>
    <row r="93" spans="13:18" ht="32.25" thickBot="1" x14ac:dyDescent="0.3">
      <c r="N93" s="391" t="s">
        <v>648</v>
      </c>
      <c r="O93" s="471">
        <f>O92/$C$53</f>
        <v>0.27083333333333331</v>
      </c>
      <c r="P93" s="472">
        <f>P92/$C$53</f>
        <v>0.125</v>
      </c>
      <c r="Q93" s="473">
        <f>Q92/$C$53</f>
        <v>0.41666666666666669</v>
      </c>
      <c r="R93" s="474">
        <f>R92/$C$53</f>
        <v>0.1875</v>
      </c>
    </row>
    <row r="95" spans="13:18" ht="15.75" thickBot="1" x14ac:dyDescent="0.3"/>
    <row r="96" spans="13:18" ht="16.5" thickBot="1" x14ac:dyDescent="0.3">
      <c r="M96" s="678" t="s">
        <v>616</v>
      </c>
      <c r="N96" s="680" t="s">
        <v>621</v>
      </c>
      <c r="O96" s="681"/>
      <c r="P96" s="681"/>
      <c r="Q96" s="682"/>
    </row>
    <row r="97" spans="13:17" ht="16.5" thickBot="1" x14ac:dyDescent="0.3">
      <c r="M97" s="679"/>
      <c r="N97" s="345" t="s">
        <v>623</v>
      </c>
      <c r="O97" s="346" t="s">
        <v>622</v>
      </c>
      <c r="P97" s="347" t="s">
        <v>624</v>
      </c>
      <c r="Q97" s="348" t="s">
        <v>625</v>
      </c>
    </row>
    <row r="98" spans="13:17" ht="48" thickBot="1" x14ac:dyDescent="0.3">
      <c r="M98" s="350" t="s">
        <v>627</v>
      </c>
      <c r="N98" s="351"/>
      <c r="O98" s="351"/>
      <c r="P98" s="351"/>
      <c r="Q98" s="352"/>
    </row>
    <row r="99" spans="13:17" ht="48" thickBot="1" x14ac:dyDescent="0.3">
      <c r="M99" s="350" t="s">
        <v>628</v>
      </c>
      <c r="N99" s="351"/>
      <c r="O99" s="351"/>
      <c r="P99" s="351"/>
      <c r="Q99" s="352"/>
    </row>
    <row r="100" spans="13:17" ht="32.25" thickBot="1" x14ac:dyDescent="0.3">
      <c r="M100" s="350" t="s">
        <v>629</v>
      </c>
      <c r="N100" s="351"/>
      <c r="O100" s="351"/>
      <c r="P100" s="351"/>
      <c r="Q100" s="352"/>
    </row>
    <row r="101" spans="13:17" ht="48" thickBot="1" x14ac:dyDescent="0.3">
      <c r="M101" s="350" t="s">
        <v>630</v>
      </c>
      <c r="N101" s="351"/>
      <c r="O101" s="351"/>
      <c r="P101" s="351"/>
      <c r="Q101" s="352"/>
    </row>
    <row r="102" spans="13:17" ht="32.25" thickBot="1" x14ac:dyDescent="0.3">
      <c r="M102" s="350" t="s">
        <v>635</v>
      </c>
      <c r="N102" s="351"/>
      <c r="O102" s="351"/>
      <c r="P102" s="351"/>
      <c r="Q102" s="352"/>
    </row>
    <row r="103" spans="13:17" ht="16.5" thickBot="1" x14ac:dyDescent="0.3">
      <c r="M103" s="350" t="s">
        <v>636</v>
      </c>
      <c r="N103" s="351"/>
      <c r="O103" s="351"/>
      <c r="P103" s="351"/>
      <c r="Q103" s="352"/>
    </row>
    <row r="104" spans="13:17" ht="16.5" thickBot="1" x14ac:dyDescent="0.3">
      <c r="M104" s="350" t="s">
        <v>637</v>
      </c>
      <c r="N104" s="351"/>
      <c r="O104" s="351"/>
      <c r="P104" s="351"/>
      <c r="Q104" s="352"/>
    </row>
    <row r="105" spans="13:17" ht="16.5" thickBot="1" x14ac:dyDescent="0.3">
      <c r="M105" s="350" t="s">
        <v>638</v>
      </c>
      <c r="N105" s="351"/>
      <c r="O105" s="351"/>
      <c r="P105" s="351"/>
      <c r="Q105" s="352"/>
    </row>
    <row r="106" spans="13:17" ht="16.5" thickBot="1" x14ac:dyDescent="0.3">
      <c r="M106" s="350" t="s">
        <v>639</v>
      </c>
      <c r="N106" s="351"/>
      <c r="O106" s="351"/>
      <c r="P106" s="351"/>
      <c r="Q106" s="352"/>
    </row>
    <row r="107" spans="13:17" ht="16.5" thickBot="1" x14ac:dyDescent="0.3">
      <c r="M107" s="350" t="s">
        <v>640</v>
      </c>
      <c r="N107" s="351"/>
      <c r="O107" s="351"/>
      <c r="P107" s="351"/>
      <c r="Q107" s="352"/>
    </row>
    <row r="108" spans="13:17" ht="16.5" thickBot="1" x14ac:dyDescent="0.3">
      <c r="M108" s="350" t="s">
        <v>641</v>
      </c>
      <c r="N108" s="351"/>
      <c r="O108" s="351"/>
      <c r="P108" s="351"/>
      <c r="Q108" s="352"/>
    </row>
    <row r="109" spans="13:17" ht="16.5" thickBot="1" x14ac:dyDescent="0.3">
      <c r="M109" s="350" t="s">
        <v>642</v>
      </c>
      <c r="N109" s="351"/>
      <c r="O109" s="351"/>
      <c r="P109" s="351"/>
      <c r="Q109" s="352"/>
    </row>
    <row r="110" spans="13:17" ht="16.5" thickBot="1" x14ac:dyDescent="0.3">
      <c r="M110" s="350" t="s">
        <v>643</v>
      </c>
      <c r="N110" s="351"/>
      <c r="O110" s="351"/>
      <c r="P110" s="351"/>
      <c r="Q110" s="352"/>
    </row>
    <row r="111" spans="13:17" ht="16.5" thickBot="1" x14ac:dyDescent="0.3">
      <c r="M111" s="350" t="s">
        <v>644</v>
      </c>
      <c r="N111" s="351"/>
      <c r="O111" s="351"/>
      <c r="P111" s="351"/>
      <c r="Q111" s="352"/>
    </row>
    <row r="112" spans="13:17" ht="32.25" thickBot="1" x14ac:dyDescent="0.3">
      <c r="M112" s="350" t="s">
        <v>645</v>
      </c>
      <c r="N112" s="351"/>
      <c r="O112" s="351"/>
      <c r="P112" s="351"/>
      <c r="Q112" s="352"/>
    </row>
    <row r="113" spans="13:17" ht="32.25" thickBot="1" x14ac:dyDescent="0.3">
      <c r="M113" s="350" t="s">
        <v>646</v>
      </c>
      <c r="N113" s="351"/>
      <c r="O113" s="351"/>
      <c r="P113" s="351"/>
      <c r="Q113" s="352"/>
    </row>
    <row r="114" spans="13:17" ht="16.5" thickBot="1" x14ac:dyDescent="0.3">
      <c r="M114" s="360" t="s">
        <v>647</v>
      </c>
      <c r="N114" s="361">
        <f>SUBTOTAL(9,N98:N113)</f>
        <v>0</v>
      </c>
      <c r="O114" s="362">
        <f>SUBTOTAL(9,O98:O113)</f>
        <v>0</v>
      </c>
      <c r="P114" s="362">
        <f>SUBTOTAL(9,P98:P113)</f>
        <v>0</v>
      </c>
      <c r="Q114" s="363">
        <f>SUBTOTAL(9,Q98:Q113)</f>
        <v>0</v>
      </c>
    </row>
    <row r="115" spans="13:17" ht="16.5" thickBot="1" x14ac:dyDescent="0.3">
      <c r="M115" s="367" t="s">
        <v>648</v>
      </c>
      <c r="N115" s="368">
        <f>N114/$C$53</f>
        <v>0</v>
      </c>
      <c r="O115" s="368">
        <f>O114/$C$53</f>
        <v>0</v>
      </c>
      <c r="P115" s="368">
        <f>P114/$C$53</f>
        <v>0</v>
      </c>
      <c r="Q115" s="368">
        <f>Q114/$C$53</f>
        <v>0</v>
      </c>
    </row>
  </sheetData>
  <autoFilter ref="D3:F53"/>
  <dataConsolidate/>
  <mergeCells count="42">
    <mergeCell ref="N69:Q69"/>
    <mergeCell ref="M69:M70"/>
    <mergeCell ref="B29:B30"/>
    <mergeCell ref="C29:C30"/>
    <mergeCell ref="B47:B49"/>
    <mergeCell ref="C47:C49"/>
    <mergeCell ref="B50:B52"/>
    <mergeCell ref="C50:C52"/>
    <mergeCell ref="B36:B39"/>
    <mergeCell ref="C36:C39"/>
    <mergeCell ref="B40:B42"/>
    <mergeCell ref="C40:C42"/>
    <mergeCell ref="B43:B46"/>
    <mergeCell ref="C43:C46"/>
    <mergeCell ref="M96:M97"/>
    <mergeCell ref="N96:Q96"/>
    <mergeCell ref="B11:B12"/>
    <mergeCell ref="C11:C12"/>
    <mergeCell ref="B13:B14"/>
    <mergeCell ref="C13:C14"/>
    <mergeCell ref="B15:B17"/>
    <mergeCell ref="C15:C17"/>
    <mergeCell ref="B18:B22"/>
    <mergeCell ref="C18:C22"/>
    <mergeCell ref="B23:B24"/>
    <mergeCell ref="C23:C24"/>
    <mergeCell ref="B25:B28"/>
    <mergeCell ref="C25:C28"/>
    <mergeCell ref="B31:B35"/>
    <mergeCell ref="C31:C35"/>
    <mergeCell ref="H3:L3"/>
    <mergeCell ref="N3:R3"/>
    <mergeCell ref="B5:B6"/>
    <mergeCell ref="C5:C6"/>
    <mergeCell ref="B7:B9"/>
    <mergeCell ref="C7:C9"/>
    <mergeCell ref="B2:B4"/>
    <mergeCell ref="C2:C4"/>
    <mergeCell ref="D2:F2"/>
    <mergeCell ref="D3:D4"/>
    <mergeCell ref="E3:E4"/>
    <mergeCell ref="F3:F4"/>
  </mergeCells>
  <conditionalFormatting sqref="E59">
    <cfRule type="colorScale" priority="41">
      <colorScale>
        <cfvo type="num" val="1"/>
        <cfvo type="num" val="3"/>
        <cfvo type="num" val="5"/>
        <color rgb="FF00B050"/>
        <color rgb="FFFFC000"/>
        <color rgb="FFFF0000"/>
      </colorScale>
    </cfRule>
  </conditionalFormatting>
  <conditionalFormatting sqref="D59">
    <cfRule type="colorScale" priority="40">
      <colorScale>
        <cfvo type="num" val="1"/>
        <cfvo type="num" val="3"/>
        <cfvo type="num" val="5"/>
        <color rgb="FF00B050"/>
        <color rgb="FFFFC000"/>
        <color rgb="FFFF0000"/>
      </colorScale>
    </cfRule>
  </conditionalFormatting>
  <conditionalFormatting sqref="E30:E52 E5:E24">
    <cfRule type="cellIs" dxfId="42" priority="42" operator="equal">
      <formula>$O$57</formula>
    </cfRule>
    <cfRule type="cellIs" dxfId="41" priority="43" operator="equal">
      <formula>$O$56</formula>
    </cfRule>
    <cfRule type="cellIs" dxfId="40" priority="44" operator="equal">
      <formula>$O$55</formula>
    </cfRule>
    <cfRule type="cellIs" dxfId="39" priority="45" operator="equal">
      <formula>#REF!</formula>
    </cfRule>
    <cfRule type="cellIs" dxfId="38" priority="46" operator="equal">
      <formula>#REF!</formula>
    </cfRule>
  </conditionalFormatting>
  <conditionalFormatting sqref="F30:F52 F5:F24">
    <cfRule type="cellIs" dxfId="37" priority="47" operator="equal">
      <formula>$F$56</formula>
    </cfRule>
    <cfRule type="cellIs" dxfId="36" priority="48" operator="equal">
      <formula>$F$55</formula>
    </cfRule>
    <cfRule type="cellIs" dxfId="35" priority="49" operator="equal">
      <formula>#REF!</formula>
    </cfRule>
    <cfRule type="cellIs" dxfId="34" priority="50" operator="equal">
      <formula>#REF!</formula>
    </cfRule>
  </conditionalFormatting>
  <conditionalFormatting sqref="D17:D52 D5:D14">
    <cfRule type="cellIs" dxfId="33" priority="51" operator="equal">
      <formula>$N$57</formula>
    </cfRule>
    <cfRule type="cellIs" dxfId="32" priority="52" operator="equal">
      <formula>$N$56</formula>
    </cfRule>
    <cfRule type="cellIs" dxfId="31" priority="53" operator="equal">
      <formula>$N$55</formula>
    </cfRule>
    <cfRule type="cellIs" dxfId="30" priority="54" operator="equal">
      <formula>#REF!</formula>
    </cfRule>
    <cfRule type="cellIs" dxfId="29" priority="55" operator="equal">
      <formula>#REF!</formula>
    </cfRule>
  </conditionalFormatting>
  <conditionalFormatting sqref="E27">
    <cfRule type="cellIs" dxfId="28" priority="26" operator="equal">
      <formula>$O$57</formula>
    </cfRule>
    <cfRule type="cellIs" dxfId="27" priority="27" operator="equal">
      <formula>$O$56</formula>
    </cfRule>
    <cfRule type="cellIs" dxfId="26" priority="28" operator="equal">
      <formula>$O$55</formula>
    </cfRule>
    <cfRule type="cellIs" dxfId="25" priority="29" operator="equal">
      <formula>#REF!</formula>
    </cfRule>
    <cfRule type="cellIs" dxfId="24" priority="30" operator="equal">
      <formula>#REF!</formula>
    </cfRule>
  </conditionalFormatting>
  <conditionalFormatting sqref="D15:D16">
    <cfRule type="cellIs" dxfId="23" priority="21" operator="equal">
      <formula>$N$57</formula>
    </cfRule>
    <cfRule type="cellIs" dxfId="22" priority="22" operator="equal">
      <formula>$N$56</formula>
    </cfRule>
    <cfRule type="cellIs" dxfId="21" priority="23" operator="equal">
      <formula>$N$55</formula>
    </cfRule>
    <cfRule type="cellIs" dxfId="20" priority="24" operator="equal">
      <formula>#REF!</formula>
    </cfRule>
    <cfRule type="cellIs" dxfId="19" priority="25" operator="equal">
      <formula>#REF!</formula>
    </cfRule>
  </conditionalFormatting>
  <conditionalFormatting sqref="E25">
    <cfRule type="cellIs" dxfId="18" priority="16" operator="equal">
      <formula>$O$57</formula>
    </cfRule>
    <cfRule type="cellIs" dxfId="17" priority="17" operator="equal">
      <formula>$O$56</formula>
    </cfRule>
    <cfRule type="cellIs" dxfId="16" priority="18" operator="equal">
      <formula>$O$55</formula>
    </cfRule>
    <cfRule type="cellIs" dxfId="15" priority="19" operator="equal">
      <formula>#REF!</formula>
    </cfRule>
    <cfRule type="cellIs" dxfId="14" priority="20" operator="equal">
      <formula>#REF!</formula>
    </cfRule>
  </conditionalFormatting>
  <conditionalFormatting sqref="E26">
    <cfRule type="cellIs" dxfId="13" priority="11" operator="equal">
      <formula>$O$57</formula>
    </cfRule>
    <cfRule type="cellIs" dxfId="12" priority="12" operator="equal">
      <formula>$O$56</formula>
    </cfRule>
    <cfRule type="cellIs" dxfId="11" priority="13" operator="equal">
      <formula>$O$55</formula>
    </cfRule>
    <cfRule type="cellIs" dxfId="10" priority="14" operator="equal">
      <formula>#REF!</formula>
    </cfRule>
    <cfRule type="cellIs" dxfId="9" priority="15" operator="equal">
      <formula>#REF!</formula>
    </cfRule>
  </conditionalFormatting>
  <conditionalFormatting sqref="E28:E29">
    <cfRule type="cellIs" dxfId="8" priority="6" operator="equal">
      <formula>$O$57</formula>
    </cfRule>
    <cfRule type="cellIs" dxfId="7" priority="7" operator="equal">
      <formula>$O$56</formula>
    </cfRule>
    <cfRule type="cellIs" dxfId="6" priority="8" operator="equal">
      <formula>$O$55</formula>
    </cfRule>
    <cfRule type="cellIs" dxfId="5" priority="9" operator="equal">
      <formula>#REF!</formula>
    </cfRule>
    <cfRule type="cellIs" dxfId="4" priority="10" operator="equal">
      <formula>#REF!</formula>
    </cfRule>
  </conditionalFormatting>
  <conditionalFormatting sqref="F25:F29">
    <cfRule type="cellIs" dxfId="3" priority="2564" operator="equal">
      <formula>$F$56</formula>
    </cfRule>
    <cfRule type="cellIs" dxfId="2" priority="2565" operator="equal">
      <formula>$F$55</formula>
    </cfRule>
    <cfRule type="cellIs" dxfId="1" priority="2566" operator="equal">
      <formula>#REF!</formula>
    </cfRule>
    <cfRule type="cellIs" dxfId="0" priority="2567" operator="equal">
      <formula>#REF!</formula>
    </cfRule>
  </conditionalFormatting>
  <dataValidations count="3">
    <dataValidation type="list" allowBlank="1" showInputMessage="1" showErrorMessage="1" sqref="D5:D52">
      <formula1>$D$59:$D$63</formula1>
    </dataValidation>
    <dataValidation type="list" allowBlank="1" showInputMessage="1" showErrorMessage="1" sqref="F5:F52">
      <formula1>$F$59:$F$62</formula1>
    </dataValidation>
    <dataValidation type="list" allowBlank="1" showInputMessage="1" showErrorMessage="1" sqref="E5:E52">
      <formula1>$E$59:$E$63</formula1>
    </dataValidation>
  </dataValidations>
  <pageMargins left="0.7" right="0.7" top="0.75" bottom="0.75" header="0.3" footer="0.3"/>
  <pageSetup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2:I44"/>
  <sheetViews>
    <sheetView topLeftCell="A5" zoomScale="130" zoomScaleNormal="130" workbookViewId="0">
      <selection activeCell="C16" sqref="C16"/>
    </sheetView>
  </sheetViews>
  <sheetFormatPr baseColWidth="10" defaultRowHeight="15" x14ac:dyDescent="0.25"/>
  <cols>
    <col min="1" max="1" width="36.42578125" customWidth="1"/>
    <col min="2" max="2" width="14.42578125" customWidth="1"/>
    <col min="3" max="3" width="7" customWidth="1"/>
    <col min="4" max="4" width="13.42578125" customWidth="1"/>
    <col min="5" max="5" width="7.140625" customWidth="1"/>
    <col min="6" max="6" width="23.28515625" customWidth="1"/>
    <col min="8" max="8" width="16.7109375" customWidth="1"/>
    <col min="9" max="9" width="16.5703125" customWidth="1"/>
  </cols>
  <sheetData>
    <row r="2" spans="1:9" ht="15.75" thickBot="1" x14ac:dyDescent="0.3"/>
    <row r="3" spans="1:9" ht="27" customHeight="1" thickBot="1" x14ac:dyDescent="0.3">
      <c r="A3" s="88" t="s">
        <v>153</v>
      </c>
      <c r="B3" s="700" t="s">
        <v>154</v>
      </c>
      <c r="C3" s="700"/>
      <c r="D3" s="701" t="s">
        <v>155</v>
      </c>
      <c r="E3" s="704"/>
      <c r="F3" s="196" t="s">
        <v>156</v>
      </c>
      <c r="H3" s="193" t="s">
        <v>232</v>
      </c>
    </row>
    <row r="4" spans="1:9" ht="39" customHeight="1" x14ac:dyDescent="0.25">
      <c r="A4" s="694" t="str">
        <f>'MAPA RIESGOS UAEOS'!O10</f>
        <v>Revisión, actualización y  desarrollo del proceso de Pensamiento y Direccionamiento Estratégico, para la formulación e implementación de la Planeación Estratégica Institucional.</v>
      </c>
      <c r="B4" s="698" t="s">
        <v>35</v>
      </c>
      <c r="C4" s="696">
        <v>0.2</v>
      </c>
      <c r="D4" s="698" t="s">
        <v>157</v>
      </c>
      <c r="E4" s="705">
        <v>0.4</v>
      </c>
      <c r="F4" s="197">
        <f>C4*E4</f>
        <v>8.0000000000000016E-2</v>
      </c>
      <c r="H4" s="199">
        <f>40%*20%</f>
        <v>8.0000000000000016E-2</v>
      </c>
      <c r="I4" s="117"/>
    </row>
    <row r="5" spans="1:9" ht="39" customHeight="1" x14ac:dyDescent="0.25">
      <c r="A5" s="694"/>
      <c r="B5" s="699"/>
      <c r="C5" s="697"/>
      <c r="D5" s="699"/>
      <c r="E5" s="705"/>
      <c r="F5" s="197">
        <f>C4-F4</f>
        <v>0.12</v>
      </c>
      <c r="H5" s="180"/>
      <c r="I5" s="117"/>
    </row>
    <row r="6" spans="1:9" ht="34.5" customHeight="1" x14ac:dyDescent="0.25">
      <c r="A6" s="695"/>
      <c r="B6" s="706" t="s">
        <v>169</v>
      </c>
      <c r="C6" s="708">
        <f>C4-H4</f>
        <v>0.12</v>
      </c>
      <c r="D6" s="710"/>
      <c r="E6" s="705">
        <v>0.4</v>
      </c>
      <c r="F6" s="198">
        <f>C6*E6</f>
        <v>4.8000000000000001E-2</v>
      </c>
      <c r="H6" s="193" t="s">
        <v>246</v>
      </c>
    </row>
    <row r="7" spans="1:9" ht="34.5" customHeight="1" x14ac:dyDescent="0.25">
      <c r="A7" s="695"/>
      <c r="B7" s="707"/>
      <c r="C7" s="709"/>
      <c r="D7" s="711"/>
      <c r="E7" s="705"/>
      <c r="F7" s="198">
        <f>C6-F6</f>
        <v>7.1999999999999995E-2</v>
      </c>
      <c r="H7" s="199">
        <f>C6*E6</f>
        <v>4.8000000000000001E-2</v>
      </c>
    </row>
    <row r="8" spans="1:9" ht="25.5" customHeight="1" x14ac:dyDescent="0.25">
      <c r="A8" s="695"/>
      <c r="B8" s="112" t="s">
        <v>158</v>
      </c>
      <c r="C8" s="113">
        <v>1</v>
      </c>
      <c r="D8" s="112" t="s">
        <v>216</v>
      </c>
      <c r="E8" s="110"/>
      <c r="F8" s="114"/>
    </row>
    <row r="9" spans="1:9" ht="27" customHeight="1" x14ac:dyDescent="0.25">
      <c r="A9" s="695"/>
      <c r="B9" s="109" t="s">
        <v>170</v>
      </c>
      <c r="C9" s="118">
        <v>1</v>
      </c>
      <c r="D9" s="110"/>
      <c r="E9" s="110"/>
      <c r="F9" s="111"/>
    </row>
    <row r="10" spans="1:9" ht="16.5" thickBot="1" x14ac:dyDescent="0.3">
      <c r="A10" s="95"/>
      <c r="B10" s="115"/>
      <c r="C10" s="115"/>
      <c r="D10" s="115"/>
      <c r="E10" s="115"/>
      <c r="F10" s="116"/>
    </row>
    <row r="11" spans="1:9" ht="15.75" thickBot="1" x14ac:dyDescent="0.3"/>
    <row r="12" spans="1:9" ht="30.75" customHeight="1" thickBot="1" x14ac:dyDescent="0.3">
      <c r="A12" s="88" t="s">
        <v>153</v>
      </c>
      <c r="B12" s="700" t="s">
        <v>154</v>
      </c>
      <c r="C12" s="700"/>
      <c r="D12" s="701" t="s">
        <v>155</v>
      </c>
      <c r="E12" s="701"/>
      <c r="F12" s="89" t="s">
        <v>156</v>
      </c>
      <c r="H12" s="125" t="s">
        <v>251</v>
      </c>
    </row>
    <row r="13" spans="1:9" ht="32.25" customHeight="1" x14ac:dyDescent="0.25">
      <c r="A13" s="694" t="s">
        <v>272</v>
      </c>
      <c r="B13" s="698" t="s">
        <v>35</v>
      </c>
      <c r="C13" s="696">
        <v>0.2</v>
      </c>
      <c r="D13" s="698" t="s">
        <v>157</v>
      </c>
      <c r="E13" s="696">
        <v>0.3</v>
      </c>
      <c r="F13" s="178">
        <f>C13*E13</f>
        <v>0.06</v>
      </c>
      <c r="H13" s="117">
        <f>40%*40%</f>
        <v>0.16000000000000003</v>
      </c>
      <c r="I13" s="117"/>
    </row>
    <row r="14" spans="1:9" ht="32.25" customHeight="1" x14ac:dyDescent="0.25">
      <c r="A14" s="694"/>
      <c r="B14" s="699"/>
      <c r="C14" s="697"/>
      <c r="D14" s="699"/>
      <c r="E14" s="697"/>
      <c r="F14" s="178">
        <f>C13-F13</f>
        <v>0.14000000000000001</v>
      </c>
      <c r="H14" s="117"/>
      <c r="I14" s="117"/>
    </row>
    <row r="15" spans="1:9" ht="32.25" customHeight="1" x14ac:dyDescent="0.25">
      <c r="A15" s="695"/>
      <c r="B15" s="109" t="s">
        <v>169</v>
      </c>
      <c r="C15" s="186">
        <f>F14</f>
        <v>0.14000000000000001</v>
      </c>
      <c r="D15" s="185"/>
      <c r="E15" s="110"/>
      <c r="F15" s="111"/>
    </row>
    <row r="16" spans="1:9" ht="32.25" customHeight="1" x14ac:dyDescent="0.25">
      <c r="A16" s="695"/>
      <c r="B16" s="112" t="s">
        <v>158</v>
      </c>
      <c r="C16" s="113">
        <v>1</v>
      </c>
      <c r="D16" s="112" t="s">
        <v>216</v>
      </c>
      <c r="E16" s="110"/>
      <c r="F16" s="114" t="s">
        <v>173</v>
      </c>
    </row>
    <row r="17" spans="1:9" ht="32.25" customHeight="1" x14ac:dyDescent="0.25">
      <c r="A17" s="695"/>
      <c r="B17" s="109" t="s">
        <v>170</v>
      </c>
      <c r="C17" s="251">
        <v>1</v>
      </c>
      <c r="D17" s="110"/>
      <c r="E17" s="110"/>
      <c r="F17" s="111"/>
    </row>
    <row r="18" spans="1:9" ht="16.5" thickBot="1" x14ac:dyDescent="0.3">
      <c r="A18" s="95"/>
      <c r="B18" s="115"/>
      <c r="C18" s="115"/>
      <c r="D18" s="115"/>
      <c r="E18" s="115"/>
      <c r="F18" s="116"/>
    </row>
    <row r="20" spans="1:9" ht="15.75" thickBot="1" x14ac:dyDescent="0.3"/>
    <row r="21" spans="1:9" ht="30.75" customHeight="1" thickBot="1" x14ac:dyDescent="0.3">
      <c r="A21" s="88" t="s">
        <v>153</v>
      </c>
      <c r="B21" s="700" t="s">
        <v>154</v>
      </c>
      <c r="C21" s="700"/>
      <c r="D21" s="701" t="s">
        <v>155</v>
      </c>
      <c r="E21" s="701"/>
      <c r="F21" s="89" t="s">
        <v>156</v>
      </c>
      <c r="H21" s="125" t="s">
        <v>275</v>
      </c>
    </row>
    <row r="22" spans="1:9" ht="30.75" customHeight="1" x14ac:dyDescent="0.25">
      <c r="A22" s="694" t="s">
        <v>273</v>
      </c>
      <c r="B22" s="698" t="s">
        <v>35</v>
      </c>
      <c r="C22" s="696">
        <v>0.4</v>
      </c>
      <c r="D22" s="698" t="s">
        <v>216</v>
      </c>
      <c r="E22" s="702">
        <v>0.3</v>
      </c>
      <c r="F22" s="179">
        <f>C22*E22</f>
        <v>0.12</v>
      </c>
      <c r="H22" s="117">
        <f>40%*30%</f>
        <v>0.12</v>
      </c>
      <c r="I22" s="117">
        <f>40%-12%</f>
        <v>0.28000000000000003</v>
      </c>
    </row>
    <row r="23" spans="1:9" ht="30.75" customHeight="1" x14ac:dyDescent="0.25">
      <c r="A23" s="694"/>
      <c r="B23" s="699"/>
      <c r="C23" s="697"/>
      <c r="D23" s="699"/>
      <c r="E23" s="703"/>
      <c r="F23" s="178">
        <f>C22-F22</f>
        <v>0.28000000000000003</v>
      </c>
      <c r="H23" s="117"/>
      <c r="I23" s="117"/>
    </row>
    <row r="24" spans="1:9" ht="30.75" customHeight="1" x14ac:dyDescent="0.25">
      <c r="A24" s="695"/>
      <c r="B24" s="109" t="s">
        <v>169</v>
      </c>
      <c r="C24" s="178">
        <f>F23</f>
        <v>0.28000000000000003</v>
      </c>
      <c r="D24" s="110"/>
      <c r="E24" s="110"/>
      <c r="F24" s="111"/>
    </row>
    <row r="25" spans="1:9" ht="30.75" customHeight="1" x14ac:dyDescent="0.25">
      <c r="A25" s="695"/>
      <c r="B25" s="112" t="s">
        <v>158</v>
      </c>
      <c r="C25" s="113">
        <v>0.4</v>
      </c>
      <c r="D25" s="112" t="s">
        <v>276</v>
      </c>
      <c r="E25" s="110"/>
      <c r="F25" s="114"/>
    </row>
    <row r="26" spans="1:9" ht="71.25" customHeight="1" x14ac:dyDescent="0.25">
      <c r="A26" s="695"/>
      <c r="B26" s="109" t="s">
        <v>170</v>
      </c>
      <c r="C26" s="113">
        <v>0.4</v>
      </c>
      <c r="D26" s="110"/>
      <c r="E26" s="110"/>
      <c r="F26" s="111"/>
    </row>
    <row r="27" spans="1:9" ht="16.5" thickBot="1" x14ac:dyDescent="0.3">
      <c r="A27" s="95"/>
      <c r="B27" s="115"/>
      <c r="C27" s="115"/>
      <c r="D27" s="115"/>
      <c r="E27" s="115"/>
      <c r="F27" s="116"/>
    </row>
    <row r="29" spans="1:9" ht="15.75" thickBot="1" x14ac:dyDescent="0.3"/>
    <row r="30" spans="1:9" ht="27.75" customHeight="1" thickBot="1" x14ac:dyDescent="0.3">
      <c r="A30" s="88" t="s">
        <v>153</v>
      </c>
      <c r="B30" s="700" t="s">
        <v>154</v>
      </c>
      <c r="C30" s="700"/>
      <c r="D30" s="701" t="s">
        <v>155</v>
      </c>
      <c r="E30" s="701"/>
      <c r="F30" s="89" t="s">
        <v>156</v>
      </c>
      <c r="H30" s="125" t="s">
        <v>219</v>
      </c>
    </row>
    <row r="31" spans="1:9" x14ac:dyDescent="0.25">
      <c r="A31" s="694" t="s">
        <v>218</v>
      </c>
      <c r="B31" s="698" t="s">
        <v>35</v>
      </c>
      <c r="C31" s="696">
        <v>0.4</v>
      </c>
      <c r="D31" s="698" t="s">
        <v>217</v>
      </c>
      <c r="E31" s="696">
        <v>0.5</v>
      </c>
      <c r="F31" s="178">
        <f>C31*E31</f>
        <v>0.2</v>
      </c>
      <c r="H31" s="117">
        <f>40%*50%</f>
        <v>0.2</v>
      </c>
      <c r="I31" s="117">
        <f>40%-10%</f>
        <v>0.30000000000000004</v>
      </c>
    </row>
    <row r="32" spans="1:9" ht="25.5" customHeight="1" x14ac:dyDescent="0.25">
      <c r="A32" s="694"/>
      <c r="B32" s="699"/>
      <c r="C32" s="697"/>
      <c r="D32" s="699"/>
      <c r="E32" s="697"/>
      <c r="F32" s="178">
        <f>C31-F31</f>
        <v>0.2</v>
      </c>
      <c r="H32" s="117"/>
      <c r="I32" s="117"/>
    </row>
    <row r="33" spans="1:9" ht="25.5" x14ac:dyDescent="0.25">
      <c r="A33" s="695"/>
      <c r="B33" s="109" t="s">
        <v>169</v>
      </c>
      <c r="C33" s="186">
        <f>F32</f>
        <v>0.2</v>
      </c>
      <c r="D33" s="185"/>
      <c r="E33" s="110"/>
      <c r="F33" s="111"/>
    </row>
    <row r="34" spans="1:9" ht="25.5" x14ac:dyDescent="0.25">
      <c r="A34" s="695"/>
      <c r="B34" s="112" t="s">
        <v>158</v>
      </c>
      <c r="C34" s="113">
        <v>0.6</v>
      </c>
      <c r="D34" s="107" t="s">
        <v>217</v>
      </c>
      <c r="E34" s="110"/>
      <c r="F34" s="114"/>
    </row>
    <row r="35" spans="1:9" ht="77.25" customHeight="1" x14ac:dyDescent="0.25">
      <c r="A35" s="695"/>
      <c r="B35" s="109" t="s">
        <v>170</v>
      </c>
      <c r="C35" s="118">
        <v>0.8</v>
      </c>
      <c r="D35" s="110"/>
      <c r="E35" s="110"/>
      <c r="F35" s="111"/>
    </row>
    <row r="36" spans="1:9" ht="16.5" thickBot="1" x14ac:dyDescent="0.3">
      <c r="A36" s="95"/>
      <c r="B36" s="115"/>
      <c r="C36" s="115"/>
      <c r="D36" s="115"/>
      <c r="E36" s="115"/>
      <c r="F36" s="116"/>
    </row>
    <row r="38" spans="1:9" ht="15.75" thickBot="1" x14ac:dyDescent="0.3"/>
    <row r="39" spans="1:9" ht="34.5" customHeight="1" thickBot="1" x14ac:dyDescent="0.3">
      <c r="A39" s="88" t="s">
        <v>153</v>
      </c>
      <c r="B39" s="700" t="s">
        <v>154</v>
      </c>
      <c r="C39" s="700"/>
      <c r="D39" s="701" t="s">
        <v>155</v>
      </c>
      <c r="E39" s="701"/>
      <c r="F39" s="89" t="s">
        <v>156</v>
      </c>
    </row>
    <row r="40" spans="1:9" ht="36.75" customHeight="1" x14ac:dyDescent="0.25">
      <c r="A40" s="694" t="s">
        <v>172</v>
      </c>
      <c r="B40" s="107" t="s">
        <v>35</v>
      </c>
      <c r="C40" s="108">
        <v>0.4</v>
      </c>
      <c r="D40" s="107" t="s">
        <v>157</v>
      </c>
      <c r="E40" s="108">
        <v>0.25</v>
      </c>
      <c r="F40" s="125" t="s">
        <v>195</v>
      </c>
      <c r="H40" s="117">
        <f>40%*25%</f>
        <v>0.1</v>
      </c>
      <c r="I40" s="117">
        <f>40%-10%</f>
        <v>0.30000000000000004</v>
      </c>
    </row>
    <row r="41" spans="1:9" ht="25.5" x14ac:dyDescent="0.25">
      <c r="A41" s="695"/>
      <c r="B41" s="109" t="s">
        <v>169</v>
      </c>
      <c r="C41" s="124">
        <v>0.16800000000000001</v>
      </c>
      <c r="D41" s="110"/>
      <c r="E41" s="110"/>
      <c r="F41" s="111"/>
    </row>
    <row r="42" spans="1:9" ht="25.5" x14ac:dyDescent="0.25">
      <c r="A42" s="695"/>
      <c r="B42" s="112" t="s">
        <v>158</v>
      </c>
      <c r="C42" s="113">
        <v>0.8</v>
      </c>
      <c r="D42" s="112" t="s">
        <v>157</v>
      </c>
      <c r="E42" s="110"/>
      <c r="F42" s="114"/>
    </row>
    <row r="43" spans="1:9" ht="81.75" customHeight="1" x14ac:dyDescent="0.25">
      <c r="A43" s="695"/>
      <c r="B43" s="109" t="s">
        <v>170</v>
      </c>
      <c r="C43" s="118">
        <v>0.8</v>
      </c>
      <c r="D43" s="110"/>
      <c r="E43" s="110"/>
      <c r="F43" s="111"/>
    </row>
    <row r="44" spans="1:9" ht="16.5" thickBot="1" x14ac:dyDescent="0.3">
      <c r="A44" s="95"/>
      <c r="B44" s="115"/>
      <c r="C44" s="115"/>
      <c r="D44" s="115"/>
      <c r="E44" s="115"/>
      <c r="F44" s="116"/>
    </row>
  </sheetData>
  <mergeCells count="35">
    <mergeCell ref="D3:E3"/>
    <mergeCell ref="B3:C3"/>
    <mergeCell ref="A4:A9"/>
    <mergeCell ref="B12:C12"/>
    <mergeCell ref="D12:E12"/>
    <mergeCell ref="B4:B5"/>
    <mergeCell ref="C4:C5"/>
    <mergeCell ref="D4:D5"/>
    <mergeCell ref="E4:E5"/>
    <mergeCell ref="B6:B7"/>
    <mergeCell ref="C6:C7"/>
    <mergeCell ref="D6:D7"/>
    <mergeCell ref="E6:E7"/>
    <mergeCell ref="B39:C39"/>
    <mergeCell ref="D39:E39"/>
    <mergeCell ref="A40:A43"/>
    <mergeCell ref="A13:A17"/>
    <mergeCell ref="B21:C21"/>
    <mergeCell ref="D21:E21"/>
    <mergeCell ref="A22:A26"/>
    <mergeCell ref="B30:C30"/>
    <mergeCell ref="D30:E30"/>
    <mergeCell ref="B22:B23"/>
    <mergeCell ref="C22:C23"/>
    <mergeCell ref="D22:D23"/>
    <mergeCell ref="E22:E23"/>
    <mergeCell ref="B13:B14"/>
    <mergeCell ref="C13:C14"/>
    <mergeCell ref="D13:D14"/>
    <mergeCell ref="A31:A35"/>
    <mergeCell ref="E13:E14"/>
    <mergeCell ref="B31:B32"/>
    <mergeCell ref="C31:C32"/>
    <mergeCell ref="D31:D32"/>
    <mergeCell ref="E31:E32"/>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22"/>
  <sheetViews>
    <sheetView workbookViewId="0">
      <selection activeCell="E8" sqref="E8"/>
    </sheetView>
  </sheetViews>
  <sheetFormatPr baseColWidth="10" defaultRowHeight="12.75" x14ac:dyDescent="0.2"/>
  <cols>
    <col min="1" max="2" width="11.42578125" style="21"/>
    <col min="3" max="3" width="27.85546875" style="21" customWidth="1"/>
    <col min="4" max="4" width="11.140625" style="21" customWidth="1"/>
    <col min="5" max="5" width="41.42578125" style="21" customWidth="1"/>
    <col min="6" max="6" width="53.85546875" style="69" customWidth="1"/>
    <col min="7" max="7" width="23.140625" style="21" customWidth="1"/>
    <col min="8" max="16384" width="11.42578125" style="21"/>
  </cols>
  <sheetData>
    <row r="2" spans="2:6" x14ac:dyDescent="0.2">
      <c r="B2" s="21" t="s">
        <v>80</v>
      </c>
    </row>
    <row r="4" spans="2:6" ht="35.25" customHeight="1" x14ac:dyDescent="0.2">
      <c r="B4" s="22" t="s">
        <v>51</v>
      </c>
      <c r="C4" s="22" t="s">
        <v>52</v>
      </c>
      <c r="D4" s="22"/>
      <c r="E4" s="22" t="s">
        <v>53</v>
      </c>
      <c r="F4" s="70" t="s">
        <v>130</v>
      </c>
    </row>
    <row r="5" spans="2:6" s="23" customFormat="1" ht="36.75" customHeight="1" x14ac:dyDescent="0.25">
      <c r="B5" s="502" t="s">
        <v>6</v>
      </c>
      <c r="C5" s="505" t="s">
        <v>54</v>
      </c>
      <c r="D5" s="16"/>
      <c r="E5" s="16" t="s">
        <v>55</v>
      </c>
      <c r="F5" s="68"/>
    </row>
    <row r="6" spans="2:6" ht="37.5" customHeight="1" x14ac:dyDescent="0.2">
      <c r="B6" s="503"/>
      <c r="C6" s="506"/>
      <c r="D6" s="24"/>
      <c r="E6" s="16" t="s">
        <v>56</v>
      </c>
      <c r="F6" s="68"/>
    </row>
    <row r="7" spans="2:6" ht="28.5" customHeight="1" x14ac:dyDescent="0.2">
      <c r="B7" s="503"/>
      <c r="C7" s="506"/>
      <c r="D7" s="24"/>
      <c r="E7" s="16" t="s">
        <v>57</v>
      </c>
      <c r="F7" s="68"/>
    </row>
    <row r="8" spans="2:6" ht="96" customHeight="1" x14ac:dyDescent="0.2">
      <c r="B8" s="504"/>
      <c r="C8" s="507"/>
      <c r="D8" s="24"/>
      <c r="E8" s="16" t="s">
        <v>138</v>
      </c>
      <c r="F8" s="71" t="s">
        <v>139</v>
      </c>
    </row>
    <row r="9" spans="2:6" ht="39.75" customHeight="1" x14ac:dyDescent="0.2">
      <c r="B9" s="505" t="s">
        <v>58</v>
      </c>
      <c r="C9" s="505" t="s">
        <v>59</v>
      </c>
      <c r="D9" s="24"/>
      <c r="E9" s="16" t="s">
        <v>60</v>
      </c>
      <c r="F9" s="68"/>
    </row>
    <row r="10" spans="2:6" ht="39.75" customHeight="1" x14ac:dyDescent="0.2">
      <c r="B10" s="503"/>
      <c r="C10" s="506"/>
      <c r="D10" s="24"/>
      <c r="E10" s="25" t="s">
        <v>61</v>
      </c>
      <c r="F10" s="68"/>
    </row>
    <row r="11" spans="2:6" ht="39.75" customHeight="1" x14ac:dyDescent="0.2">
      <c r="B11" s="503"/>
      <c r="C11" s="506"/>
      <c r="D11" s="24"/>
      <c r="E11" s="26" t="s">
        <v>62</v>
      </c>
      <c r="F11" s="68"/>
    </row>
    <row r="12" spans="2:6" ht="49.5" customHeight="1" x14ac:dyDescent="0.2">
      <c r="B12" s="502" t="s">
        <v>63</v>
      </c>
      <c r="C12" s="505" t="s">
        <v>64</v>
      </c>
      <c r="D12" s="24"/>
      <c r="E12" s="16" t="s">
        <v>65</v>
      </c>
      <c r="F12" s="68"/>
    </row>
    <row r="13" spans="2:6" ht="49.5" customHeight="1" x14ac:dyDescent="0.2">
      <c r="B13" s="503"/>
      <c r="C13" s="506"/>
      <c r="D13" s="24"/>
      <c r="E13" s="27" t="s">
        <v>66</v>
      </c>
      <c r="F13" s="71" t="s">
        <v>131</v>
      </c>
    </row>
    <row r="14" spans="2:6" ht="49.5" customHeight="1" x14ac:dyDescent="0.2">
      <c r="B14" s="503"/>
      <c r="C14" s="506"/>
      <c r="D14" s="24"/>
      <c r="E14" s="27" t="s">
        <v>67</v>
      </c>
      <c r="F14" s="68"/>
    </row>
    <row r="15" spans="2:6" ht="49.5" customHeight="1" x14ac:dyDescent="0.2">
      <c r="B15" s="504"/>
      <c r="C15" s="507"/>
      <c r="D15" s="24"/>
      <c r="E15" s="27" t="s">
        <v>68</v>
      </c>
      <c r="F15" s="71" t="s">
        <v>142</v>
      </c>
    </row>
    <row r="16" spans="2:6" ht="49.5" customHeight="1" x14ac:dyDescent="0.2">
      <c r="B16" s="502" t="s">
        <v>69</v>
      </c>
      <c r="C16" s="505" t="s">
        <v>70</v>
      </c>
      <c r="D16" s="24"/>
      <c r="E16" s="16" t="s">
        <v>71</v>
      </c>
      <c r="F16" s="68"/>
    </row>
    <row r="17" spans="2:6" ht="49.5" customHeight="1" x14ac:dyDescent="0.2">
      <c r="B17" s="503"/>
      <c r="C17" s="506"/>
      <c r="D17" s="24"/>
      <c r="E17" s="27" t="s">
        <v>72</v>
      </c>
      <c r="F17" s="68"/>
    </row>
    <row r="18" spans="2:6" ht="49.5" customHeight="1" x14ac:dyDescent="0.2">
      <c r="B18" s="503"/>
      <c r="C18" s="506"/>
      <c r="D18" s="24"/>
      <c r="E18" s="27" t="s">
        <v>73</v>
      </c>
      <c r="F18" s="68"/>
    </row>
    <row r="19" spans="2:6" ht="49.5" customHeight="1" x14ac:dyDescent="0.2">
      <c r="B19" s="504"/>
      <c r="C19" s="507"/>
      <c r="D19" s="24"/>
      <c r="E19" s="27" t="s">
        <v>74</v>
      </c>
      <c r="F19" s="68"/>
    </row>
    <row r="20" spans="2:6" ht="49.5" customHeight="1" x14ac:dyDescent="0.2">
      <c r="B20" s="502" t="s">
        <v>75</v>
      </c>
      <c r="C20" s="505" t="s">
        <v>76</v>
      </c>
      <c r="D20" s="24"/>
      <c r="E20" s="16" t="s">
        <v>77</v>
      </c>
      <c r="F20" s="68"/>
    </row>
    <row r="21" spans="2:6" ht="49.5" customHeight="1" x14ac:dyDescent="0.2">
      <c r="B21" s="503"/>
      <c r="C21" s="506"/>
      <c r="D21" s="24"/>
      <c r="E21" s="27" t="s">
        <v>78</v>
      </c>
      <c r="F21" s="68"/>
    </row>
    <row r="22" spans="2:6" ht="49.5" customHeight="1" x14ac:dyDescent="0.2">
      <c r="B22" s="504"/>
      <c r="C22" s="507"/>
      <c r="D22" s="24"/>
      <c r="E22" s="27" t="s">
        <v>79</v>
      </c>
      <c r="F22" s="71" t="s">
        <v>127</v>
      </c>
    </row>
  </sheetData>
  <mergeCells count="10">
    <mergeCell ref="B16:B19"/>
    <mergeCell ref="C16:C19"/>
    <mergeCell ref="B20:B22"/>
    <mergeCell ref="C20:C22"/>
    <mergeCell ref="B5:B8"/>
    <mergeCell ref="C5:C8"/>
    <mergeCell ref="B9:B11"/>
    <mergeCell ref="C9:C11"/>
    <mergeCell ref="B12:B15"/>
    <mergeCell ref="C12:C15"/>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12"/>
  <sheetViews>
    <sheetView workbookViewId="0">
      <selection activeCell="B3" sqref="B3:C12"/>
    </sheetView>
  </sheetViews>
  <sheetFormatPr baseColWidth="10" defaultRowHeight="15" x14ac:dyDescent="0.25"/>
  <cols>
    <col min="2" max="2" width="56.28515625" customWidth="1"/>
    <col min="3" max="3" width="72" customWidth="1"/>
  </cols>
  <sheetData>
    <row r="1" spans="2:3" ht="16.5" x14ac:dyDescent="0.3">
      <c r="B1" s="28" t="s">
        <v>92</v>
      </c>
    </row>
    <row r="3" spans="2:3" ht="28.5" customHeight="1" x14ac:dyDescent="0.25">
      <c r="B3" s="187" t="s">
        <v>81</v>
      </c>
      <c r="C3" s="29" t="s">
        <v>82</v>
      </c>
    </row>
    <row r="4" spans="2:3" ht="31.5" x14ac:dyDescent="0.25">
      <c r="B4" s="188" t="s">
        <v>83</v>
      </c>
      <c r="C4" s="30" t="s">
        <v>84</v>
      </c>
    </row>
    <row r="5" spans="2:3" ht="78.75" x14ac:dyDescent="0.25">
      <c r="B5" s="188" t="s">
        <v>928</v>
      </c>
      <c r="C5" s="30" t="s">
        <v>85</v>
      </c>
    </row>
    <row r="6" spans="2:3" ht="31.5" x14ac:dyDescent="0.25">
      <c r="B6" s="188" t="s">
        <v>86</v>
      </c>
      <c r="C6" s="30" t="s">
        <v>87</v>
      </c>
    </row>
    <row r="7" spans="2:3" ht="47.25" x14ac:dyDescent="0.25">
      <c r="B7" s="188" t="s">
        <v>88</v>
      </c>
      <c r="C7" s="30" t="s">
        <v>89</v>
      </c>
    </row>
    <row r="8" spans="2:3" ht="31.5" x14ac:dyDescent="0.25">
      <c r="B8" s="188" t="s">
        <v>90</v>
      </c>
      <c r="C8" s="30" t="s">
        <v>91</v>
      </c>
    </row>
    <row r="9" spans="2:3" ht="31.5" x14ac:dyDescent="0.25">
      <c r="B9" s="188" t="s">
        <v>136</v>
      </c>
      <c r="C9" s="30" t="s">
        <v>137</v>
      </c>
    </row>
    <row r="10" spans="2:3" ht="47.25" customHeight="1" x14ac:dyDescent="0.25">
      <c r="B10" s="188" t="s">
        <v>929</v>
      </c>
      <c r="C10" s="482" t="s">
        <v>930</v>
      </c>
    </row>
    <row r="11" spans="2:3" ht="31.5" x14ac:dyDescent="0.25">
      <c r="B11" s="188" t="s">
        <v>931</v>
      </c>
      <c r="C11" s="482" t="s">
        <v>932</v>
      </c>
    </row>
    <row r="12" spans="2:3" ht="47.25" x14ac:dyDescent="0.25">
      <c r="B12" s="188" t="s">
        <v>88</v>
      </c>
      <c r="C12" s="482" t="s">
        <v>933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21"/>
  <sheetViews>
    <sheetView workbookViewId="0">
      <selection activeCell="A19" sqref="A19"/>
    </sheetView>
  </sheetViews>
  <sheetFormatPr baseColWidth="10" defaultRowHeight="12.75" x14ac:dyDescent="0.2"/>
  <cols>
    <col min="1" max="1" width="32.85546875" style="17" customWidth="1"/>
    <col min="2" max="16384" width="11.42578125" style="17"/>
  </cols>
  <sheetData>
    <row r="3" spans="1:1" x14ac:dyDescent="0.2">
      <c r="A3" s="18" t="s">
        <v>15</v>
      </c>
    </row>
    <row r="4" spans="1:1" x14ac:dyDescent="0.2">
      <c r="A4" s="18" t="s">
        <v>16</v>
      </c>
    </row>
    <row r="5" spans="1:1" x14ac:dyDescent="0.2">
      <c r="A5" s="18" t="s">
        <v>17</v>
      </c>
    </row>
    <row r="6" spans="1:1" x14ac:dyDescent="0.2">
      <c r="A6" s="18" t="s">
        <v>11</v>
      </c>
    </row>
    <row r="7" spans="1:1" x14ac:dyDescent="0.2">
      <c r="A7" s="18" t="s">
        <v>10</v>
      </c>
    </row>
    <row r="8" spans="1:1" x14ac:dyDescent="0.2">
      <c r="A8" s="18" t="s">
        <v>20</v>
      </c>
    </row>
    <row r="9" spans="1:1" x14ac:dyDescent="0.2">
      <c r="A9" s="18" t="s">
        <v>21</v>
      </c>
    </row>
    <row r="10" spans="1:1" x14ac:dyDescent="0.2">
      <c r="A10" s="18" t="s">
        <v>23</v>
      </c>
    </row>
    <row r="11" spans="1:1" x14ac:dyDescent="0.2">
      <c r="A11" s="18" t="s">
        <v>24</v>
      </c>
    </row>
    <row r="12" spans="1:1" x14ac:dyDescent="0.2">
      <c r="A12" s="18" t="s">
        <v>26</v>
      </c>
    </row>
    <row r="13" spans="1:1" x14ac:dyDescent="0.2">
      <c r="A13" s="18" t="s">
        <v>27</v>
      </c>
    </row>
    <row r="14" spans="1:1" x14ac:dyDescent="0.2">
      <c r="A14" s="18" t="s">
        <v>28</v>
      </c>
    </row>
    <row r="16" spans="1:1" x14ac:dyDescent="0.2">
      <c r="A16" s="18" t="s">
        <v>32</v>
      </c>
    </row>
    <row r="17" spans="1:1" x14ac:dyDescent="0.2">
      <c r="A17" s="18" t="s">
        <v>33</v>
      </c>
    </row>
    <row r="18" spans="1:1" x14ac:dyDescent="0.2">
      <c r="A18" s="18" t="s">
        <v>34</v>
      </c>
    </row>
    <row r="20" spans="1:1" x14ac:dyDescent="0.2">
      <c r="A20" s="18" t="s">
        <v>42</v>
      </c>
    </row>
    <row r="21" spans="1:1" x14ac:dyDescent="0.2">
      <c r="A21" s="18" t="s">
        <v>43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filterMode="1">
    <tabColor rgb="FF00B050"/>
  </sheetPr>
  <dimension ref="A1:AR73"/>
  <sheetViews>
    <sheetView topLeftCell="A7" zoomScale="110" zoomScaleNormal="110" workbookViewId="0">
      <pane xSplit="3" ySplit="3" topLeftCell="D14" activePane="bottomRight" state="frozen"/>
      <selection activeCell="A7" sqref="A7"/>
      <selection pane="topRight" activeCell="D7" sqref="D7"/>
      <selection pane="bottomLeft" activeCell="A10" sqref="A10"/>
      <selection pane="bottomRight" activeCell="A8" sqref="A8:A9"/>
    </sheetView>
  </sheetViews>
  <sheetFormatPr baseColWidth="10" defaultRowHeight="16.5" x14ac:dyDescent="0.3"/>
  <cols>
    <col min="1" max="1" width="5" style="2" bestFit="1" customWidth="1"/>
    <col min="2" max="2" width="7.85546875" style="2" customWidth="1"/>
    <col min="3" max="3" width="18.42578125" style="2" customWidth="1"/>
    <col min="4" max="4" width="27.85546875" style="2" customWidth="1"/>
    <col min="5" max="5" width="31.7109375" style="2" customWidth="1"/>
    <col min="6" max="6" width="46.5703125" style="1" customWidth="1"/>
    <col min="7" max="7" width="16.85546875" style="5" customWidth="1"/>
    <col min="8" max="8" width="16.42578125" style="1" customWidth="1"/>
    <col min="9" max="9" width="12.7109375" style="1" customWidth="1"/>
    <col min="10" max="10" width="6.140625" style="1" customWidth="1"/>
    <col min="11" max="11" width="13.5703125" style="1" customWidth="1"/>
    <col min="12" max="12" width="7" style="1" customWidth="1"/>
    <col min="13" max="13" width="12.5703125" style="1" customWidth="1"/>
    <col min="14" max="14" width="3.7109375" style="1" customWidth="1"/>
    <col min="15" max="15" width="45.5703125" style="1" customWidth="1"/>
    <col min="16" max="16" width="7.140625" style="1" bestFit="1" customWidth="1"/>
    <col min="17" max="17" width="7.28515625" style="1" customWidth="1"/>
    <col min="18" max="18" width="6.85546875" style="1" customWidth="1"/>
    <col min="19" max="19" width="5" style="1" customWidth="1"/>
    <col min="20" max="20" width="7.28515625" style="1" customWidth="1"/>
    <col min="21" max="21" width="7.140625" style="1" customWidth="1"/>
    <col min="22" max="22" width="6.7109375" style="1" customWidth="1"/>
    <col min="23" max="23" width="6.28515625" style="1" customWidth="1"/>
    <col min="24" max="24" width="10.140625" style="1" customWidth="1"/>
    <col min="25" max="25" width="7" style="1" customWidth="1"/>
    <col min="26" max="26" width="13.42578125" style="1" customWidth="1"/>
    <col min="27" max="27" width="7.140625" style="1" customWidth="1"/>
    <col min="28" max="28" width="9" style="1" customWidth="1"/>
    <col min="29" max="29" width="7.28515625" style="1" customWidth="1"/>
    <col min="30" max="30" width="40.42578125" style="1" customWidth="1"/>
    <col min="31" max="31" width="30.5703125" style="1" customWidth="1"/>
    <col min="32" max="32" width="19.28515625" style="1" customWidth="1"/>
    <col min="33" max="33" width="18.5703125" style="1" customWidth="1"/>
    <col min="34" max="35" width="65.28515625" style="1" customWidth="1"/>
    <col min="36" max="36" width="19.7109375" style="1" customWidth="1"/>
    <col min="37" max="44" width="11.42578125" style="77"/>
    <col min="45" max="16384" width="11.42578125" style="1"/>
  </cols>
  <sheetData>
    <row r="1" spans="1:44" ht="29.25" customHeight="1" x14ac:dyDescent="0.3"/>
    <row r="2" spans="1:44" ht="39" customHeight="1" x14ac:dyDescent="0.3">
      <c r="C2" s="10"/>
    </row>
    <row r="3" spans="1:44" ht="39" customHeight="1" x14ac:dyDescent="0.3">
      <c r="C3" s="75" t="s">
        <v>615</v>
      </c>
    </row>
    <row r="4" spans="1:44" x14ac:dyDescent="0.3">
      <c r="A4" s="498" t="s">
        <v>45</v>
      </c>
      <c r="B4" s="559"/>
      <c r="C4" s="499"/>
      <c r="D4" s="121" t="s">
        <v>606</v>
      </c>
      <c r="E4" s="12"/>
      <c r="F4" s="12"/>
      <c r="G4" s="13"/>
      <c r="H4" s="14"/>
      <c r="I4" s="13"/>
      <c r="J4" s="13"/>
      <c r="K4" s="13"/>
      <c r="L4" s="13"/>
      <c r="M4" s="13"/>
      <c r="N4" s="15"/>
      <c r="O4" s="11"/>
      <c r="P4" s="11"/>
      <c r="Q4" s="11"/>
      <c r="R4" s="11"/>
      <c r="S4" s="11"/>
      <c r="T4" s="11"/>
      <c r="U4" s="11"/>
      <c r="V4" s="11"/>
      <c r="W4" s="11"/>
      <c r="X4" s="11"/>
      <c r="Y4" s="11"/>
      <c r="Z4" s="11"/>
      <c r="AA4" s="11"/>
      <c r="AB4" s="11"/>
      <c r="AC4" s="11"/>
      <c r="AD4" s="11"/>
      <c r="AE4" s="11"/>
      <c r="AF4" s="11"/>
      <c r="AG4" s="11"/>
      <c r="AH4" s="11"/>
      <c r="AI4" s="11"/>
      <c r="AJ4" s="11"/>
    </row>
    <row r="5" spans="1:44" ht="30.75" customHeight="1" x14ac:dyDescent="0.3">
      <c r="A5" s="498" t="s">
        <v>47</v>
      </c>
      <c r="B5" s="559"/>
      <c r="C5" s="499"/>
      <c r="D5" s="560" t="s">
        <v>608</v>
      </c>
      <c r="E5" s="561"/>
      <c r="F5" s="561"/>
      <c r="G5" s="561"/>
      <c r="H5" s="561"/>
      <c r="I5" s="561"/>
      <c r="J5" s="561"/>
      <c r="K5" s="561"/>
      <c r="L5" s="561"/>
      <c r="M5" s="561"/>
      <c r="N5" s="562"/>
      <c r="O5" s="11"/>
      <c r="P5" s="11"/>
      <c r="Q5" s="11"/>
      <c r="R5" s="11"/>
      <c r="S5" s="11"/>
      <c r="T5" s="11"/>
      <c r="U5" s="11"/>
      <c r="V5" s="11"/>
      <c r="W5" s="11"/>
      <c r="X5" s="11"/>
      <c r="Y5" s="11"/>
      <c r="Z5" s="11"/>
      <c r="AA5" s="11"/>
      <c r="AB5" s="11"/>
      <c r="AC5" s="11"/>
      <c r="AD5" s="11"/>
      <c r="AE5" s="11"/>
      <c r="AF5" s="11"/>
      <c r="AG5" s="11"/>
      <c r="AH5" s="11"/>
      <c r="AI5" s="11"/>
      <c r="AJ5" s="11"/>
    </row>
    <row r="6" spans="1:44" ht="32.25" customHeight="1" x14ac:dyDescent="0.3">
      <c r="A6" s="498" t="s">
        <v>46</v>
      </c>
      <c r="B6" s="559"/>
      <c r="C6" s="499"/>
      <c r="D6" s="560" t="s">
        <v>607</v>
      </c>
      <c r="E6" s="561"/>
      <c r="F6" s="561"/>
      <c r="G6" s="561"/>
      <c r="H6" s="561"/>
      <c r="I6" s="561"/>
      <c r="J6" s="561"/>
      <c r="K6" s="561"/>
      <c r="L6" s="561"/>
      <c r="M6" s="561"/>
      <c r="N6" s="562"/>
      <c r="O6" s="11"/>
      <c r="P6" s="11"/>
      <c r="Q6" s="11"/>
      <c r="R6" s="11"/>
      <c r="S6" s="11"/>
      <c r="T6" s="11"/>
      <c r="U6" s="11"/>
      <c r="V6" s="11"/>
      <c r="W6" s="11"/>
      <c r="X6" s="11"/>
      <c r="Y6" s="11"/>
      <c r="Z6" s="11"/>
      <c r="AA6" s="11"/>
      <c r="AB6" s="11"/>
      <c r="AC6" s="11"/>
      <c r="AD6" s="11"/>
      <c r="AE6" s="11"/>
      <c r="AF6" s="11"/>
      <c r="AG6" s="11"/>
      <c r="AH6" s="11"/>
      <c r="AI6" s="11"/>
      <c r="AJ6" s="11"/>
    </row>
    <row r="7" spans="1:44" ht="32.25" customHeight="1" x14ac:dyDescent="0.3">
      <c r="A7" s="544" t="s">
        <v>236</v>
      </c>
      <c r="B7" s="545"/>
      <c r="C7" s="545"/>
      <c r="D7" s="545"/>
      <c r="E7" s="545"/>
      <c r="F7" s="545"/>
      <c r="G7" s="545"/>
      <c r="H7" s="545"/>
      <c r="I7" s="544" t="s">
        <v>237</v>
      </c>
      <c r="J7" s="545"/>
      <c r="K7" s="545"/>
      <c r="L7" s="545"/>
      <c r="M7" s="545"/>
      <c r="N7" s="496" t="s">
        <v>238</v>
      </c>
      <c r="O7" s="546"/>
      <c r="P7" s="546"/>
      <c r="Q7" s="546"/>
      <c r="R7" s="546"/>
      <c r="S7" s="546"/>
      <c r="T7" s="546"/>
      <c r="U7" s="546"/>
      <c r="V7" s="546"/>
      <c r="W7" s="497"/>
      <c r="X7" s="496" t="s">
        <v>239</v>
      </c>
      <c r="Y7" s="546"/>
      <c r="Z7" s="546"/>
      <c r="AA7" s="546"/>
      <c r="AB7" s="546"/>
      <c r="AC7" s="546"/>
      <c r="AD7" s="546" t="s">
        <v>36</v>
      </c>
      <c r="AE7" s="546"/>
      <c r="AF7" s="546"/>
      <c r="AG7" s="546"/>
      <c r="AH7" s="546"/>
      <c r="AI7" s="546"/>
      <c r="AJ7" s="546"/>
    </row>
    <row r="8" spans="1:44" ht="16.5" customHeight="1" x14ac:dyDescent="0.3">
      <c r="A8" s="563" t="s">
        <v>0</v>
      </c>
      <c r="B8" s="255"/>
      <c r="C8" s="565" t="s">
        <v>2</v>
      </c>
      <c r="D8" s="549" t="s">
        <v>3</v>
      </c>
      <c r="E8" s="549" t="s">
        <v>44</v>
      </c>
      <c r="F8" s="566" t="s">
        <v>1</v>
      </c>
      <c r="G8" s="567" t="s">
        <v>132</v>
      </c>
      <c r="H8" s="549" t="s">
        <v>149</v>
      </c>
      <c r="I8" s="568" t="s">
        <v>35</v>
      </c>
      <c r="J8" s="547" t="s">
        <v>5</v>
      </c>
      <c r="K8" s="548" t="s">
        <v>48</v>
      </c>
      <c r="L8" s="547" t="s">
        <v>5</v>
      </c>
      <c r="M8" s="549" t="s">
        <v>50</v>
      </c>
      <c r="N8" s="551" t="s">
        <v>12</v>
      </c>
      <c r="O8" s="550" t="s">
        <v>147</v>
      </c>
      <c r="P8" s="550" t="s">
        <v>13</v>
      </c>
      <c r="Q8" s="550"/>
      <c r="R8" s="500" t="s">
        <v>9</v>
      </c>
      <c r="S8" s="553"/>
      <c r="T8" s="553"/>
      <c r="U8" s="553"/>
      <c r="V8" s="553"/>
      <c r="W8" s="501"/>
      <c r="X8" s="569" t="s">
        <v>241</v>
      </c>
      <c r="Y8" s="571" t="s">
        <v>5</v>
      </c>
      <c r="Z8" s="569" t="s">
        <v>240</v>
      </c>
      <c r="AA8" s="571" t="s">
        <v>5</v>
      </c>
      <c r="AB8" s="573" t="s">
        <v>201</v>
      </c>
      <c r="AC8" s="551" t="s">
        <v>31</v>
      </c>
      <c r="AD8" s="550" t="s">
        <v>36</v>
      </c>
      <c r="AE8" s="550" t="s">
        <v>37</v>
      </c>
      <c r="AF8" s="550" t="s">
        <v>38</v>
      </c>
      <c r="AG8" s="550" t="s">
        <v>40</v>
      </c>
      <c r="AH8" s="550" t="s">
        <v>39</v>
      </c>
      <c r="AI8" s="440" t="s">
        <v>721</v>
      </c>
      <c r="AJ8" s="550" t="s">
        <v>41</v>
      </c>
    </row>
    <row r="9" spans="1:44" s="4" customFormat="1" ht="63" hidden="1" customHeight="1" x14ac:dyDescent="0.25">
      <c r="A9" s="564"/>
      <c r="B9" s="256" t="s">
        <v>283</v>
      </c>
      <c r="C9" s="565"/>
      <c r="D9" s="550"/>
      <c r="E9" s="550"/>
      <c r="F9" s="565"/>
      <c r="G9" s="549"/>
      <c r="H9" s="550"/>
      <c r="I9" s="549"/>
      <c r="J9" s="496"/>
      <c r="K9" s="496"/>
      <c r="L9" s="496"/>
      <c r="M9" s="550"/>
      <c r="N9" s="552"/>
      <c r="O9" s="550"/>
      <c r="P9" s="120" t="s">
        <v>4</v>
      </c>
      <c r="Q9" s="120" t="s">
        <v>2</v>
      </c>
      <c r="R9" s="9" t="s">
        <v>14</v>
      </c>
      <c r="S9" s="9" t="s">
        <v>18</v>
      </c>
      <c r="T9" s="9" t="s">
        <v>30</v>
      </c>
      <c r="U9" s="9" t="s">
        <v>19</v>
      </c>
      <c r="V9" s="9" t="s">
        <v>22</v>
      </c>
      <c r="W9" s="9" t="s">
        <v>25</v>
      </c>
      <c r="X9" s="570"/>
      <c r="Y9" s="572"/>
      <c r="Z9" s="570"/>
      <c r="AA9" s="572"/>
      <c r="AB9" s="573"/>
      <c r="AC9" s="552"/>
      <c r="AD9" s="550"/>
      <c r="AE9" s="550"/>
      <c r="AF9" s="550"/>
      <c r="AG9" s="550"/>
      <c r="AH9" s="550"/>
      <c r="AI9" s="440"/>
      <c r="AJ9" s="550"/>
      <c r="AK9" s="78"/>
      <c r="AL9" s="78"/>
      <c r="AM9" s="78"/>
      <c r="AN9" s="78"/>
      <c r="AO9" s="78"/>
      <c r="AP9" s="78"/>
      <c r="AQ9" s="78"/>
      <c r="AR9" s="78"/>
    </row>
    <row r="10" spans="1:44" s="3" customFormat="1" ht="132.75" hidden="1" customHeight="1" x14ac:dyDescent="0.25">
      <c r="A10" s="245">
        <v>1</v>
      </c>
      <c r="B10" s="258" t="s">
        <v>284</v>
      </c>
      <c r="C10" s="249" t="s">
        <v>152</v>
      </c>
      <c r="D10" s="247" t="s">
        <v>577</v>
      </c>
      <c r="E10" s="247" t="s">
        <v>578</v>
      </c>
      <c r="F10" s="247" t="s">
        <v>467</v>
      </c>
      <c r="G10" s="244" t="s">
        <v>81</v>
      </c>
      <c r="H10" s="246">
        <v>1</v>
      </c>
      <c r="I10" s="203" t="s">
        <v>94</v>
      </c>
      <c r="J10" s="174">
        <f>IF(I10="MUY BAJA",20%,IF(I10="BAJA",40%,IF(I10="MEDIA",60%,IF(I10="ALTA",80%,IF(I10="MUY ALTA",100%,IF(I10="",""))))))</f>
        <v>0.2</v>
      </c>
      <c r="K10" s="260" t="s">
        <v>105</v>
      </c>
      <c r="L10" s="174">
        <f>IF(K10="LEVE",20%,IF(K10="MENOR",40%,IF(K10="MODERADO",60%,IF(K10="MAYOR",80%,IF(K10="CATASTRÓFICO",100%,IF(I10="",""))))))</f>
        <v>1</v>
      </c>
      <c r="M10" s="261" t="s">
        <v>100</v>
      </c>
      <c r="N10" s="6">
        <v>1</v>
      </c>
      <c r="O10" s="16" t="s">
        <v>468</v>
      </c>
      <c r="P10" s="173" t="s">
        <v>29</v>
      </c>
      <c r="Q10" s="173" t="s">
        <v>29</v>
      </c>
      <c r="R10" s="19" t="s">
        <v>15</v>
      </c>
      <c r="S10" s="19" t="s">
        <v>10</v>
      </c>
      <c r="T10" s="174">
        <v>0.4</v>
      </c>
      <c r="U10" s="19" t="s">
        <v>20</v>
      </c>
      <c r="V10" s="19" t="s">
        <v>23</v>
      </c>
      <c r="W10" s="19" t="s">
        <v>27</v>
      </c>
      <c r="X10" s="203" t="s">
        <v>94</v>
      </c>
      <c r="Y10" s="200">
        <f>'Calculos Controles'!C6</f>
        <v>0.12</v>
      </c>
      <c r="Z10" s="260" t="s">
        <v>105</v>
      </c>
      <c r="AA10" s="176">
        <v>1</v>
      </c>
      <c r="AB10" s="252" t="s">
        <v>100</v>
      </c>
      <c r="AC10" s="191" t="s">
        <v>32</v>
      </c>
      <c r="AD10" s="126" t="s">
        <v>279</v>
      </c>
      <c r="AE10" s="126" t="s">
        <v>278</v>
      </c>
      <c r="AF10" s="71" t="s">
        <v>583</v>
      </c>
      <c r="AG10" s="250" t="s">
        <v>229</v>
      </c>
      <c r="AJ10" s="6"/>
      <c r="AK10" s="79"/>
      <c r="AL10" s="79"/>
      <c r="AM10" s="79"/>
      <c r="AN10" s="195"/>
      <c r="AO10" s="79"/>
      <c r="AP10" s="79"/>
      <c r="AQ10" s="79"/>
      <c r="AR10" s="79"/>
    </row>
    <row r="11" spans="1:44" ht="117.75" hidden="1" customHeight="1" x14ac:dyDescent="0.3">
      <c r="A11" s="6">
        <v>2</v>
      </c>
      <c r="B11" s="258" t="s">
        <v>284</v>
      </c>
      <c r="C11" s="16" t="s">
        <v>152</v>
      </c>
      <c r="D11" s="16" t="s">
        <v>281</v>
      </c>
      <c r="E11" s="16" t="s">
        <v>280</v>
      </c>
      <c r="F11" s="16" t="s">
        <v>469</v>
      </c>
      <c r="G11" s="71" t="s">
        <v>81</v>
      </c>
      <c r="H11" s="7">
        <v>12</v>
      </c>
      <c r="I11" s="203" t="s">
        <v>95</v>
      </c>
      <c r="J11" s="174">
        <f>IF(I11="MUY BAJA",20%,IF(I11="BAJA",40%,IF(I11="MEDIA",60%,IF(I11="ALTA",80%,IF(I11="MUY ALTA",100%,IF(I11="",""))))))</f>
        <v>0.4</v>
      </c>
      <c r="K11" s="260" t="s">
        <v>102</v>
      </c>
      <c r="L11" s="174">
        <f t="shared" ref="L11:L37" si="0">IF(K11="LEVE",20%,IF(K11="MENOR",40%,IF(K11="MODERADO",60%,IF(K11="MAYOR",80%,IF(K11="CATASTRÓFICO",100%,IF(I11="",""))))))</f>
        <v>0.6</v>
      </c>
      <c r="M11" s="261" t="s">
        <v>102</v>
      </c>
      <c r="N11" s="6">
        <v>2</v>
      </c>
      <c r="O11" s="126" t="s">
        <v>282</v>
      </c>
      <c r="P11" s="6" t="s">
        <v>29</v>
      </c>
      <c r="Q11" s="6" t="s">
        <v>29</v>
      </c>
      <c r="R11" s="19" t="s">
        <v>16</v>
      </c>
      <c r="S11" s="19" t="s">
        <v>10</v>
      </c>
      <c r="T11" s="174">
        <v>0.3</v>
      </c>
      <c r="U11" s="19" t="s">
        <v>20</v>
      </c>
      <c r="V11" s="19" t="s">
        <v>23</v>
      </c>
      <c r="W11" s="19" t="s">
        <v>27</v>
      </c>
      <c r="X11" s="203" t="s">
        <v>94</v>
      </c>
      <c r="Y11" s="174">
        <f>'Calculos Controles'!C15</f>
        <v>0.14000000000000001</v>
      </c>
      <c r="Z11" s="260" t="s">
        <v>102</v>
      </c>
      <c r="AA11" s="182">
        <v>0.6</v>
      </c>
      <c r="AB11" s="123" t="s">
        <v>102</v>
      </c>
      <c r="AC11" s="253" t="s">
        <v>32</v>
      </c>
      <c r="AD11" s="126" t="s">
        <v>470</v>
      </c>
      <c r="AE11" s="443" t="s">
        <v>689</v>
      </c>
      <c r="AF11" s="71" t="s">
        <v>583</v>
      </c>
      <c r="AG11" s="250" t="s">
        <v>229</v>
      </c>
      <c r="AH11" s="177"/>
      <c r="AI11" s="177"/>
      <c r="AJ11" s="6"/>
    </row>
    <row r="12" spans="1:44" ht="183.75" hidden="1" customHeight="1" x14ac:dyDescent="0.3">
      <c r="A12" s="6">
        <v>3</v>
      </c>
      <c r="B12" s="274" t="s">
        <v>611</v>
      </c>
      <c r="C12" s="275" t="s">
        <v>345</v>
      </c>
      <c r="D12" s="275" t="s">
        <v>346</v>
      </c>
      <c r="E12" s="276" t="s">
        <v>347</v>
      </c>
      <c r="F12" s="277" t="s">
        <v>580</v>
      </c>
      <c r="G12" s="278" t="s">
        <v>81</v>
      </c>
      <c r="H12" s="279">
        <v>369</v>
      </c>
      <c r="I12" s="203" t="s">
        <v>202</v>
      </c>
      <c r="J12" s="280">
        <f>IF(I12="MUY BAJA",20%,IF(I12="BAJA",40%,IF(I12="MEDIA",60%,IF(I12="ALTA",80%,IF(I12="MUY ALTA",100%,IF(I12="",""))))))</f>
        <v>0.6</v>
      </c>
      <c r="K12" s="260" t="s">
        <v>8</v>
      </c>
      <c r="L12" s="174">
        <f t="shared" si="0"/>
        <v>0.8</v>
      </c>
      <c r="M12" s="261" t="s">
        <v>101</v>
      </c>
      <c r="N12" s="6">
        <v>1</v>
      </c>
      <c r="O12" s="281" t="s">
        <v>471</v>
      </c>
      <c r="P12" s="71" t="s">
        <v>29</v>
      </c>
      <c r="Q12" s="6" t="s">
        <v>29</v>
      </c>
      <c r="R12" s="19" t="s">
        <v>15</v>
      </c>
      <c r="S12" s="19" t="s">
        <v>10</v>
      </c>
      <c r="T12" s="265">
        <v>0.4</v>
      </c>
      <c r="U12" s="19" t="s">
        <v>20</v>
      </c>
      <c r="V12" s="19" t="s">
        <v>23</v>
      </c>
      <c r="W12" s="19" t="s">
        <v>26</v>
      </c>
      <c r="X12" s="203" t="s">
        <v>94</v>
      </c>
      <c r="Y12" s="174">
        <v>0.36</v>
      </c>
      <c r="Z12" s="260" t="s">
        <v>102</v>
      </c>
      <c r="AA12" s="174">
        <f>IF(Z12="LEVE",20%,IF(Z12="MENOR",40%,IF(Z12="MODERADO",60%,IF(Z12="MAYOR",80%,IF(Z12="CATASTROFICO",100%,IF(Z12="",""))))))</f>
        <v>0.6</v>
      </c>
      <c r="AB12" s="327" t="s">
        <v>101</v>
      </c>
      <c r="AC12" s="253" t="s">
        <v>32</v>
      </c>
      <c r="AD12" s="16" t="s">
        <v>566</v>
      </c>
      <c r="AE12" s="7" t="s">
        <v>348</v>
      </c>
      <c r="AF12" s="71" t="s">
        <v>583</v>
      </c>
      <c r="AG12" s="192" t="s">
        <v>693</v>
      </c>
      <c r="AH12" s="177" t="s">
        <v>690</v>
      </c>
      <c r="AI12" s="177"/>
      <c r="AJ12" s="6"/>
    </row>
    <row r="13" spans="1:44" ht="115.5" hidden="1" customHeight="1" x14ac:dyDescent="0.3">
      <c r="A13" s="6">
        <v>4</v>
      </c>
      <c r="B13" s="274" t="s">
        <v>612</v>
      </c>
      <c r="C13" s="275" t="s">
        <v>474</v>
      </c>
      <c r="D13" s="318" t="s">
        <v>567</v>
      </c>
      <c r="E13" s="275" t="s">
        <v>581</v>
      </c>
      <c r="F13" s="275" t="s">
        <v>582</v>
      </c>
      <c r="G13" s="278" t="s">
        <v>81</v>
      </c>
      <c r="H13" s="279">
        <v>369</v>
      </c>
      <c r="I13" s="203" t="s">
        <v>202</v>
      </c>
      <c r="J13" s="280">
        <f>IF(I13="MUY BAJA",20%,IF(I13="BAJA",40%,IF(I13="MEDIA",60%,IF(I13="ALTA",80%,IF(I13="MUY ALTA",100%,IF(I13="",""))))))</f>
        <v>0.6</v>
      </c>
      <c r="K13" s="260" t="s">
        <v>8</v>
      </c>
      <c r="L13" s="174">
        <f t="shared" si="0"/>
        <v>0.8</v>
      </c>
      <c r="M13" s="261" t="s">
        <v>101</v>
      </c>
      <c r="N13" s="6">
        <v>2</v>
      </c>
      <c r="O13" s="282" t="s">
        <v>472</v>
      </c>
      <c r="P13" s="6" t="s">
        <v>29</v>
      </c>
      <c r="Q13" s="6" t="s">
        <v>29</v>
      </c>
      <c r="R13" s="19" t="s">
        <v>15</v>
      </c>
      <c r="S13" s="19" t="s">
        <v>10</v>
      </c>
      <c r="T13" s="265">
        <v>0.4</v>
      </c>
      <c r="U13" s="19" t="s">
        <v>20</v>
      </c>
      <c r="V13" s="19" t="s">
        <v>23</v>
      </c>
      <c r="W13" s="19" t="s">
        <v>26</v>
      </c>
      <c r="X13" s="203" t="s">
        <v>94</v>
      </c>
      <c r="Y13" s="181">
        <v>0.36</v>
      </c>
      <c r="Z13" s="260" t="s">
        <v>102</v>
      </c>
      <c r="AA13" s="174">
        <f>IF(Z13="LEVE",20%,IF(Z13="MENOR",40%,IF(Z13="MODERADO",60%,IF(Z13="MAYOR",80%,IF(Z13="CATASTROFICO",100%,IF(Z13="",""))))))</f>
        <v>0.6</v>
      </c>
      <c r="AB13" s="327" t="s">
        <v>101</v>
      </c>
      <c r="AC13" s="253" t="s">
        <v>32</v>
      </c>
      <c r="AD13" s="177" t="s">
        <v>473</v>
      </c>
      <c r="AE13" s="7" t="s">
        <v>348</v>
      </c>
      <c r="AF13" s="71" t="s">
        <v>583</v>
      </c>
      <c r="AG13" s="192" t="s">
        <v>693</v>
      </c>
      <c r="AH13" s="177" t="s">
        <v>691</v>
      </c>
      <c r="AI13" s="177"/>
      <c r="AJ13" s="7"/>
    </row>
    <row r="14" spans="1:44" ht="149.25" customHeight="1" x14ac:dyDescent="0.3">
      <c r="A14" s="6">
        <v>5</v>
      </c>
      <c r="B14" s="274" t="s">
        <v>613</v>
      </c>
      <c r="C14" s="275" t="s">
        <v>474</v>
      </c>
      <c r="D14" s="275" t="s">
        <v>349</v>
      </c>
      <c r="E14" s="275" t="s">
        <v>723</v>
      </c>
      <c r="F14" s="275" t="s">
        <v>722</v>
      </c>
      <c r="G14" s="283" t="s">
        <v>277</v>
      </c>
      <c r="H14" s="284">
        <v>2</v>
      </c>
      <c r="I14" s="273" t="s">
        <v>94</v>
      </c>
      <c r="J14" s="280">
        <f>IF(I14="MUY BAJA",20%,IF(I14="BAJA",40%,IF(I14="MEDIA",60%,IF(I14="ALTA",80%,IF(I14="MUY ALTA",100%,IF(I14="",""))))))</f>
        <v>0.2</v>
      </c>
      <c r="K14" s="260" t="s">
        <v>105</v>
      </c>
      <c r="L14" s="174">
        <f t="shared" si="0"/>
        <v>1</v>
      </c>
      <c r="M14" s="261" t="s">
        <v>100</v>
      </c>
      <c r="N14" s="7">
        <v>3</v>
      </c>
      <c r="O14" s="281" t="s">
        <v>475</v>
      </c>
      <c r="P14" s="285" t="s">
        <v>350</v>
      </c>
      <c r="Q14" s="7" t="s">
        <v>350</v>
      </c>
      <c r="R14" s="19" t="s">
        <v>15</v>
      </c>
      <c r="S14" s="19" t="s">
        <v>10</v>
      </c>
      <c r="T14" s="265">
        <f>+'[1]ValoraciónControles Fomento'!G62</f>
        <v>0</v>
      </c>
      <c r="U14" s="19" t="s">
        <v>20</v>
      </c>
      <c r="V14" s="19" t="s">
        <v>23</v>
      </c>
      <c r="W14" s="19" t="s">
        <v>26</v>
      </c>
      <c r="X14" s="203" t="s">
        <v>94</v>
      </c>
      <c r="Y14" s="174">
        <v>0.36</v>
      </c>
      <c r="Z14" s="260" t="s">
        <v>105</v>
      </c>
      <c r="AA14" s="174">
        <f>IF(Z14="LEVE",20%,IF(Z14="MENOR",40%,IF(Z14="MODERADO",60%,IF(Z14="MAYOR",80%,IF(Z14="CATASTRÓFICO",100%,IF(Z14="",""))))))</f>
        <v>1</v>
      </c>
      <c r="AB14" s="252" t="s">
        <v>100</v>
      </c>
      <c r="AC14" s="319" t="s">
        <v>32</v>
      </c>
      <c r="AD14" s="177" t="s">
        <v>476</v>
      </c>
      <c r="AE14" s="7" t="s">
        <v>348</v>
      </c>
      <c r="AF14" s="71" t="s">
        <v>583</v>
      </c>
      <c r="AG14" s="450" t="s">
        <v>692</v>
      </c>
      <c r="AH14" s="177" t="s">
        <v>720</v>
      </c>
      <c r="AI14" s="177" t="s">
        <v>725</v>
      </c>
      <c r="AJ14" s="7"/>
    </row>
    <row r="15" spans="1:44" ht="88.5" hidden="1" customHeight="1" x14ac:dyDescent="0.3">
      <c r="A15" s="508">
        <v>6</v>
      </c>
      <c r="B15" s="508" t="s">
        <v>614</v>
      </c>
      <c r="C15" s="522" t="s">
        <v>152</v>
      </c>
      <c r="D15" s="554" t="s">
        <v>477</v>
      </c>
      <c r="E15" s="554" t="s">
        <v>285</v>
      </c>
      <c r="F15" s="554" t="s">
        <v>286</v>
      </c>
      <c r="G15" s="505" t="s">
        <v>81</v>
      </c>
      <c r="H15" s="531">
        <v>2</v>
      </c>
      <c r="I15" s="556" t="s">
        <v>94</v>
      </c>
      <c r="J15" s="534">
        <v>0.2</v>
      </c>
      <c r="K15" s="536" t="s">
        <v>8</v>
      </c>
      <c r="L15" s="516">
        <f t="shared" si="0"/>
        <v>0.8</v>
      </c>
      <c r="M15" s="510" t="s">
        <v>101</v>
      </c>
      <c r="N15" s="6">
        <v>1</v>
      </c>
      <c r="O15" s="16" t="s">
        <v>287</v>
      </c>
      <c r="P15" s="173" t="s">
        <v>29</v>
      </c>
      <c r="Q15" s="173" t="s">
        <v>29</v>
      </c>
      <c r="R15" s="19" t="s">
        <v>15</v>
      </c>
      <c r="S15" s="19" t="s">
        <v>10</v>
      </c>
      <c r="T15" s="174">
        <v>0.4</v>
      </c>
      <c r="U15" s="19" t="s">
        <v>20</v>
      </c>
      <c r="V15" s="19" t="s">
        <v>23</v>
      </c>
      <c r="W15" s="19" t="s">
        <v>27</v>
      </c>
      <c r="X15" s="203" t="s">
        <v>94</v>
      </c>
      <c r="Y15" s="200">
        <v>0.12</v>
      </c>
      <c r="Z15" s="260" t="s">
        <v>8</v>
      </c>
      <c r="AA15" s="174">
        <f t="shared" ref="AA15:AA46" si="1">IF(Z15="LEVE",20%,IF(Z15="MENOR",40%,IF(Z15="MODERADO",60%,IF(Z15="MAYOR",80%,IF(Z15="CATASTRÓFICO",100%,IF(Z15="",""))))))</f>
        <v>0.8</v>
      </c>
      <c r="AB15" s="327" t="s">
        <v>101</v>
      </c>
      <c r="AC15" s="319" t="s">
        <v>32</v>
      </c>
      <c r="AD15" s="126" t="s">
        <v>288</v>
      </c>
      <c r="AE15" s="127" t="s">
        <v>682</v>
      </c>
      <c r="AF15" s="71" t="s">
        <v>583</v>
      </c>
      <c r="AG15" s="192" t="s">
        <v>229</v>
      </c>
      <c r="AH15" s="7"/>
      <c r="AI15" s="7"/>
      <c r="AJ15" s="7"/>
    </row>
    <row r="16" spans="1:44" ht="87" hidden="1" customHeight="1" x14ac:dyDescent="0.3">
      <c r="A16" s="509"/>
      <c r="B16" s="509"/>
      <c r="C16" s="523"/>
      <c r="D16" s="555"/>
      <c r="E16" s="555"/>
      <c r="F16" s="555"/>
      <c r="G16" s="507"/>
      <c r="H16" s="538"/>
      <c r="I16" s="557"/>
      <c r="J16" s="558"/>
      <c r="K16" s="539"/>
      <c r="L16" s="517"/>
      <c r="M16" s="511"/>
      <c r="N16" s="6">
        <v>2</v>
      </c>
      <c r="O16" s="16" t="s">
        <v>478</v>
      </c>
      <c r="P16" s="173" t="s">
        <v>29</v>
      </c>
      <c r="Q16" s="173" t="s">
        <v>29</v>
      </c>
      <c r="R16" s="19" t="s">
        <v>15</v>
      </c>
      <c r="S16" s="19" t="s">
        <v>10</v>
      </c>
      <c r="T16" s="174">
        <v>0.4</v>
      </c>
      <c r="U16" s="19" t="s">
        <v>20</v>
      </c>
      <c r="V16" s="19" t="s">
        <v>23</v>
      </c>
      <c r="W16" s="19" t="s">
        <v>27</v>
      </c>
      <c r="X16" s="203" t="s">
        <v>94</v>
      </c>
      <c r="Y16" s="200">
        <v>7.1999999999999995E-2</v>
      </c>
      <c r="Z16" s="260" t="s">
        <v>8</v>
      </c>
      <c r="AA16" s="174">
        <f t="shared" si="1"/>
        <v>0.8</v>
      </c>
      <c r="AB16" s="327" t="s">
        <v>101</v>
      </c>
      <c r="AC16" s="319" t="s">
        <v>32</v>
      </c>
      <c r="AD16" s="126" t="s">
        <v>681</v>
      </c>
      <c r="AE16" s="127" t="s">
        <v>682</v>
      </c>
      <c r="AF16" s="71" t="s">
        <v>583</v>
      </c>
      <c r="AG16" s="192" t="s">
        <v>229</v>
      </c>
      <c r="AH16" s="7"/>
      <c r="AI16" s="7"/>
      <c r="AJ16" s="7"/>
    </row>
    <row r="17" spans="1:36" ht="59.25" hidden="1" customHeight="1" x14ac:dyDescent="0.3">
      <c r="A17" s="508">
        <v>7</v>
      </c>
      <c r="B17" s="508" t="s">
        <v>610</v>
      </c>
      <c r="C17" s="524" t="s">
        <v>152</v>
      </c>
      <c r="D17" s="554" t="s">
        <v>289</v>
      </c>
      <c r="E17" s="554" t="s">
        <v>568</v>
      </c>
      <c r="F17" s="554" t="s">
        <v>569</v>
      </c>
      <c r="G17" s="524" t="s">
        <v>81</v>
      </c>
      <c r="H17" s="531">
        <v>12</v>
      </c>
      <c r="I17" s="533" t="s">
        <v>95</v>
      </c>
      <c r="J17" s="534">
        <v>0.4</v>
      </c>
      <c r="K17" s="536" t="s">
        <v>102</v>
      </c>
      <c r="L17" s="516">
        <f t="shared" si="0"/>
        <v>0.6</v>
      </c>
      <c r="M17" s="510" t="s">
        <v>102</v>
      </c>
      <c r="N17" s="6">
        <v>1</v>
      </c>
      <c r="O17" s="16" t="s">
        <v>290</v>
      </c>
      <c r="P17" s="173" t="s">
        <v>29</v>
      </c>
      <c r="Q17" s="173" t="s">
        <v>29</v>
      </c>
      <c r="R17" s="19" t="s">
        <v>15</v>
      </c>
      <c r="S17" s="19" t="s">
        <v>10</v>
      </c>
      <c r="T17" s="174">
        <v>0.4</v>
      </c>
      <c r="U17" s="19" t="s">
        <v>20</v>
      </c>
      <c r="V17" s="19" t="s">
        <v>23</v>
      </c>
      <c r="W17" s="19" t="s">
        <v>27</v>
      </c>
      <c r="X17" s="203" t="s">
        <v>95</v>
      </c>
      <c r="Y17" s="200">
        <v>0.24</v>
      </c>
      <c r="Z17" s="260" t="s">
        <v>104</v>
      </c>
      <c r="AA17" s="174">
        <f t="shared" si="1"/>
        <v>0.4</v>
      </c>
      <c r="AB17" s="327" t="s">
        <v>101</v>
      </c>
      <c r="AC17" s="319" t="s">
        <v>32</v>
      </c>
      <c r="AD17" s="177" t="s">
        <v>291</v>
      </c>
      <c r="AE17" s="127" t="s">
        <v>292</v>
      </c>
      <c r="AF17" s="71" t="s">
        <v>583</v>
      </c>
      <c r="AG17" s="192" t="s">
        <v>693</v>
      </c>
      <c r="AH17" s="446" t="s">
        <v>717</v>
      </c>
      <c r="AI17" s="446"/>
      <c r="AJ17" s="7"/>
    </row>
    <row r="18" spans="1:36" ht="72.75" hidden="1" customHeight="1" x14ac:dyDescent="0.3">
      <c r="A18" s="509"/>
      <c r="B18" s="509"/>
      <c r="C18" s="530"/>
      <c r="D18" s="576"/>
      <c r="E18" s="576"/>
      <c r="F18" s="576"/>
      <c r="G18" s="530"/>
      <c r="H18" s="532"/>
      <c r="I18" s="533"/>
      <c r="J18" s="535"/>
      <c r="K18" s="537"/>
      <c r="L18" s="517"/>
      <c r="M18" s="511"/>
      <c r="N18" s="6">
        <v>2</v>
      </c>
      <c r="O18" s="126" t="s">
        <v>293</v>
      </c>
      <c r="P18" s="173" t="s">
        <v>29</v>
      </c>
      <c r="Q18" s="173" t="s">
        <v>29</v>
      </c>
      <c r="R18" s="19" t="s">
        <v>16</v>
      </c>
      <c r="S18" s="19" t="s">
        <v>10</v>
      </c>
      <c r="T18" s="174">
        <v>0.3</v>
      </c>
      <c r="U18" s="19" t="s">
        <v>20</v>
      </c>
      <c r="V18" s="19" t="s">
        <v>23</v>
      </c>
      <c r="W18" s="19" t="s">
        <v>27</v>
      </c>
      <c r="X18" s="203" t="s">
        <v>94</v>
      </c>
      <c r="Y18" s="200">
        <v>0.16800000000000001</v>
      </c>
      <c r="Z18" s="260" t="s">
        <v>104</v>
      </c>
      <c r="AA18" s="174">
        <f t="shared" si="1"/>
        <v>0.4</v>
      </c>
      <c r="AB18" s="327" t="s">
        <v>103</v>
      </c>
      <c r="AC18" s="319" t="s">
        <v>32</v>
      </c>
      <c r="AD18" s="177" t="s">
        <v>294</v>
      </c>
      <c r="AE18" s="127" t="s">
        <v>292</v>
      </c>
      <c r="AF18" s="71" t="s">
        <v>583</v>
      </c>
      <c r="AG18" s="192" t="s">
        <v>693</v>
      </c>
      <c r="AH18" s="446" t="s">
        <v>718</v>
      </c>
      <c r="AI18" s="446"/>
      <c r="AJ18" s="7"/>
    </row>
    <row r="19" spans="1:36" ht="186.75" customHeight="1" x14ac:dyDescent="0.3">
      <c r="A19" s="6">
        <v>8</v>
      </c>
      <c r="B19" s="6" t="s">
        <v>609</v>
      </c>
      <c r="C19" s="177" t="s">
        <v>570</v>
      </c>
      <c r="D19" s="263" t="s">
        <v>295</v>
      </c>
      <c r="E19" s="264" t="s">
        <v>571</v>
      </c>
      <c r="F19" s="263" t="s">
        <v>572</v>
      </c>
      <c r="G19" s="71" t="s">
        <v>277</v>
      </c>
      <c r="H19" s="7">
        <v>120</v>
      </c>
      <c r="I19" s="203" t="s">
        <v>202</v>
      </c>
      <c r="J19" s="8">
        <v>0.6</v>
      </c>
      <c r="K19" s="260" t="s">
        <v>8</v>
      </c>
      <c r="L19" s="174">
        <f t="shared" si="0"/>
        <v>0.8</v>
      </c>
      <c r="M19" s="261" t="s">
        <v>101</v>
      </c>
      <c r="N19" s="6">
        <v>3</v>
      </c>
      <c r="O19" s="126" t="s">
        <v>296</v>
      </c>
      <c r="P19" s="6" t="s">
        <v>29</v>
      </c>
      <c r="Q19" s="6" t="s">
        <v>29</v>
      </c>
      <c r="R19" s="19" t="s">
        <v>16</v>
      </c>
      <c r="S19" s="19" t="s">
        <v>10</v>
      </c>
      <c r="T19" s="174">
        <v>0.3</v>
      </c>
      <c r="U19" s="19" t="s">
        <v>20</v>
      </c>
      <c r="V19" s="19" t="s">
        <v>23</v>
      </c>
      <c r="W19" s="19" t="s">
        <v>26</v>
      </c>
      <c r="X19" s="203" t="s">
        <v>202</v>
      </c>
      <c r="Y19" s="183">
        <v>0.42</v>
      </c>
      <c r="Z19" s="260" t="s">
        <v>174</v>
      </c>
      <c r="AA19" s="174">
        <f t="shared" si="1"/>
        <v>0.2</v>
      </c>
      <c r="AB19" s="327" t="s">
        <v>103</v>
      </c>
      <c r="AC19" s="319" t="s">
        <v>32</v>
      </c>
      <c r="AD19" s="127" t="s">
        <v>683</v>
      </c>
      <c r="AE19" s="7" t="s">
        <v>297</v>
      </c>
      <c r="AF19" s="71" t="s">
        <v>583</v>
      </c>
      <c r="AG19" s="192" t="s">
        <v>692</v>
      </c>
      <c r="AH19" s="177" t="s">
        <v>719</v>
      </c>
      <c r="AI19" s="304" t="s">
        <v>726</v>
      </c>
      <c r="AJ19" s="7"/>
    </row>
    <row r="20" spans="1:36" ht="82.5" hidden="1" x14ac:dyDescent="0.3">
      <c r="A20" s="6">
        <v>9</v>
      </c>
      <c r="B20" s="274" t="s">
        <v>661</v>
      </c>
      <c r="C20" s="177" t="s">
        <v>340</v>
      </c>
      <c r="D20" s="177" t="s">
        <v>341</v>
      </c>
      <c r="E20" s="177" t="s">
        <v>579</v>
      </c>
      <c r="F20" s="177" t="s">
        <v>342</v>
      </c>
      <c r="G20" s="177" t="s">
        <v>81</v>
      </c>
      <c r="H20" s="7">
        <v>2</v>
      </c>
      <c r="I20" s="203" t="s">
        <v>94</v>
      </c>
      <c r="J20" s="174">
        <f>IF(I20="MUY BAJA",20%,IF(I20="BAJA",40%,IF(I20="MEDIA",60%,IF(I20="ALTA",80%,IF(I20="MUY ALTA",100%,IF(I20="",""))))))</f>
        <v>0.2</v>
      </c>
      <c r="K20" s="260" t="s">
        <v>8</v>
      </c>
      <c r="L20" s="174">
        <f t="shared" si="0"/>
        <v>0.8</v>
      </c>
      <c r="M20" s="261" t="s">
        <v>101</v>
      </c>
      <c r="N20" s="6">
        <v>1</v>
      </c>
      <c r="O20" s="16" t="s">
        <v>573</v>
      </c>
      <c r="P20" s="71" t="s">
        <v>29</v>
      </c>
      <c r="Q20" s="6" t="s">
        <v>29</v>
      </c>
      <c r="R20" s="19" t="s">
        <v>15</v>
      </c>
      <c r="S20" s="19" t="s">
        <v>10</v>
      </c>
      <c r="T20" s="265">
        <f>[2]ValoraciónControles!G26</f>
        <v>0</v>
      </c>
      <c r="U20" s="19" t="s">
        <v>20</v>
      </c>
      <c r="V20" s="19" t="s">
        <v>23</v>
      </c>
      <c r="W20" s="19" t="s">
        <v>27</v>
      </c>
      <c r="X20" s="203" t="s">
        <v>95</v>
      </c>
      <c r="Y20" s="174">
        <v>0.36</v>
      </c>
      <c r="Z20" s="260" t="s">
        <v>8</v>
      </c>
      <c r="AA20" s="174">
        <f t="shared" si="1"/>
        <v>0.8</v>
      </c>
      <c r="AB20" s="327" t="s">
        <v>101</v>
      </c>
      <c r="AC20" s="319" t="s">
        <v>32</v>
      </c>
      <c r="AD20" s="16" t="s">
        <v>574</v>
      </c>
      <c r="AE20" s="7" t="s">
        <v>299</v>
      </c>
      <c r="AF20" s="71" t="s">
        <v>583</v>
      </c>
      <c r="AG20" s="192" t="s">
        <v>693</v>
      </c>
      <c r="AH20" s="177" t="s">
        <v>707</v>
      </c>
      <c r="AI20" s="177"/>
      <c r="AJ20" s="7"/>
    </row>
    <row r="21" spans="1:36" ht="132" x14ac:dyDescent="0.3">
      <c r="A21" s="6">
        <v>10</v>
      </c>
      <c r="B21" s="274" t="s">
        <v>660</v>
      </c>
      <c r="C21" s="177" t="s">
        <v>300</v>
      </c>
      <c r="D21" s="177" t="s">
        <v>343</v>
      </c>
      <c r="E21" s="177" t="s">
        <v>724</v>
      </c>
      <c r="F21" s="177" t="s">
        <v>344</v>
      </c>
      <c r="G21" s="177" t="s">
        <v>277</v>
      </c>
      <c r="H21" s="7">
        <v>700</v>
      </c>
      <c r="I21" s="203" t="s">
        <v>7</v>
      </c>
      <c r="J21" s="174">
        <f>IF(I21="MUY BAJA",20%,IF(I21="BAJA",40%,IF(I21="MEDIA",60%,IF(I21="ALTA",80%,IF(I21="MUY ALTA",100%,IF(I21="",""))))))</f>
        <v>0.8</v>
      </c>
      <c r="K21" s="260" t="s">
        <v>8</v>
      </c>
      <c r="L21" s="174">
        <f t="shared" si="0"/>
        <v>0.8</v>
      </c>
      <c r="M21" s="261" t="s">
        <v>101</v>
      </c>
      <c r="N21" s="6">
        <v>2</v>
      </c>
      <c r="O21" s="126" t="s">
        <v>575</v>
      </c>
      <c r="P21" s="6" t="s">
        <v>29</v>
      </c>
      <c r="Q21" s="6" t="s">
        <v>29</v>
      </c>
      <c r="R21" s="19" t="s">
        <v>15</v>
      </c>
      <c r="S21" s="19" t="s">
        <v>10</v>
      </c>
      <c r="T21" s="265">
        <f>[2]ValoraciónControles!G41</f>
        <v>0</v>
      </c>
      <c r="U21" s="19" t="s">
        <v>20</v>
      </c>
      <c r="V21" s="19" t="s">
        <v>23</v>
      </c>
      <c r="W21" s="19" t="s">
        <v>27</v>
      </c>
      <c r="X21" s="203" t="s">
        <v>95</v>
      </c>
      <c r="Y21" s="174">
        <v>0.24</v>
      </c>
      <c r="Z21" s="260" t="s">
        <v>8</v>
      </c>
      <c r="AA21" s="174">
        <f t="shared" si="1"/>
        <v>0.8</v>
      </c>
      <c r="AB21" s="327" t="s">
        <v>101</v>
      </c>
      <c r="AC21" s="319" t="s">
        <v>32</v>
      </c>
      <c r="AD21" s="16" t="s">
        <v>576</v>
      </c>
      <c r="AE21" s="7" t="s">
        <v>299</v>
      </c>
      <c r="AF21" s="71" t="s">
        <v>583</v>
      </c>
      <c r="AG21" s="192" t="s">
        <v>708</v>
      </c>
      <c r="AH21" s="177" t="s">
        <v>709</v>
      </c>
      <c r="AI21" s="177" t="s">
        <v>727</v>
      </c>
      <c r="AJ21" s="7"/>
    </row>
    <row r="22" spans="1:36" ht="115.5" hidden="1" x14ac:dyDescent="0.3">
      <c r="A22" s="6">
        <v>11</v>
      </c>
      <c r="B22" s="274" t="s">
        <v>395</v>
      </c>
      <c r="C22" s="267" t="s">
        <v>298</v>
      </c>
      <c r="D22" s="267" t="s">
        <v>301</v>
      </c>
      <c r="E22" s="267" t="s">
        <v>479</v>
      </c>
      <c r="F22" s="177" t="s">
        <v>480</v>
      </c>
      <c r="G22" s="7" t="s">
        <v>81</v>
      </c>
      <c r="H22" s="7">
        <v>1000</v>
      </c>
      <c r="I22" s="203" t="s">
        <v>7</v>
      </c>
      <c r="J22" s="174">
        <f>IF(I22="MUY BAJA",20%,IF(I22="BAJA",40%,IF(I22="MEDIA",60%,IF(I22="ALTA",80%,IF(I22="MUY ALTA",100%,IF(I22="",""))))))</f>
        <v>0.8</v>
      </c>
      <c r="K22" s="260" t="s">
        <v>8</v>
      </c>
      <c r="L22" s="174">
        <f t="shared" si="0"/>
        <v>0.8</v>
      </c>
      <c r="M22" s="261" t="s">
        <v>101</v>
      </c>
      <c r="N22" s="6">
        <v>1</v>
      </c>
      <c r="O22" s="16" t="s">
        <v>302</v>
      </c>
      <c r="P22" s="71" t="s">
        <v>29</v>
      </c>
      <c r="Q22" s="6" t="s">
        <v>29</v>
      </c>
      <c r="R22" s="19" t="s">
        <v>15</v>
      </c>
      <c r="S22" s="19" t="s">
        <v>10</v>
      </c>
      <c r="T22" s="265">
        <f>[2]ValoraciónControles!G58</f>
        <v>0</v>
      </c>
      <c r="U22" s="19" t="s">
        <v>20</v>
      </c>
      <c r="V22" s="19" t="s">
        <v>23</v>
      </c>
      <c r="W22" s="19" t="s">
        <v>27</v>
      </c>
      <c r="X22" s="203" t="s">
        <v>7</v>
      </c>
      <c r="Y22" s="174">
        <v>0.36</v>
      </c>
      <c r="Z22" s="260" t="s">
        <v>102</v>
      </c>
      <c r="AA22" s="174">
        <f t="shared" si="1"/>
        <v>0.6</v>
      </c>
      <c r="AB22" s="327" t="s">
        <v>101</v>
      </c>
      <c r="AC22" s="319" t="s">
        <v>32</v>
      </c>
      <c r="AD22" s="16" t="s">
        <v>303</v>
      </c>
      <c r="AE22" s="7" t="s">
        <v>304</v>
      </c>
      <c r="AF22" s="71" t="s">
        <v>583</v>
      </c>
      <c r="AG22" s="192" t="s">
        <v>693</v>
      </c>
      <c r="AH22" s="446" t="s">
        <v>710</v>
      </c>
      <c r="AI22" s="446"/>
      <c r="AJ22" s="7"/>
    </row>
    <row r="23" spans="1:36" ht="82.5" hidden="1" x14ac:dyDescent="0.3">
      <c r="A23" s="6">
        <v>12</v>
      </c>
      <c r="B23" s="274" t="s">
        <v>396</v>
      </c>
      <c r="C23" s="267" t="s">
        <v>300</v>
      </c>
      <c r="D23" s="177" t="s">
        <v>334</v>
      </c>
      <c r="E23" s="267" t="s">
        <v>335</v>
      </c>
      <c r="F23" s="177" t="s">
        <v>336</v>
      </c>
      <c r="G23" s="7" t="s">
        <v>86</v>
      </c>
      <c r="H23" s="7">
        <v>120</v>
      </c>
      <c r="I23" s="203" t="s">
        <v>202</v>
      </c>
      <c r="J23" s="174">
        <f>IF(I23="MUY BAJA",20%,IF(I23="BAJA",40%,IF(I23="MEDIA",60%,IF(I23="ALTA",80%,IF(I23="MUY ALTA",100%,IF(I23="",""))))))</f>
        <v>0.6</v>
      </c>
      <c r="K23" s="260" t="s">
        <v>8</v>
      </c>
      <c r="L23" s="174">
        <f t="shared" si="0"/>
        <v>0.8</v>
      </c>
      <c r="M23" s="261" t="s">
        <v>101</v>
      </c>
      <c r="N23" s="6">
        <v>2</v>
      </c>
      <c r="O23" s="126" t="s">
        <v>481</v>
      </c>
      <c r="P23" s="6" t="s">
        <v>29</v>
      </c>
      <c r="Q23" s="6" t="s">
        <v>29</v>
      </c>
      <c r="R23" s="19" t="s">
        <v>16</v>
      </c>
      <c r="S23" s="19" t="s">
        <v>10</v>
      </c>
      <c r="T23" s="265">
        <f>[2]ValoraciónControles!G73</f>
        <v>0</v>
      </c>
      <c r="U23" s="19" t="s">
        <v>20</v>
      </c>
      <c r="V23" s="19" t="s">
        <v>23</v>
      </c>
      <c r="W23" s="19" t="s">
        <v>27</v>
      </c>
      <c r="X23" s="203" t="s">
        <v>202</v>
      </c>
      <c r="Y23" s="174">
        <v>0.36</v>
      </c>
      <c r="Z23" s="260" t="s">
        <v>8</v>
      </c>
      <c r="AA23" s="174">
        <f t="shared" si="1"/>
        <v>0.8</v>
      </c>
      <c r="AB23" s="327" t="s">
        <v>101</v>
      </c>
      <c r="AC23" s="319" t="s">
        <v>32</v>
      </c>
      <c r="AD23" s="16" t="s">
        <v>482</v>
      </c>
      <c r="AE23" s="7" t="s">
        <v>483</v>
      </c>
      <c r="AF23" s="71" t="s">
        <v>583</v>
      </c>
      <c r="AG23" s="192" t="s">
        <v>693</v>
      </c>
      <c r="AH23" s="446" t="s">
        <v>711</v>
      </c>
      <c r="AI23" s="446"/>
      <c r="AJ23" s="7"/>
    </row>
    <row r="24" spans="1:36" ht="181.5" x14ac:dyDescent="0.3">
      <c r="A24" s="6">
        <v>13</v>
      </c>
      <c r="B24" s="274" t="s">
        <v>397</v>
      </c>
      <c r="C24" s="267" t="s">
        <v>300</v>
      </c>
      <c r="D24" s="177" t="s">
        <v>337</v>
      </c>
      <c r="E24" s="267" t="s">
        <v>338</v>
      </c>
      <c r="F24" s="177" t="s">
        <v>339</v>
      </c>
      <c r="G24" s="7" t="s">
        <v>277</v>
      </c>
      <c r="H24" s="7">
        <v>120</v>
      </c>
      <c r="I24" s="203" t="s">
        <v>202</v>
      </c>
      <c r="J24" s="174">
        <f>IF(I24="MUY BAJA",20%,IF(I24="BAJA",40%,IF(I24="MEDIA",60%,IF(I24="ALTA",80%,IF(I24="MUY ALTA",100%,IF(I24="",""))))))</f>
        <v>0.6</v>
      </c>
      <c r="K24" s="260" t="s">
        <v>8</v>
      </c>
      <c r="L24" s="174">
        <f t="shared" si="0"/>
        <v>0.8</v>
      </c>
      <c r="M24" s="261" t="s">
        <v>101</v>
      </c>
      <c r="N24" s="6">
        <v>3</v>
      </c>
      <c r="O24" s="126" t="s">
        <v>305</v>
      </c>
      <c r="P24" s="6" t="s">
        <v>29</v>
      </c>
      <c r="Q24" s="6" t="s">
        <v>29</v>
      </c>
      <c r="R24" s="19" t="s">
        <v>15</v>
      </c>
      <c r="S24" s="19" t="s">
        <v>10</v>
      </c>
      <c r="T24" s="265">
        <f>[2]ValoraciónControles!G88</f>
        <v>0</v>
      </c>
      <c r="U24" s="19" t="s">
        <v>20</v>
      </c>
      <c r="V24" s="19" t="s">
        <v>23</v>
      </c>
      <c r="W24" s="19" t="s">
        <v>27</v>
      </c>
      <c r="X24" s="203" t="s">
        <v>7</v>
      </c>
      <c r="Y24" s="174">
        <v>0.36</v>
      </c>
      <c r="Z24" s="260" t="s">
        <v>102</v>
      </c>
      <c r="AA24" s="174">
        <f t="shared" si="1"/>
        <v>0.6</v>
      </c>
      <c r="AB24" s="287" t="s">
        <v>101</v>
      </c>
      <c r="AC24" s="319" t="s">
        <v>32</v>
      </c>
      <c r="AD24" s="177" t="s">
        <v>729</v>
      </c>
      <c r="AE24" s="7" t="s">
        <v>299</v>
      </c>
      <c r="AF24" s="71" t="s">
        <v>583</v>
      </c>
      <c r="AG24" s="192" t="s">
        <v>694</v>
      </c>
      <c r="AH24" s="177" t="s">
        <v>712</v>
      </c>
      <c r="AI24" s="177" t="s">
        <v>728</v>
      </c>
      <c r="AJ24" s="7"/>
    </row>
    <row r="25" spans="1:36" ht="76.5" hidden="1" x14ac:dyDescent="0.3">
      <c r="A25" s="6">
        <v>14</v>
      </c>
      <c r="B25" s="6" t="s">
        <v>390</v>
      </c>
      <c r="C25" s="177" t="s">
        <v>152</v>
      </c>
      <c r="D25" s="16" t="s">
        <v>306</v>
      </c>
      <c r="E25" s="16" t="s">
        <v>307</v>
      </c>
      <c r="F25" s="16" t="s">
        <v>485</v>
      </c>
      <c r="G25" s="71" t="s">
        <v>308</v>
      </c>
      <c r="H25" s="7">
        <v>72</v>
      </c>
      <c r="I25" s="203" t="s">
        <v>202</v>
      </c>
      <c r="J25" s="8">
        <v>0.6</v>
      </c>
      <c r="K25" s="260" t="s">
        <v>102</v>
      </c>
      <c r="L25" s="174">
        <f t="shared" si="0"/>
        <v>0.6</v>
      </c>
      <c r="M25" s="261" t="s">
        <v>102</v>
      </c>
      <c r="N25" s="6">
        <v>1</v>
      </c>
      <c r="O25" s="16" t="s">
        <v>309</v>
      </c>
      <c r="P25" s="173" t="s">
        <v>29</v>
      </c>
      <c r="Q25" s="173" t="s">
        <v>29</v>
      </c>
      <c r="R25" s="19" t="s">
        <v>15</v>
      </c>
      <c r="S25" s="19" t="s">
        <v>10</v>
      </c>
      <c r="T25" s="174">
        <v>0.4</v>
      </c>
      <c r="U25" s="19" t="s">
        <v>20</v>
      </c>
      <c r="V25" s="19" t="s">
        <v>23</v>
      </c>
      <c r="W25" s="19" t="s">
        <v>27</v>
      </c>
      <c r="X25" s="203" t="s">
        <v>94</v>
      </c>
      <c r="Y25" s="174">
        <v>0.36</v>
      </c>
      <c r="Z25" s="260" t="s">
        <v>102</v>
      </c>
      <c r="AA25" s="174">
        <f t="shared" si="1"/>
        <v>0.6</v>
      </c>
      <c r="AB25" s="287" t="s">
        <v>102</v>
      </c>
      <c r="AC25" s="319" t="s">
        <v>32</v>
      </c>
      <c r="AD25" s="177" t="s">
        <v>310</v>
      </c>
      <c r="AE25" s="6"/>
      <c r="AF25" s="71" t="s">
        <v>583</v>
      </c>
      <c r="AG25" s="250" t="s">
        <v>229</v>
      </c>
      <c r="AH25" s="7"/>
      <c r="AI25" s="7"/>
      <c r="AJ25" s="7"/>
    </row>
    <row r="26" spans="1:36" ht="82.5" hidden="1" x14ac:dyDescent="0.3">
      <c r="A26" s="6">
        <v>15</v>
      </c>
      <c r="B26" s="6" t="s">
        <v>391</v>
      </c>
      <c r="C26" s="177" t="s">
        <v>484</v>
      </c>
      <c r="D26" s="16" t="s">
        <v>311</v>
      </c>
      <c r="E26" s="16" t="s">
        <v>486</v>
      </c>
      <c r="F26" s="16" t="s">
        <v>487</v>
      </c>
      <c r="G26" s="71" t="s">
        <v>88</v>
      </c>
      <c r="H26" s="7">
        <v>12</v>
      </c>
      <c r="I26" s="266" t="s">
        <v>95</v>
      </c>
      <c r="J26" s="8">
        <v>0.4</v>
      </c>
      <c r="K26" s="260" t="s">
        <v>8</v>
      </c>
      <c r="L26" s="174">
        <f t="shared" si="0"/>
        <v>0.8</v>
      </c>
      <c r="M26" s="261" t="s">
        <v>101</v>
      </c>
      <c r="N26" s="6">
        <v>2</v>
      </c>
      <c r="O26" s="126" t="s">
        <v>488</v>
      </c>
      <c r="P26" s="6" t="s">
        <v>29</v>
      </c>
      <c r="Q26" s="6" t="s">
        <v>29</v>
      </c>
      <c r="R26" s="19" t="s">
        <v>15</v>
      </c>
      <c r="S26" s="19" t="s">
        <v>10</v>
      </c>
      <c r="T26" s="181">
        <v>0.4</v>
      </c>
      <c r="U26" s="19" t="s">
        <v>20</v>
      </c>
      <c r="V26" s="19" t="s">
        <v>23</v>
      </c>
      <c r="W26" s="19" t="s">
        <v>27</v>
      </c>
      <c r="X26" s="203" t="s">
        <v>94</v>
      </c>
      <c r="Y26" s="174">
        <v>0.24</v>
      </c>
      <c r="Z26" s="260" t="s">
        <v>8</v>
      </c>
      <c r="AA26" s="174">
        <f t="shared" si="1"/>
        <v>0.8</v>
      </c>
      <c r="AB26" s="287" t="s">
        <v>101</v>
      </c>
      <c r="AC26" s="319" t="s">
        <v>32</v>
      </c>
      <c r="AD26" s="7" t="s">
        <v>312</v>
      </c>
      <c r="AE26" s="7" t="s">
        <v>313</v>
      </c>
      <c r="AF26" s="71" t="s">
        <v>583</v>
      </c>
      <c r="AG26" s="250" t="s">
        <v>229</v>
      </c>
      <c r="AH26" s="7"/>
      <c r="AI26" s="7"/>
      <c r="AJ26" s="7"/>
    </row>
    <row r="27" spans="1:36" ht="75.75" hidden="1" x14ac:dyDescent="0.3">
      <c r="A27" s="6">
        <v>16</v>
      </c>
      <c r="B27" s="6" t="s">
        <v>392</v>
      </c>
      <c r="C27" s="177" t="s">
        <v>489</v>
      </c>
      <c r="D27" s="126" t="s">
        <v>314</v>
      </c>
      <c r="E27" s="16" t="s">
        <v>490</v>
      </c>
      <c r="F27" s="16" t="s">
        <v>491</v>
      </c>
      <c r="G27" s="71" t="s">
        <v>88</v>
      </c>
      <c r="H27" s="7">
        <v>36</v>
      </c>
      <c r="I27" s="266" t="s">
        <v>95</v>
      </c>
      <c r="J27" s="8">
        <v>0.6</v>
      </c>
      <c r="K27" s="260" t="s">
        <v>105</v>
      </c>
      <c r="L27" s="174">
        <f t="shared" si="0"/>
        <v>1</v>
      </c>
      <c r="M27" s="261" t="s">
        <v>100</v>
      </c>
      <c r="N27" s="6">
        <v>3</v>
      </c>
      <c r="O27" s="126" t="s">
        <v>203</v>
      </c>
      <c r="P27" s="6" t="s">
        <v>29</v>
      </c>
      <c r="Q27" s="6" t="s">
        <v>29</v>
      </c>
      <c r="R27" s="19" t="s">
        <v>15</v>
      </c>
      <c r="S27" s="19" t="s">
        <v>10</v>
      </c>
      <c r="T27" s="181">
        <v>0.3</v>
      </c>
      <c r="U27" s="19" t="s">
        <v>20</v>
      </c>
      <c r="V27" s="19" t="s">
        <v>23</v>
      </c>
      <c r="W27" s="19" t="s">
        <v>27</v>
      </c>
      <c r="X27" s="203" t="s">
        <v>95</v>
      </c>
      <c r="Y27" s="183">
        <v>0.42</v>
      </c>
      <c r="Z27" s="260" t="s">
        <v>105</v>
      </c>
      <c r="AA27" s="174">
        <f t="shared" si="1"/>
        <v>1</v>
      </c>
      <c r="AB27" s="287" t="s">
        <v>100</v>
      </c>
      <c r="AC27" s="319" t="s">
        <v>32</v>
      </c>
      <c r="AD27" s="177" t="s">
        <v>315</v>
      </c>
      <c r="AE27" s="7" t="s">
        <v>316</v>
      </c>
      <c r="AF27" s="71" t="s">
        <v>583</v>
      </c>
      <c r="AG27" s="250" t="s">
        <v>229</v>
      </c>
      <c r="AH27" s="7"/>
      <c r="AI27" s="7"/>
      <c r="AJ27" s="7"/>
    </row>
    <row r="28" spans="1:36" ht="89.25" hidden="1" x14ac:dyDescent="0.3">
      <c r="A28" s="6">
        <v>17</v>
      </c>
      <c r="B28" s="6" t="s">
        <v>393</v>
      </c>
      <c r="C28" s="177" t="s">
        <v>317</v>
      </c>
      <c r="D28" s="126" t="s">
        <v>318</v>
      </c>
      <c r="E28" s="268" t="s">
        <v>319</v>
      </c>
      <c r="F28" s="16" t="s">
        <v>492</v>
      </c>
      <c r="G28" s="71" t="s">
        <v>81</v>
      </c>
      <c r="H28" s="7">
        <v>650</v>
      </c>
      <c r="I28" s="266" t="s">
        <v>7</v>
      </c>
      <c r="J28" s="8">
        <v>0.8</v>
      </c>
      <c r="K28" s="260" t="s">
        <v>104</v>
      </c>
      <c r="L28" s="174">
        <f t="shared" si="0"/>
        <v>0.4</v>
      </c>
      <c r="M28" s="261" t="s">
        <v>102</v>
      </c>
      <c r="N28" s="7">
        <v>4</v>
      </c>
      <c r="O28" s="127" t="s">
        <v>320</v>
      </c>
      <c r="P28" s="7" t="s">
        <v>29</v>
      </c>
      <c r="Q28" s="7" t="s">
        <v>29</v>
      </c>
      <c r="R28" s="19" t="s">
        <v>15</v>
      </c>
      <c r="S28" s="19" t="s">
        <v>10</v>
      </c>
      <c r="T28" s="181">
        <v>0.4</v>
      </c>
      <c r="U28" s="19" t="s">
        <v>20</v>
      </c>
      <c r="V28" s="19" t="s">
        <v>23</v>
      </c>
      <c r="W28" s="19" t="s">
        <v>27</v>
      </c>
      <c r="X28" s="203" t="s">
        <v>95</v>
      </c>
      <c r="Y28" s="174">
        <v>0.48</v>
      </c>
      <c r="Z28" s="260" t="s">
        <v>104</v>
      </c>
      <c r="AA28" s="174">
        <f t="shared" si="1"/>
        <v>0.4</v>
      </c>
      <c r="AB28" s="287" t="s">
        <v>102</v>
      </c>
      <c r="AC28" s="319" t="s">
        <v>32</v>
      </c>
      <c r="AD28" s="177" t="s">
        <v>493</v>
      </c>
      <c r="AE28" s="7" t="s">
        <v>321</v>
      </c>
      <c r="AF28" s="71" t="s">
        <v>583</v>
      </c>
      <c r="AG28" s="250" t="s">
        <v>229</v>
      </c>
      <c r="AH28" s="7"/>
      <c r="AI28" s="7"/>
      <c r="AJ28" s="7"/>
    </row>
    <row r="29" spans="1:36" ht="75.75" hidden="1" x14ac:dyDescent="0.3">
      <c r="A29" s="6">
        <v>18</v>
      </c>
      <c r="B29" s="6" t="s">
        <v>394</v>
      </c>
      <c r="C29" s="177" t="s">
        <v>331</v>
      </c>
      <c r="D29" s="83" t="s">
        <v>322</v>
      </c>
      <c r="E29" s="83" t="s">
        <v>323</v>
      </c>
      <c r="F29" s="83" t="s">
        <v>494</v>
      </c>
      <c r="G29" s="71" t="s">
        <v>81</v>
      </c>
      <c r="H29" s="7">
        <v>100</v>
      </c>
      <c r="I29" s="203" t="s">
        <v>202</v>
      </c>
      <c r="J29" s="8">
        <v>0.6</v>
      </c>
      <c r="K29" s="260" t="s">
        <v>174</v>
      </c>
      <c r="L29" s="174">
        <f t="shared" si="0"/>
        <v>0.2</v>
      </c>
      <c r="M29" s="261" t="s">
        <v>102</v>
      </c>
      <c r="N29" s="7">
        <v>5</v>
      </c>
      <c r="O29" s="127" t="s">
        <v>495</v>
      </c>
      <c r="P29" s="7" t="s">
        <v>29</v>
      </c>
      <c r="Q29" s="7" t="s">
        <v>29</v>
      </c>
      <c r="R29" s="19" t="s">
        <v>15</v>
      </c>
      <c r="S29" s="19" t="s">
        <v>10</v>
      </c>
      <c r="T29" s="294">
        <v>0.4</v>
      </c>
      <c r="U29" s="19" t="s">
        <v>20</v>
      </c>
      <c r="V29" s="19" t="s">
        <v>23</v>
      </c>
      <c r="W29" s="19" t="s">
        <v>27</v>
      </c>
      <c r="X29" s="203" t="s">
        <v>94</v>
      </c>
      <c r="Y29" s="174">
        <v>0.36</v>
      </c>
      <c r="Z29" s="260" t="s">
        <v>174</v>
      </c>
      <c r="AA29" s="174">
        <f t="shared" si="1"/>
        <v>0.2</v>
      </c>
      <c r="AB29" s="287" t="s">
        <v>103</v>
      </c>
      <c r="AC29" s="319" t="s">
        <v>32</v>
      </c>
      <c r="AD29" s="177" t="s">
        <v>324</v>
      </c>
      <c r="AE29" s="177" t="s">
        <v>325</v>
      </c>
      <c r="AF29" s="71" t="s">
        <v>583</v>
      </c>
      <c r="AG29" s="250" t="s">
        <v>229</v>
      </c>
      <c r="AH29" s="7"/>
      <c r="AI29" s="7"/>
      <c r="AJ29" s="7"/>
    </row>
    <row r="30" spans="1:36" ht="75.75" hidden="1" x14ac:dyDescent="0.3">
      <c r="A30" s="6">
        <v>19</v>
      </c>
      <c r="B30" s="6" t="s">
        <v>398</v>
      </c>
      <c r="C30" s="257" t="s">
        <v>298</v>
      </c>
      <c r="D30" s="257" t="s">
        <v>496</v>
      </c>
      <c r="E30" s="257" t="s">
        <v>326</v>
      </c>
      <c r="F30" s="257" t="s">
        <v>327</v>
      </c>
      <c r="G30" s="254" t="s">
        <v>81</v>
      </c>
      <c r="H30" s="259">
        <v>1500</v>
      </c>
      <c r="I30" s="266" t="s">
        <v>7</v>
      </c>
      <c r="J30" s="174">
        <f t="shared" ref="J30:J38" si="2">IF(I30="MUY BAJA",20%,IF(I30="BAJA",40%,IF(I30="MEDIA",60%,IF(I30="ALTA",80%,IF(I30="MUY ALTA",100%,IF(I30="",""))))))</f>
        <v>0.8</v>
      </c>
      <c r="K30" s="260" t="s">
        <v>174</v>
      </c>
      <c r="L30" s="174">
        <f t="shared" si="0"/>
        <v>0.2</v>
      </c>
      <c r="M30" s="261" t="s">
        <v>103</v>
      </c>
      <c r="N30" s="6">
        <v>1</v>
      </c>
      <c r="O30" s="16" t="s">
        <v>328</v>
      </c>
      <c r="P30" s="173" t="s">
        <v>29</v>
      </c>
      <c r="Q30" s="173" t="s">
        <v>29</v>
      </c>
      <c r="R30" s="19" t="s">
        <v>16</v>
      </c>
      <c r="S30" s="19" t="s">
        <v>10</v>
      </c>
      <c r="T30" s="174">
        <v>0.3</v>
      </c>
      <c r="U30" s="19" t="s">
        <v>20</v>
      </c>
      <c r="V30" s="19" t="s">
        <v>23</v>
      </c>
      <c r="W30" s="19" t="s">
        <v>27</v>
      </c>
      <c r="X30" s="203" t="s">
        <v>95</v>
      </c>
      <c r="Y30" s="269">
        <v>0.56000000000000005</v>
      </c>
      <c r="Z30" s="260" t="s">
        <v>174</v>
      </c>
      <c r="AA30" s="174">
        <f t="shared" si="1"/>
        <v>0.2</v>
      </c>
      <c r="AB30" s="287" t="s">
        <v>103</v>
      </c>
      <c r="AC30" s="319" t="s">
        <v>32</v>
      </c>
      <c r="AD30" s="16" t="s">
        <v>329</v>
      </c>
      <c r="AE30" s="126" t="s">
        <v>330</v>
      </c>
      <c r="AF30" s="71" t="s">
        <v>583</v>
      </c>
      <c r="AG30" s="250" t="s">
        <v>702</v>
      </c>
      <c r="AH30" s="444" t="s">
        <v>705</v>
      </c>
      <c r="AI30" s="444"/>
      <c r="AJ30" s="7"/>
    </row>
    <row r="31" spans="1:36" ht="75.75" hidden="1" x14ac:dyDescent="0.3">
      <c r="A31" s="6">
        <v>20</v>
      </c>
      <c r="B31" s="6" t="s">
        <v>399</v>
      </c>
      <c r="C31" s="16" t="s">
        <v>331</v>
      </c>
      <c r="D31" s="16" t="s">
        <v>332</v>
      </c>
      <c r="E31" s="16" t="s">
        <v>497</v>
      </c>
      <c r="F31" s="16" t="s">
        <v>498</v>
      </c>
      <c r="G31" s="71" t="s">
        <v>81</v>
      </c>
      <c r="H31" s="7">
        <v>2000</v>
      </c>
      <c r="I31" s="266" t="s">
        <v>7</v>
      </c>
      <c r="J31" s="174">
        <f t="shared" si="2"/>
        <v>0.8</v>
      </c>
      <c r="K31" s="260" t="s">
        <v>174</v>
      </c>
      <c r="L31" s="174">
        <f t="shared" si="0"/>
        <v>0.2</v>
      </c>
      <c r="M31" s="261" t="s">
        <v>103</v>
      </c>
      <c r="N31" s="6">
        <v>2</v>
      </c>
      <c r="O31" s="126" t="s">
        <v>499</v>
      </c>
      <c r="P31" s="6" t="s">
        <v>29</v>
      </c>
      <c r="Q31" s="6" t="s">
        <v>29</v>
      </c>
      <c r="R31" s="19" t="s">
        <v>17</v>
      </c>
      <c r="S31" s="19" t="s">
        <v>10</v>
      </c>
      <c r="T31" s="174">
        <v>0.4</v>
      </c>
      <c r="U31" s="19" t="s">
        <v>20</v>
      </c>
      <c r="V31" s="19" t="s">
        <v>23</v>
      </c>
      <c r="W31" s="19" t="s">
        <v>27</v>
      </c>
      <c r="X31" s="203" t="s">
        <v>95</v>
      </c>
      <c r="Y31" s="270">
        <v>0.48</v>
      </c>
      <c r="Z31" s="260" t="s">
        <v>174</v>
      </c>
      <c r="AA31" s="174">
        <f t="shared" si="1"/>
        <v>0.2</v>
      </c>
      <c r="AB31" s="287" t="s">
        <v>103</v>
      </c>
      <c r="AC31" s="319" t="s">
        <v>32</v>
      </c>
      <c r="AD31" s="16" t="s">
        <v>333</v>
      </c>
      <c r="AE31" s="71" t="s">
        <v>330</v>
      </c>
      <c r="AF31" s="71" t="s">
        <v>583</v>
      </c>
      <c r="AG31" s="250" t="s">
        <v>702</v>
      </c>
      <c r="AH31" s="445" t="s">
        <v>706</v>
      </c>
      <c r="AI31" s="445"/>
      <c r="AJ31" s="7"/>
    </row>
    <row r="32" spans="1:36" ht="165" hidden="1" x14ac:dyDescent="0.3">
      <c r="A32" s="6">
        <v>21</v>
      </c>
      <c r="B32" s="6" t="s">
        <v>370</v>
      </c>
      <c r="C32" s="7" t="s">
        <v>351</v>
      </c>
      <c r="D32" s="126" t="s">
        <v>352</v>
      </c>
      <c r="E32" s="16" t="s">
        <v>353</v>
      </c>
      <c r="F32" s="16" t="s">
        <v>500</v>
      </c>
      <c r="G32" s="71" t="s">
        <v>81</v>
      </c>
      <c r="H32" s="7">
        <f>(3*12)+2+5+12</f>
        <v>55</v>
      </c>
      <c r="I32" s="203" t="s">
        <v>202</v>
      </c>
      <c r="J32" s="174">
        <f t="shared" si="2"/>
        <v>0.6</v>
      </c>
      <c r="K32" s="260" t="s">
        <v>174</v>
      </c>
      <c r="L32" s="174">
        <f t="shared" si="0"/>
        <v>0.2</v>
      </c>
      <c r="M32" s="261" t="s">
        <v>103</v>
      </c>
      <c r="N32" s="6">
        <v>1</v>
      </c>
      <c r="O32" s="83" t="s">
        <v>354</v>
      </c>
      <c r="P32" s="71" t="s">
        <v>29</v>
      </c>
      <c r="Q32" s="6" t="s">
        <v>29</v>
      </c>
      <c r="R32" s="19" t="s">
        <v>15</v>
      </c>
      <c r="S32" s="19" t="s">
        <v>10</v>
      </c>
      <c r="T32" s="265">
        <v>0.4</v>
      </c>
      <c r="U32" s="19" t="s">
        <v>20</v>
      </c>
      <c r="V32" s="19" t="s">
        <v>23</v>
      </c>
      <c r="W32" s="19" t="s">
        <v>27</v>
      </c>
      <c r="X32" s="203" t="s">
        <v>94</v>
      </c>
      <c r="Y32" s="174">
        <v>0.36</v>
      </c>
      <c r="Z32" s="260" t="s">
        <v>174</v>
      </c>
      <c r="AA32" s="174">
        <f t="shared" si="1"/>
        <v>0.2</v>
      </c>
      <c r="AB32" s="293" t="s">
        <v>103</v>
      </c>
      <c r="AC32" s="319" t="s">
        <v>32</v>
      </c>
      <c r="AD32" s="16" t="s">
        <v>501</v>
      </c>
      <c r="AE32" s="7" t="s">
        <v>355</v>
      </c>
      <c r="AF32" s="71" t="s">
        <v>583</v>
      </c>
      <c r="AG32" s="250" t="s">
        <v>702</v>
      </c>
      <c r="AH32" s="177" t="s">
        <v>698</v>
      </c>
      <c r="AI32" s="177"/>
      <c r="AJ32" s="7"/>
    </row>
    <row r="33" spans="1:36" ht="198" x14ac:dyDescent="0.3">
      <c r="A33" s="6">
        <v>22</v>
      </c>
      <c r="B33" s="6" t="s">
        <v>371</v>
      </c>
      <c r="C33" s="16" t="s">
        <v>484</v>
      </c>
      <c r="D33" s="16" t="s">
        <v>356</v>
      </c>
      <c r="E33" s="16" t="s">
        <v>357</v>
      </c>
      <c r="F33" s="16" t="s">
        <v>502</v>
      </c>
      <c r="G33" s="71" t="s">
        <v>277</v>
      </c>
      <c r="H33" s="7">
        <v>15</v>
      </c>
      <c r="I33" s="203" t="s">
        <v>95</v>
      </c>
      <c r="J33" s="174">
        <f t="shared" si="2"/>
        <v>0.4</v>
      </c>
      <c r="K33" s="260" t="s">
        <v>8</v>
      </c>
      <c r="L33" s="174">
        <f t="shared" si="0"/>
        <v>0.8</v>
      </c>
      <c r="M33" s="261" t="s">
        <v>101</v>
      </c>
      <c r="N33" s="6">
        <v>2</v>
      </c>
      <c r="O33" s="126" t="s">
        <v>358</v>
      </c>
      <c r="P33" s="6" t="s">
        <v>29</v>
      </c>
      <c r="Q33" s="6" t="s">
        <v>29</v>
      </c>
      <c r="R33" s="19" t="s">
        <v>15</v>
      </c>
      <c r="S33" s="19" t="s">
        <v>10</v>
      </c>
      <c r="T33" s="265">
        <v>0.4</v>
      </c>
      <c r="U33" s="19" t="s">
        <v>20</v>
      </c>
      <c r="V33" s="19" t="s">
        <v>23</v>
      </c>
      <c r="W33" s="19" t="s">
        <v>26</v>
      </c>
      <c r="X33" s="203" t="s">
        <v>94</v>
      </c>
      <c r="Y33" s="174">
        <v>0.24</v>
      </c>
      <c r="Z33" s="260" t="s">
        <v>8</v>
      </c>
      <c r="AA33" s="174">
        <f t="shared" si="1"/>
        <v>0.8</v>
      </c>
      <c r="AB33" s="293" t="s">
        <v>101</v>
      </c>
      <c r="AC33" s="319" t="s">
        <v>32</v>
      </c>
      <c r="AD33" s="16" t="s">
        <v>359</v>
      </c>
      <c r="AE33" s="7" t="s">
        <v>355</v>
      </c>
      <c r="AF33" s="71" t="s">
        <v>583</v>
      </c>
      <c r="AG33" s="192" t="s">
        <v>694</v>
      </c>
      <c r="AH33" s="177" t="s">
        <v>699</v>
      </c>
      <c r="AI33" s="177" t="s">
        <v>730</v>
      </c>
      <c r="AJ33" s="7"/>
    </row>
    <row r="34" spans="1:36" ht="115.5" hidden="1" x14ac:dyDescent="0.3">
      <c r="A34" s="6">
        <v>23</v>
      </c>
      <c r="B34" s="6" t="s">
        <v>372</v>
      </c>
      <c r="C34" s="16" t="s">
        <v>474</v>
      </c>
      <c r="D34" s="16" t="s">
        <v>360</v>
      </c>
      <c r="E34" s="16" t="s">
        <v>361</v>
      </c>
      <c r="F34" s="16" t="s">
        <v>362</v>
      </c>
      <c r="G34" s="71" t="s">
        <v>81</v>
      </c>
      <c r="H34" s="7">
        <f>2+1+12+1</f>
        <v>16</v>
      </c>
      <c r="I34" s="203" t="s">
        <v>95</v>
      </c>
      <c r="J34" s="174">
        <f t="shared" si="2"/>
        <v>0.4</v>
      </c>
      <c r="K34" s="260" t="s">
        <v>104</v>
      </c>
      <c r="L34" s="174">
        <f t="shared" si="0"/>
        <v>0.4</v>
      </c>
      <c r="M34" s="261" t="s">
        <v>103</v>
      </c>
      <c r="N34" s="6">
        <v>3</v>
      </c>
      <c r="O34" s="126" t="s">
        <v>363</v>
      </c>
      <c r="P34" s="6" t="s">
        <v>29</v>
      </c>
      <c r="Q34" s="6" t="s">
        <v>29</v>
      </c>
      <c r="R34" s="19" t="s">
        <v>15</v>
      </c>
      <c r="S34" s="19" t="s">
        <v>10</v>
      </c>
      <c r="T34" s="265">
        <v>0.4</v>
      </c>
      <c r="U34" s="19" t="s">
        <v>20</v>
      </c>
      <c r="V34" s="19" t="s">
        <v>23</v>
      </c>
      <c r="W34" s="19" t="s">
        <v>26</v>
      </c>
      <c r="X34" s="203" t="s">
        <v>94</v>
      </c>
      <c r="Y34" s="181">
        <v>0.36</v>
      </c>
      <c r="Z34" s="260" t="s">
        <v>104</v>
      </c>
      <c r="AA34" s="174">
        <f t="shared" si="1"/>
        <v>0.4</v>
      </c>
      <c r="AB34" s="293" t="s">
        <v>103</v>
      </c>
      <c r="AC34" s="319" t="s">
        <v>32</v>
      </c>
      <c r="AD34" s="177" t="s">
        <v>364</v>
      </c>
      <c r="AE34" s="7" t="s">
        <v>365</v>
      </c>
      <c r="AF34" s="71" t="s">
        <v>583</v>
      </c>
      <c r="AG34" s="250" t="s">
        <v>703</v>
      </c>
      <c r="AH34" s="177" t="s">
        <v>700</v>
      </c>
      <c r="AI34" s="177"/>
      <c r="AJ34" s="7"/>
    </row>
    <row r="35" spans="1:36" ht="115.5" x14ac:dyDescent="0.3">
      <c r="A35" s="6">
        <v>24</v>
      </c>
      <c r="B35" s="6" t="s">
        <v>373</v>
      </c>
      <c r="C35" s="16" t="s">
        <v>484</v>
      </c>
      <c r="D35" s="16" t="s">
        <v>366</v>
      </c>
      <c r="E35" s="16" t="s">
        <v>367</v>
      </c>
      <c r="F35" s="16" t="s">
        <v>503</v>
      </c>
      <c r="G35" s="286" t="s">
        <v>277</v>
      </c>
      <c r="H35" s="123">
        <f>(365-52)*5</f>
        <v>1565</v>
      </c>
      <c r="I35" s="203" t="s">
        <v>7</v>
      </c>
      <c r="J35" s="174">
        <f t="shared" si="2"/>
        <v>0.8</v>
      </c>
      <c r="K35" s="260" t="s">
        <v>8</v>
      </c>
      <c r="L35" s="174">
        <f t="shared" si="0"/>
        <v>0.8</v>
      </c>
      <c r="M35" s="261" t="s">
        <v>101</v>
      </c>
      <c r="N35" s="7">
        <v>4</v>
      </c>
      <c r="O35" s="127" t="s">
        <v>368</v>
      </c>
      <c r="P35" s="285" t="s">
        <v>29</v>
      </c>
      <c r="Q35" s="7" t="s">
        <v>29</v>
      </c>
      <c r="R35" s="19" t="s">
        <v>15</v>
      </c>
      <c r="S35" s="19" t="s">
        <v>10</v>
      </c>
      <c r="T35" s="265">
        <v>0.4</v>
      </c>
      <c r="U35" s="19" t="s">
        <v>20</v>
      </c>
      <c r="V35" s="19" t="s">
        <v>23</v>
      </c>
      <c r="W35" s="19" t="s">
        <v>27</v>
      </c>
      <c r="X35" s="203" t="s">
        <v>94</v>
      </c>
      <c r="Y35" s="174">
        <v>0.36</v>
      </c>
      <c r="Z35" s="260" t="s">
        <v>8</v>
      </c>
      <c r="AA35" s="174">
        <f t="shared" si="1"/>
        <v>0.8</v>
      </c>
      <c r="AB35" s="293" t="s">
        <v>101</v>
      </c>
      <c r="AC35" s="319" t="s">
        <v>32</v>
      </c>
      <c r="AD35" s="177" t="s">
        <v>504</v>
      </c>
      <c r="AE35" s="7" t="s">
        <v>369</v>
      </c>
      <c r="AF35" s="71" t="s">
        <v>583</v>
      </c>
      <c r="AG35" s="192" t="s">
        <v>694</v>
      </c>
      <c r="AH35" s="177" t="s">
        <v>701</v>
      </c>
      <c r="AI35" s="177" t="s">
        <v>731</v>
      </c>
      <c r="AJ35" s="7"/>
    </row>
    <row r="36" spans="1:36" ht="75.75" hidden="1" x14ac:dyDescent="0.3">
      <c r="A36" s="6">
        <v>25</v>
      </c>
      <c r="B36" s="6" t="s">
        <v>383</v>
      </c>
      <c r="C36" s="16" t="s">
        <v>374</v>
      </c>
      <c r="D36" s="126" t="s">
        <v>505</v>
      </c>
      <c r="E36" s="16" t="s">
        <v>375</v>
      </c>
      <c r="F36" s="16" t="s">
        <v>376</v>
      </c>
      <c r="G36" s="71" t="s">
        <v>81</v>
      </c>
      <c r="H36" s="7">
        <v>16</v>
      </c>
      <c r="I36" s="203" t="s">
        <v>95</v>
      </c>
      <c r="J36" s="174">
        <f t="shared" si="2"/>
        <v>0.4</v>
      </c>
      <c r="K36" s="260" t="s">
        <v>174</v>
      </c>
      <c r="L36" s="174">
        <f t="shared" si="0"/>
        <v>0.2</v>
      </c>
      <c r="M36" s="261" t="s">
        <v>103</v>
      </c>
      <c r="N36" s="6">
        <v>1</v>
      </c>
      <c r="O36" s="16" t="s">
        <v>377</v>
      </c>
      <c r="P36" s="71" t="s">
        <v>29</v>
      </c>
      <c r="Q36" s="6" t="s">
        <v>29</v>
      </c>
      <c r="R36" s="19" t="s">
        <v>15</v>
      </c>
      <c r="S36" s="19" t="s">
        <v>10</v>
      </c>
      <c r="T36" s="265">
        <v>0.4</v>
      </c>
      <c r="U36" s="19" t="s">
        <v>21</v>
      </c>
      <c r="V36" s="19" t="s">
        <v>24</v>
      </c>
      <c r="W36" s="19" t="s">
        <v>27</v>
      </c>
      <c r="X36" s="203" t="s">
        <v>94</v>
      </c>
      <c r="Y36" s="174">
        <v>0.24</v>
      </c>
      <c r="Z36" s="260" t="s">
        <v>174</v>
      </c>
      <c r="AA36" s="174">
        <f t="shared" si="1"/>
        <v>0.2</v>
      </c>
      <c r="AB36" s="293" t="s">
        <v>103</v>
      </c>
      <c r="AC36" s="319" t="s">
        <v>32</v>
      </c>
      <c r="AD36" s="16" t="s">
        <v>378</v>
      </c>
      <c r="AE36" s="7" t="s">
        <v>506</v>
      </c>
      <c r="AF36" s="71" t="s">
        <v>583</v>
      </c>
      <c r="AG36" s="250" t="s">
        <v>702</v>
      </c>
      <c r="AH36" s="304" t="s">
        <v>704</v>
      </c>
      <c r="AI36" s="304"/>
      <c r="AJ36" s="7"/>
    </row>
    <row r="37" spans="1:36" ht="148.5" x14ac:dyDescent="0.3">
      <c r="A37" s="6">
        <v>26</v>
      </c>
      <c r="B37" s="6" t="s">
        <v>384</v>
      </c>
      <c r="C37" s="16" t="s">
        <v>507</v>
      </c>
      <c r="D37" s="16" t="s">
        <v>508</v>
      </c>
      <c r="E37" s="16" t="s">
        <v>379</v>
      </c>
      <c r="F37" s="16" t="s">
        <v>380</v>
      </c>
      <c r="G37" s="71" t="s">
        <v>277</v>
      </c>
      <c r="H37" s="7">
        <v>60</v>
      </c>
      <c r="I37" s="203" t="s">
        <v>202</v>
      </c>
      <c r="J37" s="174">
        <f t="shared" si="2"/>
        <v>0.6</v>
      </c>
      <c r="K37" s="260" t="s">
        <v>8</v>
      </c>
      <c r="L37" s="174">
        <f t="shared" si="0"/>
        <v>0.8</v>
      </c>
      <c r="M37" s="261" t="s">
        <v>101</v>
      </c>
      <c r="N37" s="6">
        <v>3</v>
      </c>
      <c r="O37" s="126" t="s">
        <v>381</v>
      </c>
      <c r="P37" s="6" t="s">
        <v>29</v>
      </c>
      <c r="Q37" s="6" t="s">
        <v>29</v>
      </c>
      <c r="R37" s="19" t="s">
        <v>15</v>
      </c>
      <c r="S37" s="19" t="s">
        <v>10</v>
      </c>
      <c r="T37" s="265">
        <v>0.4</v>
      </c>
      <c r="U37" s="19" t="s">
        <v>20</v>
      </c>
      <c r="V37" s="19" t="s">
        <v>23</v>
      </c>
      <c r="W37" s="19" t="s">
        <v>26</v>
      </c>
      <c r="X37" s="203" t="s">
        <v>94</v>
      </c>
      <c r="Y37" s="181">
        <v>0.36</v>
      </c>
      <c r="Z37" s="260" t="s">
        <v>8</v>
      </c>
      <c r="AA37" s="174">
        <f t="shared" si="1"/>
        <v>0.8</v>
      </c>
      <c r="AB37" s="293" t="s">
        <v>101</v>
      </c>
      <c r="AC37" s="319" t="s">
        <v>32</v>
      </c>
      <c r="AD37" s="177" t="s">
        <v>382</v>
      </c>
      <c r="AE37" s="7" t="s">
        <v>365</v>
      </c>
      <c r="AF37" s="71" t="s">
        <v>583</v>
      </c>
      <c r="AG37" s="192" t="s">
        <v>694</v>
      </c>
      <c r="AH37" s="304" t="s">
        <v>732</v>
      </c>
      <c r="AI37" s="304" t="s">
        <v>733</v>
      </c>
      <c r="AJ37" s="7"/>
    </row>
    <row r="38" spans="1:36" ht="65.25" hidden="1" customHeight="1" x14ac:dyDescent="0.3">
      <c r="A38" s="508">
        <v>27</v>
      </c>
      <c r="B38" s="508" t="s">
        <v>385</v>
      </c>
      <c r="C38" s="524" t="s">
        <v>374</v>
      </c>
      <c r="D38" s="524" t="s">
        <v>386</v>
      </c>
      <c r="E38" s="524" t="s">
        <v>387</v>
      </c>
      <c r="F38" s="524" t="s">
        <v>509</v>
      </c>
      <c r="G38" s="505" t="s">
        <v>81</v>
      </c>
      <c r="H38" s="531">
        <v>600</v>
      </c>
      <c r="I38" s="512" t="s">
        <v>7</v>
      </c>
      <c r="J38" s="516">
        <f t="shared" si="2"/>
        <v>0.8</v>
      </c>
      <c r="K38" s="536" t="s">
        <v>102</v>
      </c>
      <c r="L38" s="516">
        <f>IF(K38="LEVE",20%,IF(K38="MENOR",40%,IF(K38="MODERADO",60%,IF(K38="MAYOR",80%,IF(K38="CATASTROFICO",100%,IF(I38="",""))))))</f>
        <v>0.6</v>
      </c>
      <c r="M38" s="510" t="s">
        <v>101</v>
      </c>
      <c r="N38" s="6">
        <v>1</v>
      </c>
      <c r="O38" s="126" t="s">
        <v>388</v>
      </c>
      <c r="P38" s="6" t="s">
        <v>29</v>
      </c>
      <c r="Q38" s="6" t="s">
        <v>29</v>
      </c>
      <c r="R38" s="19" t="s">
        <v>15</v>
      </c>
      <c r="S38" s="19" t="s">
        <v>10</v>
      </c>
      <c r="T38" s="265">
        <v>0.4</v>
      </c>
      <c r="U38" s="19" t="s">
        <v>20</v>
      </c>
      <c r="V38" s="19" t="s">
        <v>23</v>
      </c>
      <c r="W38" s="19" t="s">
        <v>26</v>
      </c>
      <c r="X38" s="512" t="s">
        <v>95</v>
      </c>
      <c r="Y38" s="174">
        <v>0.48</v>
      </c>
      <c r="Z38" s="536" t="s">
        <v>102</v>
      </c>
      <c r="AA38" s="516">
        <f t="shared" si="1"/>
        <v>0.6</v>
      </c>
      <c r="AB38" s="510" t="s">
        <v>101</v>
      </c>
      <c r="AC38" s="253" t="s">
        <v>32</v>
      </c>
      <c r="AD38" s="126" t="s">
        <v>389</v>
      </c>
      <c r="AE38" s="126" t="s">
        <v>510</v>
      </c>
      <c r="AF38" s="71" t="s">
        <v>583</v>
      </c>
      <c r="AG38" s="250" t="s">
        <v>229</v>
      </c>
      <c r="AH38" s="7"/>
      <c r="AI38" s="7"/>
      <c r="AJ38" s="7"/>
    </row>
    <row r="39" spans="1:36" ht="81" hidden="1" customHeight="1" x14ac:dyDescent="0.3">
      <c r="A39" s="509"/>
      <c r="B39" s="509"/>
      <c r="C39" s="525"/>
      <c r="D39" s="525"/>
      <c r="E39" s="525"/>
      <c r="F39" s="525"/>
      <c r="G39" s="507"/>
      <c r="H39" s="538"/>
      <c r="I39" s="513"/>
      <c r="J39" s="517"/>
      <c r="K39" s="537"/>
      <c r="L39" s="517"/>
      <c r="M39" s="511"/>
      <c r="N39" s="6">
        <v>2</v>
      </c>
      <c r="O39" s="126" t="s">
        <v>511</v>
      </c>
      <c r="P39" s="6" t="s">
        <v>29</v>
      </c>
      <c r="Q39" s="6" t="s">
        <v>29</v>
      </c>
      <c r="R39" s="19" t="s">
        <v>15</v>
      </c>
      <c r="S39" s="19" t="s">
        <v>10</v>
      </c>
      <c r="T39" s="265">
        <v>0.3</v>
      </c>
      <c r="U39" s="19" t="s">
        <v>20</v>
      </c>
      <c r="V39" s="19" t="s">
        <v>23</v>
      </c>
      <c r="W39" s="19" t="s">
        <v>26</v>
      </c>
      <c r="X39" s="513"/>
      <c r="Y39" s="174">
        <v>0.48</v>
      </c>
      <c r="Z39" s="537"/>
      <c r="AA39" s="517"/>
      <c r="AB39" s="511"/>
      <c r="AC39" s="253" t="s">
        <v>32</v>
      </c>
      <c r="AD39" s="126" t="s">
        <v>512</v>
      </c>
      <c r="AE39" s="126" t="s">
        <v>513</v>
      </c>
      <c r="AF39" s="71" t="s">
        <v>583</v>
      </c>
      <c r="AG39" s="250" t="s">
        <v>229</v>
      </c>
      <c r="AH39" s="7"/>
      <c r="AI39" s="7"/>
      <c r="AJ39" s="7"/>
    </row>
    <row r="40" spans="1:36" ht="81" hidden="1" customHeight="1" x14ac:dyDescent="0.3">
      <c r="A40" s="321">
        <v>28</v>
      </c>
      <c r="B40" s="321" t="s">
        <v>585</v>
      </c>
      <c r="C40" s="16" t="s">
        <v>374</v>
      </c>
      <c r="D40" s="16" t="s">
        <v>588</v>
      </c>
      <c r="E40" s="16" t="s">
        <v>589</v>
      </c>
      <c r="F40" s="16" t="s">
        <v>590</v>
      </c>
      <c r="G40" s="286" t="s">
        <v>81</v>
      </c>
      <c r="H40" s="123">
        <v>12</v>
      </c>
      <c r="I40" s="203" t="s">
        <v>95</v>
      </c>
      <c r="J40" s="174">
        <f t="shared" ref="J40:J47" si="3">IF(I40="MUY BAJA",20%,IF(I40="BAJA",40%,IF(I40="MEDIA",60%,IF(I40="ALTA",80%,IF(I40="MUY ALTA",100%,IF(I40="",""))))))</f>
        <v>0.4</v>
      </c>
      <c r="K40" s="260" t="s">
        <v>104</v>
      </c>
      <c r="L40" s="174">
        <f>IF(K40="LEVE",20%,IF(K40="MENOR",40%,IF(K40="MODERADO",60%,IF(K40="MAYOR",80%,IF(K40="CATASTROFICO",100%,IF(I40="",""))))))</f>
        <v>0.4</v>
      </c>
      <c r="M40" s="322" t="s">
        <v>103</v>
      </c>
      <c r="N40" s="6">
        <v>3</v>
      </c>
      <c r="O40" s="127" t="s">
        <v>591</v>
      </c>
      <c r="P40" s="285" t="s">
        <v>29</v>
      </c>
      <c r="Q40" s="7" t="s">
        <v>29</v>
      </c>
      <c r="R40" s="19" t="s">
        <v>16</v>
      </c>
      <c r="S40" s="19" t="s">
        <v>10</v>
      </c>
      <c r="T40" s="265">
        <v>0.3</v>
      </c>
      <c r="U40" s="19" t="s">
        <v>20</v>
      </c>
      <c r="V40" s="19" t="s">
        <v>23</v>
      </c>
      <c r="W40" s="19" t="s">
        <v>27</v>
      </c>
      <c r="X40" s="203" t="s">
        <v>94</v>
      </c>
      <c r="Y40" s="174">
        <v>0.48</v>
      </c>
      <c r="Z40" s="260" t="s">
        <v>104</v>
      </c>
      <c r="AA40" s="174">
        <f>IF(Z40="LEVE",20%,IF(Z40="MENOR",40%,IF(Z40="MODERADO",60%,IF(Z40="MAYOR",80%,IF(Z40="CATASTROFICO",100%,IF(Z40="",""))))))</f>
        <v>0.4</v>
      </c>
      <c r="AB40" s="322" t="s">
        <v>103</v>
      </c>
      <c r="AC40" s="319" t="s">
        <v>32</v>
      </c>
      <c r="AD40" s="16" t="s">
        <v>592</v>
      </c>
      <c r="AE40" s="126" t="s">
        <v>593</v>
      </c>
      <c r="AF40" s="71" t="s">
        <v>583</v>
      </c>
      <c r="AG40" s="250" t="s">
        <v>229</v>
      </c>
      <c r="AH40" s="7"/>
      <c r="AI40" s="7"/>
      <c r="AJ40" s="7"/>
    </row>
    <row r="41" spans="1:36" ht="81" hidden="1" customHeight="1" x14ac:dyDescent="0.3">
      <c r="A41" s="321">
        <v>29</v>
      </c>
      <c r="B41" s="321" t="s">
        <v>586</v>
      </c>
      <c r="C41" s="16" t="s">
        <v>374</v>
      </c>
      <c r="D41" s="83" t="s">
        <v>594</v>
      </c>
      <c r="E41" s="83" t="s">
        <v>595</v>
      </c>
      <c r="F41" s="83" t="s">
        <v>596</v>
      </c>
      <c r="G41" s="286" t="s">
        <v>81</v>
      </c>
      <c r="H41" s="123">
        <v>2</v>
      </c>
      <c r="I41" s="203" t="s">
        <v>94</v>
      </c>
      <c r="J41" s="174">
        <f t="shared" si="3"/>
        <v>0.2</v>
      </c>
      <c r="K41" s="260" t="s">
        <v>104</v>
      </c>
      <c r="L41" s="174">
        <f>IF(K41="LEVE",20%,IF(K41="MENOR",40%,IF(K41="MODERADO",60%,IF(K41="MAYOR",80%,IF(K41="CATASTROFICO",100%,IF(I41="",""))))))</f>
        <v>0.4</v>
      </c>
      <c r="M41" s="322" t="s">
        <v>103</v>
      </c>
      <c r="N41" s="6">
        <v>4</v>
      </c>
      <c r="O41" s="127" t="s">
        <v>597</v>
      </c>
      <c r="P41" s="7" t="s">
        <v>29</v>
      </c>
      <c r="Q41" s="7" t="s">
        <v>29</v>
      </c>
      <c r="R41" s="19" t="s">
        <v>15</v>
      </c>
      <c r="S41" s="19" t="s">
        <v>10</v>
      </c>
      <c r="T41" s="265">
        <v>0.4</v>
      </c>
      <c r="U41" s="19" t="s">
        <v>20</v>
      </c>
      <c r="V41" s="19" t="s">
        <v>23</v>
      </c>
      <c r="W41" s="19" t="s">
        <v>26</v>
      </c>
      <c r="X41" s="203" t="s">
        <v>94</v>
      </c>
      <c r="Y41" s="174">
        <v>0.28000000000000003</v>
      </c>
      <c r="Z41" s="260" t="s">
        <v>104</v>
      </c>
      <c r="AA41" s="174">
        <f>IF(Z41="LEVE",20%,IF(Z41="MENOR",40%,IF(Z41="MODERADO",60%,IF(Z41="MAYOR",80%,IF(Z41="CATASTROFICO",100%,IF(Z41="",""))))))</f>
        <v>0.4</v>
      </c>
      <c r="AB41" s="322" t="s">
        <v>103</v>
      </c>
      <c r="AC41" s="319" t="s">
        <v>32</v>
      </c>
      <c r="AD41" s="16" t="s">
        <v>598</v>
      </c>
      <c r="AE41" s="126" t="s">
        <v>599</v>
      </c>
      <c r="AF41" s="71" t="s">
        <v>583</v>
      </c>
      <c r="AG41" s="250" t="s">
        <v>229</v>
      </c>
      <c r="AH41" s="7"/>
      <c r="AI41" s="7"/>
      <c r="AJ41" s="7"/>
    </row>
    <row r="42" spans="1:36" ht="81" hidden="1" customHeight="1" x14ac:dyDescent="0.3">
      <c r="A42" s="321">
        <v>30</v>
      </c>
      <c r="B42" s="321" t="s">
        <v>587</v>
      </c>
      <c r="C42" s="16" t="s">
        <v>298</v>
      </c>
      <c r="D42" s="83" t="s">
        <v>600</v>
      </c>
      <c r="E42" s="16" t="s">
        <v>601</v>
      </c>
      <c r="F42" s="122" t="s">
        <v>602</v>
      </c>
      <c r="G42" s="286" t="s">
        <v>81</v>
      </c>
      <c r="H42" s="123">
        <f>2*12</f>
        <v>24</v>
      </c>
      <c r="I42" s="203" t="s">
        <v>95</v>
      </c>
      <c r="J42" s="174">
        <f t="shared" si="3"/>
        <v>0.4</v>
      </c>
      <c r="K42" s="260" t="s">
        <v>174</v>
      </c>
      <c r="L42" s="174">
        <f>IF(K42="LEVE",20%,IF(K42="MENOR",40%,IF(K42="MODERADO",60%,IF(K42="MAYOR",80%,IF(K42="CATASTROFICO",100%,IF(I42="",""))))))</f>
        <v>0.2</v>
      </c>
      <c r="M42" s="322" t="s">
        <v>103</v>
      </c>
      <c r="N42" s="6">
        <v>5</v>
      </c>
      <c r="O42" s="127" t="s">
        <v>603</v>
      </c>
      <c r="P42" s="7" t="s">
        <v>29</v>
      </c>
      <c r="Q42" s="7" t="s">
        <v>29</v>
      </c>
      <c r="R42" s="19" t="s">
        <v>16</v>
      </c>
      <c r="S42" s="19" t="s">
        <v>10</v>
      </c>
      <c r="T42" s="323">
        <v>0.3</v>
      </c>
      <c r="U42" s="19" t="s">
        <v>20</v>
      </c>
      <c r="V42" s="19" t="s">
        <v>23</v>
      </c>
      <c r="W42" s="19" t="s">
        <v>26</v>
      </c>
      <c r="X42" s="203" t="s">
        <v>94</v>
      </c>
      <c r="Y42" s="294">
        <v>0.12</v>
      </c>
      <c r="Z42" s="260" t="s">
        <v>174</v>
      </c>
      <c r="AA42" s="174">
        <f>IF(Z42="LEVE",20%,IF(Z42="MENOR",40%,IF(Z42="MODERADO",60%,IF(Z42="MAYOR",80%,IF(Z42="CATASTROFICO",100%,IF(Z42="",""))))))</f>
        <v>0.2</v>
      </c>
      <c r="AB42" s="322" t="s">
        <v>103</v>
      </c>
      <c r="AC42" s="319" t="s">
        <v>32</v>
      </c>
      <c r="AD42" s="7" t="s">
        <v>604</v>
      </c>
      <c r="AE42" s="126" t="s">
        <v>605</v>
      </c>
      <c r="AF42" s="71" t="s">
        <v>583</v>
      </c>
      <c r="AG42" s="250" t="s">
        <v>229</v>
      </c>
      <c r="AH42" s="7"/>
      <c r="AI42" s="7"/>
      <c r="AJ42" s="7"/>
    </row>
    <row r="43" spans="1:36" ht="330.75" hidden="1" customHeight="1" x14ac:dyDescent="0.3">
      <c r="A43" s="6">
        <v>31</v>
      </c>
      <c r="B43" s="6" t="s">
        <v>400</v>
      </c>
      <c r="C43" s="289" t="s">
        <v>514</v>
      </c>
      <c r="D43" s="290" t="s">
        <v>404</v>
      </c>
      <c r="E43" s="297" t="s">
        <v>515</v>
      </c>
      <c r="F43" s="290" t="s">
        <v>516</v>
      </c>
      <c r="G43" s="288" t="s">
        <v>81</v>
      </c>
      <c r="H43" s="291">
        <v>8</v>
      </c>
      <c r="I43" s="203" t="s">
        <v>95</v>
      </c>
      <c r="J43" s="292">
        <f t="shared" si="3"/>
        <v>0.4</v>
      </c>
      <c r="K43" s="260" t="s">
        <v>8</v>
      </c>
      <c r="L43" s="174">
        <f>IF(K43="LEVE",20%,IF(K43="MENOR",40%,IF(K43="MODERADO",60%,IF(K43="MAYOR",80%,IF(K43="CATASTRÓFICO",100%,IF(I43="",""))))))</f>
        <v>0.8</v>
      </c>
      <c r="M43" s="293" t="s">
        <v>101</v>
      </c>
      <c r="N43" s="6">
        <v>1</v>
      </c>
      <c r="O43" s="16" t="s">
        <v>405</v>
      </c>
      <c r="P43" s="173" t="s">
        <v>29</v>
      </c>
      <c r="Q43" s="173" t="s">
        <v>29</v>
      </c>
      <c r="R43" s="19" t="s">
        <v>15</v>
      </c>
      <c r="S43" s="19" t="s">
        <v>10</v>
      </c>
      <c r="T43" s="174">
        <v>0.4</v>
      </c>
      <c r="U43" s="19" t="s">
        <v>20</v>
      </c>
      <c r="V43" s="19" t="s">
        <v>23</v>
      </c>
      <c r="W43" s="19" t="s">
        <v>27</v>
      </c>
      <c r="X43" s="203" t="s">
        <v>95</v>
      </c>
      <c r="Y43" s="174">
        <v>0.28000000000000003</v>
      </c>
      <c r="Z43" s="260" t="s">
        <v>8</v>
      </c>
      <c r="AA43" s="174">
        <f t="shared" si="1"/>
        <v>0.8</v>
      </c>
      <c r="AB43" s="293" t="s">
        <v>101</v>
      </c>
      <c r="AC43" s="253" t="s">
        <v>32</v>
      </c>
      <c r="AD43" s="177" t="s">
        <v>517</v>
      </c>
      <c r="AE43" s="127" t="s">
        <v>518</v>
      </c>
      <c r="AF43" s="71" t="s">
        <v>583</v>
      </c>
      <c r="AG43" s="192" t="s">
        <v>693</v>
      </c>
      <c r="AH43" s="447" t="s">
        <v>713</v>
      </c>
      <c r="AI43" s="447"/>
      <c r="AJ43" s="7"/>
    </row>
    <row r="44" spans="1:36" ht="78" hidden="1" customHeight="1" x14ac:dyDescent="0.3">
      <c r="A44" s="6">
        <v>32</v>
      </c>
      <c r="B44" s="6" t="s">
        <v>401</v>
      </c>
      <c r="C44" s="326" t="s">
        <v>514</v>
      </c>
      <c r="D44" s="263" t="s">
        <v>519</v>
      </c>
      <c r="E44" s="263" t="s">
        <v>520</v>
      </c>
      <c r="F44" s="263" t="s">
        <v>521</v>
      </c>
      <c r="G44" s="71" t="s">
        <v>81</v>
      </c>
      <c r="H44" s="7">
        <f>5*12</f>
        <v>60</v>
      </c>
      <c r="I44" s="203" t="s">
        <v>202</v>
      </c>
      <c r="J44" s="292">
        <f t="shared" si="3"/>
        <v>0.6</v>
      </c>
      <c r="K44" s="260" t="s">
        <v>174</v>
      </c>
      <c r="L44" s="174">
        <f>IF(K44="LEVE",20%,IF(K44="MENOR",40%,IF(K44="MODERADO",60%,IF(K44="MAYOR",80%,IF(K44="CATASTRÓFICO",100%,IF(I44="",""))))))</f>
        <v>0.2</v>
      </c>
      <c r="M44" s="293" t="s">
        <v>103</v>
      </c>
      <c r="N44" s="6">
        <v>2</v>
      </c>
      <c r="O44" s="126" t="s">
        <v>406</v>
      </c>
      <c r="P44" s="6" t="s">
        <v>29</v>
      </c>
      <c r="Q44" s="6" t="s">
        <v>29</v>
      </c>
      <c r="R44" s="19" t="s">
        <v>17</v>
      </c>
      <c r="S44" s="19" t="s">
        <v>10</v>
      </c>
      <c r="T44" s="174">
        <v>0.3</v>
      </c>
      <c r="U44" s="19" t="s">
        <v>20</v>
      </c>
      <c r="V44" s="19" t="s">
        <v>23</v>
      </c>
      <c r="W44" s="19" t="s">
        <v>27</v>
      </c>
      <c r="X44" s="203" t="s">
        <v>202</v>
      </c>
      <c r="Y44" s="174">
        <v>0.36</v>
      </c>
      <c r="Z44" s="260" t="s">
        <v>174</v>
      </c>
      <c r="AA44" s="174">
        <f t="shared" si="1"/>
        <v>0.2</v>
      </c>
      <c r="AB44" s="293" t="s">
        <v>103</v>
      </c>
      <c r="AC44" s="253" t="s">
        <v>32</v>
      </c>
      <c r="AD44" s="177" t="s">
        <v>522</v>
      </c>
      <c r="AE44" s="7" t="s">
        <v>407</v>
      </c>
      <c r="AF44" s="71" t="s">
        <v>583</v>
      </c>
      <c r="AG44" s="192" t="s">
        <v>693</v>
      </c>
      <c r="AH44" s="448" t="s">
        <v>714</v>
      </c>
      <c r="AI44" s="451"/>
      <c r="AJ44" s="7"/>
    </row>
    <row r="45" spans="1:36" ht="120" hidden="1" customHeight="1" x14ac:dyDescent="0.3">
      <c r="A45" s="271">
        <v>33</v>
      </c>
      <c r="B45" s="6" t="s">
        <v>402</v>
      </c>
      <c r="C45" s="177" t="s">
        <v>408</v>
      </c>
      <c r="D45" s="263" t="s">
        <v>523</v>
      </c>
      <c r="E45" s="263" t="s">
        <v>524</v>
      </c>
      <c r="F45" s="263" t="s">
        <v>525</v>
      </c>
      <c r="G45" s="71" t="s">
        <v>81</v>
      </c>
      <c r="H45" s="7">
        <v>32</v>
      </c>
      <c r="I45" s="203" t="s">
        <v>202</v>
      </c>
      <c r="J45" s="292">
        <f t="shared" si="3"/>
        <v>0.6</v>
      </c>
      <c r="K45" s="260" t="s">
        <v>8</v>
      </c>
      <c r="L45" s="174">
        <f>IF(K45="LEVE",20%,IF(K45="MENOR",40%,IF(K45="MODERADO",60%,IF(K45="MAYOR",80%,IF(K45="CATASTRÓFICO",100%,IF(I45="",""))))))</f>
        <v>0.8</v>
      </c>
      <c r="M45" s="293" t="s">
        <v>101</v>
      </c>
      <c r="N45" s="6">
        <v>3</v>
      </c>
      <c r="O45" s="126" t="s">
        <v>409</v>
      </c>
      <c r="P45" s="6" t="s">
        <v>29</v>
      </c>
      <c r="Q45" s="6" t="s">
        <v>29</v>
      </c>
      <c r="R45" s="19" t="s">
        <v>16</v>
      </c>
      <c r="S45" s="19" t="s">
        <v>10</v>
      </c>
      <c r="T45" s="298">
        <v>0.4</v>
      </c>
      <c r="U45" s="19" t="s">
        <v>20</v>
      </c>
      <c r="V45" s="19" t="s">
        <v>23</v>
      </c>
      <c r="W45" s="19" t="s">
        <v>26</v>
      </c>
      <c r="X45" s="203" t="s">
        <v>95</v>
      </c>
      <c r="Y45" s="183">
        <v>0.36</v>
      </c>
      <c r="Z45" s="260" t="s">
        <v>8</v>
      </c>
      <c r="AA45" s="174">
        <f t="shared" si="1"/>
        <v>0.8</v>
      </c>
      <c r="AB45" s="293" t="s">
        <v>101</v>
      </c>
      <c r="AC45" s="253" t="s">
        <v>32</v>
      </c>
      <c r="AD45" s="126" t="s">
        <v>410</v>
      </c>
      <c r="AE45" s="7" t="s">
        <v>526</v>
      </c>
      <c r="AF45" s="71" t="s">
        <v>583</v>
      </c>
      <c r="AG45" s="192" t="s">
        <v>693</v>
      </c>
      <c r="AH45" s="449" t="s">
        <v>715</v>
      </c>
      <c r="AI45" s="452"/>
      <c r="AJ45" s="7"/>
    </row>
    <row r="46" spans="1:36" ht="132" x14ac:dyDescent="0.3">
      <c r="A46" s="272">
        <v>34</v>
      </c>
      <c r="B46" s="6" t="s">
        <v>403</v>
      </c>
      <c r="C46" s="177" t="s">
        <v>408</v>
      </c>
      <c r="D46" s="16" t="s">
        <v>411</v>
      </c>
      <c r="E46" s="16" t="s">
        <v>412</v>
      </c>
      <c r="F46" s="16" t="s">
        <v>413</v>
      </c>
      <c r="G46" s="71" t="s">
        <v>414</v>
      </c>
      <c r="H46" s="7">
        <f>816</f>
        <v>816</v>
      </c>
      <c r="I46" s="203" t="s">
        <v>7</v>
      </c>
      <c r="J46" s="292">
        <f t="shared" si="3"/>
        <v>0.8</v>
      </c>
      <c r="K46" s="260" t="s">
        <v>8</v>
      </c>
      <c r="L46" s="174">
        <f>IF(K46="LEVE",20%,IF(K46="MENOR",40%,IF(K46="MODERADO",60%,IF(K46="MAYOR",80%,IF(K46="CATASTRÓFICO",100%,IF(I46="",""))))))</f>
        <v>0.8</v>
      </c>
      <c r="M46" s="293" t="s">
        <v>101</v>
      </c>
      <c r="N46" s="7">
        <v>4</v>
      </c>
      <c r="O46" s="127" t="s">
        <v>415</v>
      </c>
      <c r="P46" s="7" t="s">
        <v>29</v>
      </c>
      <c r="Q46" s="7" t="s">
        <v>29</v>
      </c>
      <c r="R46" s="19" t="s">
        <v>15</v>
      </c>
      <c r="S46" s="19" t="s">
        <v>11</v>
      </c>
      <c r="T46" s="181">
        <v>0.5</v>
      </c>
      <c r="U46" s="19" t="s">
        <v>20</v>
      </c>
      <c r="V46" s="19" t="s">
        <v>23</v>
      </c>
      <c r="W46" s="19" t="s">
        <v>27</v>
      </c>
      <c r="X46" s="203" t="s">
        <v>95</v>
      </c>
      <c r="Y46" s="174">
        <v>0.4</v>
      </c>
      <c r="Z46" s="260" t="s">
        <v>8</v>
      </c>
      <c r="AA46" s="174">
        <f t="shared" si="1"/>
        <v>0.8</v>
      </c>
      <c r="AB46" s="293" t="s">
        <v>101</v>
      </c>
      <c r="AC46" s="253" t="s">
        <v>32</v>
      </c>
      <c r="AD46" s="177" t="s">
        <v>416</v>
      </c>
      <c r="AE46" s="7" t="s">
        <v>527</v>
      </c>
      <c r="AF46" s="71" t="s">
        <v>583</v>
      </c>
      <c r="AG46" s="192" t="s">
        <v>694</v>
      </c>
      <c r="AH46" s="447" t="s">
        <v>716</v>
      </c>
      <c r="AI46" s="447" t="s">
        <v>735</v>
      </c>
      <c r="AJ46" s="7"/>
    </row>
    <row r="47" spans="1:36" ht="91.5" customHeight="1" x14ac:dyDescent="0.3">
      <c r="A47" s="508">
        <v>35</v>
      </c>
      <c r="B47" s="508" t="s">
        <v>429</v>
      </c>
      <c r="C47" s="522" t="s">
        <v>152</v>
      </c>
      <c r="D47" s="524" t="s">
        <v>417</v>
      </c>
      <c r="E47" s="524" t="s">
        <v>528</v>
      </c>
      <c r="F47" s="524" t="s">
        <v>529</v>
      </c>
      <c r="G47" s="505" t="s">
        <v>277</v>
      </c>
      <c r="H47" s="531">
        <v>100</v>
      </c>
      <c r="I47" s="512" t="s">
        <v>202</v>
      </c>
      <c r="J47" s="516">
        <f t="shared" si="3"/>
        <v>0.6</v>
      </c>
      <c r="K47" s="536" t="s">
        <v>105</v>
      </c>
      <c r="L47" s="516">
        <f>IF(K47="LEVE",20%,IF(K47="MENOR",40%,IF(K47="MODERADO",60%,IF(K47="MAYOR",80%,IF(K47="CATASTRÓFICO",100%,IF(I47="",""))))))</f>
        <v>1</v>
      </c>
      <c r="M47" s="510" t="s">
        <v>100</v>
      </c>
      <c r="N47" s="6">
        <v>1</v>
      </c>
      <c r="O47" s="16" t="s">
        <v>418</v>
      </c>
      <c r="P47" s="173" t="s">
        <v>29</v>
      </c>
      <c r="Q47" s="173" t="s">
        <v>29</v>
      </c>
      <c r="R47" s="19" t="s">
        <v>15</v>
      </c>
      <c r="S47" s="19" t="s">
        <v>10</v>
      </c>
      <c r="T47" s="174">
        <v>0.4</v>
      </c>
      <c r="U47" s="19" t="s">
        <v>20</v>
      </c>
      <c r="V47" s="19" t="s">
        <v>23</v>
      </c>
      <c r="W47" s="19" t="s">
        <v>27</v>
      </c>
      <c r="X47" s="512" t="s">
        <v>202</v>
      </c>
      <c r="Y47" s="200">
        <v>0.36</v>
      </c>
      <c r="Z47" s="514" t="s">
        <v>105</v>
      </c>
      <c r="AA47" s="516">
        <f>IF(Z47="LEVE",20%,IF(Z47="MENOR",40%,IF(Z47="MODERADO",60%,IF(Z47="MAYOR",80%,IF(Z47="CATASTRÓFICO",100%,IF(X47="",""))))))</f>
        <v>1</v>
      </c>
      <c r="AB47" s="510" t="s">
        <v>100</v>
      </c>
      <c r="AC47" s="526" t="s">
        <v>32</v>
      </c>
      <c r="AD47" s="177" t="s">
        <v>530</v>
      </c>
      <c r="AE47" s="301" t="s">
        <v>419</v>
      </c>
      <c r="AF47" s="71" t="s">
        <v>583</v>
      </c>
      <c r="AG47" s="518" t="s">
        <v>584</v>
      </c>
      <c r="AH47" s="7"/>
      <c r="AI47" s="304" t="s">
        <v>734</v>
      </c>
      <c r="AJ47" s="7"/>
    </row>
    <row r="48" spans="1:36" ht="78" hidden="1" customHeight="1" x14ac:dyDescent="0.3">
      <c r="A48" s="509"/>
      <c r="B48" s="509"/>
      <c r="C48" s="523"/>
      <c r="D48" s="525"/>
      <c r="E48" s="525"/>
      <c r="F48" s="525"/>
      <c r="G48" s="507"/>
      <c r="H48" s="538"/>
      <c r="I48" s="513"/>
      <c r="J48" s="517"/>
      <c r="K48" s="539"/>
      <c r="L48" s="517"/>
      <c r="M48" s="511"/>
      <c r="N48" s="6">
        <v>2</v>
      </c>
      <c r="O48" s="16" t="s">
        <v>420</v>
      </c>
      <c r="P48" s="173" t="s">
        <v>29</v>
      </c>
      <c r="Q48" s="173" t="s">
        <v>29</v>
      </c>
      <c r="R48" s="19" t="s">
        <v>15</v>
      </c>
      <c r="S48" s="19" t="s">
        <v>10</v>
      </c>
      <c r="T48" s="174">
        <v>0.4</v>
      </c>
      <c r="U48" s="19" t="s">
        <v>20</v>
      </c>
      <c r="V48" s="19" t="s">
        <v>23</v>
      </c>
      <c r="W48" s="19" t="s">
        <v>27</v>
      </c>
      <c r="X48" s="513"/>
      <c r="Y48" s="200">
        <v>0.216</v>
      </c>
      <c r="Z48" s="515"/>
      <c r="AA48" s="517"/>
      <c r="AB48" s="511"/>
      <c r="AC48" s="527"/>
      <c r="AD48" s="177" t="s">
        <v>421</v>
      </c>
      <c r="AE48" s="301" t="s">
        <v>419</v>
      </c>
      <c r="AF48" s="71" t="s">
        <v>583</v>
      </c>
      <c r="AG48" s="519"/>
      <c r="AH48" s="7"/>
      <c r="AI48" s="7"/>
      <c r="AJ48" s="7"/>
    </row>
    <row r="49" spans="1:36" ht="68.25" customHeight="1" x14ac:dyDescent="0.3">
      <c r="A49" s="271">
        <v>36</v>
      </c>
      <c r="B49" s="6" t="s">
        <v>430</v>
      </c>
      <c r="C49" s="16" t="s">
        <v>152</v>
      </c>
      <c r="D49" s="16" t="s">
        <v>531</v>
      </c>
      <c r="E49" s="16" t="s">
        <v>422</v>
      </c>
      <c r="F49" s="16" t="s">
        <v>532</v>
      </c>
      <c r="G49" s="71" t="s">
        <v>277</v>
      </c>
      <c r="H49" s="7">
        <v>24</v>
      </c>
      <c r="I49" s="203" t="s">
        <v>95</v>
      </c>
      <c r="J49" s="296">
        <f>IF(I49="MUY BAJA",20%,IF(I49="BAJA",40%,IF(I49="MEDIA",60%,IF(I49="ALTA",80%,IF(I49="MUY ALTA",100%,IF(I49="",""))))))</f>
        <v>0.4</v>
      </c>
      <c r="K49" s="260" t="s">
        <v>105</v>
      </c>
      <c r="L49" s="174">
        <f>IF(K49="LEVE",20%,IF(K49="MENOR",40%,IF(K49="MODERADO",60%,IF(K49="MAYOR",80%,IF(K49="CATASTRÓFICO",100%,IF(I49="",""))))))</f>
        <v>1</v>
      </c>
      <c r="M49" s="295" t="s">
        <v>100</v>
      </c>
      <c r="N49" s="6">
        <v>3</v>
      </c>
      <c r="O49" s="126" t="s">
        <v>423</v>
      </c>
      <c r="P49" s="6" t="s">
        <v>29</v>
      </c>
      <c r="Q49" s="6" t="s">
        <v>29</v>
      </c>
      <c r="R49" s="19" t="s">
        <v>17</v>
      </c>
      <c r="S49" s="19" t="s">
        <v>10</v>
      </c>
      <c r="T49" s="174">
        <v>0.4</v>
      </c>
      <c r="U49" s="19" t="s">
        <v>20</v>
      </c>
      <c r="V49" s="19" t="s">
        <v>23</v>
      </c>
      <c r="W49" s="19" t="s">
        <v>27</v>
      </c>
      <c r="X49" s="203" t="s">
        <v>95</v>
      </c>
      <c r="Y49" s="174">
        <v>0.36</v>
      </c>
      <c r="Z49" s="302" t="s">
        <v>105</v>
      </c>
      <c r="AA49" s="174">
        <f>IF(Z49="LEVE",20%,IF(Z49="MENOR",40%,IF(Z49="MODERADO",60%,IF(Z49="MAYOR",80%,IF(Z49="CATASTRÓFICO",100%,IF(X49="",""))))))</f>
        <v>1</v>
      </c>
      <c r="AB49" s="295" t="s">
        <v>100</v>
      </c>
      <c r="AC49" s="253" t="s">
        <v>32</v>
      </c>
      <c r="AD49" s="177" t="s">
        <v>424</v>
      </c>
      <c r="AE49" s="301" t="s">
        <v>425</v>
      </c>
      <c r="AF49" s="71" t="s">
        <v>583</v>
      </c>
      <c r="AG49" s="192" t="s">
        <v>584</v>
      </c>
      <c r="AH49" s="7"/>
      <c r="AI49" s="304" t="s">
        <v>734</v>
      </c>
      <c r="AJ49" s="7"/>
    </row>
    <row r="50" spans="1:36" ht="99" hidden="1" customHeight="1" x14ac:dyDescent="0.3">
      <c r="A50" s="508">
        <v>37</v>
      </c>
      <c r="B50" s="508" t="s">
        <v>431</v>
      </c>
      <c r="C50" s="524" t="s">
        <v>152</v>
      </c>
      <c r="D50" s="524" t="s">
        <v>533</v>
      </c>
      <c r="E50" s="524" t="s">
        <v>534</v>
      </c>
      <c r="F50" s="524" t="s">
        <v>535</v>
      </c>
      <c r="G50" s="505" t="s">
        <v>308</v>
      </c>
      <c r="H50" s="531">
        <v>100</v>
      </c>
      <c r="I50" s="512" t="s">
        <v>202</v>
      </c>
      <c r="J50" s="516">
        <f>IF(I50="MUY BAJA",20%,IF(I50="BAJA",40%,IF(I50="MEDIA",60%,IF(I50="ALTA",80%,IF(I50="MUY ALTA",100%,IF(I50="",""))))))</f>
        <v>0.6</v>
      </c>
      <c r="K50" s="536" t="s">
        <v>105</v>
      </c>
      <c r="L50" s="516">
        <f>IF(K50="LEVE",20%,IF(K50="MENOR",40%,IF(K50="MODERADO",60%,IF(K50="MAYOR",80%,IF(K50="CATASTRÓFICO",100%,IF(I50="",""))))))</f>
        <v>1</v>
      </c>
      <c r="M50" s="510" t="s">
        <v>100</v>
      </c>
      <c r="N50" s="6">
        <v>4</v>
      </c>
      <c r="O50" s="126" t="s">
        <v>426</v>
      </c>
      <c r="P50" s="6" t="s">
        <v>29</v>
      </c>
      <c r="Q50" s="6" t="s">
        <v>29</v>
      </c>
      <c r="R50" s="19" t="s">
        <v>16</v>
      </c>
      <c r="S50" s="19" t="s">
        <v>10</v>
      </c>
      <c r="T50" s="174">
        <v>0.4</v>
      </c>
      <c r="U50" s="19" t="s">
        <v>20</v>
      </c>
      <c r="V50" s="19" t="s">
        <v>23</v>
      </c>
      <c r="W50" s="19" t="s">
        <v>26</v>
      </c>
      <c r="X50" s="512" t="s">
        <v>202</v>
      </c>
      <c r="Y50" s="174">
        <v>0.24</v>
      </c>
      <c r="Z50" s="540" t="s">
        <v>105</v>
      </c>
      <c r="AA50" s="528">
        <f>IF(Z50="LEVE",20%,IF(Z50="MENOR",40%,IF(Z50="MODERADO",60%,IF(Z50="MAYOR",80%,IF(Z50="CATASTRÓFICO",100%,IF(X50="",""))))))</f>
        <v>1</v>
      </c>
      <c r="AB50" s="510" t="s">
        <v>100</v>
      </c>
      <c r="AC50" s="526" t="s">
        <v>225</v>
      </c>
      <c r="AD50" s="304" t="s">
        <v>536</v>
      </c>
      <c r="AE50" s="305" t="s">
        <v>427</v>
      </c>
      <c r="AF50" s="71" t="s">
        <v>583</v>
      </c>
      <c r="AG50" s="518" t="s">
        <v>229</v>
      </c>
      <c r="AH50" s="7"/>
      <c r="AI50" s="7"/>
      <c r="AJ50" s="7"/>
    </row>
    <row r="51" spans="1:36" ht="55.5" hidden="1" customHeight="1" x14ac:dyDescent="0.3">
      <c r="A51" s="509"/>
      <c r="B51" s="509"/>
      <c r="C51" s="525"/>
      <c r="D51" s="525"/>
      <c r="E51" s="525"/>
      <c r="F51" s="525"/>
      <c r="G51" s="507"/>
      <c r="H51" s="538"/>
      <c r="I51" s="513"/>
      <c r="J51" s="517"/>
      <c r="K51" s="539"/>
      <c r="L51" s="517"/>
      <c r="M51" s="511"/>
      <c r="N51" s="6">
        <v>5</v>
      </c>
      <c r="O51" s="126" t="s">
        <v>537</v>
      </c>
      <c r="P51" s="6" t="s">
        <v>29</v>
      </c>
      <c r="Q51" s="6" t="s">
        <v>29</v>
      </c>
      <c r="R51" s="19" t="s">
        <v>16</v>
      </c>
      <c r="S51" s="19" t="s">
        <v>10</v>
      </c>
      <c r="T51" s="174">
        <v>0.3</v>
      </c>
      <c r="U51" s="19" t="s">
        <v>20</v>
      </c>
      <c r="V51" s="19" t="s">
        <v>23</v>
      </c>
      <c r="W51" s="19" t="s">
        <v>26</v>
      </c>
      <c r="X51" s="513"/>
      <c r="Y51" s="303">
        <v>0.16799999999999998</v>
      </c>
      <c r="Z51" s="541"/>
      <c r="AA51" s="529"/>
      <c r="AB51" s="511"/>
      <c r="AC51" s="527"/>
      <c r="AD51" s="177" t="s">
        <v>428</v>
      </c>
      <c r="AE51" s="7" t="s">
        <v>427</v>
      </c>
      <c r="AF51" s="71" t="s">
        <v>583</v>
      </c>
      <c r="AG51" s="519"/>
      <c r="AH51" s="7"/>
      <c r="AI51" s="7"/>
      <c r="AJ51" s="7"/>
    </row>
    <row r="52" spans="1:36" ht="82.5" hidden="1" x14ac:dyDescent="0.3">
      <c r="A52" s="320">
        <v>38</v>
      </c>
      <c r="B52" s="6" t="s">
        <v>447</v>
      </c>
      <c r="C52" s="177" t="s">
        <v>152</v>
      </c>
      <c r="D52" s="177" t="s">
        <v>432</v>
      </c>
      <c r="E52" s="177" t="s">
        <v>433</v>
      </c>
      <c r="F52" s="177" t="s">
        <v>434</v>
      </c>
      <c r="G52" s="71" t="s">
        <v>81</v>
      </c>
      <c r="H52" s="7">
        <v>19</v>
      </c>
      <c r="I52" s="203" t="s">
        <v>95</v>
      </c>
      <c r="J52" s="296">
        <f t="shared" ref="J52:J62" si="4">IF(I52="MUY BAJA",20%,IF(I52="BAJA",40%,IF(I52="MEDIA",60%,IF(I52="ALTA",80%,IF(I52="MUY ALTA",100%,IF(I52="",""))))))</f>
        <v>0.4</v>
      </c>
      <c r="K52" s="260" t="s">
        <v>105</v>
      </c>
      <c r="L52" s="174">
        <f>IF(K52="LEVE",20%,IF(K52="MENOR",40%,IF(K52="MODERADO",60%,IF(K52="MAYOR",80%,IF(K52="CATASTRÓFICO",100%,IF(I52="",""))))))</f>
        <v>1</v>
      </c>
      <c r="M52" s="295" t="s">
        <v>100</v>
      </c>
      <c r="N52" s="7">
        <v>1</v>
      </c>
      <c r="O52" s="177" t="s">
        <v>435</v>
      </c>
      <c r="P52" s="7" t="s">
        <v>29</v>
      </c>
      <c r="Q52" s="7" t="s">
        <v>29</v>
      </c>
      <c r="R52" s="19" t="s">
        <v>15</v>
      </c>
      <c r="S52" s="19" t="s">
        <v>10</v>
      </c>
      <c r="T52" s="294">
        <v>0.4</v>
      </c>
      <c r="U52" s="19" t="s">
        <v>20</v>
      </c>
      <c r="V52" s="19" t="s">
        <v>23</v>
      </c>
      <c r="W52" s="19" t="s">
        <v>27</v>
      </c>
      <c r="X52" s="203" t="s">
        <v>94</v>
      </c>
      <c r="Y52" s="294">
        <v>0.24</v>
      </c>
      <c r="Z52" s="260" t="s">
        <v>105</v>
      </c>
      <c r="AA52" s="174">
        <f>IF(Z52="LEVE",20%,IF(Z52="MENOR",40%,IF(Z52="MODERADO",60%,IF(Z52="MAYOR",80%,IF(Z52="CATASTRÓFICO",100%,IF(X52="",""))))))</f>
        <v>1</v>
      </c>
      <c r="AB52" s="295" t="s">
        <v>100</v>
      </c>
      <c r="AC52" s="253" t="s">
        <v>32</v>
      </c>
      <c r="AD52" s="177" t="s">
        <v>538</v>
      </c>
      <c r="AE52" s="7" t="s">
        <v>436</v>
      </c>
      <c r="AF52" s="71" t="s">
        <v>583</v>
      </c>
      <c r="AG52" s="192" t="s">
        <v>229</v>
      </c>
      <c r="AH52" s="7"/>
      <c r="AI52" s="7"/>
      <c r="AJ52" s="7"/>
    </row>
    <row r="53" spans="1:36" ht="82.5" hidden="1" x14ac:dyDescent="0.3">
      <c r="A53" s="320">
        <v>39</v>
      </c>
      <c r="B53" s="6" t="s">
        <v>448</v>
      </c>
      <c r="C53" s="177" t="s">
        <v>152</v>
      </c>
      <c r="D53" s="177" t="s">
        <v>437</v>
      </c>
      <c r="E53" s="177" t="s">
        <v>438</v>
      </c>
      <c r="F53" s="177" t="s">
        <v>439</v>
      </c>
      <c r="G53" s="71" t="s">
        <v>81</v>
      </c>
      <c r="H53" s="7">
        <v>19</v>
      </c>
      <c r="I53" s="203" t="s">
        <v>95</v>
      </c>
      <c r="J53" s="296">
        <f t="shared" si="4"/>
        <v>0.4</v>
      </c>
      <c r="K53" s="260" t="s">
        <v>105</v>
      </c>
      <c r="L53" s="174">
        <f>IF(K53="LEVE",20%,IF(K53="MENOR",40%,IF(K53="MODERADO",60%,IF(K53="MAYOR",80%,IF(K53="CATASTRÓFICO",100%,IF(I53="",""))))))</f>
        <v>1</v>
      </c>
      <c r="M53" s="295" t="s">
        <v>100</v>
      </c>
      <c r="N53" s="7">
        <v>2</v>
      </c>
      <c r="O53" s="177" t="s">
        <v>440</v>
      </c>
      <c r="P53" s="7" t="s">
        <v>29</v>
      </c>
      <c r="Q53" s="7" t="s">
        <v>29</v>
      </c>
      <c r="R53" s="19" t="s">
        <v>15</v>
      </c>
      <c r="S53" s="19" t="s">
        <v>10</v>
      </c>
      <c r="T53" s="8">
        <v>0.4</v>
      </c>
      <c r="U53" s="19" t="s">
        <v>20</v>
      </c>
      <c r="V53" s="19" t="s">
        <v>23</v>
      </c>
      <c r="W53" s="19" t="s">
        <v>27</v>
      </c>
      <c r="X53" s="203" t="s">
        <v>94</v>
      </c>
      <c r="Y53" s="294">
        <v>0.24</v>
      </c>
      <c r="Z53" s="260" t="s">
        <v>105</v>
      </c>
      <c r="AA53" s="174">
        <f>IF(Z53="LEVE",20%,IF(Z53="MENOR",40%,IF(Z53="MODERADO",60%,IF(Z53="MAYOR",80%,IF(Z53="CATASTRÓFICO",100%,IF(X53="",""))))))</f>
        <v>1</v>
      </c>
      <c r="AB53" s="295" t="s">
        <v>100</v>
      </c>
      <c r="AC53" s="253" t="s">
        <v>32</v>
      </c>
      <c r="AD53" s="177" t="s">
        <v>441</v>
      </c>
      <c r="AE53" s="7" t="s">
        <v>436</v>
      </c>
      <c r="AF53" s="71" t="s">
        <v>583</v>
      </c>
      <c r="AG53" s="192" t="s">
        <v>229</v>
      </c>
      <c r="AH53" s="7"/>
      <c r="AI53" s="7"/>
      <c r="AJ53" s="7"/>
    </row>
    <row r="54" spans="1:36" ht="99" hidden="1" x14ac:dyDescent="0.3">
      <c r="A54" s="320">
        <v>40</v>
      </c>
      <c r="B54" s="6" t="s">
        <v>449</v>
      </c>
      <c r="C54" s="177" t="s">
        <v>152</v>
      </c>
      <c r="D54" s="177" t="s">
        <v>442</v>
      </c>
      <c r="E54" s="177" t="s">
        <v>443</v>
      </c>
      <c r="F54" s="177" t="s">
        <v>444</v>
      </c>
      <c r="G54" s="71" t="s">
        <v>81</v>
      </c>
      <c r="H54" s="7">
        <v>36</v>
      </c>
      <c r="I54" s="203" t="s">
        <v>202</v>
      </c>
      <c r="J54" s="296">
        <f t="shared" si="4"/>
        <v>0.6</v>
      </c>
      <c r="K54" s="260" t="s">
        <v>174</v>
      </c>
      <c r="L54" s="174">
        <f>IF(K54="LEVE",20%,IF(K54="MENOR",40%,IF(K54="MODERADO",60%,IF(K54="MAYOR",80%,IF(K54="CATASTRÓFICO",100%,IF(I54="",""))))))</f>
        <v>0.2</v>
      </c>
      <c r="M54" s="295" t="s">
        <v>103</v>
      </c>
      <c r="N54" s="7">
        <v>3</v>
      </c>
      <c r="O54" s="177" t="s">
        <v>445</v>
      </c>
      <c r="P54" s="7" t="s">
        <v>29</v>
      </c>
      <c r="Q54" s="7" t="s">
        <v>29</v>
      </c>
      <c r="R54" s="19" t="s">
        <v>15</v>
      </c>
      <c r="S54" s="19" t="s">
        <v>10</v>
      </c>
      <c r="T54" s="8">
        <v>0.4</v>
      </c>
      <c r="U54" s="19" t="s">
        <v>20</v>
      </c>
      <c r="V54" s="19" t="s">
        <v>23</v>
      </c>
      <c r="W54" s="19" t="s">
        <v>27</v>
      </c>
      <c r="X54" s="203" t="s">
        <v>202</v>
      </c>
      <c r="Y54" s="294">
        <v>0.36</v>
      </c>
      <c r="Z54" s="260" t="s">
        <v>174</v>
      </c>
      <c r="AA54" s="174">
        <f>IF(Z54="LEVE",20%,IF(Z54="MENOR",40%,IF(Z54="MODERADO",60%,IF(Z54="MAYOR",80%,IF(Z54="CATASTRÓFICO",100%,IF(X54="",""))))))</f>
        <v>0.2</v>
      </c>
      <c r="AB54" s="295" t="s">
        <v>103</v>
      </c>
      <c r="AC54" s="253" t="s">
        <v>32</v>
      </c>
      <c r="AD54" s="7" t="s">
        <v>539</v>
      </c>
      <c r="AE54" s="7" t="s">
        <v>427</v>
      </c>
      <c r="AF54" s="71" t="s">
        <v>583</v>
      </c>
      <c r="AG54" s="192" t="s">
        <v>229</v>
      </c>
      <c r="AH54" s="7"/>
      <c r="AI54" s="7"/>
      <c r="AJ54" s="7"/>
    </row>
    <row r="55" spans="1:36" ht="99" hidden="1" x14ac:dyDescent="0.3">
      <c r="A55" s="320">
        <v>41</v>
      </c>
      <c r="B55" s="6" t="s">
        <v>450</v>
      </c>
      <c r="C55" s="177" t="s">
        <v>152</v>
      </c>
      <c r="D55" s="177" t="s">
        <v>446</v>
      </c>
      <c r="E55" s="177" t="s">
        <v>540</v>
      </c>
      <c r="F55" s="177" t="s">
        <v>541</v>
      </c>
      <c r="G55" s="7" t="s">
        <v>308</v>
      </c>
      <c r="H55" s="7">
        <v>19</v>
      </c>
      <c r="I55" s="203" t="s">
        <v>95</v>
      </c>
      <c r="J55" s="296">
        <f t="shared" si="4"/>
        <v>0.4</v>
      </c>
      <c r="K55" s="260" t="s">
        <v>105</v>
      </c>
      <c r="L55" s="174">
        <f>IF(K55="LEVE",20%,IF(K55="MENOR",40%,IF(K55="MODERADO",60%,IF(K55="MAYOR",80%,IF(K55="CATASTRÓFICO",100%,IF(I55="",""))))))</f>
        <v>1</v>
      </c>
      <c r="M55" s="295" t="s">
        <v>100</v>
      </c>
      <c r="N55" s="7">
        <v>4</v>
      </c>
      <c r="O55" s="177" t="s">
        <v>553</v>
      </c>
      <c r="P55" s="7" t="s">
        <v>29</v>
      </c>
      <c r="Q55" s="7" t="s">
        <v>29</v>
      </c>
      <c r="R55" s="19" t="s">
        <v>15</v>
      </c>
      <c r="S55" s="19" t="s">
        <v>10</v>
      </c>
      <c r="T55" s="8">
        <v>0.4</v>
      </c>
      <c r="U55" s="19" t="s">
        <v>20</v>
      </c>
      <c r="V55" s="19" t="s">
        <v>23</v>
      </c>
      <c r="W55" s="19" t="s">
        <v>27</v>
      </c>
      <c r="X55" s="203" t="s">
        <v>94</v>
      </c>
      <c r="Y55" s="294">
        <v>0.24</v>
      </c>
      <c r="Z55" s="260" t="s">
        <v>105</v>
      </c>
      <c r="AA55" s="174">
        <f>IF(Z55="LEVE",20%,IF(Z55="MENOR",40%,IF(Z55="MODERADO",60%,IF(Z55="MAYOR",80%,IF(Z55="CATASTRÓFICO",100%,IF(X55="",""))))))</f>
        <v>1</v>
      </c>
      <c r="AB55" s="295" t="s">
        <v>100</v>
      </c>
      <c r="AC55" s="253" t="s">
        <v>32</v>
      </c>
      <c r="AD55" s="177" t="s">
        <v>428</v>
      </c>
      <c r="AE55" s="7" t="s">
        <v>427</v>
      </c>
      <c r="AF55" s="71" t="s">
        <v>583</v>
      </c>
      <c r="AG55" s="192" t="s">
        <v>229</v>
      </c>
      <c r="AH55" s="7"/>
      <c r="AI55" s="7"/>
      <c r="AJ55" s="7"/>
    </row>
    <row r="56" spans="1:36" ht="102" hidden="1" customHeight="1" x14ac:dyDescent="0.3">
      <c r="A56" s="508">
        <v>42</v>
      </c>
      <c r="B56" s="508" t="s">
        <v>451</v>
      </c>
      <c r="C56" s="524" t="s">
        <v>152</v>
      </c>
      <c r="D56" s="524" t="s">
        <v>542</v>
      </c>
      <c r="E56" s="524" t="s">
        <v>543</v>
      </c>
      <c r="F56" s="524" t="s">
        <v>544</v>
      </c>
      <c r="G56" s="505" t="s">
        <v>81</v>
      </c>
      <c r="H56" s="531">
        <v>12</v>
      </c>
      <c r="I56" s="512" t="s">
        <v>95</v>
      </c>
      <c r="J56" s="516">
        <f t="shared" si="4"/>
        <v>0.4</v>
      </c>
      <c r="K56" s="536" t="s">
        <v>8</v>
      </c>
      <c r="L56" s="534">
        <v>0.8</v>
      </c>
      <c r="M56" s="510" t="s">
        <v>101</v>
      </c>
      <c r="N56" s="6">
        <v>1</v>
      </c>
      <c r="O56" s="16" t="s">
        <v>545</v>
      </c>
      <c r="P56" s="173" t="s">
        <v>29</v>
      </c>
      <c r="Q56" s="173" t="s">
        <v>29</v>
      </c>
      <c r="R56" s="19" t="s">
        <v>15</v>
      </c>
      <c r="S56" s="19" t="s">
        <v>10</v>
      </c>
      <c r="T56" s="174">
        <v>0.4</v>
      </c>
      <c r="U56" s="19" t="s">
        <v>20</v>
      </c>
      <c r="V56" s="19" t="s">
        <v>23</v>
      </c>
      <c r="W56" s="19" t="s">
        <v>27</v>
      </c>
      <c r="X56" s="574" t="s">
        <v>94</v>
      </c>
      <c r="Y56" s="269">
        <v>0.24</v>
      </c>
      <c r="Z56" s="310" t="s">
        <v>258</v>
      </c>
      <c r="AA56" s="311">
        <v>0.8</v>
      </c>
      <c r="AB56" s="510" t="s">
        <v>101</v>
      </c>
      <c r="AC56" s="308" t="s">
        <v>32</v>
      </c>
      <c r="AD56" s="268" t="s">
        <v>684</v>
      </c>
      <c r="AE56" s="268" t="s">
        <v>685</v>
      </c>
      <c r="AF56" s="71" t="s">
        <v>583</v>
      </c>
      <c r="AG56" s="520" t="s">
        <v>229</v>
      </c>
      <c r="AH56" s="7"/>
      <c r="AI56" s="7"/>
      <c r="AJ56" s="7"/>
    </row>
    <row r="57" spans="1:36" ht="85.5" hidden="1" customHeight="1" x14ac:dyDescent="0.3">
      <c r="A57" s="509"/>
      <c r="B57" s="509"/>
      <c r="C57" s="525"/>
      <c r="D57" s="525"/>
      <c r="E57" s="525"/>
      <c r="F57" s="525"/>
      <c r="G57" s="507"/>
      <c r="H57" s="538"/>
      <c r="I57" s="513"/>
      <c r="J57" s="517"/>
      <c r="K57" s="539"/>
      <c r="L57" s="558"/>
      <c r="M57" s="511"/>
      <c r="N57" s="6">
        <v>2</v>
      </c>
      <c r="O57" s="16" t="s">
        <v>546</v>
      </c>
      <c r="P57" s="173" t="s">
        <v>29</v>
      </c>
      <c r="Q57" s="173" t="s">
        <v>29</v>
      </c>
      <c r="R57" s="19" t="s">
        <v>15</v>
      </c>
      <c r="S57" s="19" t="s">
        <v>10</v>
      </c>
      <c r="T57" s="174">
        <v>0.4</v>
      </c>
      <c r="U57" s="19" t="s">
        <v>20</v>
      </c>
      <c r="V57" s="19" t="s">
        <v>23</v>
      </c>
      <c r="W57" s="19" t="s">
        <v>27</v>
      </c>
      <c r="X57" s="575"/>
      <c r="Y57" s="269">
        <v>0.14399999999999999</v>
      </c>
      <c r="Z57" s="310" t="s">
        <v>258</v>
      </c>
      <c r="AA57" s="311">
        <v>0.8</v>
      </c>
      <c r="AB57" s="511"/>
      <c r="AC57" s="308" t="s">
        <v>32</v>
      </c>
      <c r="AD57" s="268" t="s">
        <v>686</v>
      </c>
      <c r="AE57" s="268" t="s">
        <v>687</v>
      </c>
      <c r="AF57" s="71" t="s">
        <v>583</v>
      </c>
      <c r="AG57" s="521"/>
      <c r="AH57" s="7"/>
      <c r="AI57" s="7"/>
      <c r="AJ57" s="7"/>
    </row>
    <row r="58" spans="1:36" ht="100.5" hidden="1" customHeight="1" x14ac:dyDescent="0.3">
      <c r="A58" s="320">
        <v>43</v>
      </c>
      <c r="B58" s="6" t="s">
        <v>452</v>
      </c>
      <c r="C58" s="16" t="s">
        <v>331</v>
      </c>
      <c r="D58" s="16" t="s">
        <v>547</v>
      </c>
      <c r="E58" s="16" t="s">
        <v>548</v>
      </c>
      <c r="F58" s="16" t="s">
        <v>549</v>
      </c>
      <c r="G58" s="71" t="s">
        <v>81</v>
      </c>
      <c r="H58" s="7">
        <v>12</v>
      </c>
      <c r="I58" s="203" t="s">
        <v>95</v>
      </c>
      <c r="J58" s="299">
        <f t="shared" si="4"/>
        <v>0.4</v>
      </c>
      <c r="K58" s="260" t="s">
        <v>174</v>
      </c>
      <c r="L58" s="8">
        <v>0.2</v>
      </c>
      <c r="M58" s="300" t="s">
        <v>103</v>
      </c>
      <c r="N58" s="6">
        <v>3</v>
      </c>
      <c r="O58" s="126" t="s">
        <v>550</v>
      </c>
      <c r="P58" s="6" t="s">
        <v>29</v>
      </c>
      <c r="Q58" s="6" t="s">
        <v>29</v>
      </c>
      <c r="R58" s="19" t="s">
        <v>17</v>
      </c>
      <c r="S58" s="19" t="s">
        <v>10</v>
      </c>
      <c r="T58" s="174">
        <v>0.3</v>
      </c>
      <c r="U58" s="19" t="s">
        <v>20</v>
      </c>
      <c r="V58" s="19" t="s">
        <v>23</v>
      </c>
      <c r="W58" s="19" t="s">
        <v>27</v>
      </c>
      <c r="X58" s="309" t="s">
        <v>94</v>
      </c>
      <c r="Y58" s="270">
        <v>0.28000000000000003</v>
      </c>
      <c r="Z58" s="309" t="s">
        <v>174</v>
      </c>
      <c r="AA58" s="312">
        <v>0.2</v>
      </c>
      <c r="AB58" s="300" t="s">
        <v>103</v>
      </c>
      <c r="AC58" s="308" t="s">
        <v>32</v>
      </c>
      <c r="AD58" s="16" t="s">
        <v>551</v>
      </c>
      <c r="AE58" s="268" t="s">
        <v>685</v>
      </c>
      <c r="AF58" s="71" t="s">
        <v>583</v>
      </c>
      <c r="AG58" s="192" t="s">
        <v>229</v>
      </c>
      <c r="AH58" s="7"/>
      <c r="AI58" s="7"/>
      <c r="AJ58" s="7"/>
    </row>
    <row r="59" spans="1:36" ht="127.5" hidden="1" customHeight="1" x14ac:dyDescent="0.3">
      <c r="A59" s="320">
        <v>44</v>
      </c>
      <c r="B59" s="6" t="s">
        <v>453</v>
      </c>
      <c r="C59" s="16" t="s">
        <v>552</v>
      </c>
      <c r="D59" s="16" t="s">
        <v>256</v>
      </c>
      <c r="E59" s="16" t="s">
        <v>554</v>
      </c>
      <c r="F59" s="16" t="s">
        <v>555</v>
      </c>
      <c r="G59" s="71" t="s">
        <v>81</v>
      </c>
      <c r="H59" s="7">
        <f>16*4</f>
        <v>64</v>
      </c>
      <c r="I59" s="203" t="s">
        <v>202</v>
      </c>
      <c r="J59" s="299">
        <f t="shared" si="4"/>
        <v>0.6</v>
      </c>
      <c r="K59" s="260" t="s">
        <v>8</v>
      </c>
      <c r="L59" s="8">
        <v>0.8</v>
      </c>
      <c r="M59" s="300" t="s">
        <v>101</v>
      </c>
      <c r="N59" s="6">
        <v>4</v>
      </c>
      <c r="O59" s="126" t="s">
        <v>556</v>
      </c>
      <c r="P59" s="6" t="s">
        <v>29</v>
      </c>
      <c r="Q59" s="6" t="s">
        <v>29</v>
      </c>
      <c r="R59" s="19" t="s">
        <v>16</v>
      </c>
      <c r="S59" s="19" t="s">
        <v>10</v>
      </c>
      <c r="T59" s="174">
        <v>0.3</v>
      </c>
      <c r="U59" s="19" t="s">
        <v>20</v>
      </c>
      <c r="V59" s="19" t="s">
        <v>23</v>
      </c>
      <c r="W59" s="19" t="s">
        <v>26</v>
      </c>
      <c r="X59" s="313" t="s">
        <v>202</v>
      </c>
      <c r="Y59" s="314">
        <v>0.42</v>
      </c>
      <c r="Z59" s="310" t="s">
        <v>258</v>
      </c>
      <c r="AA59" s="314">
        <v>0.8</v>
      </c>
      <c r="AB59" s="300" t="s">
        <v>101</v>
      </c>
      <c r="AC59" s="319" t="s">
        <v>32</v>
      </c>
      <c r="AD59" s="16" t="s">
        <v>557</v>
      </c>
      <c r="AE59" s="268" t="s">
        <v>688</v>
      </c>
      <c r="AF59" s="71" t="s">
        <v>583</v>
      </c>
      <c r="AG59" s="192" t="s">
        <v>229</v>
      </c>
      <c r="AH59" s="7"/>
      <c r="AI59" s="7"/>
      <c r="AJ59" s="7"/>
    </row>
    <row r="60" spans="1:36" ht="132" x14ac:dyDescent="0.3">
      <c r="A60" s="320">
        <v>45</v>
      </c>
      <c r="B60" s="6" t="s">
        <v>454</v>
      </c>
      <c r="C60" s="7" t="s">
        <v>298</v>
      </c>
      <c r="D60" s="126" t="s">
        <v>558</v>
      </c>
      <c r="E60" s="16" t="s">
        <v>559</v>
      </c>
      <c r="F60" s="16" t="s">
        <v>560</v>
      </c>
      <c r="G60" s="71" t="s">
        <v>277</v>
      </c>
      <c r="H60" s="7">
        <f>16+5+1+55</f>
        <v>77</v>
      </c>
      <c r="I60" s="203" t="s">
        <v>202</v>
      </c>
      <c r="J60" s="174">
        <f t="shared" si="4"/>
        <v>0.6</v>
      </c>
      <c r="K60" s="260" t="s">
        <v>8</v>
      </c>
      <c r="L60" s="174">
        <f>IF(K60="LEVE",20%,IF(K60="MENOR",40%,IF(K60="MODERADO",60%,IF(K60="MAYOR",80%,IF(K60="CATASTROFICO",100%,IF(I60="",""))))))</f>
        <v>0.8</v>
      </c>
      <c r="M60" s="300" t="s">
        <v>101</v>
      </c>
      <c r="N60" s="6">
        <v>1</v>
      </c>
      <c r="O60" s="16" t="s">
        <v>457</v>
      </c>
      <c r="P60" s="71" t="s">
        <v>29</v>
      </c>
      <c r="Q60" s="6" t="s">
        <v>29</v>
      </c>
      <c r="R60" s="19" t="s">
        <v>15</v>
      </c>
      <c r="S60" s="19" t="s">
        <v>10</v>
      </c>
      <c r="T60" s="265">
        <f>'[3]ValoraciónControles OCI'!G63</f>
        <v>0</v>
      </c>
      <c r="U60" s="19" t="s">
        <v>20</v>
      </c>
      <c r="V60" s="19" t="s">
        <v>23</v>
      </c>
      <c r="W60" s="19" t="s">
        <v>27</v>
      </c>
      <c r="X60" s="315" t="s">
        <v>95</v>
      </c>
      <c r="Y60" s="316">
        <f>'[3]Calculos OCI'!D55</f>
        <v>0</v>
      </c>
      <c r="Z60" s="315" t="s">
        <v>8</v>
      </c>
      <c r="AA60" s="174">
        <f>IF(Z60="LEVE",20%,IF(Z60="MENOR",40%,IF(Z60="MODERADO",60%,IF(Z60="MAYOR",80%,IF(Z60="CATASTROFICO",100%,IF(Z60="",""))))))</f>
        <v>0.8</v>
      </c>
      <c r="AB60" s="327" t="s">
        <v>101</v>
      </c>
      <c r="AC60" s="191" t="s">
        <v>32</v>
      </c>
      <c r="AD60" s="16" t="s">
        <v>561</v>
      </c>
      <c r="AE60" s="7" t="s">
        <v>458</v>
      </c>
      <c r="AF60" s="71" t="s">
        <v>583</v>
      </c>
      <c r="AG60" s="192" t="s">
        <v>694</v>
      </c>
      <c r="AH60" s="177" t="s">
        <v>695</v>
      </c>
      <c r="AI60" s="177" t="s">
        <v>736</v>
      </c>
      <c r="AJ60" s="7"/>
    </row>
    <row r="61" spans="1:36" ht="86.25" hidden="1" x14ac:dyDescent="0.3">
      <c r="A61" s="320">
        <v>46</v>
      </c>
      <c r="B61" s="6" t="s">
        <v>455</v>
      </c>
      <c r="C61" s="16" t="s">
        <v>562</v>
      </c>
      <c r="D61" s="16" t="s">
        <v>563</v>
      </c>
      <c r="E61" s="16" t="s">
        <v>459</v>
      </c>
      <c r="F61" s="16" t="s">
        <v>460</v>
      </c>
      <c r="G61" s="71" t="s">
        <v>81</v>
      </c>
      <c r="H61" s="7">
        <f>3*11+15*2</f>
        <v>63</v>
      </c>
      <c r="I61" s="203" t="s">
        <v>202</v>
      </c>
      <c r="J61" s="174">
        <f t="shared" si="4"/>
        <v>0.6</v>
      </c>
      <c r="K61" s="260" t="s">
        <v>104</v>
      </c>
      <c r="L61" s="174">
        <f>IF(K61="LEVE",20%,IF(K61="MENOR",40%,IF(K61="MODERADO",60%,IF(K61="MAYOR",80%,IF(K61="CATASTROFICO",100%,IF(I61="",""))))))</f>
        <v>0.4</v>
      </c>
      <c r="M61" s="300" t="s">
        <v>102</v>
      </c>
      <c r="N61" s="6">
        <v>2</v>
      </c>
      <c r="O61" s="126" t="s">
        <v>461</v>
      </c>
      <c r="P61" s="6" t="s">
        <v>29</v>
      </c>
      <c r="Q61" s="6" t="s">
        <v>29</v>
      </c>
      <c r="R61" s="19" t="s">
        <v>15</v>
      </c>
      <c r="S61" s="19" t="s">
        <v>10</v>
      </c>
      <c r="T61" s="265">
        <f>'[3]ValoraciónControles OCI'!G78</f>
        <v>0</v>
      </c>
      <c r="U61" s="19" t="s">
        <v>20</v>
      </c>
      <c r="V61" s="19" t="s">
        <v>23</v>
      </c>
      <c r="W61" s="19" t="s">
        <v>26</v>
      </c>
      <c r="X61" s="315" t="s">
        <v>95</v>
      </c>
      <c r="Y61" s="316">
        <f>'[3]Calculos OCI'!D64</f>
        <v>0</v>
      </c>
      <c r="Z61" s="315" t="s">
        <v>104</v>
      </c>
      <c r="AA61" s="174">
        <f>IF(Z61="LEVE",20%,IF(Z61="MENOR",40%,IF(Z61="MODERADO",60%,IF(Z61="MAYOR",80%,IF(Z61="CATASTROFICO",100%,IF(Z61="",""))))))</f>
        <v>0.4</v>
      </c>
      <c r="AB61" s="327" t="s">
        <v>103</v>
      </c>
      <c r="AC61" s="191" t="s">
        <v>32</v>
      </c>
      <c r="AD61" s="16" t="s">
        <v>564</v>
      </c>
      <c r="AE61" s="7" t="s">
        <v>458</v>
      </c>
      <c r="AF61" s="71" t="s">
        <v>583</v>
      </c>
      <c r="AG61" s="192" t="s">
        <v>229</v>
      </c>
      <c r="AH61" s="177" t="s">
        <v>696</v>
      </c>
      <c r="AI61" s="177"/>
      <c r="AJ61" s="7"/>
    </row>
    <row r="62" spans="1:36" ht="86.25" hidden="1" x14ac:dyDescent="0.3">
      <c r="A62" s="320">
        <v>47</v>
      </c>
      <c r="B62" s="6" t="s">
        <v>456</v>
      </c>
      <c r="C62" s="16" t="s">
        <v>474</v>
      </c>
      <c r="D62" s="16" t="s">
        <v>462</v>
      </c>
      <c r="E62" s="16" t="s">
        <v>565</v>
      </c>
      <c r="F62" s="16" t="s">
        <v>463</v>
      </c>
      <c r="G62" s="71" t="s">
        <v>81</v>
      </c>
      <c r="H62" s="7">
        <f>3*11+15*2</f>
        <v>63</v>
      </c>
      <c r="I62" s="203" t="s">
        <v>202</v>
      </c>
      <c r="J62" s="174">
        <f t="shared" si="4"/>
        <v>0.6</v>
      </c>
      <c r="K62" s="260" t="s">
        <v>104</v>
      </c>
      <c r="L62" s="174">
        <f>IF(K62="LEVE",20%,IF(K62="MENOR",40%,IF(K62="MODERADO",60%,IF(K62="MAYOR",80%,IF(K62="CATASTROFICO",100%,IF(I62="",""))))))</f>
        <v>0.4</v>
      </c>
      <c r="M62" s="300" t="s">
        <v>102</v>
      </c>
      <c r="N62" s="6">
        <v>3</v>
      </c>
      <c r="O62" s="126" t="s">
        <v>464</v>
      </c>
      <c r="P62" s="6" t="s">
        <v>29</v>
      </c>
      <c r="Q62" s="6" t="s">
        <v>29</v>
      </c>
      <c r="R62" s="19" t="s">
        <v>15</v>
      </c>
      <c r="S62" s="19" t="s">
        <v>10</v>
      </c>
      <c r="T62" s="265">
        <f>'[3]ValoraciónControles OCI'!G93</f>
        <v>0</v>
      </c>
      <c r="U62" s="19" t="s">
        <v>20</v>
      </c>
      <c r="V62" s="19" t="s">
        <v>23</v>
      </c>
      <c r="W62" s="19" t="s">
        <v>26</v>
      </c>
      <c r="X62" s="315" t="s">
        <v>95</v>
      </c>
      <c r="Y62" s="317">
        <v>0.36</v>
      </c>
      <c r="Z62" s="315" t="s">
        <v>104</v>
      </c>
      <c r="AA62" s="174">
        <f>IF(Z62="LEVE",20%,IF(Z62="MENOR",40%,IF(Z62="MODERADO",60%,IF(Z62="MAYOR",80%,IF(Z62="CATASTROFICO",100%,IF(Z62="",""))))))</f>
        <v>0.4</v>
      </c>
      <c r="AB62" s="327" t="s">
        <v>103</v>
      </c>
      <c r="AC62" s="191" t="s">
        <v>32</v>
      </c>
      <c r="AD62" s="177" t="s">
        <v>465</v>
      </c>
      <c r="AE62" s="7" t="s">
        <v>466</v>
      </c>
      <c r="AF62" s="71" t="s">
        <v>583</v>
      </c>
      <c r="AG62" s="192" t="s">
        <v>229</v>
      </c>
      <c r="AH62" s="177" t="s">
        <v>697</v>
      </c>
      <c r="AI62" s="177"/>
      <c r="AJ62" s="7"/>
    </row>
    <row r="63" spans="1:36" hidden="1" x14ac:dyDescent="0.3">
      <c r="A63" s="6"/>
      <c r="B63" s="6"/>
      <c r="C63" s="7"/>
      <c r="D63" s="7"/>
      <c r="E63" s="7"/>
      <c r="F63" s="7"/>
      <c r="G63" s="71"/>
      <c r="H63" s="7"/>
      <c r="I63" s="203"/>
      <c r="J63" s="174" t="str">
        <f>IF(I63="MUY BAJA",20%,IF(I63="BAJA",40%,IF(I63="MEDIA",60%,IF(I63="ALTA",80%,IF(I63="MUY ALTA",100%,IF(I63="",""))))))</f>
        <v/>
      </c>
      <c r="K63" s="262"/>
      <c r="L63" s="174"/>
      <c r="M63" s="261"/>
      <c r="N63" s="7"/>
      <c r="O63" s="7"/>
      <c r="P63" s="7"/>
      <c r="Q63" s="7"/>
      <c r="R63" s="7"/>
      <c r="S63" s="7"/>
      <c r="T63" s="7"/>
      <c r="U63" s="7"/>
      <c r="V63" s="7"/>
      <c r="W63" s="7"/>
      <c r="X63" s="203"/>
      <c r="Y63" s="7"/>
      <c r="Z63" s="123"/>
      <c r="AA63" s="7"/>
      <c r="AB63" s="7"/>
      <c r="AC63" s="253"/>
      <c r="AD63" s="7"/>
      <c r="AE63" s="7"/>
      <c r="AF63" s="7"/>
      <c r="AG63" s="192"/>
      <c r="AH63" s="7"/>
      <c r="AI63" s="7"/>
      <c r="AJ63" s="7"/>
    </row>
    <row r="64" spans="1:36" hidden="1" x14ac:dyDescent="0.3">
      <c r="A64" s="6"/>
      <c r="B64" s="6"/>
      <c r="C64" s="7"/>
      <c r="D64" s="7"/>
      <c r="E64" s="7"/>
      <c r="F64" s="7"/>
      <c r="G64" s="71"/>
      <c r="H64" s="7"/>
      <c r="I64" s="203"/>
      <c r="J64" s="174" t="str">
        <f>IF(I64="MUY BAJA",20%,IF(I64="BAJA",40%,IF(I64="MEDIA",60%,IF(I64="ALTA",80%,IF(I64="MUY ALTA",100%,IF(I64="",""))))))</f>
        <v/>
      </c>
      <c r="K64" s="262"/>
      <c r="L64" s="174"/>
      <c r="M64" s="261"/>
      <c r="N64" s="7"/>
      <c r="O64" s="7"/>
      <c r="P64" s="7"/>
      <c r="Q64" s="7"/>
      <c r="R64" s="7"/>
      <c r="S64" s="7"/>
      <c r="T64" s="7"/>
      <c r="U64" s="7"/>
      <c r="V64" s="7"/>
      <c r="W64" s="7"/>
      <c r="X64" s="203"/>
      <c r="Y64" s="7"/>
      <c r="Z64" s="123"/>
      <c r="AA64" s="7"/>
      <c r="AB64" s="7"/>
      <c r="AC64" s="253"/>
      <c r="AD64" s="7"/>
      <c r="AE64" s="7"/>
      <c r="AF64" s="7"/>
      <c r="AG64" s="192"/>
      <c r="AH64" s="7"/>
      <c r="AI64" s="7"/>
      <c r="AJ64" s="7"/>
    </row>
    <row r="65" spans="1:30" x14ac:dyDescent="0.3">
      <c r="A65" s="6"/>
      <c r="I65" s="203"/>
    </row>
    <row r="66" spans="1:30" x14ac:dyDescent="0.3">
      <c r="A66" s="324"/>
      <c r="B66" s="325"/>
      <c r="C66" s="325"/>
      <c r="D66" s="325"/>
    </row>
    <row r="67" spans="1:30" ht="36" hidden="1" customHeight="1" x14ac:dyDescent="0.3">
      <c r="I67" s="542" t="s">
        <v>242</v>
      </c>
      <c r="J67" s="542"/>
      <c r="K67" s="543" t="s">
        <v>263</v>
      </c>
      <c r="L67" s="543"/>
      <c r="M67" s="218" t="s">
        <v>267</v>
      </c>
      <c r="AD67" s="306" t="s">
        <v>227</v>
      </c>
    </row>
    <row r="68" spans="1:30" hidden="1" x14ac:dyDescent="0.3">
      <c r="I68" s="204" t="s">
        <v>94</v>
      </c>
      <c r="J68" s="205">
        <v>0.2</v>
      </c>
      <c r="K68" s="189" t="s">
        <v>174</v>
      </c>
      <c r="L68" s="205">
        <v>0.2</v>
      </c>
      <c r="M68" s="219" t="s">
        <v>103</v>
      </c>
      <c r="AD68" s="217" t="s">
        <v>32</v>
      </c>
    </row>
    <row r="69" spans="1:30" hidden="1" x14ac:dyDescent="0.3">
      <c r="I69" s="228" t="s">
        <v>95</v>
      </c>
      <c r="J69" s="205">
        <v>0.4</v>
      </c>
      <c r="K69" s="223" t="s">
        <v>104</v>
      </c>
      <c r="L69" s="205">
        <v>0.4</v>
      </c>
      <c r="M69" s="220" t="s">
        <v>102</v>
      </c>
      <c r="AD69" s="307" t="s">
        <v>33</v>
      </c>
    </row>
    <row r="70" spans="1:30" hidden="1" x14ac:dyDescent="0.3">
      <c r="I70" s="206" t="s">
        <v>202</v>
      </c>
      <c r="J70" s="205">
        <v>0.6</v>
      </c>
      <c r="K70" s="224" t="s">
        <v>102</v>
      </c>
      <c r="L70" s="205">
        <v>0.6</v>
      </c>
      <c r="M70" s="221" t="s">
        <v>101</v>
      </c>
      <c r="AD70" s="217" t="s">
        <v>225</v>
      </c>
    </row>
    <row r="71" spans="1:30" hidden="1" x14ac:dyDescent="0.3">
      <c r="I71" s="207" t="s">
        <v>7</v>
      </c>
      <c r="J71" s="205">
        <v>0.8</v>
      </c>
      <c r="K71" s="194" t="s">
        <v>8</v>
      </c>
      <c r="L71" s="205">
        <v>0.8</v>
      </c>
      <c r="M71" s="222" t="s">
        <v>100</v>
      </c>
      <c r="AD71" s="217" t="s">
        <v>226</v>
      </c>
    </row>
    <row r="72" spans="1:30" hidden="1" x14ac:dyDescent="0.3">
      <c r="I72" s="208" t="s">
        <v>96</v>
      </c>
      <c r="J72" s="205">
        <v>1</v>
      </c>
      <c r="K72" s="225" t="s">
        <v>105</v>
      </c>
      <c r="L72" s="205">
        <v>1</v>
      </c>
      <c r="M72" s="217"/>
      <c r="AD72" s="217" t="s">
        <v>34</v>
      </c>
    </row>
    <row r="73" spans="1:30" hidden="1" x14ac:dyDescent="0.3"/>
  </sheetData>
  <autoFilter ref="A8:AJ64">
    <filterColumn colId="6">
      <filters>
        <filter val="Corrupción - Fraude Interno"/>
        <filter val="Fraude Interno - Corrupción"/>
      </filters>
    </filterColumn>
    <filterColumn colId="15" showButton="0"/>
    <filterColumn colId="17" showButton="0"/>
    <filterColumn colId="18" showButton="0"/>
    <filterColumn colId="19" showButton="0"/>
    <filterColumn colId="20" showButton="0"/>
    <filterColumn colId="21" showButton="0"/>
  </autoFilter>
  <mergeCells count="137">
    <mergeCell ref="AD8:AD9"/>
    <mergeCell ref="Z8:Z9"/>
    <mergeCell ref="AA8:AA9"/>
    <mergeCell ref="Z38:Z39"/>
    <mergeCell ref="AA38:AA39"/>
    <mergeCell ref="AB38:AB39"/>
    <mergeCell ref="X38:X39"/>
    <mergeCell ref="AH8:AH9"/>
    <mergeCell ref="C56:C57"/>
    <mergeCell ref="D56:D57"/>
    <mergeCell ref="E56:E57"/>
    <mergeCell ref="F56:F57"/>
    <mergeCell ref="G56:G57"/>
    <mergeCell ref="H56:H57"/>
    <mergeCell ref="I56:I57"/>
    <mergeCell ref="J56:J57"/>
    <mergeCell ref="K56:K57"/>
    <mergeCell ref="L56:L57"/>
    <mergeCell ref="M56:M57"/>
    <mergeCell ref="X56:X57"/>
    <mergeCell ref="AB56:AB57"/>
    <mergeCell ref="D17:D18"/>
    <mergeCell ref="E17:E18"/>
    <mergeCell ref="F17:F18"/>
    <mergeCell ref="X7:AC7"/>
    <mergeCell ref="AD7:AJ7"/>
    <mergeCell ref="L8:L9"/>
    <mergeCell ref="A4:C4"/>
    <mergeCell ref="A5:C5"/>
    <mergeCell ref="D5:N5"/>
    <mergeCell ref="A6:C6"/>
    <mergeCell ref="D6:N6"/>
    <mergeCell ref="A8:A9"/>
    <mergeCell ref="C8:C9"/>
    <mergeCell ref="D8:D9"/>
    <mergeCell ref="E8:E9"/>
    <mergeCell ref="F8:F9"/>
    <mergeCell ref="G8:G9"/>
    <mergeCell ref="H8:H9"/>
    <mergeCell ref="I8:I9"/>
    <mergeCell ref="AJ8:AJ9"/>
    <mergeCell ref="X8:X9"/>
    <mergeCell ref="Y8:Y9"/>
    <mergeCell ref="AE8:AE9"/>
    <mergeCell ref="AF8:AF9"/>
    <mergeCell ref="AG8:AG9"/>
    <mergeCell ref="AB8:AB9"/>
    <mergeCell ref="AC8:AC9"/>
    <mergeCell ref="N7:W7"/>
    <mergeCell ref="J8:J9"/>
    <mergeCell ref="K8:K9"/>
    <mergeCell ref="M8:M9"/>
    <mergeCell ref="N8:N9"/>
    <mergeCell ref="O8:O9"/>
    <mergeCell ref="P8:Q8"/>
    <mergeCell ref="R8:W8"/>
    <mergeCell ref="C15:C16"/>
    <mergeCell ref="D15:D16"/>
    <mergeCell ref="E15:E16"/>
    <mergeCell ref="F15:F16"/>
    <mergeCell ref="L15:L16"/>
    <mergeCell ref="M15:M16"/>
    <mergeCell ref="G15:G16"/>
    <mergeCell ref="H15:H16"/>
    <mergeCell ref="I15:I16"/>
    <mergeCell ref="J15:J16"/>
    <mergeCell ref="K15:K16"/>
    <mergeCell ref="I67:J67"/>
    <mergeCell ref="K67:L67"/>
    <mergeCell ref="A7:H7"/>
    <mergeCell ref="I7:M7"/>
    <mergeCell ref="B56:B57"/>
    <mergeCell ref="A15:A16"/>
    <mergeCell ref="B15:B16"/>
    <mergeCell ref="A17:A18"/>
    <mergeCell ref="B17:B18"/>
    <mergeCell ref="C17:C18"/>
    <mergeCell ref="B38:B39"/>
    <mergeCell ref="A38:A39"/>
    <mergeCell ref="C38:C39"/>
    <mergeCell ref="D38:D39"/>
    <mergeCell ref="M17:M18"/>
    <mergeCell ref="J38:J39"/>
    <mergeCell ref="K38:K39"/>
    <mergeCell ref="L38:L39"/>
    <mergeCell ref="M38:M39"/>
    <mergeCell ref="E38:E39"/>
    <mergeCell ref="F38:F39"/>
    <mergeCell ref="G38:G39"/>
    <mergeCell ref="H38:H39"/>
    <mergeCell ref="I38:I39"/>
    <mergeCell ref="AA50:AA51"/>
    <mergeCell ref="AB50:AB51"/>
    <mergeCell ref="G17:G18"/>
    <mergeCell ref="H17:H18"/>
    <mergeCell ref="I17:I18"/>
    <mergeCell ref="J17:J18"/>
    <mergeCell ref="K17:K18"/>
    <mergeCell ref="L17:L18"/>
    <mergeCell ref="H47:H48"/>
    <mergeCell ref="I47:I48"/>
    <mergeCell ref="J47:J48"/>
    <mergeCell ref="K47:K48"/>
    <mergeCell ref="L47:L48"/>
    <mergeCell ref="G50:G51"/>
    <mergeCell ref="H50:H51"/>
    <mergeCell ref="I50:I51"/>
    <mergeCell ref="J50:J51"/>
    <mergeCell ref="K50:K51"/>
    <mergeCell ref="L50:L51"/>
    <mergeCell ref="M50:M51"/>
    <mergeCell ref="X50:X51"/>
    <mergeCell ref="Z50:Z51"/>
    <mergeCell ref="A47:A48"/>
    <mergeCell ref="A56:A57"/>
    <mergeCell ref="A50:A51"/>
    <mergeCell ref="M47:M48"/>
    <mergeCell ref="X47:X48"/>
    <mergeCell ref="Z47:Z48"/>
    <mergeCell ref="AA47:AA48"/>
    <mergeCell ref="AB47:AB48"/>
    <mergeCell ref="AG47:AG48"/>
    <mergeCell ref="AG50:AG51"/>
    <mergeCell ref="AG56:AG57"/>
    <mergeCell ref="C47:C48"/>
    <mergeCell ref="D47:D48"/>
    <mergeCell ref="E47:E48"/>
    <mergeCell ref="F47:F48"/>
    <mergeCell ref="G47:G48"/>
    <mergeCell ref="AC50:AC51"/>
    <mergeCell ref="B47:B48"/>
    <mergeCell ref="B50:B51"/>
    <mergeCell ref="AC47:AC48"/>
    <mergeCell ref="C50:C51"/>
    <mergeCell ref="D50:D51"/>
    <mergeCell ref="E50:E51"/>
    <mergeCell ref="F50:F51"/>
  </mergeCells>
  <phoneticPr fontId="47" type="noConversion"/>
  <conditionalFormatting sqref="J15">
    <cfRule type="cellIs" dxfId="2508" priority="2250" operator="equal">
      <formula>$H$10</formula>
    </cfRule>
  </conditionalFormatting>
  <conditionalFormatting sqref="J17">
    <cfRule type="cellIs" dxfId="2507" priority="2235" operator="equal">
      <formula>$H$10</formula>
    </cfRule>
  </conditionalFormatting>
  <dataValidations count="9">
    <dataValidation type="list" allowBlank="1" showInputMessage="1" showErrorMessage="1" sqref="AJ10:AJ12">
      <formula1>#REF!</formula1>
    </dataValidation>
    <dataValidation type="list" allowBlank="1" showInputMessage="1" showErrorMessage="1" sqref="K10:K15 K58:K64 K52:K56 Z52:Z55 K49:K50 Z40:Z46 Z10:Z38 K19:K38 K17 K40:K47">
      <formula1>$K$68:$K$72</formula1>
    </dataValidation>
    <dataValidation type="list" allowBlank="1" showInputMessage="1" showErrorMessage="1" sqref="M10:M15 AB15:AB38 AB12:AB13 AB58:AB62 M58:M64 M52:M56 AB52:AB56 M49:M50 AB49:AB50 M19:M38 M17 M40:M47 AB40:AB47">
      <formula1>$M$68:$M$71</formula1>
    </dataValidation>
    <dataValidation type="list" allowBlank="1" showInputMessage="1" showErrorMessage="1" sqref="AC49:AC50 AC63:AC64 AC52:AC55 AC10:AC47">
      <formula1>$AD$68:$AD$72</formula1>
    </dataValidation>
    <dataValidation type="list" allowBlank="1" showInputMessage="1" showErrorMessage="1" sqref="Z47 Z49:Z50">
      <formula1>$K$23:$K$27</formula1>
    </dataValidation>
    <dataValidation type="list" allowBlank="1" showInputMessage="1" showErrorMessage="1" sqref="AC56:AC59">
      <formula1>$AD$25:$AD$30</formula1>
    </dataValidation>
    <dataValidation type="list" allowBlank="1" showInputMessage="1" showErrorMessage="1" sqref="Z60:Z62">
      <formula1>$J$21:$J$25</formula1>
    </dataValidation>
    <dataValidation type="list" allowBlank="1" showInputMessage="1" showErrorMessage="1" sqref="X60:X62">
      <formula1>$H$21:$H$25</formula1>
    </dataValidation>
    <dataValidation type="list" allowBlank="1" showInputMessage="1" showErrorMessage="1" sqref="AC60:AC62">
      <formula1>#REF!</formula1>
    </dataValidation>
  </dataValidations>
  <pageMargins left="0.31496062992125984" right="0.11811023622047245" top="0.35433070866141736" bottom="0.35433070866141736" header="0.31496062992125984" footer="0.31496062992125984"/>
  <pageSetup paperSize="5" scale="60" orientation="landscape" r:id="rId1"/>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2380" operator="containsText" id="{2ABE8C35-0A6C-4D91-BC3D-D8BE7BB78033}">
            <xm:f>NOT(ISERROR(SEARCH($K$72,K10)))</xm:f>
            <xm:f>$K$72</xm:f>
            <x14:dxf>
              <fill>
                <patternFill>
                  <bgColor rgb="FFFF0000"/>
                </patternFill>
              </fill>
            </x14:dxf>
          </x14:cfRule>
          <x14:cfRule type="containsText" priority="2381" operator="containsText" id="{1D92A826-2DD9-42C4-9A2E-F36AA8D5C82B}">
            <xm:f>NOT(ISERROR(SEARCH($K$71,K10)))</xm:f>
            <xm:f>$K$71</xm:f>
            <x14:dxf>
              <fill>
                <patternFill>
                  <bgColor rgb="FFFFC000"/>
                </patternFill>
              </fill>
            </x14:dxf>
          </x14:cfRule>
          <x14:cfRule type="containsText" priority="2382" operator="containsText" id="{5B32905E-1AFF-45EF-9D84-17BE35F860B9}">
            <xm:f>NOT(ISERROR(SEARCH($K$70,K10)))</xm:f>
            <xm:f>$K$70</xm:f>
            <x14:dxf>
              <fill>
                <patternFill>
                  <bgColor rgb="FFFFFF00"/>
                </patternFill>
              </fill>
            </x14:dxf>
          </x14:cfRule>
          <x14:cfRule type="containsText" priority="2383" operator="containsText" id="{8AF19D20-F88D-43A9-879D-548E289AA647}">
            <xm:f>NOT(ISERROR(SEARCH($K$69,K10)))</xm:f>
            <xm:f>$K$69</xm:f>
            <x14:dxf>
              <fill>
                <patternFill>
                  <bgColor rgb="FF00B050"/>
                </patternFill>
              </fill>
            </x14:dxf>
          </x14:cfRule>
          <x14:cfRule type="containsText" priority="2384" operator="containsText" id="{3E7F26FD-4A35-4883-AAA6-B148C05BF17E}">
            <xm:f>NOT(ISERROR(SEARCH($K$68,K10)))</xm:f>
            <xm:f>$K$68</xm:f>
            <x14:dxf>
              <fill>
                <patternFill>
                  <bgColor rgb="FF92D050"/>
                </patternFill>
              </fill>
            </x14:dxf>
          </x14:cfRule>
          <xm:sqref>K10 K63:K64</xm:sqref>
        </x14:conditionalFormatting>
        <x14:conditionalFormatting xmlns:xm="http://schemas.microsoft.com/office/excel/2006/main">
          <x14:cfRule type="containsText" priority="2375" operator="containsText" id="{04E0DDCD-321F-4E78-885D-BBE865C7133F}">
            <xm:f>NOT(ISERROR(SEARCH($K$72,K11)))</xm:f>
            <xm:f>$K$72</xm:f>
            <x14:dxf>
              <fill>
                <patternFill>
                  <bgColor rgb="FFFF0000"/>
                </patternFill>
              </fill>
            </x14:dxf>
          </x14:cfRule>
          <x14:cfRule type="containsText" priority="2376" operator="containsText" id="{67D74083-7E06-4549-A13B-FF9CBCD8E561}">
            <xm:f>NOT(ISERROR(SEARCH($K$71,K11)))</xm:f>
            <xm:f>$K$71</xm:f>
            <x14:dxf>
              <fill>
                <patternFill>
                  <bgColor rgb="FFFFC000"/>
                </patternFill>
              </fill>
            </x14:dxf>
          </x14:cfRule>
          <x14:cfRule type="containsText" priority="2377" operator="containsText" id="{7776242B-F640-43D6-9A73-518FB8830A6B}">
            <xm:f>NOT(ISERROR(SEARCH($K$70,K11)))</xm:f>
            <xm:f>$K$70</xm:f>
            <x14:dxf>
              <fill>
                <patternFill>
                  <bgColor rgb="FFFFFF00"/>
                </patternFill>
              </fill>
            </x14:dxf>
          </x14:cfRule>
          <x14:cfRule type="containsText" priority="2378" operator="containsText" id="{D9C445BE-69DF-42CA-8FDD-952D34F1EEBC}">
            <xm:f>NOT(ISERROR(SEARCH($K$69,K11)))</xm:f>
            <xm:f>$K$69</xm:f>
            <x14:dxf>
              <fill>
                <patternFill>
                  <bgColor rgb="FF00B050"/>
                </patternFill>
              </fill>
            </x14:dxf>
          </x14:cfRule>
          <x14:cfRule type="containsText" priority="2379" operator="containsText" id="{1D062251-A137-49E2-BA56-19299CCE0D89}">
            <xm:f>NOT(ISERROR(SEARCH($K$68,K11)))</xm:f>
            <xm:f>$K$68</xm:f>
            <x14:dxf>
              <fill>
                <patternFill>
                  <bgColor rgb="FF92D050"/>
                </patternFill>
              </fill>
            </x14:dxf>
          </x14:cfRule>
          <xm:sqref>K11</xm:sqref>
        </x14:conditionalFormatting>
        <x14:conditionalFormatting xmlns:xm="http://schemas.microsoft.com/office/excel/2006/main">
          <x14:cfRule type="containsText" priority="2328" operator="containsText" id="{542BD9CF-B588-41F6-BF2F-D14CDBD9A49E}">
            <xm:f>NOT(ISERROR(SEARCH($I$68,I10)))</xm:f>
            <xm:f>$I$68</xm:f>
            <x14:dxf>
              <fill>
                <patternFill>
                  <fgColor rgb="FF92D050"/>
                  <bgColor rgb="FF92D050"/>
                </patternFill>
              </fill>
            </x14:dxf>
          </x14:cfRule>
          <x14:cfRule type="containsText" priority="2329" operator="containsText" id="{0175C31D-73F5-41CC-A2C0-F49560FD6A9F}">
            <xm:f>NOT(ISERROR(SEARCH($I$69,I10)))</xm:f>
            <xm:f>$I$69</xm:f>
            <x14:dxf>
              <fill>
                <patternFill>
                  <bgColor rgb="FF00B050"/>
                </patternFill>
              </fill>
            </x14:dxf>
          </x14:cfRule>
          <x14:cfRule type="containsText" priority="2330" operator="containsText" id="{6B48BB70-4EC5-4BE7-BD4C-22253C7B76A0}">
            <xm:f>NOT(ISERROR(SEARCH($I$72,I10)))</xm:f>
            <xm:f>$I$72</xm:f>
            <x14:dxf>
              <fill>
                <patternFill>
                  <bgColor rgb="FFFF0000"/>
                </patternFill>
              </fill>
            </x14:dxf>
          </x14:cfRule>
          <x14:cfRule type="containsText" priority="2331" operator="containsText" id="{8DB23009-634B-42C4-805D-AA16418791E2}">
            <xm:f>NOT(ISERROR(SEARCH($I$71,I10)))</xm:f>
            <xm:f>$I$71</xm:f>
            <x14:dxf>
              <fill>
                <patternFill>
                  <fgColor rgb="FFFFC000"/>
                  <bgColor rgb="FFFFC000"/>
                </patternFill>
              </fill>
            </x14:dxf>
          </x14:cfRule>
          <x14:cfRule type="containsText" priority="2332" operator="containsText" id="{F6241783-3A95-40CB-946A-42FAABA71A43}">
            <xm:f>NOT(ISERROR(SEARCH($I$70,I10)))</xm:f>
            <xm:f>$I$70</xm:f>
            <x14:dxf>
              <fill>
                <patternFill>
                  <fgColor rgb="FFFFFF00"/>
                  <bgColor rgb="FFFFFF00"/>
                </patternFill>
              </fill>
            </x14:dxf>
          </x14:cfRule>
          <x14:cfRule type="containsText" priority="2333" operator="containsText" id="{2A2A8DD9-A05B-407B-94B8-F63775E697F7}">
            <xm:f>NOT(ISERROR(SEARCH($I$69,I10)))</xm:f>
            <xm:f>$I$69</xm:f>
            <x14:dxf>
              <fill>
                <patternFill>
                  <bgColor theme="0" tint="-0.14996795556505021"/>
                </patternFill>
              </fill>
            </x14:dxf>
          </x14:cfRule>
          <x14:cfRule type="cellIs" priority="2334" operator="equal" id="{92E9219E-D936-423C-857B-9B06C064A90C}">
            <xm:f>'Tabla probabiidad'!$B$5</xm:f>
            <x14:dxf>
              <fill>
                <patternFill>
                  <fgColor theme="6"/>
                </patternFill>
              </fill>
            </x14:dxf>
          </x14:cfRule>
          <x14:cfRule type="cellIs" priority="2335" operator="equal" id="{EFCDAB75-29AE-4D40-ACEE-A7CA14D11179}">
            <xm:f>'Tabla probabiidad'!$B$5</xm:f>
            <x14:dxf>
              <fill>
                <patternFill>
                  <fgColor rgb="FF92D050"/>
                  <bgColor theme="6" tint="0.59996337778862885"/>
                </patternFill>
              </fill>
            </x14:dxf>
          </x14:cfRule>
          <xm:sqref>I10 X63:X64 I63:I64</xm:sqref>
        </x14:conditionalFormatting>
        <x14:conditionalFormatting xmlns:xm="http://schemas.microsoft.com/office/excel/2006/main">
          <x14:cfRule type="containsText" priority="2312" operator="containsText" id="{8D8DB49A-1641-4A2C-8819-857CB130A220}">
            <xm:f>NOT(ISERROR(SEARCH($I$68,I11)))</xm:f>
            <xm:f>$I$68</xm:f>
            <x14:dxf>
              <fill>
                <patternFill>
                  <fgColor rgb="FF92D050"/>
                  <bgColor rgb="FF92D050"/>
                </patternFill>
              </fill>
            </x14:dxf>
          </x14:cfRule>
          <x14:cfRule type="containsText" priority="2313" operator="containsText" id="{0251AC01-6406-4C42-89DE-A577FFB31603}">
            <xm:f>NOT(ISERROR(SEARCH($I$69,I11)))</xm:f>
            <xm:f>$I$69</xm:f>
            <x14:dxf>
              <fill>
                <patternFill>
                  <bgColor rgb="FF00B050"/>
                </patternFill>
              </fill>
            </x14:dxf>
          </x14:cfRule>
          <x14:cfRule type="containsText" priority="2314" operator="containsText" id="{D7DAC09F-7691-4F77-9981-371350B449A5}">
            <xm:f>NOT(ISERROR(SEARCH($I$72,I11)))</xm:f>
            <xm:f>$I$72</xm:f>
            <x14:dxf>
              <fill>
                <patternFill>
                  <bgColor rgb="FFFF0000"/>
                </patternFill>
              </fill>
            </x14:dxf>
          </x14:cfRule>
          <x14:cfRule type="containsText" priority="2315" operator="containsText" id="{9538A357-1D58-4659-BA6E-707FFB2CD87A}">
            <xm:f>NOT(ISERROR(SEARCH($I$71,I11)))</xm:f>
            <xm:f>$I$71</xm:f>
            <x14:dxf>
              <fill>
                <patternFill>
                  <fgColor rgb="FFFFC000"/>
                  <bgColor rgb="FFFFC000"/>
                </patternFill>
              </fill>
            </x14:dxf>
          </x14:cfRule>
          <x14:cfRule type="containsText" priority="2316" operator="containsText" id="{EA507310-DF94-4F7E-A02E-138EE46681C5}">
            <xm:f>NOT(ISERROR(SEARCH($I$70,I11)))</xm:f>
            <xm:f>$I$70</xm:f>
            <x14:dxf>
              <fill>
                <patternFill>
                  <fgColor rgb="FFFFFF00"/>
                  <bgColor rgb="FFFFFF00"/>
                </patternFill>
              </fill>
            </x14:dxf>
          </x14:cfRule>
          <x14:cfRule type="containsText" priority="2317" operator="containsText" id="{FD6CFD21-02E5-41C3-8B1B-AEED58D86F68}">
            <xm:f>NOT(ISERROR(SEARCH($I$69,I11)))</xm:f>
            <xm:f>$I$69</xm:f>
            <x14:dxf>
              <fill>
                <patternFill>
                  <bgColor theme="0" tint="-0.14996795556505021"/>
                </patternFill>
              </fill>
            </x14:dxf>
          </x14:cfRule>
          <x14:cfRule type="cellIs" priority="2318" operator="equal" id="{6E87A187-31C3-4375-8B0A-D49661FE6DD1}">
            <xm:f>'Tabla probabiidad'!$B$5</xm:f>
            <x14:dxf>
              <fill>
                <patternFill>
                  <fgColor theme="6"/>
                </patternFill>
              </fill>
            </x14:dxf>
          </x14:cfRule>
          <x14:cfRule type="cellIs" priority="2319" operator="equal" id="{4ACB1DED-64FB-4D3E-96CB-7E29105C77B4}">
            <xm:f>'Tabla probabiidad'!$B$5</xm:f>
            <x14:dxf>
              <fill>
                <patternFill>
                  <fgColor rgb="FF92D050"/>
                  <bgColor theme="6" tint="0.59996337778862885"/>
                </patternFill>
              </fill>
            </x14:dxf>
          </x14:cfRule>
          <xm:sqref>I11</xm:sqref>
        </x14:conditionalFormatting>
        <x14:conditionalFormatting xmlns:xm="http://schemas.microsoft.com/office/excel/2006/main">
          <x14:cfRule type="containsText" priority="2296" operator="containsText" id="{7353A3D2-9460-4347-80FF-7DF425928BEB}">
            <xm:f>NOT(ISERROR(SEARCH($I$68,X10)))</xm:f>
            <xm:f>$I$68</xm:f>
            <x14:dxf>
              <fill>
                <patternFill>
                  <fgColor rgb="FF92D050"/>
                  <bgColor rgb="FF92D050"/>
                </patternFill>
              </fill>
            </x14:dxf>
          </x14:cfRule>
          <x14:cfRule type="containsText" priority="2297" operator="containsText" id="{B56DC57F-9978-4086-BBA7-CA4CB9F777BD}">
            <xm:f>NOT(ISERROR(SEARCH($I$69,X10)))</xm:f>
            <xm:f>$I$69</xm:f>
            <x14:dxf>
              <fill>
                <patternFill>
                  <bgColor rgb="FF00B050"/>
                </patternFill>
              </fill>
            </x14:dxf>
          </x14:cfRule>
          <x14:cfRule type="containsText" priority="2298" operator="containsText" id="{9C8DF7FE-3A79-4507-991D-813AA9C1BBE4}">
            <xm:f>NOT(ISERROR(SEARCH($I$72,X10)))</xm:f>
            <xm:f>$I$72</xm:f>
            <x14:dxf>
              <fill>
                <patternFill>
                  <bgColor rgb="FFFF0000"/>
                </patternFill>
              </fill>
            </x14:dxf>
          </x14:cfRule>
          <x14:cfRule type="containsText" priority="2299" operator="containsText" id="{27326693-A5F1-4B66-B10B-249C5ACB29A0}">
            <xm:f>NOT(ISERROR(SEARCH($I$71,X10)))</xm:f>
            <xm:f>$I$71</xm:f>
            <x14:dxf>
              <fill>
                <patternFill>
                  <fgColor rgb="FFFFC000"/>
                  <bgColor rgb="FFFFC000"/>
                </patternFill>
              </fill>
            </x14:dxf>
          </x14:cfRule>
          <x14:cfRule type="containsText" priority="2300" operator="containsText" id="{78315960-CC80-40DA-B270-DDA66C1474F8}">
            <xm:f>NOT(ISERROR(SEARCH($I$70,X10)))</xm:f>
            <xm:f>$I$70</xm:f>
            <x14:dxf>
              <fill>
                <patternFill>
                  <fgColor rgb="FFFFFF00"/>
                  <bgColor rgb="FFFFFF00"/>
                </patternFill>
              </fill>
            </x14:dxf>
          </x14:cfRule>
          <x14:cfRule type="containsText" priority="2301" operator="containsText" id="{93D65A53-E5E5-495A-9B31-EEF38A3F981A}">
            <xm:f>NOT(ISERROR(SEARCH($I$69,X10)))</xm:f>
            <xm:f>$I$69</xm:f>
            <x14:dxf>
              <fill>
                <patternFill>
                  <bgColor theme="0" tint="-0.14996795556505021"/>
                </patternFill>
              </fill>
            </x14:dxf>
          </x14:cfRule>
          <x14:cfRule type="cellIs" priority="2302" operator="equal" id="{C3B64151-268E-4AC3-B62C-025FD17CDCC3}">
            <xm:f>'Tabla probabiidad'!$B$5</xm:f>
            <x14:dxf>
              <fill>
                <patternFill>
                  <fgColor theme="6"/>
                </patternFill>
              </fill>
            </x14:dxf>
          </x14:cfRule>
          <x14:cfRule type="cellIs" priority="2303" operator="equal" id="{20735F9E-DC97-49CA-BD45-F712D9D8B2B0}">
            <xm:f>'Tabla probabiidad'!$B$5</xm:f>
            <x14:dxf>
              <fill>
                <patternFill>
                  <fgColor rgb="FF92D050"/>
                  <bgColor theme="6" tint="0.59996337778862885"/>
                </patternFill>
              </fill>
            </x14:dxf>
          </x14:cfRule>
          <xm:sqref>X10</xm:sqref>
        </x14:conditionalFormatting>
        <x14:conditionalFormatting xmlns:xm="http://schemas.microsoft.com/office/excel/2006/main">
          <x14:cfRule type="containsText" priority="2288" operator="containsText" id="{CB9109D9-079E-462C-AEF4-A2A78232D9DA}">
            <xm:f>NOT(ISERROR(SEARCH($I$68,X11)))</xm:f>
            <xm:f>$I$68</xm:f>
            <x14:dxf>
              <fill>
                <patternFill>
                  <fgColor rgb="FF92D050"/>
                  <bgColor rgb="FF92D050"/>
                </patternFill>
              </fill>
            </x14:dxf>
          </x14:cfRule>
          <x14:cfRule type="containsText" priority="2289" operator="containsText" id="{90ABEA59-1EBD-4FF5-A064-2B4FBF7E8DA7}">
            <xm:f>NOT(ISERROR(SEARCH($I$69,X11)))</xm:f>
            <xm:f>$I$69</xm:f>
            <x14:dxf>
              <fill>
                <patternFill>
                  <bgColor rgb="FF00B050"/>
                </patternFill>
              </fill>
            </x14:dxf>
          </x14:cfRule>
          <x14:cfRule type="containsText" priority="2290" operator="containsText" id="{D1BFE70D-E9A9-49E5-B8A6-A9FE9BB91ABD}">
            <xm:f>NOT(ISERROR(SEARCH($I$72,X11)))</xm:f>
            <xm:f>$I$72</xm:f>
            <x14:dxf>
              <fill>
                <patternFill>
                  <bgColor rgb="FFFF0000"/>
                </patternFill>
              </fill>
            </x14:dxf>
          </x14:cfRule>
          <x14:cfRule type="containsText" priority="2291" operator="containsText" id="{F2098F57-3AF9-4133-9254-290C352B523C}">
            <xm:f>NOT(ISERROR(SEARCH($I$71,X11)))</xm:f>
            <xm:f>$I$71</xm:f>
            <x14:dxf>
              <fill>
                <patternFill>
                  <fgColor rgb="FFFFC000"/>
                  <bgColor rgb="FFFFC000"/>
                </patternFill>
              </fill>
            </x14:dxf>
          </x14:cfRule>
          <x14:cfRule type="containsText" priority="2292" operator="containsText" id="{0B7C261B-60EC-484E-A1C9-183BF92F293C}">
            <xm:f>NOT(ISERROR(SEARCH($I$70,X11)))</xm:f>
            <xm:f>$I$70</xm:f>
            <x14:dxf>
              <fill>
                <patternFill>
                  <fgColor rgb="FFFFFF00"/>
                  <bgColor rgb="FFFFFF00"/>
                </patternFill>
              </fill>
            </x14:dxf>
          </x14:cfRule>
          <x14:cfRule type="containsText" priority="2293" operator="containsText" id="{897BAD7D-07A9-4CDB-AE24-7E23FDDECC78}">
            <xm:f>NOT(ISERROR(SEARCH($I$69,X11)))</xm:f>
            <xm:f>$I$69</xm:f>
            <x14:dxf>
              <fill>
                <patternFill>
                  <bgColor theme="0" tint="-0.14996795556505021"/>
                </patternFill>
              </fill>
            </x14:dxf>
          </x14:cfRule>
          <x14:cfRule type="cellIs" priority="2294" operator="equal" id="{736D1521-E437-4990-9D7D-0A502FD1186E}">
            <xm:f>'Tabla probabiidad'!$B$5</xm:f>
            <x14:dxf>
              <fill>
                <patternFill>
                  <fgColor theme="6"/>
                </patternFill>
              </fill>
            </x14:dxf>
          </x14:cfRule>
          <x14:cfRule type="cellIs" priority="2295" operator="equal" id="{B812CB29-854A-41D6-8805-319CCFF117C2}">
            <xm:f>'Tabla probabiidad'!$B$5</xm:f>
            <x14:dxf>
              <fill>
                <patternFill>
                  <fgColor rgb="FF92D050"/>
                  <bgColor theme="6" tint="0.59996337778862885"/>
                </patternFill>
              </fill>
            </x14:dxf>
          </x14:cfRule>
          <xm:sqref>X11</xm:sqref>
        </x14:conditionalFormatting>
        <x14:conditionalFormatting xmlns:xm="http://schemas.microsoft.com/office/excel/2006/main">
          <x14:cfRule type="containsText" priority="2275" operator="containsText" id="{4BF5F777-15C6-411D-B355-88BC8ED3CA37}">
            <xm:f>NOT(ISERROR(SEARCH($K$72,Z11)))</xm:f>
            <xm:f>$K$72</xm:f>
            <x14:dxf>
              <fill>
                <patternFill>
                  <bgColor rgb="FFFF0000"/>
                </patternFill>
              </fill>
            </x14:dxf>
          </x14:cfRule>
          <x14:cfRule type="containsText" priority="2276" operator="containsText" id="{58EC7A58-FEB0-43B9-B823-ADDB624D170C}">
            <xm:f>NOT(ISERROR(SEARCH($K$71,Z11)))</xm:f>
            <xm:f>$K$71</xm:f>
            <x14:dxf>
              <fill>
                <patternFill>
                  <bgColor rgb="FFFFC000"/>
                </patternFill>
              </fill>
            </x14:dxf>
          </x14:cfRule>
          <x14:cfRule type="containsText" priority="2277" operator="containsText" id="{EB2260DC-09BE-4435-9FC6-F4609EA8792C}">
            <xm:f>NOT(ISERROR(SEARCH($K$70,Z11)))</xm:f>
            <xm:f>$K$70</xm:f>
            <x14:dxf>
              <fill>
                <patternFill>
                  <bgColor rgb="FFFFFF00"/>
                </patternFill>
              </fill>
            </x14:dxf>
          </x14:cfRule>
          <x14:cfRule type="containsText" priority="2278" operator="containsText" id="{6ECE72E0-92CE-42C2-88D9-C467000B63BD}">
            <xm:f>NOT(ISERROR(SEARCH($K$69,Z11)))</xm:f>
            <xm:f>$K$69</xm:f>
            <x14:dxf>
              <fill>
                <patternFill>
                  <bgColor rgb="FF00B050"/>
                </patternFill>
              </fill>
            </x14:dxf>
          </x14:cfRule>
          <x14:cfRule type="containsText" priority="2279" operator="containsText" id="{398ED477-46C1-4640-85E8-6B04730C7CA9}">
            <xm:f>NOT(ISERROR(SEARCH($K$68,Z11)))</xm:f>
            <xm:f>$K$68</xm:f>
            <x14:dxf>
              <fill>
                <patternFill>
                  <bgColor rgb="FF92D050"/>
                </patternFill>
              </fill>
            </x14:dxf>
          </x14:cfRule>
          <xm:sqref>Z11</xm:sqref>
        </x14:conditionalFormatting>
        <x14:conditionalFormatting xmlns:xm="http://schemas.microsoft.com/office/excel/2006/main">
          <x14:cfRule type="containsText" priority="2270" operator="containsText" id="{8767171B-82AD-43F1-9341-3C382878490D}">
            <xm:f>NOT(ISERROR(SEARCH($K$72,Z10)))</xm:f>
            <xm:f>$K$72</xm:f>
            <x14:dxf>
              <fill>
                <patternFill>
                  <bgColor rgb="FFFF0000"/>
                </patternFill>
              </fill>
            </x14:dxf>
          </x14:cfRule>
          <x14:cfRule type="containsText" priority="2271" operator="containsText" id="{BA33692F-85BE-4DE8-9D90-4422832D9B75}">
            <xm:f>NOT(ISERROR(SEARCH($K$71,Z10)))</xm:f>
            <xm:f>$K$71</xm:f>
            <x14:dxf>
              <fill>
                <patternFill>
                  <bgColor rgb="FFFFC000"/>
                </patternFill>
              </fill>
            </x14:dxf>
          </x14:cfRule>
          <x14:cfRule type="containsText" priority="2272" operator="containsText" id="{CDAD13F7-4BDE-410F-956B-0F419276D4BF}">
            <xm:f>NOT(ISERROR(SEARCH($K$70,Z10)))</xm:f>
            <xm:f>$K$70</xm:f>
            <x14:dxf>
              <fill>
                <patternFill>
                  <bgColor rgb="FFFFFF00"/>
                </patternFill>
              </fill>
            </x14:dxf>
          </x14:cfRule>
          <x14:cfRule type="containsText" priority="2273" operator="containsText" id="{21A18171-23F7-40CF-87CE-73B942C33C44}">
            <xm:f>NOT(ISERROR(SEARCH($K$69,Z10)))</xm:f>
            <xm:f>$K$69</xm:f>
            <x14:dxf>
              <fill>
                <patternFill>
                  <bgColor rgb="FF00B050"/>
                </patternFill>
              </fill>
            </x14:dxf>
          </x14:cfRule>
          <x14:cfRule type="containsText" priority="2274" operator="containsText" id="{75C84286-D309-4FF3-9D6D-EBB419E74BC5}">
            <xm:f>NOT(ISERROR(SEARCH($K$68,Z10)))</xm:f>
            <xm:f>$K$68</xm:f>
            <x14:dxf>
              <fill>
                <patternFill>
                  <bgColor rgb="FF92D050"/>
                </patternFill>
              </fill>
            </x14:dxf>
          </x14:cfRule>
          <xm:sqref>Z10</xm:sqref>
        </x14:conditionalFormatting>
        <x14:conditionalFormatting xmlns:xm="http://schemas.microsoft.com/office/excel/2006/main">
          <x14:cfRule type="containsText" priority="2266" operator="containsText" id="{6F45150D-F268-4145-9A25-7324613FE353}">
            <xm:f>NOT(ISERROR(SEARCH($M$71,M10)))</xm:f>
            <xm:f>$M$71</xm:f>
            <x14:dxf>
              <fill>
                <patternFill>
                  <bgColor rgb="FFFF0000"/>
                </patternFill>
              </fill>
            </x14:dxf>
          </x14:cfRule>
          <x14:cfRule type="containsText" priority="2267" operator="containsText" id="{AB229302-F9DE-42AA-8A20-9B603D9D925E}">
            <xm:f>NOT(ISERROR(SEARCH($M$70,M10)))</xm:f>
            <xm:f>$M$70</xm:f>
            <x14:dxf>
              <fill>
                <patternFill>
                  <bgColor rgb="FFFFC000"/>
                </patternFill>
              </fill>
            </x14:dxf>
          </x14:cfRule>
          <x14:cfRule type="containsText" priority="2268" operator="containsText" id="{7B42A972-B982-4C61-BBF0-8960125CAD1A}">
            <xm:f>NOT(ISERROR(SEARCH($M$69,M10)))</xm:f>
            <xm:f>$M$69</xm:f>
            <x14:dxf>
              <fill>
                <patternFill>
                  <bgColor rgb="FFFFFF00"/>
                </patternFill>
              </fill>
            </x14:dxf>
          </x14:cfRule>
          <x14:cfRule type="containsText" priority="2269" operator="containsText" id="{AA694D01-2E8A-40E5-81A7-53FC0FCC39C1}">
            <xm:f>NOT(ISERROR(SEARCH($M$68,M10)))</xm:f>
            <xm:f>$M$68</xm:f>
            <x14:dxf>
              <fill>
                <patternFill>
                  <bgColor rgb="FF92D050"/>
                </patternFill>
              </fill>
            </x14:dxf>
          </x14:cfRule>
          <xm:sqref>M10 M63:M64</xm:sqref>
        </x14:conditionalFormatting>
        <x14:conditionalFormatting xmlns:xm="http://schemas.microsoft.com/office/excel/2006/main">
          <x14:cfRule type="containsText" priority="2262" operator="containsText" id="{2C1E9042-D8D9-4242-A425-D27B7078169C}">
            <xm:f>NOT(ISERROR(SEARCH($M$71,M11)))</xm:f>
            <xm:f>$M$71</xm:f>
            <x14:dxf>
              <fill>
                <patternFill>
                  <bgColor rgb="FFFF0000"/>
                </patternFill>
              </fill>
            </x14:dxf>
          </x14:cfRule>
          <x14:cfRule type="containsText" priority="2263" operator="containsText" id="{D491DD21-1290-4326-A6AE-953A5157752D}">
            <xm:f>NOT(ISERROR(SEARCH($M$70,M11)))</xm:f>
            <xm:f>$M$70</xm:f>
            <x14:dxf>
              <fill>
                <patternFill>
                  <bgColor rgb="FFFFC000"/>
                </patternFill>
              </fill>
            </x14:dxf>
          </x14:cfRule>
          <x14:cfRule type="containsText" priority="2264" operator="containsText" id="{581F4BAD-EF26-4034-9115-49C302223B52}">
            <xm:f>NOT(ISERROR(SEARCH($M$69,M11)))</xm:f>
            <xm:f>$M$69</xm:f>
            <x14:dxf>
              <fill>
                <patternFill>
                  <bgColor rgb="FFFFFF00"/>
                </patternFill>
              </fill>
            </x14:dxf>
          </x14:cfRule>
          <x14:cfRule type="containsText" priority="2265" operator="containsText" id="{DD7875A6-FDD8-4B74-9485-058BC7B0FF39}">
            <xm:f>NOT(ISERROR(SEARCH($M$68,M11)))</xm:f>
            <xm:f>$M$68</xm:f>
            <x14:dxf>
              <fill>
                <patternFill>
                  <bgColor rgb="FF92D050"/>
                </patternFill>
              </fill>
            </x14:dxf>
          </x14:cfRule>
          <xm:sqref>M11</xm:sqref>
        </x14:conditionalFormatting>
        <x14:conditionalFormatting xmlns:xm="http://schemas.microsoft.com/office/excel/2006/main">
          <x14:cfRule type="containsText" priority="2251" operator="containsText" id="{3F001A10-5258-4B21-BEDE-76F16AEB1F2E}">
            <xm:f>NOT(ISERROR(SEARCH($H$69,I15)))</xm:f>
            <xm:f>$H$69</xm:f>
            <x14:dxf>
              <fill>
                <patternFill>
                  <fgColor rgb="FF92D050"/>
                  <bgColor rgb="FF92D050"/>
                </patternFill>
              </fill>
            </x14:dxf>
          </x14:cfRule>
          <x14:cfRule type="containsText" priority="2252" operator="containsText" id="{AC1CF53E-D7A5-46B7-874B-3E18D1103D41}">
            <xm:f>NOT(ISERROR(SEARCH($H$73,I15)))</xm:f>
            <xm:f>$H$73</xm:f>
            <x14:dxf>
              <fill>
                <patternFill>
                  <bgColor rgb="FFFF0000"/>
                </patternFill>
              </fill>
            </x14:dxf>
          </x14:cfRule>
          <x14:cfRule type="containsText" priority="2253" operator="containsText" id="{BF8F15DC-2479-438A-BDCF-C116741AA6D9}">
            <xm:f>NOT(ISERROR(SEARCH($H$72,I15)))</xm:f>
            <xm:f>$H$72</xm:f>
            <x14:dxf>
              <fill>
                <patternFill>
                  <fgColor rgb="FFFFFF00"/>
                  <bgColor rgb="FFFFFF00"/>
                </patternFill>
              </fill>
            </x14:dxf>
          </x14:cfRule>
          <x14:cfRule type="containsText" priority="2254" operator="containsText" id="{DA84483B-CCF3-42D5-AA38-99CD566C4BB6}">
            <xm:f>NOT(ISERROR(SEARCH($H$71,I15)))</xm:f>
            <xm:f>$H$71</xm:f>
            <x14:dxf>
              <fill>
                <patternFill>
                  <fgColor rgb="FFFFC000"/>
                  <bgColor rgb="FFFFC000"/>
                </patternFill>
              </fill>
            </x14:dxf>
          </x14:cfRule>
          <x14:cfRule type="containsText" priority="2255" operator="containsText" id="{0BF7B954-BE0D-4209-A99F-779B1C615736}">
            <xm:f>NOT(ISERROR(SEARCH($H$70,I15)))</xm:f>
            <xm:f>$H$70</xm:f>
            <x14:dxf>
              <fill>
                <patternFill>
                  <bgColor rgb="FF00B050"/>
                </patternFill>
              </fill>
            </x14:dxf>
          </x14:cfRule>
          <x14:cfRule type="cellIs" priority="2256" operator="equal" id="{23E813AA-DFFE-4744-A4D1-BEDAAB829E55}">
            <xm:f>'\UAEOS\TRABAJO EN CASA\MAPAS DE RIESGOS\RIESGOS 2021\MAPAS DE RIESGOS DE PROCESO 2021\MAPAS DE RIESGOS GUIA 2021\[MAPA_RIESGOS_PROGRAMAS Y PROYECTOS_UAEOS_2021.xlsx]Tabla probabiidad'!#REF!</xm:f>
            <x14:dxf>
              <fill>
                <patternFill>
                  <fgColor theme="6"/>
                </patternFill>
              </fill>
            </x14:dxf>
          </x14:cfRule>
          <x14:cfRule type="cellIs" priority="2257" operator="equal" id="{D766997E-7F9D-4E48-946C-61FC6BB2EC6F}">
            <xm:f>'\UAEOS\TRABAJO EN CASA\MAPAS DE RIESGOS\RIESGOS 2021\MAPAS DE RIESGOS DE PROCESO 2021\MAPAS DE RIESGOS GUIA 2021\[MAPA_RIESGOS_PROGRAMAS Y PROYECTOS_UAEOS_2021.xlsx]Tabla probabiidad'!#REF!</xm:f>
            <x14:dxf>
              <fill>
                <patternFill>
                  <fgColor rgb="FF92D050"/>
                  <bgColor theme="6" tint="0.59996337778862885"/>
                </patternFill>
              </fill>
            </x14:dxf>
          </x14:cfRule>
          <xm:sqref>I15</xm:sqref>
        </x14:conditionalFormatting>
        <x14:conditionalFormatting xmlns:xm="http://schemas.microsoft.com/office/excel/2006/main">
          <x14:cfRule type="containsText" priority="2151" operator="containsText" id="{4CF0EE55-4516-48AC-B248-1BFD5C030EF5}">
            <xm:f>NOT(ISERROR(SEARCH($I$68,I17)))</xm:f>
            <xm:f>$I$68</xm:f>
            <x14:dxf>
              <fill>
                <patternFill>
                  <fgColor rgb="FF92D050"/>
                  <bgColor rgb="FF92D050"/>
                </patternFill>
              </fill>
            </x14:dxf>
          </x14:cfRule>
          <x14:cfRule type="containsText" priority="2152" operator="containsText" id="{82285B78-819B-45D5-AEC8-DC7583111FA1}">
            <xm:f>NOT(ISERROR(SEARCH($I$69,I17)))</xm:f>
            <xm:f>$I$69</xm:f>
            <x14:dxf>
              <fill>
                <patternFill>
                  <bgColor rgb="FF00B050"/>
                </patternFill>
              </fill>
            </x14:dxf>
          </x14:cfRule>
          <x14:cfRule type="containsText" priority="2153" operator="containsText" id="{FEC9D75C-1F4F-4F0C-8ACE-98C2408BDCA4}">
            <xm:f>NOT(ISERROR(SEARCH($I$72,I17)))</xm:f>
            <xm:f>$I$72</xm:f>
            <x14:dxf>
              <fill>
                <patternFill>
                  <bgColor rgb="FFFF0000"/>
                </patternFill>
              </fill>
            </x14:dxf>
          </x14:cfRule>
          <x14:cfRule type="containsText" priority="2154" operator="containsText" id="{479B1450-A5AD-46BD-9A09-DC73B72B9733}">
            <xm:f>NOT(ISERROR(SEARCH($I$71,I17)))</xm:f>
            <xm:f>$I$71</xm:f>
            <x14:dxf>
              <fill>
                <patternFill>
                  <fgColor rgb="FFFFC000"/>
                  <bgColor rgb="FFFFC000"/>
                </patternFill>
              </fill>
            </x14:dxf>
          </x14:cfRule>
          <x14:cfRule type="containsText" priority="2155" operator="containsText" id="{22923817-F51B-4E72-9ACC-704457760D41}">
            <xm:f>NOT(ISERROR(SEARCH($I$70,I17)))</xm:f>
            <xm:f>$I$70</xm:f>
            <x14:dxf>
              <fill>
                <patternFill>
                  <fgColor rgb="FFFFFF00"/>
                  <bgColor rgb="FFFFFF00"/>
                </patternFill>
              </fill>
            </x14:dxf>
          </x14:cfRule>
          <x14:cfRule type="containsText" priority="2156" operator="containsText" id="{E315D981-DFC8-46AB-ACAF-D6E11006F23E}">
            <xm:f>NOT(ISERROR(SEARCH($I$69,I17)))</xm:f>
            <xm:f>$I$69</xm:f>
            <x14:dxf>
              <fill>
                <patternFill>
                  <bgColor theme="0" tint="-0.14996795556505021"/>
                </patternFill>
              </fill>
            </x14:dxf>
          </x14:cfRule>
          <x14:cfRule type="cellIs" priority="2157" operator="equal" id="{D12CBC75-02E4-4696-B26E-D4D14A6B9762}">
            <xm:f>'Tabla probabiidad'!$B$5</xm:f>
            <x14:dxf>
              <fill>
                <patternFill>
                  <fgColor theme="6"/>
                </patternFill>
              </fill>
            </x14:dxf>
          </x14:cfRule>
          <x14:cfRule type="cellIs" priority="2158" operator="equal" id="{8A065932-AC3F-4AF2-B29E-C141BD5F17E9}">
            <xm:f>'Tabla probabiidad'!$B$5</xm:f>
            <x14:dxf>
              <fill>
                <patternFill>
                  <fgColor rgb="FF92D050"/>
                  <bgColor theme="6" tint="0.59996337778862885"/>
                </patternFill>
              </fill>
            </x14:dxf>
          </x14:cfRule>
          <xm:sqref>I17</xm:sqref>
        </x14:conditionalFormatting>
        <x14:conditionalFormatting xmlns:xm="http://schemas.microsoft.com/office/excel/2006/main">
          <x14:cfRule type="containsText" priority="2127" operator="containsText" id="{69425039-2A4B-406A-971C-5BEE8AA88DD7}">
            <xm:f>NOT(ISERROR(SEARCH($I$68,I19)))</xm:f>
            <xm:f>$I$68</xm:f>
            <x14:dxf>
              <fill>
                <patternFill>
                  <fgColor rgb="FF92D050"/>
                  <bgColor rgb="FF92D050"/>
                </patternFill>
              </fill>
            </x14:dxf>
          </x14:cfRule>
          <x14:cfRule type="containsText" priority="2128" operator="containsText" id="{9F5B3E13-8379-44DF-9174-3437B1A167D8}">
            <xm:f>NOT(ISERROR(SEARCH($I$69,I19)))</xm:f>
            <xm:f>$I$69</xm:f>
            <x14:dxf>
              <fill>
                <patternFill>
                  <bgColor rgb="FF00B050"/>
                </patternFill>
              </fill>
            </x14:dxf>
          </x14:cfRule>
          <x14:cfRule type="containsText" priority="2129" operator="containsText" id="{9304068C-1B0C-4FE3-8FDC-758442761A28}">
            <xm:f>NOT(ISERROR(SEARCH($I$72,I19)))</xm:f>
            <xm:f>$I$72</xm:f>
            <x14:dxf>
              <fill>
                <patternFill>
                  <bgColor rgb="FFFF0000"/>
                </patternFill>
              </fill>
            </x14:dxf>
          </x14:cfRule>
          <x14:cfRule type="containsText" priority="2130" operator="containsText" id="{12041751-1E97-4BB5-8B27-3EC613479D9D}">
            <xm:f>NOT(ISERROR(SEARCH($I$71,I19)))</xm:f>
            <xm:f>$I$71</xm:f>
            <x14:dxf>
              <fill>
                <patternFill>
                  <fgColor rgb="FFFFC000"/>
                  <bgColor rgb="FFFFC000"/>
                </patternFill>
              </fill>
            </x14:dxf>
          </x14:cfRule>
          <x14:cfRule type="containsText" priority="2131" operator="containsText" id="{68AACB41-109E-4AFB-9ADC-A6FFBF4B49C0}">
            <xm:f>NOT(ISERROR(SEARCH($I$70,I19)))</xm:f>
            <xm:f>$I$70</xm:f>
            <x14:dxf>
              <fill>
                <patternFill>
                  <fgColor rgb="FFFFFF00"/>
                  <bgColor rgb="FFFFFF00"/>
                </patternFill>
              </fill>
            </x14:dxf>
          </x14:cfRule>
          <x14:cfRule type="containsText" priority="2132" operator="containsText" id="{D4F80D98-4CC4-43C4-8EEE-43DD03CF2140}">
            <xm:f>NOT(ISERROR(SEARCH($I$69,I19)))</xm:f>
            <xm:f>$I$69</xm:f>
            <x14:dxf>
              <fill>
                <patternFill>
                  <bgColor theme="0" tint="-0.14996795556505021"/>
                </patternFill>
              </fill>
            </x14:dxf>
          </x14:cfRule>
          <x14:cfRule type="cellIs" priority="2133" operator="equal" id="{0B6DDF16-B40C-4986-BCE6-B84DAF750DE3}">
            <xm:f>'Tabla probabiidad'!$B$5</xm:f>
            <x14:dxf>
              <fill>
                <patternFill>
                  <fgColor theme="6"/>
                </patternFill>
              </fill>
            </x14:dxf>
          </x14:cfRule>
          <x14:cfRule type="cellIs" priority="2134" operator="equal" id="{B4FF24D4-966B-41CC-9308-C31002065D8F}">
            <xm:f>'Tabla probabiidad'!$B$5</xm:f>
            <x14:dxf>
              <fill>
                <patternFill>
                  <fgColor rgb="FF92D050"/>
                  <bgColor theme="6" tint="0.59996337778862885"/>
                </patternFill>
              </fill>
            </x14:dxf>
          </x14:cfRule>
          <xm:sqref>I19</xm:sqref>
        </x14:conditionalFormatting>
        <x14:conditionalFormatting xmlns:xm="http://schemas.microsoft.com/office/excel/2006/main">
          <x14:cfRule type="containsText" priority="2122" operator="containsText" id="{752795C5-A44E-45BD-9DF5-3772D3319B36}">
            <xm:f>NOT(ISERROR(SEARCH($K$72,K19)))</xm:f>
            <xm:f>$K$72</xm:f>
            <x14:dxf>
              <fill>
                <patternFill>
                  <bgColor rgb="FFFF0000"/>
                </patternFill>
              </fill>
            </x14:dxf>
          </x14:cfRule>
          <x14:cfRule type="containsText" priority="2123" operator="containsText" id="{43E09E31-5E91-4192-BE83-1DF2DB0BE6BE}">
            <xm:f>NOT(ISERROR(SEARCH($K$71,K19)))</xm:f>
            <xm:f>$K$71</xm:f>
            <x14:dxf>
              <fill>
                <patternFill>
                  <bgColor rgb="FFFFC000"/>
                </patternFill>
              </fill>
            </x14:dxf>
          </x14:cfRule>
          <x14:cfRule type="containsText" priority="2124" operator="containsText" id="{BE8AF80B-7598-4A1B-B100-38BBAA343437}">
            <xm:f>NOT(ISERROR(SEARCH($K$70,K19)))</xm:f>
            <xm:f>$K$70</xm:f>
            <x14:dxf>
              <fill>
                <patternFill>
                  <bgColor rgb="FFFFFF00"/>
                </patternFill>
              </fill>
            </x14:dxf>
          </x14:cfRule>
          <x14:cfRule type="containsText" priority="2125" operator="containsText" id="{573DBE36-C0CB-44C0-933B-DB8B9455CF28}">
            <xm:f>NOT(ISERROR(SEARCH($K$69,K19)))</xm:f>
            <xm:f>$K$69</xm:f>
            <x14:dxf>
              <fill>
                <patternFill>
                  <bgColor rgb="FF00B050"/>
                </patternFill>
              </fill>
            </x14:dxf>
          </x14:cfRule>
          <x14:cfRule type="containsText" priority="2126" operator="containsText" id="{B9465690-68BB-4AD8-8A9C-1DDD20873E93}">
            <xm:f>NOT(ISERROR(SEARCH($K$68,K19)))</xm:f>
            <xm:f>$K$68</xm:f>
            <x14:dxf>
              <fill>
                <patternFill>
                  <bgColor rgb="FF92D050"/>
                </patternFill>
              </fill>
            </x14:dxf>
          </x14:cfRule>
          <xm:sqref>K19</xm:sqref>
        </x14:conditionalFormatting>
        <x14:conditionalFormatting xmlns:xm="http://schemas.microsoft.com/office/excel/2006/main">
          <x14:cfRule type="containsText" priority="1962" operator="containsText" id="{39FF43E7-BC36-449B-8C82-866F2A323EE1}">
            <xm:f>NOT(ISERROR(SEARCH($I$68,I25)))</xm:f>
            <xm:f>$I$68</xm:f>
            <x14:dxf>
              <fill>
                <patternFill>
                  <fgColor rgb="FF92D050"/>
                  <bgColor rgb="FF92D050"/>
                </patternFill>
              </fill>
            </x14:dxf>
          </x14:cfRule>
          <x14:cfRule type="containsText" priority="1963" operator="containsText" id="{96DCDED8-4C1C-45A7-8CBC-547ED2500AD4}">
            <xm:f>NOT(ISERROR(SEARCH($I$69,I25)))</xm:f>
            <xm:f>$I$69</xm:f>
            <x14:dxf>
              <fill>
                <patternFill>
                  <bgColor rgb="FF00B050"/>
                </patternFill>
              </fill>
            </x14:dxf>
          </x14:cfRule>
          <x14:cfRule type="containsText" priority="1964" operator="containsText" id="{0FB0DA1F-E1C2-4C4C-9986-1091A2EFF382}">
            <xm:f>NOT(ISERROR(SEARCH($I$72,I25)))</xm:f>
            <xm:f>$I$72</xm:f>
            <x14:dxf>
              <fill>
                <patternFill>
                  <bgColor rgb="FFFF0000"/>
                </patternFill>
              </fill>
            </x14:dxf>
          </x14:cfRule>
          <x14:cfRule type="containsText" priority="1965" operator="containsText" id="{64912203-8DE6-4604-BFFD-88D80941EB22}">
            <xm:f>NOT(ISERROR(SEARCH($I$71,I25)))</xm:f>
            <xm:f>$I$71</xm:f>
            <x14:dxf>
              <fill>
                <patternFill>
                  <fgColor rgb="FFFFC000"/>
                  <bgColor rgb="FFFFC000"/>
                </patternFill>
              </fill>
            </x14:dxf>
          </x14:cfRule>
          <x14:cfRule type="containsText" priority="1966" operator="containsText" id="{809A871A-8690-4D16-BD0F-8E4B69B5E870}">
            <xm:f>NOT(ISERROR(SEARCH($I$70,I25)))</xm:f>
            <xm:f>$I$70</xm:f>
            <x14:dxf>
              <fill>
                <patternFill>
                  <fgColor rgb="FFFFFF00"/>
                  <bgColor rgb="FFFFFF00"/>
                </patternFill>
              </fill>
            </x14:dxf>
          </x14:cfRule>
          <x14:cfRule type="containsText" priority="1967" operator="containsText" id="{B464A13F-723D-41E7-8F44-C1B46EB29A2D}">
            <xm:f>NOT(ISERROR(SEARCH($I$69,I25)))</xm:f>
            <xm:f>$I$69</xm:f>
            <x14:dxf>
              <fill>
                <patternFill>
                  <bgColor theme="0" tint="-0.14996795556505021"/>
                </patternFill>
              </fill>
            </x14:dxf>
          </x14:cfRule>
          <x14:cfRule type="cellIs" priority="1968" operator="equal" id="{CCABADF3-4110-40D0-AC94-3023905BA1F0}">
            <xm:f>'Tabla probabiidad'!$B$5</xm:f>
            <x14:dxf>
              <fill>
                <patternFill>
                  <fgColor theme="6"/>
                </patternFill>
              </fill>
            </x14:dxf>
          </x14:cfRule>
          <x14:cfRule type="cellIs" priority="1969" operator="equal" id="{27F3C91C-BA37-43CE-903B-BC90CECC19F2}">
            <xm:f>'Tabla probabiidad'!$B$5</xm:f>
            <x14:dxf>
              <fill>
                <patternFill>
                  <fgColor rgb="FF92D050"/>
                  <bgColor theme="6" tint="0.59996337778862885"/>
                </patternFill>
              </fill>
            </x14:dxf>
          </x14:cfRule>
          <xm:sqref>I25</xm:sqref>
        </x14:conditionalFormatting>
        <x14:conditionalFormatting xmlns:xm="http://schemas.microsoft.com/office/excel/2006/main">
          <x14:cfRule type="containsText" priority="1946" operator="containsText" id="{DF09D5FD-9267-4007-85EE-EA3B19C36FC2}">
            <xm:f>NOT(ISERROR(SEARCH($I$68,I29)))</xm:f>
            <xm:f>$I$68</xm:f>
            <x14:dxf>
              <fill>
                <patternFill>
                  <fgColor rgb="FF92D050"/>
                  <bgColor rgb="FF92D050"/>
                </patternFill>
              </fill>
            </x14:dxf>
          </x14:cfRule>
          <x14:cfRule type="containsText" priority="1947" operator="containsText" id="{3F402BEE-30E2-4A0C-85EB-DE7581A100C7}">
            <xm:f>NOT(ISERROR(SEARCH($I$69,I29)))</xm:f>
            <xm:f>$I$69</xm:f>
            <x14:dxf>
              <fill>
                <patternFill>
                  <bgColor rgb="FF00B050"/>
                </patternFill>
              </fill>
            </x14:dxf>
          </x14:cfRule>
          <x14:cfRule type="containsText" priority="1948" operator="containsText" id="{E801220B-7760-484D-A4D9-299743BA1349}">
            <xm:f>NOT(ISERROR(SEARCH($I$72,I29)))</xm:f>
            <xm:f>$I$72</xm:f>
            <x14:dxf>
              <fill>
                <patternFill>
                  <bgColor rgb="FFFF0000"/>
                </patternFill>
              </fill>
            </x14:dxf>
          </x14:cfRule>
          <x14:cfRule type="containsText" priority="1949" operator="containsText" id="{A20B8543-D8EF-40DA-83E6-D6A7A74657E6}">
            <xm:f>NOT(ISERROR(SEARCH($I$71,I29)))</xm:f>
            <xm:f>$I$71</xm:f>
            <x14:dxf>
              <fill>
                <patternFill>
                  <fgColor rgb="FFFFC000"/>
                  <bgColor rgb="FFFFC000"/>
                </patternFill>
              </fill>
            </x14:dxf>
          </x14:cfRule>
          <x14:cfRule type="containsText" priority="1950" operator="containsText" id="{E09C33F9-9BA9-49BC-A175-8D830320709F}">
            <xm:f>NOT(ISERROR(SEARCH($I$70,I29)))</xm:f>
            <xm:f>$I$70</xm:f>
            <x14:dxf>
              <fill>
                <patternFill>
                  <fgColor rgb="FFFFFF00"/>
                  <bgColor rgb="FFFFFF00"/>
                </patternFill>
              </fill>
            </x14:dxf>
          </x14:cfRule>
          <x14:cfRule type="containsText" priority="1951" operator="containsText" id="{AE4E6BE1-C098-4F03-BD37-FBE59793D38C}">
            <xm:f>NOT(ISERROR(SEARCH($I$69,I29)))</xm:f>
            <xm:f>$I$69</xm:f>
            <x14:dxf>
              <fill>
                <patternFill>
                  <bgColor theme="0" tint="-0.14996795556505021"/>
                </patternFill>
              </fill>
            </x14:dxf>
          </x14:cfRule>
          <x14:cfRule type="cellIs" priority="1952" operator="equal" id="{0FAF7B3D-B5A2-42D0-AAB5-A1AA3089472D}">
            <xm:f>'Tabla probabiidad'!$B$5</xm:f>
            <x14:dxf>
              <fill>
                <patternFill>
                  <fgColor theme="6"/>
                </patternFill>
              </fill>
            </x14:dxf>
          </x14:cfRule>
          <x14:cfRule type="cellIs" priority="1953" operator="equal" id="{58AF2901-5833-4F0D-B6E1-97184A7D63C7}">
            <xm:f>'Tabla probabiidad'!$B$5</xm:f>
            <x14:dxf>
              <fill>
                <patternFill>
                  <fgColor rgb="FF92D050"/>
                  <bgColor theme="6" tint="0.59996337778862885"/>
                </patternFill>
              </fill>
            </x14:dxf>
          </x14:cfRule>
          <xm:sqref>I29</xm:sqref>
        </x14:conditionalFormatting>
        <x14:conditionalFormatting xmlns:xm="http://schemas.microsoft.com/office/excel/2006/main">
          <x14:cfRule type="containsText" priority="1938" operator="containsText" id="{B2A747E2-CA43-4858-B857-72334127591E}">
            <xm:f>NOT(ISERROR(SEARCH($I$68,I26)))</xm:f>
            <xm:f>$I$68</xm:f>
            <x14:dxf>
              <fill>
                <patternFill>
                  <fgColor rgb="FF92D050"/>
                  <bgColor rgb="FF92D050"/>
                </patternFill>
              </fill>
            </x14:dxf>
          </x14:cfRule>
          <x14:cfRule type="containsText" priority="1939" operator="containsText" id="{74B0BB96-A5FE-46C8-9B9C-F6C15BFCE521}">
            <xm:f>NOT(ISERROR(SEARCH($I$69,I26)))</xm:f>
            <xm:f>$I$69</xm:f>
            <x14:dxf>
              <fill>
                <patternFill>
                  <bgColor rgb="FF00B050"/>
                </patternFill>
              </fill>
            </x14:dxf>
          </x14:cfRule>
          <x14:cfRule type="containsText" priority="1940" operator="containsText" id="{751E461B-EAC3-4765-AC3B-23B6C3D2CA0E}">
            <xm:f>NOT(ISERROR(SEARCH($I$72,I26)))</xm:f>
            <xm:f>$I$72</xm:f>
            <x14:dxf>
              <fill>
                <patternFill>
                  <bgColor rgb="FFFF0000"/>
                </patternFill>
              </fill>
            </x14:dxf>
          </x14:cfRule>
          <x14:cfRule type="containsText" priority="1941" operator="containsText" id="{753B8ECE-4F08-47F5-872C-C3972EBAFE9C}">
            <xm:f>NOT(ISERROR(SEARCH($I$71,I26)))</xm:f>
            <xm:f>$I$71</xm:f>
            <x14:dxf>
              <fill>
                <patternFill>
                  <fgColor rgb="FFFFC000"/>
                  <bgColor rgb="FFFFC000"/>
                </patternFill>
              </fill>
            </x14:dxf>
          </x14:cfRule>
          <x14:cfRule type="containsText" priority="1942" operator="containsText" id="{E1555DEF-D2EB-446A-BDC9-7F1B4FF1AA73}">
            <xm:f>NOT(ISERROR(SEARCH($I$70,I26)))</xm:f>
            <xm:f>$I$70</xm:f>
            <x14:dxf>
              <fill>
                <patternFill>
                  <fgColor rgb="FFFFFF00"/>
                  <bgColor rgb="FFFFFF00"/>
                </patternFill>
              </fill>
            </x14:dxf>
          </x14:cfRule>
          <x14:cfRule type="containsText" priority="1943" operator="containsText" id="{024C8653-AC6D-4B24-B26D-2C1E48C063EF}">
            <xm:f>NOT(ISERROR(SEARCH($I$69,I26)))</xm:f>
            <xm:f>$I$69</xm:f>
            <x14:dxf>
              <fill>
                <patternFill>
                  <bgColor theme="0" tint="-0.14996795556505021"/>
                </patternFill>
              </fill>
            </x14:dxf>
          </x14:cfRule>
          <x14:cfRule type="cellIs" priority="1944" operator="equal" id="{03A88F63-7717-4B3B-97A2-2EDBE0445978}">
            <xm:f>'Tabla probabiidad'!$B$5</xm:f>
            <x14:dxf>
              <fill>
                <patternFill>
                  <fgColor theme="6"/>
                </patternFill>
              </fill>
            </x14:dxf>
          </x14:cfRule>
          <x14:cfRule type="cellIs" priority="1945" operator="equal" id="{50A50F76-24C8-45A9-A0AE-0F0518D07E56}">
            <xm:f>'Tabla probabiidad'!$B$5</xm:f>
            <x14:dxf>
              <fill>
                <patternFill>
                  <fgColor rgb="FF92D050"/>
                  <bgColor theme="6" tint="0.59996337778862885"/>
                </patternFill>
              </fill>
            </x14:dxf>
          </x14:cfRule>
          <xm:sqref>I26</xm:sqref>
        </x14:conditionalFormatting>
        <x14:conditionalFormatting xmlns:xm="http://schemas.microsoft.com/office/excel/2006/main">
          <x14:cfRule type="containsText" priority="1930" operator="containsText" id="{8B20F1C0-E947-4073-9049-D56AA245346C}">
            <xm:f>NOT(ISERROR(SEARCH($I$68,I28)))</xm:f>
            <xm:f>$I$68</xm:f>
            <x14:dxf>
              <fill>
                <patternFill>
                  <fgColor rgb="FF92D050"/>
                  <bgColor rgb="FF92D050"/>
                </patternFill>
              </fill>
            </x14:dxf>
          </x14:cfRule>
          <x14:cfRule type="containsText" priority="1931" operator="containsText" id="{4F767D4F-B85F-4B58-A330-F38F38749C33}">
            <xm:f>NOT(ISERROR(SEARCH($I$69,I28)))</xm:f>
            <xm:f>$I$69</xm:f>
            <x14:dxf>
              <fill>
                <patternFill>
                  <bgColor rgb="FF00B050"/>
                </patternFill>
              </fill>
            </x14:dxf>
          </x14:cfRule>
          <x14:cfRule type="containsText" priority="1932" operator="containsText" id="{C3285A7F-967C-4948-8B13-FFC736E2F504}">
            <xm:f>NOT(ISERROR(SEARCH($I$72,I28)))</xm:f>
            <xm:f>$I$72</xm:f>
            <x14:dxf>
              <fill>
                <patternFill>
                  <bgColor rgb="FFFF0000"/>
                </patternFill>
              </fill>
            </x14:dxf>
          </x14:cfRule>
          <x14:cfRule type="containsText" priority="1933" operator="containsText" id="{4BD89903-D7AF-4F08-933B-6F5E3D12961A}">
            <xm:f>NOT(ISERROR(SEARCH($I$71,I28)))</xm:f>
            <xm:f>$I$71</xm:f>
            <x14:dxf>
              <fill>
                <patternFill>
                  <fgColor rgb="FFFFC000"/>
                  <bgColor rgb="FFFFC000"/>
                </patternFill>
              </fill>
            </x14:dxf>
          </x14:cfRule>
          <x14:cfRule type="containsText" priority="1934" operator="containsText" id="{82E3E74A-4A21-4939-A6AE-E1622F0476D1}">
            <xm:f>NOT(ISERROR(SEARCH($I$70,I28)))</xm:f>
            <xm:f>$I$70</xm:f>
            <x14:dxf>
              <fill>
                <patternFill>
                  <fgColor rgb="FFFFFF00"/>
                  <bgColor rgb="FFFFFF00"/>
                </patternFill>
              </fill>
            </x14:dxf>
          </x14:cfRule>
          <x14:cfRule type="containsText" priority="1935" operator="containsText" id="{F68F765F-BDB4-49AF-839D-655C6196E149}">
            <xm:f>NOT(ISERROR(SEARCH($I$69,I28)))</xm:f>
            <xm:f>$I$69</xm:f>
            <x14:dxf>
              <fill>
                <patternFill>
                  <bgColor theme="0" tint="-0.14996795556505021"/>
                </patternFill>
              </fill>
            </x14:dxf>
          </x14:cfRule>
          <x14:cfRule type="cellIs" priority="1936" operator="equal" id="{7CD9CA9D-81FA-4F2B-ABBB-678AAC1BDA38}">
            <xm:f>'Tabla probabiidad'!$B$5</xm:f>
            <x14:dxf>
              <fill>
                <patternFill>
                  <fgColor theme="6"/>
                </patternFill>
              </fill>
            </x14:dxf>
          </x14:cfRule>
          <x14:cfRule type="cellIs" priority="1937" operator="equal" id="{85D83DD0-006C-40BF-828E-4818B16211C2}">
            <xm:f>'Tabla probabiidad'!$B$5</xm:f>
            <x14:dxf>
              <fill>
                <patternFill>
                  <fgColor rgb="FF92D050"/>
                  <bgColor theme="6" tint="0.59996337778862885"/>
                </patternFill>
              </fill>
            </x14:dxf>
          </x14:cfRule>
          <xm:sqref>I28</xm:sqref>
        </x14:conditionalFormatting>
        <x14:conditionalFormatting xmlns:xm="http://schemas.microsoft.com/office/excel/2006/main">
          <x14:cfRule type="containsText" priority="1922" operator="containsText" id="{195109B8-7979-49C6-940B-74E7F6AA1CF4}">
            <xm:f>NOT(ISERROR(SEARCH($I$68,I27)))</xm:f>
            <xm:f>$I$68</xm:f>
            <x14:dxf>
              <fill>
                <patternFill>
                  <fgColor rgb="FF92D050"/>
                  <bgColor rgb="FF92D050"/>
                </patternFill>
              </fill>
            </x14:dxf>
          </x14:cfRule>
          <x14:cfRule type="containsText" priority="1923" operator="containsText" id="{AF0B5235-1625-4562-B817-1BE6DDC3D2E0}">
            <xm:f>NOT(ISERROR(SEARCH($I$69,I27)))</xm:f>
            <xm:f>$I$69</xm:f>
            <x14:dxf>
              <fill>
                <patternFill>
                  <bgColor rgb="FF00B050"/>
                </patternFill>
              </fill>
            </x14:dxf>
          </x14:cfRule>
          <x14:cfRule type="containsText" priority="1924" operator="containsText" id="{FBF29BAE-4E2E-4714-961C-664371E2E39E}">
            <xm:f>NOT(ISERROR(SEARCH($I$72,I27)))</xm:f>
            <xm:f>$I$72</xm:f>
            <x14:dxf>
              <fill>
                <patternFill>
                  <bgColor rgb="FFFF0000"/>
                </patternFill>
              </fill>
            </x14:dxf>
          </x14:cfRule>
          <x14:cfRule type="containsText" priority="1925" operator="containsText" id="{75F3B8F7-9AB5-4800-A484-071459A08464}">
            <xm:f>NOT(ISERROR(SEARCH($I$71,I27)))</xm:f>
            <xm:f>$I$71</xm:f>
            <x14:dxf>
              <fill>
                <patternFill>
                  <fgColor rgb="FFFFC000"/>
                  <bgColor rgb="FFFFC000"/>
                </patternFill>
              </fill>
            </x14:dxf>
          </x14:cfRule>
          <x14:cfRule type="containsText" priority="1926" operator="containsText" id="{23949612-01F0-447B-A6A3-5599AD0524C4}">
            <xm:f>NOT(ISERROR(SEARCH($I$70,I27)))</xm:f>
            <xm:f>$I$70</xm:f>
            <x14:dxf>
              <fill>
                <patternFill>
                  <fgColor rgb="FFFFFF00"/>
                  <bgColor rgb="FFFFFF00"/>
                </patternFill>
              </fill>
            </x14:dxf>
          </x14:cfRule>
          <x14:cfRule type="containsText" priority="1927" operator="containsText" id="{2FAC5FCF-717C-4922-976E-1E335974F57F}">
            <xm:f>NOT(ISERROR(SEARCH($I$69,I27)))</xm:f>
            <xm:f>$I$69</xm:f>
            <x14:dxf>
              <fill>
                <patternFill>
                  <bgColor theme="0" tint="-0.14996795556505021"/>
                </patternFill>
              </fill>
            </x14:dxf>
          </x14:cfRule>
          <x14:cfRule type="cellIs" priority="1928" operator="equal" id="{73954EAC-0706-4566-8758-B057E8816956}">
            <xm:f>'Tabla probabiidad'!$B$5</xm:f>
            <x14:dxf>
              <fill>
                <patternFill>
                  <fgColor theme="6"/>
                </patternFill>
              </fill>
            </x14:dxf>
          </x14:cfRule>
          <x14:cfRule type="cellIs" priority="1929" operator="equal" id="{8B501712-D938-46A1-A3F4-6105A310A8F7}">
            <xm:f>'Tabla probabiidad'!$B$5</xm:f>
            <x14:dxf>
              <fill>
                <patternFill>
                  <fgColor rgb="FF92D050"/>
                  <bgColor theme="6" tint="0.59996337778862885"/>
                </patternFill>
              </fill>
            </x14:dxf>
          </x14:cfRule>
          <xm:sqref>I27</xm:sqref>
        </x14:conditionalFormatting>
        <x14:conditionalFormatting xmlns:xm="http://schemas.microsoft.com/office/excel/2006/main">
          <x14:cfRule type="containsText" priority="1898" operator="containsText" id="{069B210C-69D4-4454-B8D8-722812BE974D}">
            <xm:f>NOT(ISERROR(SEARCH($I$68,I30)))</xm:f>
            <xm:f>$I$68</xm:f>
            <x14:dxf>
              <fill>
                <patternFill>
                  <fgColor rgb="FF92D050"/>
                  <bgColor rgb="FF92D050"/>
                </patternFill>
              </fill>
            </x14:dxf>
          </x14:cfRule>
          <x14:cfRule type="containsText" priority="1899" operator="containsText" id="{EAC0E01B-7D8D-44B3-92BF-5FEE56A7F5F7}">
            <xm:f>NOT(ISERROR(SEARCH($I$69,I30)))</xm:f>
            <xm:f>$I$69</xm:f>
            <x14:dxf>
              <fill>
                <patternFill>
                  <bgColor rgb="FF00B050"/>
                </patternFill>
              </fill>
            </x14:dxf>
          </x14:cfRule>
          <x14:cfRule type="containsText" priority="1900" operator="containsText" id="{E876EE38-77E6-4295-ACE9-51C07A60BD04}">
            <xm:f>NOT(ISERROR(SEARCH($I$72,I30)))</xm:f>
            <xm:f>$I$72</xm:f>
            <x14:dxf>
              <fill>
                <patternFill>
                  <bgColor rgb="FFFF0000"/>
                </patternFill>
              </fill>
            </x14:dxf>
          </x14:cfRule>
          <x14:cfRule type="containsText" priority="1901" operator="containsText" id="{76A0B93A-3874-425E-8AB4-85BFF0BD62E9}">
            <xm:f>NOT(ISERROR(SEARCH($I$71,I30)))</xm:f>
            <xm:f>$I$71</xm:f>
            <x14:dxf>
              <fill>
                <patternFill>
                  <fgColor rgb="FFFFC000"/>
                  <bgColor rgb="FFFFC000"/>
                </patternFill>
              </fill>
            </x14:dxf>
          </x14:cfRule>
          <x14:cfRule type="containsText" priority="1902" operator="containsText" id="{537B8A81-28DF-4344-8DE2-FFE1A734BCD9}">
            <xm:f>NOT(ISERROR(SEARCH($I$70,I30)))</xm:f>
            <xm:f>$I$70</xm:f>
            <x14:dxf>
              <fill>
                <patternFill>
                  <fgColor rgb="FFFFFF00"/>
                  <bgColor rgb="FFFFFF00"/>
                </patternFill>
              </fill>
            </x14:dxf>
          </x14:cfRule>
          <x14:cfRule type="containsText" priority="1903" operator="containsText" id="{F1CD42BD-4D17-4BB0-9A9B-16CB967BC073}">
            <xm:f>NOT(ISERROR(SEARCH($I$69,I30)))</xm:f>
            <xm:f>$I$69</xm:f>
            <x14:dxf>
              <fill>
                <patternFill>
                  <bgColor theme="0" tint="-0.14996795556505021"/>
                </patternFill>
              </fill>
            </x14:dxf>
          </x14:cfRule>
          <x14:cfRule type="cellIs" priority="1904" operator="equal" id="{95B42018-1665-4E52-95AE-03B0D6D37604}">
            <xm:f>'Tabla probabiidad'!$B$5</xm:f>
            <x14:dxf>
              <fill>
                <patternFill>
                  <fgColor theme="6"/>
                </patternFill>
              </fill>
            </x14:dxf>
          </x14:cfRule>
          <x14:cfRule type="cellIs" priority="1905" operator="equal" id="{06F81F4E-CE23-4958-BE3E-F3495DB38ABC}">
            <xm:f>'Tabla probabiidad'!$B$5</xm:f>
            <x14:dxf>
              <fill>
                <patternFill>
                  <fgColor rgb="FF92D050"/>
                  <bgColor theme="6" tint="0.59996337778862885"/>
                </patternFill>
              </fill>
            </x14:dxf>
          </x14:cfRule>
          <xm:sqref>I30:I31</xm:sqref>
        </x14:conditionalFormatting>
        <x14:conditionalFormatting xmlns:xm="http://schemas.microsoft.com/office/excel/2006/main">
          <x14:cfRule type="containsText" priority="1675" operator="containsText" id="{F019F6F5-200A-47D1-B281-B40159788C0A}">
            <xm:f>NOT(ISERROR(SEARCH($H$69,I14)))</xm:f>
            <xm:f>$H$69</xm:f>
            <x14:dxf>
              <fill>
                <patternFill>
                  <fgColor rgb="FF92D050"/>
                  <bgColor rgb="FF92D050"/>
                </patternFill>
              </fill>
            </x14:dxf>
          </x14:cfRule>
          <x14:cfRule type="containsText" priority="1676" operator="containsText" id="{1940537C-D8A1-4F11-B234-9ED6803574A6}">
            <xm:f>NOT(ISERROR(SEARCH($H$73,I14)))</xm:f>
            <xm:f>$H$73</xm:f>
            <x14:dxf>
              <fill>
                <patternFill>
                  <bgColor rgb="FFFF0000"/>
                </patternFill>
              </fill>
            </x14:dxf>
          </x14:cfRule>
          <x14:cfRule type="containsText" priority="1677" operator="containsText" id="{9EBE2216-EE0A-46BE-9822-B135C80E2C46}">
            <xm:f>NOT(ISERROR(SEARCH($H$72,I14)))</xm:f>
            <xm:f>$H$72</xm:f>
            <x14:dxf>
              <fill>
                <patternFill>
                  <fgColor rgb="FFFFFF00"/>
                  <bgColor rgb="FFFFFF00"/>
                </patternFill>
              </fill>
            </x14:dxf>
          </x14:cfRule>
          <x14:cfRule type="containsText" priority="1678" operator="containsText" id="{CA34ABDB-BE30-4831-AF0F-4EF7C17AD75E}">
            <xm:f>NOT(ISERROR(SEARCH($H$71,I14)))</xm:f>
            <xm:f>$H$71</xm:f>
            <x14:dxf>
              <fill>
                <patternFill>
                  <fgColor rgb="FFFFC000"/>
                  <bgColor rgb="FFFFC000"/>
                </patternFill>
              </fill>
            </x14:dxf>
          </x14:cfRule>
          <x14:cfRule type="containsText" priority="1679" operator="containsText" id="{97F8869C-ABCD-4A08-83EA-BAFC34F2545E}">
            <xm:f>NOT(ISERROR(SEARCH($H$70,I14)))</xm:f>
            <xm:f>$H$70</xm:f>
            <x14:dxf>
              <fill>
                <patternFill>
                  <bgColor rgb="FF00B050"/>
                </patternFill>
              </fill>
            </x14:dxf>
          </x14:cfRule>
          <x14:cfRule type="cellIs" priority="1680" operator="equal" id="{84300F55-02BC-466B-9377-482B8A32777D}">
            <xm:f>'\UAEOS\TRABAJO EN CASA\MAPAS DE RIESGOS\RIESGOS 2021\MAPAS DE RIESGOS DE PROCESO 2021\MAPAS DE RIESGOS GUIA 2021\[MAPA_RIESGOS_PROGRAMAS Y PROYECTOS_UAEOS_2021.xlsx]Tabla probabiidad'!#REF!</xm:f>
            <x14:dxf>
              <fill>
                <patternFill>
                  <fgColor theme="6"/>
                </patternFill>
              </fill>
            </x14:dxf>
          </x14:cfRule>
          <x14:cfRule type="cellIs" priority="1681" operator="equal" id="{E2881585-015B-432E-A891-1329BC907FFE}">
            <xm:f>'\UAEOS\TRABAJO EN CASA\MAPAS DE RIESGOS\RIESGOS 2021\MAPAS DE RIESGOS DE PROCESO 2021\MAPAS DE RIESGOS GUIA 2021\[MAPA_RIESGOS_PROGRAMAS Y PROYECTOS_UAEOS_2021.xlsx]Tabla probabiidad'!#REF!</xm:f>
            <x14:dxf>
              <fill>
                <patternFill>
                  <fgColor rgb="FF92D050"/>
                  <bgColor theme="6" tint="0.59996337778862885"/>
                </patternFill>
              </fill>
            </x14:dxf>
          </x14:cfRule>
          <xm:sqref>I14</xm:sqref>
        </x14:conditionalFormatting>
        <x14:conditionalFormatting xmlns:xm="http://schemas.microsoft.com/office/excel/2006/main">
          <x14:cfRule type="containsText" priority="1667" operator="containsText" id="{8DE05486-B217-48CD-8785-D109DAE73839}">
            <xm:f>NOT(ISERROR(SEARCH($I$68,I12)))</xm:f>
            <xm:f>$I$68</xm:f>
            <x14:dxf>
              <fill>
                <patternFill>
                  <fgColor rgb="FF92D050"/>
                  <bgColor rgb="FF92D050"/>
                </patternFill>
              </fill>
            </x14:dxf>
          </x14:cfRule>
          <x14:cfRule type="containsText" priority="1668" operator="containsText" id="{C03D71FA-232F-4CF9-B278-AC95528119A5}">
            <xm:f>NOT(ISERROR(SEARCH($I$69,I12)))</xm:f>
            <xm:f>$I$69</xm:f>
            <x14:dxf>
              <fill>
                <patternFill>
                  <bgColor rgb="FF00B050"/>
                </patternFill>
              </fill>
            </x14:dxf>
          </x14:cfRule>
          <x14:cfRule type="containsText" priority="1669" operator="containsText" id="{7A3F382D-1CA8-44DB-BA15-6AAEECB7008D}">
            <xm:f>NOT(ISERROR(SEARCH($I$72,I12)))</xm:f>
            <xm:f>$I$72</xm:f>
            <x14:dxf>
              <fill>
                <patternFill>
                  <bgColor rgb="FFFF0000"/>
                </patternFill>
              </fill>
            </x14:dxf>
          </x14:cfRule>
          <x14:cfRule type="containsText" priority="1670" operator="containsText" id="{6B64BA7F-8BE1-4286-AE72-06D5701AAFBE}">
            <xm:f>NOT(ISERROR(SEARCH($I$71,I12)))</xm:f>
            <xm:f>$I$71</xm:f>
            <x14:dxf>
              <fill>
                <patternFill>
                  <fgColor rgb="FFFFC000"/>
                  <bgColor rgb="FFFFC000"/>
                </patternFill>
              </fill>
            </x14:dxf>
          </x14:cfRule>
          <x14:cfRule type="containsText" priority="1671" operator="containsText" id="{EF5AE281-04AC-40C6-9878-6D87323A2431}">
            <xm:f>NOT(ISERROR(SEARCH($I$70,I12)))</xm:f>
            <xm:f>$I$70</xm:f>
            <x14:dxf>
              <fill>
                <patternFill>
                  <fgColor rgb="FFFFFF00"/>
                  <bgColor rgb="FFFFFF00"/>
                </patternFill>
              </fill>
            </x14:dxf>
          </x14:cfRule>
          <x14:cfRule type="containsText" priority="1672" operator="containsText" id="{2CE0985F-D154-405A-AAEF-B95A73E48984}">
            <xm:f>NOT(ISERROR(SEARCH($I$69,I12)))</xm:f>
            <xm:f>$I$69</xm:f>
            <x14:dxf>
              <fill>
                <patternFill>
                  <bgColor theme="0" tint="-0.14996795556505021"/>
                </patternFill>
              </fill>
            </x14:dxf>
          </x14:cfRule>
          <x14:cfRule type="cellIs" priority="1673" operator="equal" id="{B4991A8F-1EDC-40A2-8143-1F43823CE015}">
            <xm:f>'Tabla probabiidad'!$B$5</xm:f>
            <x14:dxf>
              <fill>
                <patternFill>
                  <fgColor theme="6"/>
                </patternFill>
              </fill>
            </x14:dxf>
          </x14:cfRule>
          <x14:cfRule type="cellIs" priority="1674" operator="equal" id="{DBB29C47-8556-44C1-A577-5561E91CCB9B}">
            <xm:f>'Tabla probabiidad'!$B$5</xm:f>
            <x14:dxf>
              <fill>
                <patternFill>
                  <fgColor rgb="FF92D050"/>
                  <bgColor theme="6" tint="0.59996337778862885"/>
                </patternFill>
              </fill>
            </x14:dxf>
          </x14:cfRule>
          <xm:sqref>I12:I13</xm:sqref>
        </x14:conditionalFormatting>
        <x14:conditionalFormatting xmlns:xm="http://schemas.microsoft.com/office/excel/2006/main">
          <x14:cfRule type="containsText" priority="1662" operator="containsText" id="{05E14373-1472-40E7-89F4-E13D27A0E102}">
            <xm:f>NOT(ISERROR(SEARCH($K$72,K12)))</xm:f>
            <xm:f>$K$72</xm:f>
            <x14:dxf>
              <fill>
                <patternFill>
                  <bgColor rgb="FFFF0000"/>
                </patternFill>
              </fill>
            </x14:dxf>
          </x14:cfRule>
          <x14:cfRule type="containsText" priority="1663" operator="containsText" id="{6C57501F-22A0-4985-A90E-75F55E6CD181}">
            <xm:f>NOT(ISERROR(SEARCH($K$71,K12)))</xm:f>
            <xm:f>$K$71</xm:f>
            <x14:dxf>
              <fill>
                <patternFill>
                  <bgColor rgb="FFFFC000"/>
                </patternFill>
              </fill>
            </x14:dxf>
          </x14:cfRule>
          <x14:cfRule type="containsText" priority="1664" operator="containsText" id="{FAC3A3BC-92A0-433E-AFCE-1ED665D27389}">
            <xm:f>NOT(ISERROR(SEARCH($K$70,K12)))</xm:f>
            <xm:f>$K$70</xm:f>
            <x14:dxf>
              <fill>
                <patternFill>
                  <bgColor rgb="FFFFFF00"/>
                </patternFill>
              </fill>
            </x14:dxf>
          </x14:cfRule>
          <x14:cfRule type="containsText" priority="1665" operator="containsText" id="{086502B8-DB00-447C-AC32-25070958AD0D}">
            <xm:f>NOT(ISERROR(SEARCH($K$69,K12)))</xm:f>
            <xm:f>$K$69</xm:f>
            <x14:dxf>
              <fill>
                <patternFill>
                  <bgColor rgb="FF00B050"/>
                </patternFill>
              </fill>
            </x14:dxf>
          </x14:cfRule>
          <x14:cfRule type="containsText" priority="1666" operator="containsText" id="{6D945766-CB66-4273-B960-D4F0A7DA5928}">
            <xm:f>NOT(ISERROR(SEARCH($K$68,K12)))</xm:f>
            <xm:f>$K$68</xm:f>
            <x14:dxf>
              <fill>
                <patternFill>
                  <bgColor rgb="FF92D050"/>
                </patternFill>
              </fill>
            </x14:dxf>
          </x14:cfRule>
          <xm:sqref>K12:K13</xm:sqref>
        </x14:conditionalFormatting>
        <x14:conditionalFormatting xmlns:xm="http://schemas.microsoft.com/office/excel/2006/main">
          <x14:cfRule type="containsText" priority="1657" operator="containsText" id="{666BC7F3-2562-419E-9503-7146F9B7832D}">
            <xm:f>NOT(ISERROR(SEARCH($K$72,K14)))</xm:f>
            <xm:f>$K$72</xm:f>
            <x14:dxf>
              <fill>
                <patternFill>
                  <bgColor rgb="FFFF0000"/>
                </patternFill>
              </fill>
            </x14:dxf>
          </x14:cfRule>
          <x14:cfRule type="containsText" priority="1658" operator="containsText" id="{BDE6F823-BAF6-4679-89D5-162BCAE35A6A}">
            <xm:f>NOT(ISERROR(SEARCH($K$71,K14)))</xm:f>
            <xm:f>$K$71</xm:f>
            <x14:dxf>
              <fill>
                <patternFill>
                  <bgColor rgb="FFFFC000"/>
                </patternFill>
              </fill>
            </x14:dxf>
          </x14:cfRule>
          <x14:cfRule type="containsText" priority="1659" operator="containsText" id="{081B1CED-4D07-4194-AA23-9622B6C94D14}">
            <xm:f>NOT(ISERROR(SEARCH($K$70,K14)))</xm:f>
            <xm:f>$K$70</xm:f>
            <x14:dxf>
              <fill>
                <patternFill>
                  <bgColor rgb="FFFFFF00"/>
                </patternFill>
              </fill>
            </x14:dxf>
          </x14:cfRule>
          <x14:cfRule type="containsText" priority="1660" operator="containsText" id="{8F3B1A51-B7FA-4E26-96A2-A2A24B78E5CC}">
            <xm:f>NOT(ISERROR(SEARCH($K$69,K14)))</xm:f>
            <xm:f>$K$69</xm:f>
            <x14:dxf>
              <fill>
                <patternFill>
                  <bgColor rgb="FF00B050"/>
                </patternFill>
              </fill>
            </x14:dxf>
          </x14:cfRule>
          <x14:cfRule type="containsText" priority="1661" operator="containsText" id="{D221C56A-7D2C-48BD-A504-5B51371D31F6}">
            <xm:f>NOT(ISERROR(SEARCH($K$68,K14)))</xm:f>
            <xm:f>$K$68</xm:f>
            <x14:dxf>
              <fill>
                <patternFill>
                  <bgColor rgb="FF92D050"/>
                </patternFill>
              </fill>
            </x14:dxf>
          </x14:cfRule>
          <xm:sqref>K14</xm:sqref>
        </x14:conditionalFormatting>
        <x14:conditionalFormatting xmlns:xm="http://schemas.microsoft.com/office/excel/2006/main">
          <x14:cfRule type="containsText" priority="1653" operator="containsText" id="{199086E3-A0B7-4069-B828-338134B4072C}">
            <xm:f>NOT(ISERROR(SEARCH($M$71,M12)))</xm:f>
            <xm:f>$M$71</xm:f>
            <x14:dxf>
              <fill>
                <patternFill>
                  <bgColor rgb="FFFF0000"/>
                </patternFill>
              </fill>
            </x14:dxf>
          </x14:cfRule>
          <x14:cfRule type="containsText" priority="1654" operator="containsText" id="{FE7C95DA-6D73-4774-B9BB-03AC1F2188AD}">
            <xm:f>NOT(ISERROR(SEARCH($M$70,M12)))</xm:f>
            <xm:f>$M$70</xm:f>
            <x14:dxf>
              <fill>
                <patternFill>
                  <bgColor rgb="FFFFC000"/>
                </patternFill>
              </fill>
            </x14:dxf>
          </x14:cfRule>
          <x14:cfRule type="containsText" priority="1655" operator="containsText" id="{A1F9FE4B-EE70-4799-B2B5-3E4BB2C0883F}">
            <xm:f>NOT(ISERROR(SEARCH($M$69,M12)))</xm:f>
            <xm:f>$M$69</xm:f>
            <x14:dxf>
              <fill>
                <patternFill>
                  <bgColor rgb="FFFFFF00"/>
                </patternFill>
              </fill>
            </x14:dxf>
          </x14:cfRule>
          <x14:cfRule type="containsText" priority="1656" operator="containsText" id="{4BD9982F-67C5-447D-8FA9-D2B84A045118}">
            <xm:f>NOT(ISERROR(SEARCH($M$68,M12)))</xm:f>
            <xm:f>$M$68</xm:f>
            <x14:dxf>
              <fill>
                <patternFill>
                  <bgColor rgb="FF92D050"/>
                </patternFill>
              </fill>
            </x14:dxf>
          </x14:cfRule>
          <xm:sqref>M12</xm:sqref>
        </x14:conditionalFormatting>
        <x14:conditionalFormatting xmlns:xm="http://schemas.microsoft.com/office/excel/2006/main">
          <x14:cfRule type="containsText" priority="1649" operator="containsText" id="{1C00B3B6-489E-4E84-9ADA-BC2244EDCD09}">
            <xm:f>NOT(ISERROR(SEARCH($M$71,M13)))</xm:f>
            <xm:f>$M$71</xm:f>
            <x14:dxf>
              <fill>
                <patternFill>
                  <bgColor rgb="FFFF0000"/>
                </patternFill>
              </fill>
            </x14:dxf>
          </x14:cfRule>
          <x14:cfRule type="containsText" priority="1650" operator="containsText" id="{9BA6E0A6-C963-4579-B692-BDF1ED0F0D94}">
            <xm:f>NOT(ISERROR(SEARCH($M$70,M13)))</xm:f>
            <xm:f>$M$70</xm:f>
            <x14:dxf>
              <fill>
                <patternFill>
                  <bgColor rgb="FFFFC000"/>
                </patternFill>
              </fill>
            </x14:dxf>
          </x14:cfRule>
          <x14:cfRule type="containsText" priority="1651" operator="containsText" id="{92C79867-141F-47C5-BA64-E1D41B5D35BF}">
            <xm:f>NOT(ISERROR(SEARCH($M$69,M13)))</xm:f>
            <xm:f>$M$69</xm:f>
            <x14:dxf>
              <fill>
                <patternFill>
                  <bgColor rgb="FFFFFF00"/>
                </patternFill>
              </fill>
            </x14:dxf>
          </x14:cfRule>
          <x14:cfRule type="containsText" priority="1652" operator="containsText" id="{EC51D01B-9CD3-4382-A806-1E2CC0DD0D48}">
            <xm:f>NOT(ISERROR(SEARCH($M$68,M13)))</xm:f>
            <xm:f>$M$68</xm:f>
            <x14:dxf>
              <fill>
                <patternFill>
                  <bgColor rgb="FF92D050"/>
                </patternFill>
              </fill>
            </x14:dxf>
          </x14:cfRule>
          <xm:sqref>M13</xm:sqref>
        </x14:conditionalFormatting>
        <x14:conditionalFormatting xmlns:xm="http://schemas.microsoft.com/office/excel/2006/main">
          <x14:cfRule type="containsText" priority="1645" operator="containsText" id="{664C25BC-CEF2-438C-8E17-AC04BDA08685}">
            <xm:f>NOT(ISERROR(SEARCH($M$71,M14)))</xm:f>
            <xm:f>$M$71</xm:f>
            <x14:dxf>
              <fill>
                <patternFill>
                  <bgColor rgb="FFFF0000"/>
                </patternFill>
              </fill>
            </x14:dxf>
          </x14:cfRule>
          <x14:cfRule type="containsText" priority="1646" operator="containsText" id="{9BCA228E-11CD-477C-B993-52F06C1C597C}">
            <xm:f>NOT(ISERROR(SEARCH($M$70,M14)))</xm:f>
            <xm:f>$M$70</xm:f>
            <x14:dxf>
              <fill>
                <patternFill>
                  <bgColor rgb="FFFFC000"/>
                </patternFill>
              </fill>
            </x14:dxf>
          </x14:cfRule>
          <x14:cfRule type="containsText" priority="1647" operator="containsText" id="{150402F4-2847-4E94-BC24-D89A6181521F}">
            <xm:f>NOT(ISERROR(SEARCH($M$69,M14)))</xm:f>
            <xm:f>$M$69</xm:f>
            <x14:dxf>
              <fill>
                <patternFill>
                  <bgColor rgb="FFFFFF00"/>
                </patternFill>
              </fill>
            </x14:dxf>
          </x14:cfRule>
          <x14:cfRule type="containsText" priority="1648" operator="containsText" id="{BCFBC17C-0907-444B-A5F6-5E05DF1C19BF}">
            <xm:f>NOT(ISERROR(SEARCH($M$68,M14)))</xm:f>
            <xm:f>$M$68</xm:f>
            <x14:dxf>
              <fill>
                <patternFill>
                  <bgColor rgb="FF92D050"/>
                </patternFill>
              </fill>
            </x14:dxf>
          </x14:cfRule>
          <xm:sqref>M14</xm:sqref>
        </x14:conditionalFormatting>
        <x14:conditionalFormatting xmlns:xm="http://schemas.microsoft.com/office/excel/2006/main">
          <x14:cfRule type="containsText" priority="1637" operator="containsText" id="{C20139A0-2FA6-4808-951F-12AEEF651E3F}">
            <xm:f>NOT(ISERROR(SEARCH($I$68,I20)))</xm:f>
            <xm:f>$I$68</xm:f>
            <x14:dxf>
              <fill>
                <patternFill>
                  <fgColor rgb="FF92D050"/>
                  <bgColor rgb="FF92D050"/>
                </patternFill>
              </fill>
            </x14:dxf>
          </x14:cfRule>
          <x14:cfRule type="containsText" priority="1638" operator="containsText" id="{2B802BD0-DC1D-417D-9670-DABCE15440E4}">
            <xm:f>NOT(ISERROR(SEARCH($I$69,I20)))</xm:f>
            <xm:f>$I$69</xm:f>
            <x14:dxf>
              <fill>
                <patternFill>
                  <bgColor rgb="FF00B050"/>
                </patternFill>
              </fill>
            </x14:dxf>
          </x14:cfRule>
          <x14:cfRule type="containsText" priority="1639" operator="containsText" id="{64F1CF01-F503-4423-8A0E-DD4569B238D8}">
            <xm:f>NOT(ISERROR(SEARCH($I$72,I20)))</xm:f>
            <xm:f>$I$72</xm:f>
            <x14:dxf>
              <fill>
                <patternFill>
                  <bgColor rgb="FFFF0000"/>
                </patternFill>
              </fill>
            </x14:dxf>
          </x14:cfRule>
          <x14:cfRule type="containsText" priority="1640" operator="containsText" id="{78B3066C-8949-47E2-B642-799514257D50}">
            <xm:f>NOT(ISERROR(SEARCH($I$71,I20)))</xm:f>
            <xm:f>$I$71</xm:f>
            <x14:dxf>
              <fill>
                <patternFill>
                  <fgColor rgb="FFFFC000"/>
                  <bgColor rgb="FFFFC000"/>
                </patternFill>
              </fill>
            </x14:dxf>
          </x14:cfRule>
          <x14:cfRule type="containsText" priority="1641" operator="containsText" id="{EC2E8AE6-A2B2-4E6A-B0B4-9AEDCC728D79}">
            <xm:f>NOT(ISERROR(SEARCH($I$70,I20)))</xm:f>
            <xm:f>$I$70</xm:f>
            <x14:dxf>
              <fill>
                <patternFill>
                  <fgColor rgb="FFFFFF00"/>
                  <bgColor rgb="FFFFFF00"/>
                </patternFill>
              </fill>
            </x14:dxf>
          </x14:cfRule>
          <x14:cfRule type="containsText" priority="1642" operator="containsText" id="{3BC9B21C-D502-4C99-B086-A44EFBA64C9C}">
            <xm:f>NOT(ISERROR(SEARCH($I$69,I20)))</xm:f>
            <xm:f>$I$69</xm:f>
            <x14:dxf>
              <fill>
                <patternFill>
                  <bgColor theme="0" tint="-0.14996795556505021"/>
                </patternFill>
              </fill>
            </x14:dxf>
          </x14:cfRule>
          <x14:cfRule type="cellIs" priority="1643" operator="equal" id="{33224E4D-71B1-42ED-90B1-82D47FD3EA01}">
            <xm:f>'Tabla probabiidad'!$B$5</xm:f>
            <x14:dxf>
              <fill>
                <patternFill>
                  <fgColor theme="6"/>
                </patternFill>
              </fill>
            </x14:dxf>
          </x14:cfRule>
          <x14:cfRule type="cellIs" priority="1644" operator="equal" id="{FF33A453-2E46-4DF9-AA92-12FBFB3FE12D}">
            <xm:f>'Tabla probabiidad'!$B$5</xm:f>
            <x14:dxf>
              <fill>
                <patternFill>
                  <fgColor rgb="FF92D050"/>
                  <bgColor theme="6" tint="0.59996337778862885"/>
                </patternFill>
              </fill>
            </x14:dxf>
          </x14:cfRule>
          <xm:sqref>I20</xm:sqref>
        </x14:conditionalFormatting>
        <x14:conditionalFormatting xmlns:xm="http://schemas.microsoft.com/office/excel/2006/main">
          <x14:cfRule type="containsText" priority="1629" operator="containsText" id="{0E2F60E6-BF7A-4A7F-AD31-635F55EED49F}">
            <xm:f>NOT(ISERROR(SEARCH($I$68,I21)))</xm:f>
            <xm:f>$I$68</xm:f>
            <x14:dxf>
              <fill>
                <patternFill>
                  <fgColor rgb="FF92D050"/>
                  <bgColor rgb="FF92D050"/>
                </patternFill>
              </fill>
            </x14:dxf>
          </x14:cfRule>
          <x14:cfRule type="containsText" priority="1630" operator="containsText" id="{56AC1AFF-2532-459A-AF02-AC3BB2ADFC71}">
            <xm:f>NOT(ISERROR(SEARCH($I$69,I21)))</xm:f>
            <xm:f>$I$69</xm:f>
            <x14:dxf>
              <fill>
                <patternFill>
                  <bgColor rgb="FF00B050"/>
                </patternFill>
              </fill>
            </x14:dxf>
          </x14:cfRule>
          <x14:cfRule type="containsText" priority="1631" operator="containsText" id="{426BD68A-9904-4F90-BA00-77E8AC5F91BF}">
            <xm:f>NOT(ISERROR(SEARCH($I$72,I21)))</xm:f>
            <xm:f>$I$72</xm:f>
            <x14:dxf>
              <fill>
                <patternFill>
                  <bgColor rgb="FFFF0000"/>
                </patternFill>
              </fill>
            </x14:dxf>
          </x14:cfRule>
          <x14:cfRule type="containsText" priority="1632" operator="containsText" id="{F502DB97-2DAF-4967-9801-FDBEDACD318E}">
            <xm:f>NOT(ISERROR(SEARCH($I$71,I21)))</xm:f>
            <xm:f>$I$71</xm:f>
            <x14:dxf>
              <fill>
                <patternFill>
                  <fgColor rgb="FFFFC000"/>
                  <bgColor rgb="FFFFC000"/>
                </patternFill>
              </fill>
            </x14:dxf>
          </x14:cfRule>
          <x14:cfRule type="containsText" priority="1633" operator="containsText" id="{80448D82-5C54-432A-B70D-B93AAA0D9AAD}">
            <xm:f>NOT(ISERROR(SEARCH($I$70,I21)))</xm:f>
            <xm:f>$I$70</xm:f>
            <x14:dxf>
              <fill>
                <patternFill>
                  <fgColor rgb="FFFFFF00"/>
                  <bgColor rgb="FFFFFF00"/>
                </patternFill>
              </fill>
            </x14:dxf>
          </x14:cfRule>
          <x14:cfRule type="containsText" priority="1634" operator="containsText" id="{D4C6439D-8027-42A4-993F-DF832CF033B4}">
            <xm:f>NOT(ISERROR(SEARCH($I$69,I21)))</xm:f>
            <xm:f>$I$69</xm:f>
            <x14:dxf>
              <fill>
                <patternFill>
                  <bgColor theme="0" tint="-0.14996795556505021"/>
                </patternFill>
              </fill>
            </x14:dxf>
          </x14:cfRule>
          <x14:cfRule type="cellIs" priority="1635" operator="equal" id="{384B8D95-7449-404C-BF7F-FCBE595BF1EA}">
            <xm:f>'Tabla probabiidad'!$B$5</xm:f>
            <x14:dxf>
              <fill>
                <patternFill>
                  <fgColor theme="6"/>
                </patternFill>
              </fill>
            </x14:dxf>
          </x14:cfRule>
          <x14:cfRule type="cellIs" priority="1636" operator="equal" id="{7FCCA66B-7E60-48D2-BBE0-B4403A7B6D8C}">
            <xm:f>'Tabla probabiidad'!$B$5</xm:f>
            <x14:dxf>
              <fill>
                <patternFill>
                  <fgColor rgb="FF92D050"/>
                  <bgColor theme="6" tint="0.59996337778862885"/>
                </patternFill>
              </fill>
            </x14:dxf>
          </x14:cfRule>
          <xm:sqref>I21:I22</xm:sqref>
        </x14:conditionalFormatting>
        <x14:conditionalFormatting xmlns:xm="http://schemas.microsoft.com/office/excel/2006/main">
          <x14:cfRule type="containsText" priority="1621" operator="containsText" id="{B837C1F0-4FD9-43C9-885B-90276D466A5E}">
            <xm:f>NOT(ISERROR(SEARCH($I$68,I23)))</xm:f>
            <xm:f>$I$68</xm:f>
            <x14:dxf>
              <fill>
                <patternFill>
                  <fgColor rgb="FF92D050"/>
                  <bgColor rgb="FF92D050"/>
                </patternFill>
              </fill>
            </x14:dxf>
          </x14:cfRule>
          <x14:cfRule type="containsText" priority="1622" operator="containsText" id="{28DD593C-5F17-4518-B958-FDB8C232E12B}">
            <xm:f>NOT(ISERROR(SEARCH($I$69,I23)))</xm:f>
            <xm:f>$I$69</xm:f>
            <x14:dxf>
              <fill>
                <patternFill>
                  <bgColor rgb="FF00B050"/>
                </patternFill>
              </fill>
            </x14:dxf>
          </x14:cfRule>
          <x14:cfRule type="containsText" priority="1623" operator="containsText" id="{FE1998FE-4CC9-4321-8647-8F79CF4F6814}">
            <xm:f>NOT(ISERROR(SEARCH($I$72,I23)))</xm:f>
            <xm:f>$I$72</xm:f>
            <x14:dxf>
              <fill>
                <patternFill>
                  <bgColor rgb="FFFF0000"/>
                </patternFill>
              </fill>
            </x14:dxf>
          </x14:cfRule>
          <x14:cfRule type="containsText" priority="1624" operator="containsText" id="{098469E2-DB52-4320-BBFB-E707D905EDB9}">
            <xm:f>NOT(ISERROR(SEARCH($I$71,I23)))</xm:f>
            <xm:f>$I$71</xm:f>
            <x14:dxf>
              <fill>
                <patternFill>
                  <fgColor rgb="FFFFC000"/>
                  <bgColor rgb="FFFFC000"/>
                </patternFill>
              </fill>
            </x14:dxf>
          </x14:cfRule>
          <x14:cfRule type="containsText" priority="1625" operator="containsText" id="{7BD6D6F9-16B0-4F4E-94E0-17BAEC061B5F}">
            <xm:f>NOT(ISERROR(SEARCH($I$70,I23)))</xm:f>
            <xm:f>$I$70</xm:f>
            <x14:dxf>
              <fill>
                <patternFill>
                  <fgColor rgb="FFFFFF00"/>
                  <bgColor rgb="FFFFFF00"/>
                </patternFill>
              </fill>
            </x14:dxf>
          </x14:cfRule>
          <x14:cfRule type="containsText" priority="1626" operator="containsText" id="{0CD2E4F9-81AD-4E2F-A64A-C0049DCD5F51}">
            <xm:f>NOT(ISERROR(SEARCH($I$69,I23)))</xm:f>
            <xm:f>$I$69</xm:f>
            <x14:dxf>
              <fill>
                <patternFill>
                  <bgColor theme="0" tint="-0.14996795556505021"/>
                </patternFill>
              </fill>
            </x14:dxf>
          </x14:cfRule>
          <x14:cfRule type="cellIs" priority="1627" operator="equal" id="{DCEA2323-E96A-4A66-A3CF-C02233895E25}">
            <xm:f>'Tabla probabiidad'!$B$5</xm:f>
            <x14:dxf>
              <fill>
                <patternFill>
                  <fgColor theme="6"/>
                </patternFill>
              </fill>
            </x14:dxf>
          </x14:cfRule>
          <x14:cfRule type="cellIs" priority="1628" operator="equal" id="{8BE2D61B-02FF-44C2-82B0-3FE48FEC83AC}">
            <xm:f>'Tabla probabiidad'!$B$5</xm:f>
            <x14:dxf>
              <fill>
                <patternFill>
                  <fgColor rgb="FF92D050"/>
                  <bgColor theme="6" tint="0.59996337778862885"/>
                </patternFill>
              </fill>
            </x14:dxf>
          </x14:cfRule>
          <xm:sqref>I23:I24</xm:sqref>
        </x14:conditionalFormatting>
        <x14:conditionalFormatting xmlns:xm="http://schemas.microsoft.com/office/excel/2006/main">
          <x14:cfRule type="containsText" priority="1616" operator="containsText" id="{C5C2B842-7B2C-4D92-B959-C171600357A2}">
            <xm:f>NOT(ISERROR(SEARCH($K$72,K20)))</xm:f>
            <xm:f>$K$72</xm:f>
            <x14:dxf>
              <fill>
                <patternFill>
                  <bgColor rgb="FFFF0000"/>
                </patternFill>
              </fill>
            </x14:dxf>
          </x14:cfRule>
          <x14:cfRule type="containsText" priority="1617" operator="containsText" id="{E427117D-503C-4C38-9625-ED18599F4456}">
            <xm:f>NOT(ISERROR(SEARCH($K$71,K20)))</xm:f>
            <xm:f>$K$71</xm:f>
            <x14:dxf>
              <fill>
                <patternFill>
                  <bgColor rgb="FFFFC000"/>
                </patternFill>
              </fill>
            </x14:dxf>
          </x14:cfRule>
          <x14:cfRule type="containsText" priority="1618" operator="containsText" id="{1AE18B27-A21F-40DB-9B35-1FFA4EE1B2BB}">
            <xm:f>NOT(ISERROR(SEARCH($K$70,K20)))</xm:f>
            <xm:f>$K$70</xm:f>
            <x14:dxf>
              <fill>
                <patternFill>
                  <bgColor rgb="FFFFFF00"/>
                </patternFill>
              </fill>
            </x14:dxf>
          </x14:cfRule>
          <x14:cfRule type="containsText" priority="1619" operator="containsText" id="{0AD93B15-956F-4F05-B139-7314C1163D5B}">
            <xm:f>NOT(ISERROR(SEARCH($K$69,K20)))</xm:f>
            <xm:f>$K$69</xm:f>
            <x14:dxf>
              <fill>
                <patternFill>
                  <bgColor rgb="FF00B050"/>
                </patternFill>
              </fill>
            </x14:dxf>
          </x14:cfRule>
          <x14:cfRule type="containsText" priority="1620" operator="containsText" id="{E8DEA602-6D8C-49C5-BEAD-227E1E7FE8F4}">
            <xm:f>NOT(ISERROR(SEARCH($K$68,K20)))</xm:f>
            <xm:f>$K$68</xm:f>
            <x14:dxf>
              <fill>
                <patternFill>
                  <bgColor rgb="FF92D050"/>
                </patternFill>
              </fill>
            </x14:dxf>
          </x14:cfRule>
          <xm:sqref>K20</xm:sqref>
        </x14:conditionalFormatting>
        <x14:conditionalFormatting xmlns:xm="http://schemas.microsoft.com/office/excel/2006/main">
          <x14:cfRule type="containsText" priority="1572" operator="containsText" id="{A9AC1EC2-D3CA-4362-A083-03EA3D3B1544}">
            <xm:f>NOT(ISERROR(SEARCH($M$71,M15)))</xm:f>
            <xm:f>$M$71</xm:f>
            <x14:dxf>
              <fill>
                <patternFill>
                  <bgColor rgb="FFFF0000"/>
                </patternFill>
              </fill>
            </x14:dxf>
          </x14:cfRule>
          <x14:cfRule type="containsText" priority="1573" operator="containsText" id="{24BA003F-1D42-47F6-90C1-9F86B4A8556D}">
            <xm:f>NOT(ISERROR(SEARCH($M$70,M15)))</xm:f>
            <xm:f>$M$70</xm:f>
            <x14:dxf>
              <fill>
                <patternFill>
                  <bgColor rgb="FFFFC000"/>
                </patternFill>
              </fill>
            </x14:dxf>
          </x14:cfRule>
          <x14:cfRule type="containsText" priority="1574" operator="containsText" id="{1F658776-D600-401B-89A3-0AC64DBBBBFE}">
            <xm:f>NOT(ISERROR(SEARCH($M$69,M15)))</xm:f>
            <xm:f>$M$69</xm:f>
            <x14:dxf>
              <fill>
                <patternFill>
                  <bgColor rgb="FFFFFF00"/>
                </patternFill>
              </fill>
            </x14:dxf>
          </x14:cfRule>
          <x14:cfRule type="containsText" priority="1575" operator="containsText" id="{6E347F56-0259-48E4-98A9-7284FC71FEF2}">
            <xm:f>NOT(ISERROR(SEARCH($M$68,M15)))</xm:f>
            <xm:f>$M$68</xm:f>
            <x14:dxf>
              <fill>
                <patternFill>
                  <bgColor rgb="FF92D050"/>
                </patternFill>
              </fill>
            </x14:dxf>
          </x14:cfRule>
          <xm:sqref>M15</xm:sqref>
        </x14:conditionalFormatting>
        <x14:conditionalFormatting xmlns:xm="http://schemas.microsoft.com/office/excel/2006/main">
          <x14:cfRule type="containsText" priority="1568" operator="containsText" id="{6C494975-5EFC-4DF1-96B3-30D164122AA5}">
            <xm:f>NOT(ISERROR(SEARCH($M$71,M17)))</xm:f>
            <xm:f>$M$71</xm:f>
            <x14:dxf>
              <fill>
                <patternFill>
                  <bgColor rgb="FFFF0000"/>
                </patternFill>
              </fill>
            </x14:dxf>
          </x14:cfRule>
          <x14:cfRule type="containsText" priority="1569" operator="containsText" id="{D9AF9A25-89AA-4053-BF1D-238F43D579F1}">
            <xm:f>NOT(ISERROR(SEARCH($M$70,M17)))</xm:f>
            <xm:f>$M$70</xm:f>
            <x14:dxf>
              <fill>
                <patternFill>
                  <bgColor rgb="FFFFC000"/>
                </patternFill>
              </fill>
            </x14:dxf>
          </x14:cfRule>
          <x14:cfRule type="containsText" priority="1570" operator="containsText" id="{A5EE39C6-656D-4EC0-B779-0893E99CCBEE}">
            <xm:f>NOT(ISERROR(SEARCH($M$69,M17)))</xm:f>
            <xm:f>$M$69</xm:f>
            <x14:dxf>
              <fill>
                <patternFill>
                  <bgColor rgb="FFFFFF00"/>
                </patternFill>
              </fill>
            </x14:dxf>
          </x14:cfRule>
          <x14:cfRule type="containsText" priority="1571" operator="containsText" id="{ECDEA373-616C-4128-B1C4-5B3D57C3A5AB}">
            <xm:f>NOT(ISERROR(SEARCH($M$68,M17)))</xm:f>
            <xm:f>$M$68</xm:f>
            <x14:dxf>
              <fill>
                <patternFill>
                  <bgColor rgb="FF92D050"/>
                </patternFill>
              </fill>
            </x14:dxf>
          </x14:cfRule>
          <xm:sqref>M17</xm:sqref>
        </x14:conditionalFormatting>
        <x14:conditionalFormatting xmlns:xm="http://schemas.microsoft.com/office/excel/2006/main">
          <x14:cfRule type="containsText" priority="1564" operator="containsText" id="{A9752E84-5FD2-43CB-A978-AA3F09ECAD73}">
            <xm:f>NOT(ISERROR(SEARCH($M$71,M19)))</xm:f>
            <xm:f>$M$71</xm:f>
            <x14:dxf>
              <fill>
                <patternFill>
                  <bgColor rgb="FFFF0000"/>
                </patternFill>
              </fill>
            </x14:dxf>
          </x14:cfRule>
          <x14:cfRule type="containsText" priority="1565" operator="containsText" id="{77F5A56A-48AB-44FB-95B8-7637653DBEE0}">
            <xm:f>NOT(ISERROR(SEARCH($M$70,M19)))</xm:f>
            <xm:f>$M$70</xm:f>
            <x14:dxf>
              <fill>
                <patternFill>
                  <bgColor rgb="FFFFC000"/>
                </patternFill>
              </fill>
            </x14:dxf>
          </x14:cfRule>
          <x14:cfRule type="containsText" priority="1566" operator="containsText" id="{D8026961-E85C-4276-B356-FA4A03C2352D}">
            <xm:f>NOT(ISERROR(SEARCH($M$69,M19)))</xm:f>
            <xm:f>$M$69</xm:f>
            <x14:dxf>
              <fill>
                <patternFill>
                  <bgColor rgb="FFFFFF00"/>
                </patternFill>
              </fill>
            </x14:dxf>
          </x14:cfRule>
          <x14:cfRule type="containsText" priority="1567" operator="containsText" id="{95480476-1C64-4DE3-8639-7E7E954BFC75}">
            <xm:f>NOT(ISERROR(SEARCH($M$68,M19)))</xm:f>
            <xm:f>$M$68</xm:f>
            <x14:dxf>
              <fill>
                <patternFill>
                  <bgColor rgb="FF92D050"/>
                </patternFill>
              </fill>
            </x14:dxf>
          </x14:cfRule>
          <xm:sqref>M19:M24</xm:sqref>
        </x14:conditionalFormatting>
        <x14:conditionalFormatting xmlns:xm="http://schemas.microsoft.com/office/excel/2006/main">
          <x14:cfRule type="containsText" priority="1560" operator="containsText" id="{5092FB47-E05D-43A5-9245-0C34ACC16E05}">
            <xm:f>NOT(ISERROR(SEARCH($M$71,M25)))</xm:f>
            <xm:f>$M$71</xm:f>
            <x14:dxf>
              <fill>
                <patternFill>
                  <bgColor rgb="FFFF0000"/>
                </patternFill>
              </fill>
            </x14:dxf>
          </x14:cfRule>
          <x14:cfRule type="containsText" priority="1561" operator="containsText" id="{5235B568-0717-4002-9F31-EEA750F8E6FA}">
            <xm:f>NOT(ISERROR(SEARCH($M$70,M25)))</xm:f>
            <xm:f>$M$70</xm:f>
            <x14:dxf>
              <fill>
                <patternFill>
                  <bgColor rgb="FFFFC000"/>
                </patternFill>
              </fill>
            </x14:dxf>
          </x14:cfRule>
          <x14:cfRule type="containsText" priority="1562" operator="containsText" id="{6F6FF1EF-76C7-4338-8DC9-DF01D0089955}">
            <xm:f>NOT(ISERROR(SEARCH($M$69,M25)))</xm:f>
            <xm:f>$M$69</xm:f>
            <x14:dxf>
              <fill>
                <patternFill>
                  <bgColor rgb="FFFFFF00"/>
                </patternFill>
              </fill>
            </x14:dxf>
          </x14:cfRule>
          <x14:cfRule type="containsText" priority="1563" operator="containsText" id="{DFE6E76A-94AB-4038-AF29-9E57A3C44DB8}">
            <xm:f>NOT(ISERROR(SEARCH($M$68,M25)))</xm:f>
            <xm:f>$M$68</xm:f>
            <x14:dxf>
              <fill>
                <patternFill>
                  <bgColor rgb="FF92D050"/>
                </patternFill>
              </fill>
            </x14:dxf>
          </x14:cfRule>
          <xm:sqref>M25</xm:sqref>
        </x14:conditionalFormatting>
        <x14:conditionalFormatting xmlns:xm="http://schemas.microsoft.com/office/excel/2006/main">
          <x14:cfRule type="containsText" priority="1556" operator="containsText" id="{0985837D-4747-49D2-97C3-089B8008F3CE}">
            <xm:f>NOT(ISERROR(SEARCH($M$71,M26)))</xm:f>
            <xm:f>$M$71</xm:f>
            <x14:dxf>
              <fill>
                <patternFill>
                  <bgColor rgb="FFFF0000"/>
                </patternFill>
              </fill>
            </x14:dxf>
          </x14:cfRule>
          <x14:cfRule type="containsText" priority="1557" operator="containsText" id="{6D84C8BA-1BC0-45B5-BCBF-66236337C14A}">
            <xm:f>NOT(ISERROR(SEARCH($M$70,M26)))</xm:f>
            <xm:f>$M$70</xm:f>
            <x14:dxf>
              <fill>
                <patternFill>
                  <bgColor rgb="FFFFC000"/>
                </patternFill>
              </fill>
            </x14:dxf>
          </x14:cfRule>
          <x14:cfRule type="containsText" priority="1558" operator="containsText" id="{E0AA83B2-C96E-41CF-915C-42B52AE2CF27}">
            <xm:f>NOT(ISERROR(SEARCH($M$69,M26)))</xm:f>
            <xm:f>$M$69</xm:f>
            <x14:dxf>
              <fill>
                <patternFill>
                  <bgColor rgb="FFFFFF00"/>
                </patternFill>
              </fill>
            </x14:dxf>
          </x14:cfRule>
          <x14:cfRule type="containsText" priority="1559" operator="containsText" id="{B11EA7C8-BA12-4A9C-A640-5EC1CDBE7601}">
            <xm:f>NOT(ISERROR(SEARCH($M$68,M26)))</xm:f>
            <xm:f>$M$68</xm:f>
            <x14:dxf>
              <fill>
                <patternFill>
                  <bgColor rgb="FF92D050"/>
                </patternFill>
              </fill>
            </x14:dxf>
          </x14:cfRule>
          <xm:sqref>M26</xm:sqref>
        </x14:conditionalFormatting>
        <x14:conditionalFormatting xmlns:xm="http://schemas.microsoft.com/office/excel/2006/main">
          <x14:cfRule type="containsText" priority="1552" operator="containsText" id="{A9713AFB-D5DF-45D3-A96C-32503D575FE8}">
            <xm:f>NOT(ISERROR(SEARCH($M$71,M27)))</xm:f>
            <xm:f>$M$71</xm:f>
            <x14:dxf>
              <fill>
                <patternFill>
                  <bgColor rgb="FFFF0000"/>
                </patternFill>
              </fill>
            </x14:dxf>
          </x14:cfRule>
          <x14:cfRule type="containsText" priority="1553" operator="containsText" id="{15893AF1-269B-4B7E-B5E5-676C2D646901}">
            <xm:f>NOT(ISERROR(SEARCH($M$70,M27)))</xm:f>
            <xm:f>$M$70</xm:f>
            <x14:dxf>
              <fill>
                <patternFill>
                  <bgColor rgb="FFFFC000"/>
                </patternFill>
              </fill>
            </x14:dxf>
          </x14:cfRule>
          <x14:cfRule type="containsText" priority="1554" operator="containsText" id="{3A39969B-A975-4095-BF4D-0D805211B9CD}">
            <xm:f>NOT(ISERROR(SEARCH($M$69,M27)))</xm:f>
            <xm:f>$M$69</xm:f>
            <x14:dxf>
              <fill>
                <patternFill>
                  <bgColor rgb="FFFFFF00"/>
                </patternFill>
              </fill>
            </x14:dxf>
          </x14:cfRule>
          <x14:cfRule type="containsText" priority="1555" operator="containsText" id="{D7D63778-6AAE-4357-984D-41AF534F4924}">
            <xm:f>NOT(ISERROR(SEARCH($M$68,M27)))</xm:f>
            <xm:f>$M$68</xm:f>
            <x14:dxf>
              <fill>
                <patternFill>
                  <bgColor rgb="FF92D050"/>
                </patternFill>
              </fill>
            </x14:dxf>
          </x14:cfRule>
          <xm:sqref>M27</xm:sqref>
        </x14:conditionalFormatting>
        <x14:conditionalFormatting xmlns:xm="http://schemas.microsoft.com/office/excel/2006/main">
          <x14:cfRule type="containsText" priority="1548" operator="containsText" id="{3530C6A4-A33C-4815-AE2C-A301E6C67F20}">
            <xm:f>NOT(ISERROR(SEARCH($M$71,M28)))</xm:f>
            <xm:f>$M$71</xm:f>
            <x14:dxf>
              <fill>
                <patternFill>
                  <bgColor rgb="FFFF0000"/>
                </patternFill>
              </fill>
            </x14:dxf>
          </x14:cfRule>
          <x14:cfRule type="containsText" priority="1549" operator="containsText" id="{AE3EAE04-53EC-438D-8B7F-E78E020EB23F}">
            <xm:f>NOT(ISERROR(SEARCH($M$70,M28)))</xm:f>
            <xm:f>$M$70</xm:f>
            <x14:dxf>
              <fill>
                <patternFill>
                  <bgColor rgb="FFFFC000"/>
                </patternFill>
              </fill>
            </x14:dxf>
          </x14:cfRule>
          <x14:cfRule type="containsText" priority="1550" operator="containsText" id="{6D90D768-9E7E-4194-8587-BBA2F8B5C453}">
            <xm:f>NOT(ISERROR(SEARCH($M$69,M28)))</xm:f>
            <xm:f>$M$69</xm:f>
            <x14:dxf>
              <fill>
                <patternFill>
                  <bgColor rgb="FFFFFF00"/>
                </patternFill>
              </fill>
            </x14:dxf>
          </x14:cfRule>
          <x14:cfRule type="containsText" priority="1551" operator="containsText" id="{C8293543-A874-4F9D-A165-2B7B379831EC}">
            <xm:f>NOT(ISERROR(SEARCH($M$68,M28)))</xm:f>
            <xm:f>$M$68</xm:f>
            <x14:dxf>
              <fill>
                <patternFill>
                  <bgColor rgb="FF92D050"/>
                </patternFill>
              </fill>
            </x14:dxf>
          </x14:cfRule>
          <xm:sqref>M28</xm:sqref>
        </x14:conditionalFormatting>
        <x14:conditionalFormatting xmlns:xm="http://schemas.microsoft.com/office/excel/2006/main">
          <x14:cfRule type="containsText" priority="1544" operator="containsText" id="{B60F5DA2-5DFD-4475-8240-D9BC2D3A9A84}">
            <xm:f>NOT(ISERROR(SEARCH($M$71,M29)))</xm:f>
            <xm:f>$M$71</xm:f>
            <x14:dxf>
              <fill>
                <patternFill>
                  <bgColor rgb="FFFF0000"/>
                </patternFill>
              </fill>
            </x14:dxf>
          </x14:cfRule>
          <x14:cfRule type="containsText" priority="1545" operator="containsText" id="{0FD1B04C-E4A1-4759-A5BB-7A17105CE1D6}">
            <xm:f>NOT(ISERROR(SEARCH($M$70,M29)))</xm:f>
            <xm:f>$M$70</xm:f>
            <x14:dxf>
              <fill>
                <patternFill>
                  <bgColor rgb="FFFFC000"/>
                </patternFill>
              </fill>
            </x14:dxf>
          </x14:cfRule>
          <x14:cfRule type="containsText" priority="1546" operator="containsText" id="{114D16AC-DC0F-4075-A307-0A8B202C837A}">
            <xm:f>NOT(ISERROR(SEARCH($M$69,M29)))</xm:f>
            <xm:f>$M$69</xm:f>
            <x14:dxf>
              <fill>
                <patternFill>
                  <bgColor rgb="FFFFFF00"/>
                </patternFill>
              </fill>
            </x14:dxf>
          </x14:cfRule>
          <x14:cfRule type="containsText" priority="1547" operator="containsText" id="{6A09A7C4-7A7B-46D0-B305-BF1C34FF04D0}">
            <xm:f>NOT(ISERROR(SEARCH($M$68,M29)))</xm:f>
            <xm:f>$M$68</xm:f>
            <x14:dxf>
              <fill>
                <patternFill>
                  <bgColor rgb="FF92D050"/>
                </patternFill>
              </fill>
            </x14:dxf>
          </x14:cfRule>
          <xm:sqref>M29</xm:sqref>
        </x14:conditionalFormatting>
        <x14:conditionalFormatting xmlns:xm="http://schemas.microsoft.com/office/excel/2006/main">
          <x14:cfRule type="containsText" priority="1540" operator="containsText" id="{490AB9E5-DF80-42FF-9D5E-6D19F5EBE332}">
            <xm:f>NOT(ISERROR(SEARCH($M$71,M30)))</xm:f>
            <xm:f>$M$71</xm:f>
            <x14:dxf>
              <fill>
                <patternFill>
                  <bgColor rgb="FFFF0000"/>
                </patternFill>
              </fill>
            </x14:dxf>
          </x14:cfRule>
          <x14:cfRule type="containsText" priority="1541" operator="containsText" id="{D9B22AC3-21AD-4A1E-978D-05566225AA43}">
            <xm:f>NOT(ISERROR(SEARCH($M$70,M30)))</xm:f>
            <xm:f>$M$70</xm:f>
            <x14:dxf>
              <fill>
                <patternFill>
                  <bgColor rgb="FFFFC000"/>
                </patternFill>
              </fill>
            </x14:dxf>
          </x14:cfRule>
          <x14:cfRule type="containsText" priority="1542" operator="containsText" id="{D86C5B48-3AEA-40AA-ADF0-94C85B9C9101}">
            <xm:f>NOT(ISERROR(SEARCH($M$69,M30)))</xm:f>
            <xm:f>$M$69</xm:f>
            <x14:dxf>
              <fill>
                <patternFill>
                  <bgColor rgb="FFFFFF00"/>
                </patternFill>
              </fill>
            </x14:dxf>
          </x14:cfRule>
          <x14:cfRule type="containsText" priority="1543" operator="containsText" id="{1FF09B4B-4610-4CEA-BB69-2DA756F942C5}">
            <xm:f>NOT(ISERROR(SEARCH($M$68,M30)))</xm:f>
            <xm:f>$M$68</xm:f>
            <x14:dxf>
              <fill>
                <patternFill>
                  <bgColor rgb="FF92D050"/>
                </patternFill>
              </fill>
            </x14:dxf>
          </x14:cfRule>
          <xm:sqref>M30</xm:sqref>
        </x14:conditionalFormatting>
        <x14:conditionalFormatting xmlns:xm="http://schemas.microsoft.com/office/excel/2006/main">
          <x14:cfRule type="containsText" priority="1536" operator="containsText" id="{7843BD2E-41A8-4B50-A458-F416FFA936A7}">
            <xm:f>NOT(ISERROR(SEARCH($M$71,M31)))</xm:f>
            <xm:f>$M$71</xm:f>
            <x14:dxf>
              <fill>
                <patternFill>
                  <bgColor rgb="FFFF0000"/>
                </patternFill>
              </fill>
            </x14:dxf>
          </x14:cfRule>
          <x14:cfRule type="containsText" priority="1537" operator="containsText" id="{C5DA1F43-89E9-44BC-813D-CBEAF6597D25}">
            <xm:f>NOT(ISERROR(SEARCH($M$70,M31)))</xm:f>
            <xm:f>$M$70</xm:f>
            <x14:dxf>
              <fill>
                <patternFill>
                  <bgColor rgb="FFFFC000"/>
                </patternFill>
              </fill>
            </x14:dxf>
          </x14:cfRule>
          <x14:cfRule type="containsText" priority="1538" operator="containsText" id="{2BEB7CF8-2FFA-4BE7-824B-5FB8CAAC6F17}">
            <xm:f>NOT(ISERROR(SEARCH($M$69,M31)))</xm:f>
            <xm:f>$M$69</xm:f>
            <x14:dxf>
              <fill>
                <patternFill>
                  <bgColor rgb="FFFFFF00"/>
                </patternFill>
              </fill>
            </x14:dxf>
          </x14:cfRule>
          <x14:cfRule type="containsText" priority="1539" operator="containsText" id="{61064E62-2D73-40B1-86AB-54BB12677EFB}">
            <xm:f>NOT(ISERROR(SEARCH($M$68,M31)))</xm:f>
            <xm:f>$M$68</xm:f>
            <x14:dxf>
              <fill>
                <patternFill>
                  <bgColor rgb="FF92D050"/>
                </patternFill>
              </fill>
            </x14:dxf>
          </x14:cfRule>
          <xm:sqref>M31</xm:sqref>
        </x14:conditionalFormatting>
        <x14:conditionalFormatting xmlns:xm="http://schemas.microsoft.com/office/excel/2006/main">
          <x14:cfRule type="containsText" priority="1441" operator="containsText" id="{975D7FA7-9A0E-4338-A26A-2ABDDD5CEE84}">
            <xm:f>NOT(ISERROR(SEARCH($I$68,I32)))</xm:f>
            <xm:f>$I$68</xm:f>
            <x14:dxf>
              <fill>
                <patternFill>
                  <fgColor rgb="FF92D050"/>
                  <bgColor rgb="FF92D050"/>
                </patternFill>
              </fill>
            </x14:dxf>
          </x14:cfRule>
          <x14:cfRule type="containsText" priority="1442" operator="containsText" id="{2E5CC3B1-155C-4E6A-B95A-7E74A2BA3CE7}">
            <xm:f>NOT(ISERROR(SEARCH($I$69,I32)))</xm:f>
            <xm:f>$I$69</xm:f>
            <x14:dxf>
              <fill>
                <patternFill>
                  <bgColor rgb="FF00B050"/>
                </patternFill>
              </fill>
            </x14:dxf>
          </x14:cfRule>
          <x14:cfRule type="containsText" priority="1443" operator="containsText" id="{9813683E-66FD-4E75-87A9-7EC1DC4661C1}">
            <xm:f>NOT(ISERROR(SEARCH($I$72,I32)))</xm:f>
            <xm:f>$I$72</xm:f>
            <x14:dxf>
              <fill>
                <patternFill>
                  <bgColor rgb="FFFF0000"/>
                </patternFill>
              </fill>
            </x14:dxf>
          </x14:cfRule>
          <x14:cfRule type="containsText" priority="1444" operator="containsText" id="{ADABFAE9-2DE6-4BA0-9B28-2900FC51D413}">
            <xm:f>NOT(ISERROR(SEARCH($I$71,I32)))</xm:f>
            <xm:f>$I$71</xm:f>
            <x14:dxf>
              <fill>
                <patternFill>
                  <fgColor rgb="FFFFC000"/>
                  <bgColor rgb="FFFFC000"/>
                </patternFill>
              </fill>
            </x14:dxf>
          </x14:cfRule>
          <x14:cfRule type="containsText" priority="1445" operator="containsText" id="{F92730CB-F177-4EFA-A317-930521AE839D}">
            <xm:f>NOT(ISERROR(SEARCH($I$70,I32)))</xm:f>
            <xm:f>$I$70</xm:f>
            <x14:dxf>
              <fill>
                <patternFill>
                  <fgColor rgb="FFFFFF00"/>
                  <bgColor rgb="FFFFFF00"/>
                </patternFill>
              </fill>
            </x14:dxf>
          </x14:cfRule>
          <x14:cfRule type="containsText" priority="1446" operator="containsText" id="{BCF0692C-6734-4C83-A0B9-8E8EF120C375}">
            <xm:f>NOT(ISERROR(SEARCH($I$69,I32)))</xm:f>
            <xm:f>$I$69</xm:f>
            <x14:dxf>
              <fill>
                <patternFill>
                  <bgColor theme="0" tint="-0.14996795556505021"/>
                </patternFill>
              </fill>
            </x14:dxf>
          </x14:cfRule>
          <x14:cfRule type="cellIs" priority="1447" operator="equal" id="{AAE7826C-A866-48B5-A0F1-5EC5A0D9C4CA}">
            <xm:f>'Tabla probabiidad'!$B$5</xm:f>
            <x14:dxf>
              <fill>
                <patternFill>
                  <fgColor theme="6"/>
                </patternFill>
              </fill>
            </x14:dxf>
          </x14:cfRule>
          <x14:cfRule type="cellIs" priority="1448" operator="equal" id="{DF98B08F-099F-43C9-8D2A-63FFF4B595EB}">
            <xm:f>'Tabla probabiidad'!$B$5</xm:f>
            <x14:dxf>
              <fill>
                <patternFill>
                  <fgColor rgb="FF92D050"/>
                  <bgColor theme="6" tint="0.59996337778862885"/>
                </patternFill>
              </fill>
            </x14:dxf>
          </x14:cfRule>
          <xm:sqref>I32</xm:sqref>
        </x14:conditionalFormatting>
        <x14:conditionalFormatting xmlns:xm="http://schemas.microsoft.com/office/excel/2006/main">
          <x14:cfRule type="containsText" priority="1433" operator="containsText" id="{11DAEF23-0EB6-4622-A35A-DA778FE13525}">
            <xm:f>NOT(ISERROR(SEARCH($I$68,I33)))</xm:f>
            <xm:f>$I$68</xm:f>
            <x14:dxf>
              <fill>
                <patternFill>
                  <fgColor rgb="FF92D050"/>
                  <bgColor rgb="FF92D050"/>
                </patternFill>
              </fill>
            </x14:dxf>
          </x14:cfRule>
          <x14:cfRule type="containsText" priority="1434" operator="containsText" id="{C71537C4-2641-45DC-8B34-7C7F288FA04D}">
            <xm:f>NOT(ISERROR(SEARCH($I$69,I33)))</xm:f>
            <xm:f>$I$69</xm:f>
            <x14:dxf>
              <fill>
                <patternFill>
                  <bgColor rgb="FF00B050"/>
                </patternFill>
              </fill>
            </x14:dxf>
          </x14:cfRule>
          <x14:cfRule type="containsText" priority="1435" operator="containsText" id="{26996440-ADA9-400A-A85D-DA5708757BBE}">
            <xm:f>NOT(ISERROR(SEARCH($I$72,I33)))</xm:f>
            <xm:f>$I$72</xm:f>
            <x14:dxf>
              <fill>
                <patternFill>
                  <bgColor rgb="FFFF0000"/>
                </patternFill>
              </fill>
            </x14:dxf>
          </x14:cfRule>
          <x14:cfRule type="containsText" priority="1436" operator="containsText" id="{0CAA2865-0D73-4035-A91C-1A061FC16C51}">
            <xm:f>NOT(ISERROR(SEARCH($I$71,I33)))</xm:f>
            <xm:f>$I$71</xm:f>
            <x14:dxf>
              <fill>
                <patternFill>
                  <fgColor rgb="FFFFC000"/>
                  <bgColor rgb="FFFFC000"/>
                </patternFill>
              </fill>
            </x14:dxf>
          </x14:cfRule>
          <x14:cfRule type="containsText" priority="1437" operator="containsText" id="{A7F9FA40-1605-4DBD-B93F-B4865930E207}">
            <xm:f>NOT(ISERROR(SEARCH($I$70,I33)))</xm:f>
            <xm:f>$I$70</xm:f>
            <x14:dxf>
              <fill>
                <patternFill>
                  <fgColor rgb="FFFFFF00"/>
                  <bgColor rgb="FFFFFF00"/>
                </patternFill>
              </fill>
            </x14:dxf>
          </x14:cfRule>
          <x14:cfRule type="containsText" priority="1438" operator="containsText" id="{AFF619A6-982E-4623-8C29-C43853F996D5}">
            <xm:f>NOT(ISERROR(SEARCH($I$69,I33)))</xm:f>
            <xm:f>$I$69</xm:f>
            <x14:dxf>
              <fill>
                <patternFill>
                  <bgColor theme="0" tint="-0.14996795556505021"/>
                </patternFill>
              </fill>
            </x14:dxf>
          </x14:cfRule>
          <x14:cfRule type="cellIs" priority="1439" operator="equal" id="{16E0CF00-1A91-409C-B9C9-1EE41F8FEBAB}">
            <xm:f>'Tabla probabiidad'!$B$5</xm:f>
            <x14:dxf>
              <fill>
                <patternFill>
                  <fgColor theme="6"/>
                </patternFill>
              </fill>
            </x14:dxf>
          </x14:cfRule>
          <x14:cfRule type="cellIs" priority="1440" operator="equal" id="{878BC99D-B158-497F-8CEA-C692EC01C1F2}">
            <xm:f>'Tabla probabiidad'!$B$5</xm:f>
            <x14:dxf>
              <fill>
                <patternFill>
                  <fgColor rgb="FF92D050"/>
                  <bgColor theme="6" tint="0.59996337778862885"/>
                </patternFill>
              </fill>
            </x14:dxf>
          </x14:cfRule>
          <xm:sqref>I33:I34</xm:sqref>
        </x14:conditionalFormatting>
        <x14:conditionalFormatting xmlns:xm="http://schemas.microsoft.com/office/excel/2006/main">
          <x14:cfRule type="containsText" priority="1425" operator="containsText" id="{5AA56A4C-2087-4068-829B-86769C3EBD74}">
            <xm:f>NOT(ISERROR(SEARCH($I$68,I35)))</xm:f>
            <xm:f>$I$68</xm:f>
            <x14:dxf>
              <fill>
                <patternFill>
                  <fgColor rgb="FF92D050"/>
                  <bgColor rgb="FF92D050"/>
                </patternFill>
              </fill>
            </x14:dxf>
          </x14:cfRule>
          <x14:cfRule type="containsText" priority="1426" operator="containsText" id="{89FC7C7F-2C0C-4D55-9359-E21DBC625F00}">
            <xm:f>NOT(ISERROR(SEARCH($I$69,I35)))</xm:f>
            <xm:f>$I$69</xm:f>
            <x14:dxf>
              <fill>
                <patternFill>
                  <bgColor rgb="FF00B050"/>
                </patternFill>
              </fill>
            </x14:dxf>
          </x14:cfRule>
          <x14:cfRule type="containsText" priority="1427" operator="containsText" id="{47A5D4D9-1764-452A-B54A-D36D82492A46}">
            <xm:f>NOT(ISERROR(SEARCH($I$72,I35)))</xm:f>
            <xm:f>$I$72</xm:f>
            <x14:dxf>
              <fill>
                <patternFill>
                  <bgColor rgb="FFFF0000"/>
                </patternFill>
              </fill>
            </x14:dxf>
          </x14:cfRule>
          <x14:cfRule type="containsText" priority="1428" operator="containsText" id="{BA1E708C-F074-4E33-8171-C8CE4D01F7D6}">
            <xm:f>NOT(ISERROR(SEARCH($I$71,I35)))</xm:f>
            <xm:f>$I$71</xm:f>
            <x14:dxf>
              <fill>
                <patternFill>
                  <fgColor rgb="FFFFC000"/>
                  <bgColor rgb="FFFFC000"/>
                </patternFill>
              </fill>
            </x14:dxf>
          </x14:cfRule>
          <x14:cfRule type="containsText" priority="1429" operator="containsText" id="{F9C2B76A-57B4-458B-9B28-FC82960C5294}">
            <xm:f>NOT(ISERROR(SEARCH($I$70,I35)))</xm:f>
            <xm:f>$I$70</xm:f>
            <x14:dxf>
              <fill>
                <patternFill>
                  <fgColor rgb="FFFFFF00"/>
                  <bgColor rgb="FFFFFF00"/>
                </patternFill>
              </fill>
            </x14:dxf>
          </x14:cfRule>
          <x14:cfRule type="containsText" priority="1430" operator="containsText" id="{C703AC2A-28EE-40A3-AEBF-37250BC66B08}">
            <xm:f>NOT(ISERROR(SEARCH($I$69,I35)))</xm:f>
            <xm:f>$I$69</xm:f>
            <x14:dxf>
              <fill>
                <patternFill>
                  <bgColor theme="0" tint="-0.14996795556505021"/>
                </patternFill>
              </fill>
            </x14:dxf>
          </x14:cfRule>
          <x14:cfRule type="cellIs" priority="1431" operator="equal" id="{2C295AC5-F368-4CE0-842A-EC218F513578}">
            <xm:f>'Tabla probabiidad'!$B$5</xm:f>
            <x14:dxf>
              <fill>
                <patternFill>
                  <fgColor theme="6"/>
                </patternFill>
              </fill>
            </x14:dxf>
          </x14:cfRule>
          <x14:cfRule type="cellIs" priority="1432" operator="equal" id="{BB1C8B46-C524-4D60-9A8C-31DADFD5FBB5}">
            <xm:f>'Tabla probabiidad'!$B$5</xm:f>
            <x14:dxf>
              <fill>
                <patternFill>
                  <fgColor rgb="FF92D050"/>
                  <bgColor theme="6" tint="0.59996337778862885"/>
                </patternFill>
              </fill>
            </x14:dxf>
          </x14:cfRule>
          <xm:sqref>I35</xm:sqref>
        </x14:conditionalFormatting>
        <x14:conditionalFormatting xmlns:xm="http://schemas.microsoft.com/office/excel/2006/main">
          <x14:cfRule type="containsText" priority="1401" operator="containsText" id="{B793FB58-CA33-4B42-8AE2-1091EC2F0574}">
            <xm:f>NOT(ISERROR(SEARCH($M$71,M32)))</xm:f>
            <xm:f>$M$71</xm:f>
            <x14:dxf>
              <fill>
                <patternFill>
                  <bgColor rgb="FFFF0000"/>
                </patternFill>
              </fill>
            </x14:dxf>
          </x14:cfRule>
          <x14:cfRule type="containsText" priority="1402" operator="containsText" id="{1D478539-D449-4291-91BE-3A940B05EABC}">
            <xm:f>NOT(ISERROR(SEARCH($M$70,M32)))</xm:f>
            <xm:f>$M$70</xm:f>
            <x14:dxf>
              <fill>
                <patternFill>
                  <bgColor rgb="FFFFC000"/>
                </patternFill>
              </fill>
            </x14:dxf>
          </x14:cfRule>
          <x14:cfRule type="containsText" priority="1403" operator="containsText" id="{48DD693D-0062-442B-9EE0-7E0CC24BCA02}">
            <xm:f>NOT(ISERROR(SEARCH($M$69,M32)))</xm:f>
            <xm:f>$M$69</xm:f>
            <x14:dxf>
              <fill>
                <patternFill>
                  <bgColor rgb="FFFFFF00"/>
                </patternFill>
              </fill>
            </x14:dxf>
          </x14:cfRule>
          <x14:cfRule type="containsText" priority="1404" operator="containsText" id="{4AD16ECA-0729-48F6-8E7A-A429C4337E95}">
            <xm:f>NOT(ISERROR(SEARCH($M$68,M32)))</xm:f>
            <xm:f>$M$68</xm:f>
            <x14:dxf>
              <fill>
                <patternFill>
                  <bgColor rgb="FF92D050"/>
                </patternFill>
              </fill>
            </x14:dxf>
          </x14:cfRule>
          <xm:sqref>M32</xm:sqref>
        </x14:conditionalFormatting>
        <x14:conditionalFormatting xmlns:xm="http://schemas.microsoft.com/office/excel/2006/main">
          <x14:cfRule type="containsText" priority="1397" operator="containsText" id="{AE15472C-DF33-43F9-9D25-5A1216145AD9}">
            <xm:f>NOT(ISERROR(SEARCH($M$71,M34)))</xm:f>
            <xm:f>$M$71</xm:f>
            <x14:dxf>
              <fill>
                <patternFill>
                  <bgColor rgb="FFFF0000"/>
                </patternFill>
              </fill>
            </x14:dxf>
          </x14:cfRule>
          <x14:cfRule type="containsText" priority="1398" operator="containsText" id="{15858350-93D7-4C6E-BFC6-37891C27412C}">
            <xm:f>NOT(ISERROR(SEARCH($M$70,M34)))</xm:f>
            <xm:f>$M$70</xm:f>
            <x14:dxf>
              <fill>
                <patternFill>
                  <bgColor rgb="FFFFC000"/>
                </patternFill>
              </fill>
            </x14:dxf>
          </x14:cfRule>
          <x14:cfRule type="containsText" priority="1399" operator="containsText" id="{13AF7F78-4843-496D-8B87-C955781E10AA}">
            <xm:f>NOT(ISERROR(SEARCH($M$69,M34)))</xm:f>
            <xm:f>$M$69</xm:f>
            <x14:dxf>
              <fill>
                <patternFill>
                  <bgColor rgb="FFFFFF00"/>
                </patternFill>
              </fill>
            </x14:dxf>
          </x14:cfRule>
          <x14:cfRule type="containsText" priority="1400" operator="containsText" id="{255A9E31-1552-46FE-9F72-F363CD8E4CE5}">
            <xm:f>NOT(ISERROR(SEARCH($M$68,M34)))</xm:f>
            <xm:f>$M$68</xm:f>
            <x14:dxf>
              <fill>
                <patternFill>
                  <bgColor rgb="FF92D050"/>
                </patternFill>
              </fill>
            </x14:dxf>
          </x14:cfRule>
          <xm:sqref>M34</xm:sqref>
        </x14:conditionalFormatting>
        <x14:conditionalFormatting xmlns:xm="http://schemas.microsoft.com/office/excel/2006/main">
          <x14:cfRule type="containsText" priority="1393" operator="containsText" id="{CAD52ED9-CAE0-4935-95E8-A7A3A4E22B0B}">
            <xm:f>NOT(ISERROR(SEARCH($M$71,M35)))</xm:f>
            <xm:f>$M$71</xm:f>
            <x14:dxf>
              <fill>
                <patternFill>
                  <bgColor rgb="FFFF0000"/>
                </patternFill>
              </fill>
            </x14:dxf>
          </x14:cfRule>
          <x14:cfRule type="containsText" priority="1394" operator="containsText" id="{E43CCD72-C687-4FFF-8ECA-C9D2D55CE502}">
            <xm:f>NOT(ISERROR(SEARCH($M$70,M35)))</xm:f>
            <xm:f>$M$70</xm:f>
            <x14:dxf>
              <fill>
                <patternFill>
                  <bgColor rgb="FFFFC000"/>
                </patternFill>
              </fill>
            </x14:dxf>
          </x14:cfRule>
          <x14:cfRule type="containsText" priority="1395" operator="containsText" id="{46CD325A-8C48-4CFE-96E8-A16B45752594}">
            <xm:f>NOT(ISERROR(SEARCH($M$69,M35)))</xm:f>
            <xm:f>$M$69</xm:f>
            <x14:dxf>
              <fill>
                <patternFill>
                  <bgColor rgb="FFFFFF00"/>
                </patternFill>
              </fill>
            </x14:dxf>
          </x14:cfRule>
          <x14:cfRule type="containsText" priority="1396" operator="containsText" id="{413A5640-F57A-42B0-9A96-C4F4A4D761BF}">
            <xm:f>NOT(ISERROR(SEARCH($M$68,M35)))</xm:f>
            <xm:f>$M$68</xm:f>
            <x14:dxf>
              <fill>
                <patternFill>
                  <bgColor rgb="FF92D050"/>
                </patternFill>
              </fill>
            </x14:dxf>
          </x14:cfRule>
          <xm:sqref>M35</xm:sqref>
        </x14:conditionalFormatting>
        <x14:conditionalFormatting xmlns:xm="http://schemas.microsoft.com/office/excel/2006/main">
          <x14:cfRule type="containsText" priority="1389" operator="containsText" id="{312443EB-D854-4B80-80FF-8EA794FF9F06}">
            <xm:f>NOT(ISERROR(SEARCH($M$71,M33)))</xm:f>
            <xm:f>$M$71</xm:f>
            <x14:dxf>
              <fill>
                <patternFill>
                  <bgColor rgb="FFFF0000"/>
                </patternFill>
              </fill>
            </x14:dxf>
          </x14:cfRule>
          <x14:cfRule type="containsText" priority="1390" operator="containsText" id="{892A814A-EDDA-4DAA-862A-76ED6F809F53}">
            <xm:f>NOT(ISERROR(SEARCH($M$70,M33)))</xm:f>
            <xm:f>$M$70</xm:f>
            <x14:dxf>
              <fill>
                <patternFill>
                  <bgColor rgb="FFFFC000"/>
                </patternFill>
              </fill>
            </x14:dxf>
          </x14:cfRule>
          <x14:cfRule type="containsText" priority="1391" operator="containsText" id="{B4E5F93D-A5EE-4D37-AFD4-A7A8CC8A7ABA}">
            <xm:f>NOT(ISERROR(SEARCH($M$69,M33)))</xm:f>
            <xm:f>$M$69</xm:f>
            <x14:dxf>
              <fill>
                <patternFill>
                  <bgColor rgb="FFFFFF00"/>
                </patternFill>
              </fill>
            </x14:dxf>
          </x14:cfRule>
          <x14:cfRule type="containsText" priority="1392" operator="containsText" id="{A4F0BC17-6F30-4107-9FAD-6F907D60F36E}">
            <xm:f>NOT(ISERROR(SEARCH($M$68,M33)))</xm:f>
            <xm:f>$M$68</xm:f>
            <x14:dxf>
              <fill>
                <patternFill>
                  <bgColor rgb="FF92D050"/>
                </patternFill>
              </fill>
            </x14:dxf>
          </x14:cfRule>
          <xm:sqref>M33</xm:sqref>
        </x14:conditionalFormatting>
        <x14:conditionalFormatting xmlns:xm="http://schemas.microsoft.com/office/excel/2006/main">
          <x14:cfRule type="containsText" priority="1342" operator="containsText" id="{A965BD97-02F4-4C50-A2F8-769F379C604F}">
            <xm:f>NOT(ISERROR(SEARCH($I$68,X12)))</xm:f>
            <xm:f>$I$68</xm:f>
            <x14:dxf>
              <fill>
                <patternFill>
                  <fgColor rgb="FF92D050"/>
                  <bgColor rgb="FF92D050"/>
                </patternFill>
              </fill>
            </x14:dxf>
          </x14:cfRule>
          <x14:cfRule type="containsText" priority="1343" operator="containsText" id="{B9861D4B-DB08-4797-8448-A90DFECA9D08}">
            <xm:f>NOT(ISERROR(SEARCH($I$69,X12)))</xm:f>
            <xm:f>$I$69</xm:f>
            <x14:dxf>
              <fill>
                <patternFill>
                  <bgColor rgb="FF00B050"/>
                </patternFill>
              </fill>
            </x14:dxf>
          </x14:cfRule>
          <x14:cfRule type="containsText" priority="1344" operator="containsText" id="{C0460709-DFA4-4487-90FD-8E52801D2B9A}">
            <xm:f>NOT(ISERROR(SEARCH($I$72,X12)))</xm:f>
            <xm:f>$I$72</xm:f>
            <x14:dxf>
              <fill>
                <patternFill>
                  <bgColor rgb="FFFF0000"/>
                </patternFill>
              </fill>
            </x14:dxf>
          </x14:cfRule>
          <x14:cfRule type="containsText" priority="1345" operator="containsText" id="{916FB37D-362A-4446-BCA1-0815570FF8C2}">
            <xm:f>NOT(ISERROR(SEARCH($I$71,X12)))</xm:f>
            <xm:f>$I$71</xm:f>
            <x14:dxf>
              <fill>
                <patternFill>
                  <fgColor rgb="FFFFC000"/>
                  <bgColor rgb="FFFFC000"/>
                </patternFill>
              </fill>
            </x14:dxf>
          </x14:cfRule>
          <x14:cfRule type="containsText" priority="1346" operator="containsText" id="{CF9836D3-B55A-47AD-BD2B-54700E154114}">
            <xm:f>NOT(ISERROR(SEARCH($I$70,X12)))</xm:f>
            <xm:f>$I$70</xm:f>
            <x14:dxf>
              <fill>
                <patternFill>
                  <fgColor rgb="FFFFFF00"/>
                  <bgColor rgb="FFFFFF00"/>
                </patternFill>
              </fill>
            </x14:dxf>
          </x14:cfRule>
          <x14:cfRule type="containsText" priority="1347" operator="containsText" id="{FFDDAF3C-679C-4901-98DC-1FE5D881352C}">
            <xm:f>NOT(ISERROR(SEARCH($I$69,X12)))</xm:f>
            <xm:f>$I$69</xm:f>
            <x14:dxf>
              <fill>
                <patternFill>
                  <bgColor theme="0" tint="-0.14996795556505021"/>
                </patternFill>
              </fill>
            </x14:dxf>
          </x14:cfRule>
          <x14:cfRule type="cellIs" priority="1348" operator="equal" id="{DCB4AB4C-9D4D-47F6-8A6D-0F7DF630EEB7}">
            <xm:f>'Tabla probabiidad'!$B$5</xm:f>
            <x14:dxf>
              <fill>
                <patternFill>
                  <fgColor theme="6"/>
                </patternFill>
              </fill>
            </x14:dxf>
          </x14:cfRule>
          <x14:cfRule type="cellIs" priority="1349" operator="equal" id="{D3906918-BB75-4329-84CE-E2D49529CD23}">
            <xm:f>'Tabla probabiidad'!$B$5</xm:f>
            <x14:dxf>
              <fill>
                <patternFill>
                  <fgColor rgb="FF92D050"/>
                  <bgColor theme="6" tint="0.59996337778862885"/>
                </patternFill>
              </fill>
            </x14:dxf>
          </x14:cfRule>
          <xm:sqref>X12</xm:sqref>
        </x14:conditionalFormatting>
        <x14:conditionalFormatting xmlns:xm="http://schemas.microsoft.com/office/excel/2006/main">
          <x14:cfRule type="containsText" priority="1334" operator="containsText" id="{79EB0F88-5917-41B1-9F52-9276EAD6B79F}">
            <xm:f>NOT(ISERROR(SEARCH($I$68,X13)))</xm:f>
            <xm:f>$I$68</xm:f>
            <x14:dxf>
              <fill>
                <patternFill>
                  <fgColor rgb="FF92D050"/>
                  <bgColor rgb="FF92D050"/>
                </patternFill>
              </fill>
            </x14:dxf>
          </x14:cfRule>
          <x14:cfRule type="containsText" priority="1335" operator="containsText" id="{331B1F7B-2C53-42EA-9B41-F250EC4BD8AB}">
            <xm:f>NOT(ISERROR(SEARCH($I$69,X13)))</xm:f>
            <xm:f>$I$69</xm:f>
            <x14:dxf>
              <fill>
                <patternFill>
                  <bgColor rgb="FF00B050"/>
                </patternFill>
              </fill>
            </x14:dxf>
          </x14:cfRule>
          <x14:cfRule type="containsText" priority="1336" operator="containsText" id="{C9877208-7A53-4131-BFA2-8BFBB63CD618}">
            <xm:f>NOT(ISERROR(SEARCH($I$72,X13)))</xm:f>
            <xm:f>$I$72</xm:f>
            <x14:dxf>
              <fill>
                <patternFill>
                  <bgColor rgb="FFFF0000"/>
                </patternFill>
              </fill>
            </x14:dxf>
          </x14:cfRule>
          <x14:cfRule type="containsText" priority="1337" operator="containsText" id="{966567D5-948E-4996-A91B-A7AD399EBDF8}">
            <xm:f>NOT(ISERROR(SEARCH($I$71,X13)))</xm:f>
            <xm:f>$I$71</xm:f>
            <x14:dxf>
              <fill>
                <patternFill>
                  <fgColor rgb="FFFFC000"/>
                  <bgColor rgb="FFFFC000"/>
                </patternFill>
              </fill>
            </x14:dxf>
          </x14:cfRule>
          <x14:cfRule type="containsText" priority="1338" operator="containsText" id="{F6F3A40B-6F0E-4E41-B26D-7E459B9E81C5}">
            <xm:f>NOT(ISERROR(SEARCH($I$70,X13)))</xm:f>
            <xm:f>$I$70</xm:f>
            <x14:dxf>
              <fill>
                <patternFill>
                  <fgColor rgb="FFFFFF00"/>
                  <bgColor rgb="FFFFFF00"/>
                </patternFill>
              </fill>
            </x14:dxf>
          </x14:cfRule>
          <x14:cfRule type="containsText" priority="1339" operator="containsText" id="{58A09F68-E5BD-42EF-8F40-9AA7A3CA4D82}">
            <xm:f>NOT(ISERROR(SEARCH($I$69,X13)))</xm:f>
            <xm:f>$I$69</xm:f>
            <x14:dxf>
              <fill>
                <patternFill>
                  <bgColor theme="0" tint="-0.14996795556505021"/>
                </patternFill>
              </fill>
            </x14:dxf>
          </x14:cfRule>
          <x14:cfRule type="cellIs" priority="1340" operator="equal" id="{BE9420CF-DF36-41E5-927F-7F85855B6A5E}">
            <xm:f>'Tabla probabiidad'!$B$5</xm:f>
            <x14:dxf>
              <fill>
                <patternFill>
                  <fgColor theme="6"/>
                </patternFill>
              </fill>
            </x14:dxf>
          </x14:cfRule>
          <x14:cfRule type="cellIs" priority="1341" operator="equal" id="{716365C3-FAC9-4A60-B48A-353D14178A8E}">
            <xm:f>'Tabla probabiidad'!$B$5</xm:f>
            <x14:dxf>
              <fill>
                <patternFill>
                  <fgColor rgb="FF92D050"/>
                  <bgColor theme="6" tint="0.59996337778862885"/>
                </patternFill>
              </fill>
            </x14:dxf>
          </x14:cfRule>
          <xm:sqref>X13:X16</xm:sqref>
        </x14:conditionalFormatting>
        <x14:conditionalFormatting xmlns:xm="http://schemas.microsoft.com/office/excel/2006/main">
          <x14:cfRule type="containsText" priority="1318" operator="containsText" id="{A42AFBD3-7D59-4B04-BD9B-49F4547D1CD9}">
            <xm:f>NOT(ISERROR(SEARCH($I$68,X18)))</xm:f>
            <xm:f>$I$68</xm:f>
            <x14:dxf>
              <fill>
                <patternFill>
                  <fgColor rgb="FF92D050"/>
                  <bgColor rgb="FF92D050"/>
                </patternFill>
              </fill>
            </x14:dxf>
          </x14:cfRule>
          <x14:cfRule type="containsText" priority="1319" operator="containsText" id="{E29A4642-70B4-461A-9F1D-6B83810038A8}">
            <xm:f>NOT(ISERROR(SEARCH($I$69,X18)))</xm:f>
            <xm:f>$I$69</xm:f>
            <x14:dxf>
              <fill>
                <patternFill>
                  <bgColor rgb="FF00B050"/>
                </patternFill>
              </fill>
            </x14:dxf>
          </x14:cfRule>
          <x14:cfRule type="containsText" priority="1320" operator="containsText" id="{3FF14918-5B86-4EAD-A35F-E15CC730D7CF}">
            <xm:f>NOT(ISERROR(SEARCH($I$72,X18)))</xm:f>
            <xm:f>$I$72</xm:f>
            <x14:dxf>
              <fill>
                <patternFill>
                  <bgColor rgb="FFFF0000"/>
                </patternFill>
              </fill>
            </x14:dxf>
          </x14:cfRule>
          <x14:cfRule type="containsText" priority="1321" operator="containsText" id="{5E20AB0C-8458-49F7-B81A-4EA824332210}">
            <xm:f>NOT(ISERROR(SEARCH($I$71,X18)))</xm:f>
            <xm:f>$I$71</xm:f>
            <x14:dxf>
              <fill>
                <patternFill>
                  <fgColor rgb="FFFFC000"/>
                  <bgColor rgb="FFFFC000"/>
                </patternFill>
              </fill>
            </x14:dxf>
          </x14:cfRule>
          <x14:cfRule type="containsText" priority="1322" operator="containsText" id="{8495DDBD-4D31-4145-9A1B-33BD16FCAB00}">
            <xm:f>NOT(ISERROR(SEARCH($I$70,X18)))</xm:f>
            <xm:f>$I$70</xm:f>
            <x14:dxf>
              <fill>
                <patternFill>
                  <fgColor rgb="FFFFFF00"/>
                  <bgColor rgb="FFFFFF00"/>
                </patternFill>
              </fill>
            </x14:dxf>
          </x14:cfRule>
          <x14:cfRule type="containsText" priority="1323" operator="containsText" id="{106185A7-DD01-49DE-AD09-0473A7410626}">
            <xm:f>NOT(ISERROR(SEARCH($I$69,X18)))</xm:f>
            <xm:f>$I$69</xm:f>
            <x14:dxf>
              <fill>
                <patternFill>
                  <bgColor theme="0" tint="-0.14996795556505021"/>
                </patternFill>
              </fill>
            </x14:dxf>
          </x14:cfRule>
          <x14:cfRule type="cellIs" priority="1324" operator="equal" id="{2BEDC435-2E5D-43F5-8F26-377E73DD02F5}">
            <xm:f>'Tabla probabiidad'!$B$5</xm:f>
            <x14:dxf>
              <fill>
                <patternFill>
                  <fgColor theme="6"/>
                </patternFill>
              </fill>
            </x14:dxf>
          </x14:cfRule>
          <x14:cfRule type="cellIs" priority="1325" operator="equal" id="{49D70DE0-50F7-4520-985F-A04F120D2161}">
            <xm:f>'Tabla probabiidad'!$B$5</xm:f>
            <x14:dxf>
              <fill>
                <patternFill>
                  <fgColor rgb="FF92D050"/>
                  <bgColor theme="6" tint="0.59996337778862885"/>
                </patternFill>
              </fill>
            </x14:dxf>
          </x14:cfRule>
          <xm:sqref>X18</xm:sqref>
        </x14:conditionalFormatting>
        <x14:conditionalFormatting xmlns:xm="http://schemas.microsoft.com/office/excel/2006/main">
          <x14:cfRule type="containsText" priority="1310" operator="containsText" id="{3D437D76-E8BF-4C74-8A37-0D304100AD7D}">
            <xm:f>NOT(ISERROR(SEARCH($I$68,X17)))</xm:f>
            <xm:f>$I$68</xm:f>
            <x14:dxf>
              <fill>
                <patternFill>
                  <fgColor rgb="FF92D050"/>
                  <bgColor rgb="FF92D050"/>
                </patternFill>
              </fill>
            </x14:dxf>
          </x14:cfRule>
          <x14:cfRule type="containsText" priority="1311" operator="containsText" id="{FBF2D32D-68B2-41A3-9171-415D15D41B26}">
            <xm:f>NOT(ISERROR(SEARCH($I$69,X17)))</xm:f>
            <xm:f>$I$69</xm:f>
            <x14:dxf>
              <fill>
                <patternFill>
                  <bgColor rgb="FF00B050"/>
                </patternFill>
              </fill>
            </x14:dxf>
          </x14:cfRule>
          <x14:cfRule type="containsText" priority="1312" operator="containsText" id="{CC7A5639-0D63-4E99-BCF2-E982E8FFCB21}">
            <xm:f>NOT(ISERROR(SEARCH($I$72,X17)))</xm:f>
            <xm:f>$I$72</xm:f>
            <x14:dxf>
              <fill>
                <patternFill>
                  <bgColor rgb="FFFF0000"/>
                </patternFill>
              </fill>
            </x14:dxf>
          </x14:cfRule>
          <x14:cfRule type="containsText" priority="1313" operator="containsText" id="{5FC51289-E195-4562-9920-706EE89EC24E}">
            <xm:f>NOT(ISERROR(SEARCH($I$71,X17)))</xm:f>
            <xm:f>$I$71</xm:f>
            <x14:dxf>
              <fill>
                <patternFill>
                  <fgColor rgb="FFFFC000"/>
                  <bgColor rgb="FFFFC000"/>
                </patternFill>
              </fill>
            </x14:dxf>
          </x14:cfRule>
          <x14:cfRule type="containsText" priority="1314" operator="containsText" id="{4A640EE9-219B-4008-9F7D-5E89E789D44E}">
            <xm:f>NOT(ISERROR(SEARCH($I$70,X17)))</xm:f>
            <xm:f>$I$70</xm:f>
            <x14:dxf>
              <fill>
                <patternFill>
                  <fgColor rgb="FFFFFF00"/>
                  <bgColor rgb="FFFFFF00"/>
                </patternFill>
              </fill>
            </x14:dxf>
          </x14:cfRule>
          <x14:cfRule type="containsText" priority="1315" operator="containsText" id="{D8B1921B-62E2-4F18-8BEA-F3CD144F8404}">
            <xm:f>NOT(ISERROR(SEARCH($I$69,X17)))</xm:f>
            <xm:f>$I$69</xm:f>
            <x14:dxf>
              <fill>
                <patternFill>
                  <bgColor theme="0" tint="-0.14996795556505021"/>
                </patternFill>
              </fill>
            </x14:dxf>
          </x14:cfRule>
          <x14:cfRule type="cellIs" priority="1316" operator="equal" id="{07B32600-2FF4-493F-A559-6DB735080859}">
            <xm:f>'Tabla probabiidad'!$B$5</xm:f>
            <x14:dxf>
              <fill>
                <patternFill>
                  <fgColor theme="6"/>
                </patternFill>
              </fill>
            </x14:dxf>
          </x14:cfRule>
          <x14:cfRule type="cellIs" priority="1317" operator="equal" id="{82D1B523-88CA-447F-B069-67B77E08436B}">
            <xm:f>'Tabla probabiidad'!$B$5</xm:f>
            <x14:dxf>
              <fill>
                <patternFill>
                  <fgColor rgb="FF92D050"/>
                  <bgColor theme="6" tint="0.59996337778862885"/>
                </patternFill>
              </fill>
            </x14:dxf>
          </x14:cfRule>
          <xm:sqref>X17</xm:sqref>
        </x14:conditionalFormatting>
        <x14:conditionalFormatting xmlns:xm="http://schemas.microsoft.com/office/excel/2006/main">
          <x14:cfRule type="containsText" priority="1302" operator="containsText" id="{D607E0EA-1C55-464C-A429-B813D65F298B}">
            <xm:f>NOT(ISERROR(SEARCH($I$68,X19)))</xm:f>
            <xm:f>$I$68</xm:f>
            <x14:dxf>
              <fill>
                <patternFill>
                  <fgColor rgb="FF92D050"/>
                  <bgColor rgb="FF92D050"/>
                </patternFill>
              </fill>
            </x14:dxf>
          </x14:cfRule>
          <x14:cfRule type="containsText" priority="1303" operator="containsText" id="{67FEB52F-E435-4647-870E-E4D5234A4EF9}">
            <xm:f>NOT(ISERROR(SEARCH($I$69,X19)))</xm:f>
            <xm:f>$I$69</xm:f>
            <x14:dxf>
              <fill>
                <patternFill>
                  <bgColor rgb="FF00B050"/>
                </patternFill>
              </fill>
            </x14:dxf>
          </x14:cfRule>
          <x14:cfRule type="containsText" priority="1304" operator="containsText" id="{A8F19056-CA43-4F68-A366-8897960B902E}">
            <xm:f>NOT(ISERROR(SEARCH($I$72,X19)))</xm:f>
            <xm:f>$I$72</xm:f>
            <x14:dxf>
              <fill>
                <patternFill>
                  <bgColor rgb="FFFF0000"/>
                </patternFill>
              </fill>
            </x14:dxf>
          </x14:cfRule>
          <x14:cfRule type="containsText" priority="1305" operator="containsText" id="{1EBEC095-CCB7-4C0A-B16E-1A6D06887D79}">
            <xm:f>NOT(ISERROR(SEARCH($I$71,X19)))</xm:f>
            <xm:f>$I$71</xm:f>
            <x14:dxf>
              <fill>
                <patternFill>
                  <fgColor rgb="FFFFC000"/>
                  <bgColor rgb="FFFFC000"/>
                </patternFill>
              </fill>
            </x14:dxf>
          </x14:cfRule>
          <x14:cfRule type="containsText" priority="1306" operator="containsText" id="{BC897CC8-2799-49A4-A41E-BDD9ACC18182}">
            <xm:f>NOT(ISERROR(SEARCH($I$70,X19)))</xm:f>
            <xm:f>$I$70</xm:f>
            <x14:dxf>
              <fill>
                <patternFill>
                  <fgColor rgb="FFFFFF00"/>
                  <bgColor rgb="FFFFFF00"/>
                </patternFill>
              </fill>
            </x14:dxf>
          </x14:cfRule>
          <x14:cfRule type="containsText" priority="1307" operator="containsText" id="{291F8C85-6C76-4AF5-9496-FA49AF0E096F}">
            <xm:f>NOT(ISERROR(SEARCH($I$69,X19)))</xm:f>
            <xm:f>$I$69</xm:f>
            <x14:dxf>
              <fill>
                <patternFill>
                  <bgColor theme="0" tint="-0.14996795556505021"/>
                </patternFill>
              </fill>
            </x14:dxf>
          </x14:cfRule>
          <x14:cfRule type="cellIs" priority="1308" operator="equal" id="{73E1D2E2-A5A5-4858-9217-26DAC397807C}">
            <xm:f>'Tabla probabiidad'!$B$5</xm:f>
            <x14:dxf>
              <fill>
                <patternFill>
                  <fgColor theme="6"/>
                </patternFill>
              </fill>
            </x14:dxf>
          </x14:cfRule>
          <x14:cfRule type="cellIs" priority="1309" operator="equal" id="{AEB1ABD3-EEFF-454B-A66F-98B4E6A3278B}">
            <xm:f>'Tabla probabiidad'!$B$5</xm:f>
            <x14:dxf>
              <fill>
                <patternFill>
                  <fgColor rgb="FF92D050"/>
                  <bgColor theme="6" tint="0.59996337778862885"/>
                </patternFill>
              </fill>
            </x14:dxf>
          </x14:cfRule>
          <xm:sqref>X19</xm:sqref>
        </x14:conditionalFormatting>
        <x14:conditionalFormatting xmlns:xm="http://schemas.microsoft.com/office/excel/2006/main">
          <x14:cfRule type="containsText" priority="1294" operator="containsText" id="{B5211F9F-0F49-4382-8A4B-581594585887}">
            <xm:f>NOT(ISERROR(SEARCH($I$68,X20)))</xm:f>
            <xm:f>$I$68</xm:f>
            <x14:dxf>
              <fill>
                <patternFill>
                  <fgColor rgb="FF92D050"/>
                  <bgColor rgb="FF92D050"/>
                </patternFill>
              </fill>
            </x14:dxf>
          </x14:cfRule>
          <x14:cfRule type="containsText" priority="1295" operator="containsText" id="{4F14E477-D722-45CA-AEE5-C19E6A176ECD}">
            <xm:f>NOT(ISERROR(SEARCH($I$69,X20)))</xm:f>
            <xm:f>$I$69</xm:f>
            <x14:dxf>
              <fill>
                <patternFill>
                  <bgColor rgb="FF00B050"/>
                </patternFill>
              </fill>
            </x14:dxf>
          </x14:cfRule>
          <x14:cfRule type="containsText" priority="1296" operator="containsText" id="{58F98AC7-C1D6-477F-8666-B07F4889465D}">
            <xm:f>NOT(ISERROR(SEARCH($I$72,X20)))</xm:f>
            <xm:f>$I$72</xm:f>
            <x14:dxf>
              <fill>
                <patternFill>
                  <bgColor rgb="FFFF0000"/>
                </patternFill>
              </fill>
            </x14:dxf>
          </x14:cfRule>
          <x14:cfRule type="containsText" priority="1297" operator="containsText" id="{545CB76D-14FF-4A13-B12E-404EB52AF490}">
            <xm:f>NOT(ISERROR(SEARCH($I$71,X20)))</xm:f>
            <xm:f>$I$71</xm:f>
            <x14:dxf>
              <fill>
                <patternFill>
                  <fgColor rgb="FFFFC000"/>
                  <bgColor rgb="FFFFC000"/>
                </patternFill>
              </fill>
            </x14:dxf>
          </x14:cfRule>
          <x14:cfRule type="containsText" priority="1298" operator="containsText" id="{D0546F38-29BD-4B2F-AA40-8C7EDB8878B7}">
            <xm:f>NOT(ISERROR(SEARCH($I$70,X20)))</xm:f>
            <xm:f>$I$70</xm:f>
            <x14:dxf>
              <fill>
                <patternFill>
                  <fgColor rgb="FFFFFF00"/>
                  <bgColor rgb="FFFFFF00"/>
                </patternFill>
              </fill>
            </x14:dxf>
          </x14:cfRule>
          <x14:cfRule type="containsText" priority="1299" operator="containsText" id="{C5C41978-E505-436E-ACAD-2D817B79AAD9}">
            <xm:f>NOT(ISERROR(SEARCH($I$69,X20)))</xm:f>
            <xm:f>$I$69</xm:f>
            <x14:dxf>
              <fill>
                <patternFill>
                  <bgColor theme="0" tint="-0.14996795556505021"/>
                </patternFill>
              </fill>
            </x14:dxf>
          </x14:cfRule>
          <x14:cfRule type="cellIs" priority="1300" operator="equal" id="{58E29324-D9DD-4D67-8A27-C076B52A8DBF}">
            <xm:f>'Tabla probabiidad'!$B$5</xm:f>
            <x14:dxf>
              <fill>
                <patternFill>
                  <fgColor theme="6"/>
                </patternFill>
              </fill>
            </x14:dxf>
          </x14:cfRule>
          <x14:cfRule type="cellIs" priority="1301" operator="equal" id="{C7958089-2B64-4113-93AB-9594AFF2648B}">
            <xm:f>'Tabla probabiidad'!$B$5</xm:f>
            <x14:dxf>
              <fill>
                <patternFill>
                  <fgColor rgb="FF92D050"/>
                  <bgColor theme="6" tint="0.59996337778862885"/>
                </patternFill>
              </fill>
            </x14:dxf>
          </x14:cfRule>
          <xm:sqref>X20</xm:sqref>
        </x14:conditionalFormatting>
        <x14:conditionalFormatting xmlns:xm="http://schemas.microsoft.com/office/excel/2006/main">
          <x14:cfRule type="containsText" priority="1286" operator="containsText" id="{4735143E-B51F-48C1-983A-12724AE9F24D}">
            <xm:f>NOT(ISERROR(SEARCH($I$68,X21)))</xm:f>
            <xm:f>$I$68</xm:f>
            <x14:dxf>
              <fill>
                <patternFill>
                  <fgColor rgb="FF92D050"/>
                  <bgColor rgb="FF92D050"/>
                </patternFill>
              </fill>
            </x14:dxf>
          </x14:cfRule>
          <x14:cfRule type="containsText" priority="1287" operator="containsText" id="{55727828-5069-47B8-AB5D-38D0C81EAD4A}">
            <xm:f>NOT(ISERROR(SEARCH($I$69,X21)))</xm:f>
            <xm:f>$I$69</xm:f>
            <x14:dxf>
              <fill>
                <patternFill>
                  <bgColor rgb="FF00B050"/>
                </patternFill>
              </fill>
            </x14:dxf>
          </x14:cfRule>
          <x14:cfRule type="containsText" priority="1288" operator="containsText" id="{27F0846E-622A-4D18-A054-010536A1510D}">
            <xm:f>NOT(ISERROR(SEARCH($I$72,X21)))</xm:f>
            <xm:f>$I$72</xm:f>
            <x14:dxf>
              <fill>
                <patternFill>
                  <bgColor rgb="FFFF0000"/>
                </patternFill>
              </fill>
            </x14:dxf>
          </x14:cfRule>
          <x14:cfRule type="containsText" priority="1289" operator="containsText" id="{0B97AFDD-0BB7-4B92-B9B2-6799A87770E2}">
            <xm:f>NOT(ISERROR(SEARCH($I$71,X21)))</xm:f>
            <xm:f>$I$71</xm:f>
            <x14:dxf>
              <fill>
                <patternFill>
                  <fgColor rgb="FFFFC000"/>
                  <bgColor rgb="FFFFC000"/>
                </patternFill>
              </fill>
            </x14:dxf>
          </x14:cfRule>
          <x14:cfRule type="containsText" priority="1290" operator="containsText" id="{9102129C-2ECA-488C-AF0A-EF1BDAA34FB5}">
            <xm:f>NOT(ISERROR(SEARCH($I$70,X21)))</xm:f>
            <xm:f>$I$70</xm:f>
            <x14:dxf>
              <fill>
                <patternFill>
                  <fgColor rgb="FFFFFF00"/>
                  <bgColor rgb="FFFFFF00"/>
                </patternFill>
              </fill>
            </x14:dxf>
          </x14:cfRule>
          <x14:cfRule type="containsText" priority="1291" operator="containsText" id="{9A52738E-8E16-4197-B3E5-2CC1F491D0A7}">
            <xm:f>NOT(ISERROR(SEARCH($I$69,X21)))</xm:f>
            <xm:f>$I$69</xm:f>
            <x14:dxf>
              <fill>
                <patternFill>
                  <bgColor theme="0" tint="-0.14996795556505021"/>
                </patternFill>
              </fill>
            </x14:dxf>
          </x14:cfRule>
          <x14:cfRule type="cellIs" priority="1292" operator="equal" id="{4B1FFE5B-BBD2-497D-9CFF-E8EF2569B226}">
            <xm:f>'Tabla probabiidad'!$B$5</xm:f>
            <x14:dxf>
              <fill>
                <patternFill>
                  <fgColor theme="6"/>
                </patternFill>
              </fill>
            </x14:dxf>
          </x14:cfRule>
          <x14:cfRule type="cellIs" priority="1293" operator="equal" id="{B1869A7E-788C-4588-B9D5-1676C0A296E7}">
            <xm:f>'Tabla probabiidad'!$B$5</xm:f>
            <x14:dxf>
              <fill>
                <patternFill>
                  <fgColor rgb="FF92D050"/>
                  <bgColor theme="6" tint="0.59996337778862885"/>
                </patternFill>
              </fill>
            </x14:dxf>
          </x14:cfRule>
          <xm:sqref>X21</xm:sqref>
        </x14:conditionalFormatting>
        <x14:conditionalFormatting xmlns:xm="http://schemas.microsoft.com/office/excel/2006/main">
          <x14:cfRule type="containsText" priority="1278" operator="containsText" id="{F2905C14-DCE4-468C-9ADC-4BA0C1300C61}">
            <xm:f>NOT(ISERROR(SEARCH($I$68,X22)))</xm:f>
            <xm:f>$I$68</xm:f>
            <x14:dxf>
              <fill>
                <patternFill>
                  <fgColor rgb="FF92D050"/>
                  <bgColor rgb="FF92D050"/>
                </patternFill>
              </fill>
            </x14:dxf>
          </x14:cfRule>
          <x14:cfRule type="containsText" priority="1279" operator="containsText" id="{C0DBF4CE-AC7D-4597-BE16-17867C2FE27E}">
            <xm:f>NOT(ISERROR(SEARCH($I$69,X22)))</xm:f>
            <xm:f>$I$69</xm:f>
            <x14:dxf>
              <fill>
                <patternFill>
                  <bgColor rgb="FF00B050"/>
                </patternFill>
              </fill>
            </x14:dxf>
          </x14:cfRule>
          <x14:cfRule type="containsText" priority="1280" operator="containsText" id="{EE14DFB3-9CB9-42C9-BF80-4BCFDC68E082}">
            <xm:f>NOT(ISERROR(SEARCH($I$72,X22)))</xm:f>
            <xm:f>$I$72</xm:f>
            <x14:dxf>
              <fill>
                <patternFill>
                  <bgColor rgb="FFFF0000"/>
                </patternFill>
              </fill>
            </x14:dxf>
          </x14:cfRule>
          <x14:cfRule type="containsText" priority="1281" operator="containsText" id="{63C15208-0BE5-4687-B8BC-718EE6518F35}">
            <xm:f>NOT(ISERROR(SEARCH($I$71,X22)))</xm:f>
            <xm:f>$I$71</xm:f>
            <x14:dxf>
              <fill>
                <patternFill>
                  <fgColor rgb="FFFFC000"/>
                  <bgColor rgb="FFFFC000"/>
                </patternFill>
              </fill>
            </x14:dxf>
          </x14:cfRule>
          <x14:cfRule type="containsText" priority="1282" operator="containsText" id="{6F567BEA-CA1E-45E4-BC56-687B0D104EC9}">
            <xm:f>NOT(ISERROR(SEARCH($I$70,X22)))</xm:f>
            <xm:f>$I$70</xm:f>
            <x14:dxf>
              <fill>
                <patternFill>
                  <fgColor rgb="FFFFFF00"/>
                  <bgColor rgb="FFFFFF00"/>
                </patternFill>
              </fill>
            </x14:dxf>
          </x14:cfRule>
          <x14:cfRule type="containsText" priority="1283" operator="containsText" id="{62A95B8D-4F8D-445A-BAE0-E049BF40A23A}">
            <xm:f>NOT(ISERROR(SEARCH($I$69,X22)))</xm:f>
            <xm:f>$I$69</xm:f>
            <x14:dxf>
              <fill>
                <patternFill>
                  <bgColor theme="0" tint="-0.14996795556505021"/>
                </patternFill>
              </fill>
            </x14:dxf>
          </x14:cfRule>
          <x14:cfRule type="cellIs" priority="1284" operator="equal" id="{9C434AB9-92B3-44DA-A307-901028DECA69}">
            <xm:f>'Tabla probabiidad'!$B$5</xm:f>
            <x14:dxf>
              <fill>
                <patternFill>
                  <fgColor theme="6"/>
                </patternFill>
              </fill>
            </x14:dxf>
          </x14:cfRule>
          <x14:cfRule type="cellIs" priority="1285" operator="equal" id="{43FABD71-26EA-452D-AE0D-AA81CA03D832}">
            <xm:f>'Tabla probabiidad'!$B$5</xm:f>
            <x14:dxf>
              <fill>
                <patternFill>
                  <fgColor rgb="FF92D050"/>
                  <bgColor theme="6" tint="0.59996337778862885"/>
                </patternFill>
              </fill>
            </x14:dxf>
          </x14:cfRule>
          <xm:sqref>X22</xm:sqref>
        </x14:conditionalFormatting>
        <x14:conditionalFormatting xmlns:xm="http://schemas.microsoft.com/office/excel/2006/main">
          <x14:cfRule type="containsText" priority="1270" operator="containsText" id="{784A1447-D1FF-4719-B639-9F451BC7EB87}">
            <xm:f>NOT(ISERROR(SEARCH($I$68,X24)))</xm:f>
            <xm:f>$I$68</xm:f>
            <x14:dxf>
              <fill>
                <patternFill>
                  <fgColor rgb="FF92D050"/>
                  <bgColor rgb="FF92D050"/>
                </patternFill>
              </fill>
            </x14:dxf>
          </x14:cfRule>
          <x14:cfRule type="containsText" priority="1271" operator="containsText" id="{A542EC20-6338-4F20-8DE2-961408773373}">
            <xm:f>NOT(ISERROR(SEARCH($I$69,X24)))</xm:f>
            <xm:f>$I$69</xm:f>
            <x14:dxf>
              <fill>
                <patternFill>
                  <bgColor rgb="FF00B050"/>
                </patternFill>
              </fill>
            </x14:dxf>
          </x14:cfRule>
          <x14:cfRule type="containsText" priority="1272" operator="containsText" id="{14868122-045A-4742-BD32-103004F9AC61}">
            <xm:f>NOT(ISERROR(SEARCH($I$72,X24)))</xm:f>
            <xm:f>$I$72</xm:f>
            <x14:dxf>
              <fill>
                <patternFill>
                  <bgColor rgb="FFFF0000"/>
                </patternFill>
              </fill>
            </x14:dxf>
          </x14:cfRule>
          <x14:cfRule type="containsText" priority="1273" operator="containsText" id="{5A35304C-EC0D-4A1A-B0E3-4E1DCF1B8A43}">
            <xm:f>NOT(ISERROR(SEARCH($I$71,X24)))</xm:f>
            <xm:f>$I$71</xm:f>
            <x14:dxf>
              <fill>
                <patternFill>
                  <fgColor rgb="FFFFC000"/>
                  <bgColor rgb="FFFFC000"/>
                </patternFill>
              </fill>
            </x14:dxf>
          </x14:cfRule>
          <x14:cfRule type="containsText" priority="1274" operator="containsText" id="{E2E14245-7EF8-46C9-AA97-78DEDA6A6392}">
            <xm:f>NOT(ISERROR(SEARCH($I$70,X24)))</xm:f>
            <xm:f>$I$70</xm:f>
            <x14:dxf>
              <fill>
                <patternFill>
                  <fgColor rgb="FFFFFF00"/>
                  <bgColor rgb="FFFFFF00"/>
                </patternFill>
              </fill>
            </x14:dxf>
          </x14:cfRule>
          <x14:cfRule type="containsText" priority="1275" operator="containsText" id="{63A292DD-81C1-4439-A3B2-38813E9A4607}">
            <xm:f>NOT(ISERROR(SEARCH($I$69,X24)))</xm:f>
            <xm:f>$I$69</xm:f>
            <x14:dxf>
              <fill>
                <patternFill>
                  <bgColor theme="0" tint="-0.14996795556505021"/>
                </patternFill>
              </fill>
            </x14:dxf>
          </x14:cfRule>
          <x14:cfRule type="cellIs" priority="1276" operator="equal" id="{3ACC4251-8264-4F5B-A564-F98950F52711}">
            <xm:f>'Tabla probabiidad'!$B$5</xm:f>
            <x14:dxf>
              <fill>
                <patternFill>
                  <fgColor theme="6"/>
                </patternFill>
              </fill>
            </x14:dxf>
          </x14:cfRule>
          <x14:cfRule type="cellIs" priority="1277" operator="equal" id="{9C2DC25D-19FF-481F-BDFD-AC617BA1A379}">
            <xm:f>'Tabla probabiidad'!$B$5</xm:f>
            <x14:dxf>
              <fill>
                <patternFill>
                  <fgColor rgb="FF92D050"/>
                  <bgColor theme="6" tint="0.59996337778862885"/>
                </patternFill>
              </fill>
            </x14:dxf>
          </x14:cfRule>
          <xm:sqref>X24</xm:sqref>
        </x14:conditionalFormatting>
        <x14:conditionalFormatting xmlns:xm="http://schemas.microsoft.com/office/excel/2006/main">
          <x14:cfRule type="containsText" priority="1262" operator="containsText" id="{4A20E2D0-08B0-4610-A9DC-C2BBC91D1055}">
            <xm:f>NOT(ISERROR(SEARCH($I$68,X23)))</xm:f>
            <xm:f>$I$68</xm:f>
            <x14:dxf>
              <fill>
                <patternFill>
                  <fgColor rgb="FF92D050"/>
                  <bgColor rgb="FF92D050"/>
                </patternFill>
              </fill>
            </x14:dxf>
          </x14:cfRule>
          <x14:cfRule type="containsText" priority="1263" operator="containsText" id="{FEF6CE7F-6B11-4243-B07B-B99CA84BA9B0}">
            <xm:f>NOT(ISERROR(SEARCH($I$69,X23)))</xm:f>
            <xm:f>$I$69</xm:f>
            <x14:dxf>
              <fill>
                <patternFill>
                  <bgColor rgb="FF00B050"/>
                </patternFill>
              </fill>
            </x14:dxf>
          </x14:cfRule>
          <x14:cfRule type="containsText" priority="1264" operator="containsText" id="{F05107B0-DA98-4FA6-B296-3E88075F2650}">
            <xm:f>NOT(ISERROR(SEARCH($I$72,X23)))</xm:f>
            <xm:f>$I$72</xm:f>
            <x14:dxf>
              <fill>
                <patternFill>
                  <bgColor rgb="FFFF0000"/>
                </patternFill>
              </fill>
            </x14:dxf>
          </x14:cfRule>
          <x14:cfRule type="containsText" priority="1265" operator="containsText" id="{6747250D-7160-459D-A674-7D14A896485A}">
            <xm:f>NOT(ISERROR(SEARCH($I$71,X23)))</xm:f>
            <xm:f>$I$71</xm:f>
            <x14:dxf>
              <fill>
                <patternFill>
                  <fgColor rgb="FFFFC000"/>
                  <bgColor rgb="FFFFC000"/>
                </patternFill>
              </fill>
            </x14:dxf>
          </x14:cfRule>
          <x14:cfRule type="containsText" priority="1266" operator="containsText" id="{7F9657E0-EBD5-4E83-8A14-4BAEA69FB88D}">
            <xm:f>NOT(ISERROR(SEARCH($I$70,X23)))</xm:f>
            <xm:f>$I$70</xm:f>
            <x14:dxf>
              <fill>
                <patternFill>
                  <fgColor rgb="FFFFFF00"/>
                  <bgColor rgb="FFFFFF00"/>
                </patternFill>
              </fill>
            </x14:dxf>
          </x14:cfRule>
          <x14:cfRule type="containsText" priority="1267" operator="containsText" id="{284402CD-0882-452D-BFF9-20ECEB967D61}">
            <xm:f>NOT(ISERROR(SEARCH($I$69,X23)))</xm:f>
            <xm:f>$I$69</xm:f>
            <x14:dxf>
              <fill>
                <patternFill>
                  <bgColor theme="0" tint="-0.14996795556505021"/>
                </patternFill>
              </fill>
            </x14:dxf>
          </x14:cfRule>
          <x14:cfRule type="cellIs" priority="1268" operator="equal" id="{580CE77E-2386-43E2-B979-D5BB2CE20614}">
            <xm:f>'Tabla probabiidad'!$B$5</xm:f>
            <x14:dxf>
              <fill>
                <patternFill>
                  <fgColor theme="6"/>
                </patternFill>
              </fill>
            </x14:dxf>
          </x14:cfRule>
          <x14:cfRule type="cellIs" priority="1269" operator="equal" id="{77C4BF4B-004A-4D5C-B75D-4C6E822BE1CF}">
            <xm:f>'Tabla probabiidad'!$B$5</xm:f>
            <x14:dxf>
              <fill>
                <patternFill>
                  <fgColor rgb="FF92D050"/>
                  <bgColor theme="6" tint="0.59996337778862885"/>
                </patternFill>
              </fill>
            </x14:dxf>
          </x14:cfRule>
          <xm:sqref>X23</xm:sqref>
        </x14:conditionalFormatting>
        <x14:conditionalFormatting xmlns:xm="http://schemas.microsoft.com/office/excel/2006/main">
          <x14:cfRule type="containsText" priority="1254" operator="containsText" id="{C957862D-4D13-4F38-930F-6259BD7C19E9}">
            <xm:f>NOT(ISERROR(SEARCH($I$68,X25)))</xm:f>
            <xm:f>$I$68</xm:f>
            <x14:dxf>
              <fill>
                <patternFill>
                  <fgColor rgb="FF92D050"/>
                  <bgColor rgb="FF92D050"/>
                </patternFill>
              </fill>
            </x14:dxf>
          </x14:cfRule>
          <x14:cfRule type="containsText" priority="1255" operator="containsText" id="{F90B582F-AEF0-4B6F-AC8C-69F89332304C}">
            <xm:f>NOT(ISERROR(SEARCH($I$69,X25)))</xm:f>
            <xm:f>$I$69</xm:f>
            <x14:dxf>
              <fill>
                <patternFill>
                  <bgColor rgb="FF00B050"/>
                </patternFill>
              </fill>
            </x14:dxf>
          </x14:cfRule>
          <x14:cfRule type="containsText" priority="1256" operator="containsText" id="{C3773707-AA64-4679-AA09-6E59575FF4E3}">
            <xm:f>NOT(ISERROR(SEARCH($I$72,X25)))</xm:f>
            <xm:f>$I$72</xm:f>
            <x14:dxf>
              <fill>
                <patternFill>
                  <bgColor rgb="FFFF0000"/>
                </patternFill>
              </fill>
            </x14:dxf>
          </x14:cfRule>
          <x14:cfRule type="containsText" priority="1257" operator="containsText" id="{55516CD9-CE23-418D-9C15-5F5DF5C06A82}">
            <xm:f>NOT(ISERROR(SEARCH($I$71,X25)))</xm:f>
            <xm:f>$I$71</xm:f>
            <x14:dxf>
              <fill>
                <patternFill>
                  <fgColor rgb="FFFFC000"/>
                  <bgColor rgb="FFFFC000"/>
                </patternFill>
              </fill>
            </x14:dxf>
          </x14:cfRule>
          <x14:cfRule type="containsText" priority="1258" operator="containsText" id="{0C690731-FE8A-42FF-BDD1-1A6509C837FC}">
            <xm:f>NOT(ISERROR(SEARCH($I$70,X25)))</xm:f>
            <xm:f>$I$70</xm:f>
            <x14:dxf>
              <fill>
                <patternFill>
                  <fgColor rgb="FFFFFF00"/>
                  <bgColor rgb="FFFFFF00"/>
                </patternFill>
              </fill>
            </x14:dxf>
          </x14:cfRule>
          <x14:cfRule type="containsText" priority="1259" operator="containsText" id="{7D61A1ED-965B-46A3-8B85-E16A467FF8C5}">
            <xm:f>NOT(ISERROR(SEARCH($I$69,X25)))</xm:f>
            <xm:f>$I$69</xm:f>
            <x14:dxf>
              <fill>
                <patternFill>
                  <bgColor theme="0" tint="-0.14996795556505021"/>
                </patternFill>
              </fill>
            </x14:dxf>
          </x14:cfRule>
          <x14:cfRule type="cellIs" priority="1260" operator="equal" id="{D2A0005C-C409-41AA-B11C-9E47C55EED6A}">
            <xm:f>'Tabla probabiidad'!$B$5</xm:f>
            <x14:dxf>
              <fill>
                <patternFill>
                  <fgColor theme="6"/>
                </patternFill>
              </fill>
            </x14:dxf>
          </x14:cfRule>
          <x14:cfRule type="cellIs" priority="1261" operator="equal" id="{D0E40A2F-FBB8-4142-9FF9-5BAA3D0947F0}">
            <xm:f>'Tabla probabiidad'!$B$5</xm:f>
            <x14:dxf>
              <fill>
                <patternFill>
                  <fgColor rgb="FF92D050"/>
                  <bgColor theme="6" tint="0.59996337778862885"/>
                </patternFill>
              </fill>
            </x14:dxf>
          </x14:cfRule>
          <xm:sqref>X25</xm:sqref>
        </x14:conditionalFormatting>
        <x14:conditionalFormatting xmlns:xm="http://schemas.microsoft.com/office/excel/2006/main">
          <x14:cfRule type="containsText" priority="1246" operator="containsText" id="{5A85C84F-3492-4B74-9209-1E92D3EC5797}">
            <xm:f>NOT(ISERROR(SEARCH($I$68,X26)))</xm:f>
            <xm:f>$I$68</xm:f>
            <x14:dxf>
              <fill>
                <patternFill>
                  <fgColor rgb="FF92D050"/>
                  <bgColor rgb="FF92D050"/>
                </patternFill>
              </fill>
            </x14:dxf>
          </x14:cfRule>
          <x14:cfRule type="containsText" priority="1247" operator="containsText" id="{439A9688-233F-4E24-8CCC-32E9148B15CE}">
            <xm:f>NOT(ISERROR(SEARCH($I$69,X26)))</xm:f>
            <xm:f>$I$69</xm:f>
            <x14:dxf>
              <fill>
                <patternFill>
                  <bgColor rgb="FF00B050"/>
                </patternFill>
              </fill>
            </x14:dxf>
          </x14:cfRule>
          <x14:cfRule type="containsText" priority="1248" operator="containsText" id="{62447CC6-A82D-4996-9F0A-6203AA2B30F6}">
            <xm:f>NOT(ISERROR(SEARCH($I$72,X26)))</xm:f>
            <xm:f>$I$72</xm:f>
            <x14:dxf>
              <fill>
                <patternFill>
                  <bgColor rgb="FFFF0000"/>
                </patternFill>
              </fill>
            </x14:dxf>
          </x14:cfRule>
          <x14:cfRule type="containsText" priority="1249" operator="containsText" id="{7BE76760-DE43-42DB-AD4D-A1FD89D5A736}">
            <xm:f>NOT(ISERROR(SEARCH($I$71,X26)))</xm:f>
            <xm:f>$I$71</xm:f>
            <x14:dxf>
              <fill>
                <patternFill>
                  <fgColor rgb="FFFFC000"/>
                  <bgColor rgb="FFFFC000"/>
                </patternFill>
              </fill>
            </x14:dxf>
          </x14:cfRule>
          <x14:cfRule type="containsText" priority="1250" operator="containsText" id="{F67A015C-8E73-4C7C-B907-D8F0FDD05343}">
            <xm:f>NOT(ISERROR(SEARCH($I$70,X26)))</xm:f>
            <xm:f>$I$70</xm:f>
            <x14:dxf>
              <fill>
                <patternFill>
                  <fgColor rgb="FFFFFF00"/>
                  <bgColor rgb="FFFFFF00"/>
                </patternFill>
              </fill>
            </x14:dxf>
          </x14:cfRule>
          <x14:cfRule type="containsText" priority="1251" operator="containsText" id="{822886D6-BAEE-490C-BD34-32C8FF673E58}">
            <xm:f>NOT(ISERROR(SEARCH($I$69,X26)))</xm:f>
            <xm:f>$I$69</xm:f>
            <x14:dxf>
              <fill>
                <patternFill>
                  <bgColor theme="0" tint="-0.14996795556505021"/>
                </patternFill>
              </fill>
            </x14:dxf>
          </x14:cfRule>
          <x14:cfRule type="cellIs" priority="1252" operator="equal" id="{CA20CBDF-3EBE-405D-B49F-49B6F559323F}">
            <xm:f>'Tabla probabiidad'!$B$5</xm:f>
            <x14:dxf>
              <fill>
                <patternFill>
                  <fgColor theme="6"/>
                </patternFill>
              </fill>
            </x14:dxf>
          </x14:cfRule>
          <x14:cfRule type="cellIs" priority="1253" operator="equal" id="{EC8EF4CF-A110-4AFC-816C-E59347D623BB}">
            <xm:f>'Tabla probabiidad'!$B$5</xm:f>
            <x14:dxf>
              <fill>
                <patternFill>
                  <fgColor rgb="FF92D050"/>
                  <bgColor theme="6" tint="0.59996337778862885"/>
                </patternFill>
              </fill>
            </x14:dxf>
          </x14:cfRule>
          <xm:sqref>X26</xm:sqref>
        </x14:conditionalFormatting>
        <x14:conditionalFormatting xmlns:xm="http://schemas.microsoft.com/office/excel/2006/main">
          <x14:cfRule type="containsText" priority="1238" operator="containsText" id="{2F26FF47-5558-45CA-BA0C-156C424C8BA6}">
            <xm:f>NOT(ISERROR(SEARCH($I$68,X27)))</xm:f>
            <xm:f>$I$68</xm:f>
            <x14:dxf>
              <fill>
                <patternFill>
                  <fgColor rgb="FF92D050"/>
                  <bgColor rgb="FF92D050"/>
                </patternFill>
              </fill>
            </x14:dxf>
          </x14:cfRule>
          <x14:cfRule type="containsText" priority="1239" operator="containsText" id="{5EFD33A5-E4A2-46A4-9045-379B6ECA061C}">
            <xm:f>NOT(ISERROR(SEARCH($I$69,X27)))</xm:f>
            <xm:f>$I$69</xm:f>
            <x14:dxf>
              <fill>
                <patternFill>
                  <bgColor rgb="FF00B050"/>
                </patternFill>
              </fill>
            </x14:dxf>
          </x14:cfRule>
          <x14:cfRule type="containsText" priority="1240" operator="containsText" id="{94D32DA4-9CD0-4637-8810-0DCE2AFB133E}">
            <xm:f>NOT(ISERROR(SEARCH($I$72,X27)))</xm:f>
            <xm:f>$I$72</xm:f>
            <x14:dxf>
              <fill>
                <patternFill>
                  <bgColor rgb="FFFF0000"/>
                </patternFill>
              </fill>
            </x14:dxf>
          </x14:cfRule>
          <x14:cfRule type="containsText" priority="1241" operator="containsText" id="{685CB0DE-5451-4B42-9A8C-B55C168F647D}">
            <xm:f>NOT(ISERROR(SEARCH($I$71,X27)))</xm:f>
            <xm:f>$I$71</xm:f>
            <x14:dxf>
              <fill>
                <patternFill>
                  <fgColor rgb="FFFFC000"/>
                  <bgColor rgb="FFFFC000"/>
                </patternFill>
              </fill>
            </x14:dxf>
          </x14:cfRule>
          <x14:cfRule type="containsText" priority="1242" operator="containsText" id="{2E5EA65B-EB50-4C77-BE1C-99192965669C}">
            <xm:f>NOT(ISERROR(SEARCH($I$70,X27)))</xm:f>
            <xm:f>$I$70</xm:f>
            <x14:dxf>
              <fill>
                <patternFill>
                  <fgColor rgb="FFFFFF00"/>
                  <bgColor rgb="FFFFFF00"/>
                </patternFill>
              </fill>
            </x14:dxf>
          </x14:cfRule>
          <x14:cfRule type="containsText" priority="1243" operator="containsText" id="{4C0A6518-5E18-4C4E-901A-43033DA56E48}">
            <xm:f>NOT(ISERROR(SEARCH($I$69,X27)))</xm:f>
            <xm:f>$I$69</xm:f>
            <x14:dxf>
              <fill>
                <patternFill>
                  <bgColor theme="0" tint="-0.14996795556505021"/>
                </patternFill>
              </fill>
            </x14:dxf>
          </x14:cfRule>
          <x14:cfRule type="cellIs" priority="1244" operator="equal" id="{9CB9D0FF-1665-4A82-9862-F5E17262BE9D}">
            <xm:f>'Tabla probabiidad'!$B$5</xm:f>
            <x14:dxf>
              <fill>
                <patternFill>
                  <fgColor theme="6"/>
                </patternFill>
              </fill>
            </x14:dxf>
          </x14:cfRule>
          <x14:cfRule type="cellIs" priority="1245" operator="equal" id="{FCC3DEA2-A692-4158-8DD5-1A82087FC908}">
            <xm:f>'Tabla probabiidad'!$B$5</xm:f>
            <x14:dxf>
              <fill>
                <patternFill>
                  <fgColor rgb="FF92D050"/>
                  <bgColor theme="6" tint="0.59996337778862885"/>
                </patternFill>
              </fill>
            </x14:dxf>
          </x14:cfRule>
          <xm:sqref>X27</xm:sqref>
        </x14:conditionalFormatting>
        <x14:conditionalFormatting xmlns:xm="http://schemas.microsoft.com/office/excel/2006/main">
          <x14:cfRule type="containsText" priority="1230" operator="containsText" id="{38076B68-5B05-434E-A293-69F100544F1E}">
            <xm:f>NOT(ISERROR(SEARCH($I$68,X28)))</xm:f>
            <xm:f>$I$68</xm:f>
            <x14:dxf>
              <fill>
                <patternFill>
                  <fgColor rgb="FF92D050"/>
                  <bgColor rgb="FF92D050"/>
                </patternFill>
              </fill>
            </x14:dxf>
          </x14:cfRule>
          <x14:cfRule type="containsText" priority="1231" operator="containsText" id="{6103E806-04A8-4D01-806B-D1D6F0A31888}">
            <xm:f>NOT(ISERROR(SEARCH($I$69,X28)))</xm:f>
            <xm:f>$I$69</xm:f>
            <x14:dxf>
              <fill>
                <patternFill>
                  <bgColor rgb="FF00B050"/>
                </patternFill>
              </fill>
            </x14:dxf>
          </x14:cfRule>
          <x14:cfRule type="containsText" priority="1232" operator="containsText" id="{1C31C507-D925-4FBC-8522-DA037846B4B2}">
            <xm:f>NOT(ISERROR(SEARCH($I$72,X28)))</xm:f>
            <xm:f>$I$72</xm:f>
            <x14:dxf>
              <fill>
                <patternFill>
                  <bgColor rgb="FFFF0000"/>
                </patternFill>
              </fill>
            </x14:dxf>
          </x14:cfRule>
          <x14:cfRule type="containsText" priority="1233" operator="containsText" id="{914BDF68-1A68-48C6-9F5B-5FFF7475CBAC}">
            <xm:f>NOT(ISERROR(SEARCH($I$71,X28)))</xm:f>
            <xm:f>$I$71</xm:f>
            <x14:dxf>
              <fill>
                <patternFill>
                  <fgColor rgb="FFFFC000"/>
                  <bgColor rgb="FFFFC000"/>
                </patternFill>
              </fill>
            </x14:dxf>
          </x14:cfRule>
          <x14:cfRule type="containsText" priority="1234" operator="containsText" id="{60025405-9B7D-4C92-B588-C46E1A5A93A1}">
            <xm:f>NOT(ISERROR(SEARCH($I$70,X28)))</xm:f>
            <xm:f>$I$70</xm:f>
            <x14:dxf>
              <fill>
                <patternFill>
                  <fgColor rgb="FFFFFF00"/>
                  <bgColor rgb="FFFFFF00"/>
                </patternFill>
              </fill>
            </x14:dxf>
          </x14:cfRule>
          <x14:cfRule type="containsText" priority="1235" operator="containsText" id="{B8622D4F-C3B8-45C7-A1BB-DBEE97B82C77}">
            <xm:f>NOT(ISERROR(SEARCH($I$69,X28)))</xm:f>
            <xm:f>$I$69</xm:f>
            <x14:dxf>
              <fill>
                <patternFill>
                  <bgColor theme="0" tint="-0.14996795556505021"/>
                </patternFill>
              </fill>
            </x14:dxf>
          </x14:cfRule>
          <x14:cfRule type="cellIs" priority="1236" operator="equal" id="{4B62E4AA-FA3F-4C76-9AAC-6CE26DB4E1BE}">
            <xm:f>'Tabla probabiidad'!$B$5</xm:f>
            <x14:dxf>
              <fill>
                <patternFill>
                  <fgColor theme="6"/>
                </patternFill>
              </fill>
            </x14:dxf>
          </x14:cfRule>
          <x14:cfRule type="cellIs" priority="1237" operator="equal" id="{3F699488-0D97-43EC-9055-34271089E51F}">
            <xm:f>'Tabla probabiidad'!$B$5</xm:f>
            <x14:dxf>
              <fill>
                <patternFill>
                  <fgColor rgb="FF92D050"/>
                  <bgColor theme="6" tint="0.59996337778862885"/>
                </patternFill>
              </fill>
            </x14:dxf>
          </x14:cfRule>
          <xm:sqref>X28</xm:sqref>
        </x14:conditionalFormatting>
        <x14:conditionalFormatting xmlns:xm="http://schemas.microsoft.com/office/excel/2006/main">
          <x14:cfRule type="containsText" priority="1222" operator="containsText" id="{A8B76B24-1ECE-4CBB-BD65-912CC076DA5B}">
            <xm:f>NOT(ISERROR(SEARCH($I$68,X32)))</xm:f>
            <xm:f>$I$68</xm:f>
            <x14:dxf>
              <fill>
                <patternFill>
                  <fgColor rgb="FF92D050"/>
                  <bgColor rgb="FF92D050"/>
                </patternFill>
              </fill>
            </x14:dxf>
          </x14:cfRule>
          <x14:cfRule type="containsText" priority="1223" operator="containsText" id="{86AD5415-4817-48E5-9858-60B995C1B4B3}">
            <xm:f>NOT(ISERROR(SEARCH($I$69,X32)))</xm:f>
            <xm:f>$I$69</xm:f>
            <x14:dxf>
              <fill>
                <patternFill>
                  <bgColor rgb="FF00B050"/>
                </patternFill>
              </fill>
            </x14:dxf>
          </x14:cfRule>
          <x14:cfRule type="containsText" priority="1224" operator="containsText" id="{612D1F3E-927D-4513-AEDA-19D6BDB12FCA}">
            <xm:f>NOT(ISERROR(SEARCH($I$72,X32)))</xm:f>
            <xm:f>$I$72</xm:f>
            <x14:dxf>
              <fill>
                <patternFill>
                  <bgColor rgb="FFFF0000"/>
                </patternFill>
              </fill>
            </x14:dxf>
          </x14:cfRule>
          <x14:cfRule type="containsText" priority="1225" operator="containsText" id="{CDE63EFE-D976-4286-85BB-5AD081EF3552}">
            <xm:f>NOT(ISERROR(SEARCH($I$71,X32)))</xm:f>
            <xm:f>$I$71</xm:f>
            <x14:dxf>
              <fill>
                <patternFill>
                  <fgColor rgb="FFFFC000"/>
                  <bgColor rgb="FFFFC000"/>
                </patternFill>
              </fill>
            </x14:dxf>
          </x14:cfRule>
          <x14:cfRule type="containsText" priority="1226" operator="containsText" id="{880556CA-E268-44A7-864E-13985FB16D0B}">
            <xm:f>NOT(ISERROR(SEARCH($I$70,X32)))</xm:f>
            <xm:f>$I$70</xm:f>
            <x14:dxf>
              <fill>
                <patternFill>
                  <fgColor rgb="FFFFFF00"/>
                  <bgColor rgb="FFFFFF00"/>
                </patternFill>
              </fill>
            </x14:dxf>
          </x14:cfRule>
          <x14:cfRule type="containsText" priority="1227" operator="containsText" id="{5E74F5D0-F129-483E-8BB9-3DCD54CE5B66}">
            <xm:f>NOT(ISERROR(SEARCH($I$69,X32)))</xm:f>
            <xm:f>$I$69</xm:f>
            <x14:dxf>
              <fill>
                <patternFill>
                  <bgColor theme="0" tint="-0.14996795556505021"/>
                </patternFill>
              </fill>
            </x14:dxf>
          </x14:cfRule>
          <x14:cfRule type="cellIs" priority="1228" operator="equal" id="{D21AEDAE-AC1B-4F3E-906F-53A0E39CACF7}">
            <xm:f>'Tabla probabiidad'!$B$5</xm:f>
            <x14:dxf>
              <fill>
                <patternFill>
                  <fgColor theme="6"/>
                </patternFill>
              </fill>
            </x14:dxf>
          </x14:cfRule>
          <x14:cfRule type="cellIs" priority="1229" operator="equal" id="{2A24CDB1-4695-4FFC-8EFA-41D49F6BE83F}">
            <xm:f>'Tabla probabiidad'!$B$5</xm:f>
            <x14:dxf>
              <fill>
                <patternFill>
                  <fgColor rgb="FF92D050"/>
                  <bgColor theme="6" tint="0.59996337778862885"/>
                </patternFill>
              </fill>
            </x14:dxf>
          </x14:cfRule>
          <xm:sqref>X32:X37</xm:sqref>
        </x14:conditionalFormatting>
        <x14:conditionalFormatting xmlns:xm="http://schemas.microsoft.com/office/excel/2006/main">
          <x14:cfRule type="containsText" priority="1214" operator="containsText" id="{D422C1F4-1AB9-484A-8948-54EEFA6DFB54}">
            <xm:f>NOT(ISERROR(SEARCH($I$68,X31)))</xm:f>
            <xm:f>$I$68</xm:f>
            <x14:dxf>
              <fill>
                <patternFill>
                  <fgColor rgb="FF92D050"/>
                  <bgColor rgb="FF92D050"/>
                </patternFill>
              </fill>
            </x14:dxf>
          </x14:cfRule>
          <x14:cfRule type="containsText" priority="1215" operator="containsText" id="{C377C363-E237-4AE4-964E-FD42F8F560F3}">
            <xm:f>NOT(ISERROR(SEARCH($I$69,X31)))</xm:f>
            <xm:f>$I$69</xm:f>
            <x14:dxf>
              <fill>
                <patternFill>
                  <bgColor rgb="FF00B050"/>
                </patternFill>
              </fill>
            </x14:dxf>
          </x14:cfRule>
          <x14:cfRule type="containsText" priority="1216" operator="containsText" id="{F463071C-8C73-4698-9792-D2975B1ACC40}">
            <xm:f>NOT(ISERROR(SEARCH($I$72,X31)))</xm:f>
            <xm:f>$I$72</xm:f>
            <x14:dxf>
              <fill>
                <patternFill>
                  <bgColor rgb="FFFF0000"/>
                </patternFill>
              </fill>
            </x14:dxf>
          </x14:cfRule>
          <x14:cfRule type="containsText" priority="1217" operator="containsText" id="{476E2190-A836-41F9-95CD-95BE950A9205}">
            <xm:f>NOT(ISERROR(SEARCH($I$71,X31)))</xm:f>
            <xm:f>$I$71</xm:f>
            <x14:dxf>
              <fill>
                <patternFill>
                  <fgColor rgb="FFFFC000"/>
                  <bgColor rgb="FFFFC000"/>
                </patternFill>
              </fill>
            </x14:dxf>
          </x14:cfRule>
          <x14:cfRule type="containsText" priority="1218" operator="containsText" id="{206E74E9-78C0-4534-BFB3-198521ECDB6E}">
            <xm:f>NOT(ISERROR(SEARCH($I$70,X31)))</xm:f>
            <xm:f>$I$70</xm:f>
            <x14:dxf>
              <fill>
                <patternFill>
                  <fgColor rgb="FFFFFF00"/>
                  <bgColor rgb="FFFFFF00"/>
                </patternFill>
              </fill>
            </x14:dxf>
          </x14:cfRule>
          <x14:cfRule type="containsText" priority="1219" operator="containsText" id="{D8C00A60-1B97-4126-A654-2845A766A837}">
            <xm:f>NOT(ISERROR(SEARCH($I$69,X31)))</xm:f>
            <xm:f>$I$69</xm:f>
            <x14:dxf>
              <fill>
                <patternFill>
                  <bgColor theme="0" tint="-0.14996795556505021"/>
                </patternFill>
              </fill>
            </x14:dxf>
          </x14:cfRule>
          <x14:cfRule type="cellIs" priority="1220" operator="equal" id="{E1FC501F-D144-4AA0-819B-2E24F2B2FF3F}">
            <xm:f>'Tabla probabiidad'!$B$5</xm:f>
            <x14:dxf>
              <fill>
                <patternFill>
                  <fgColor theme="6"/>
                </patternFill>
              </fill>
            </x14:dxf>
          </x14:cfRule>
          <x14:cfRule type="cellIs" priority="1221" operator="equal" id="{963ED1B4-B2AA-4B22-B810-5D0810377059}">
            <xm:f>'Tabla probabiidad'!$B$5</xm:f>
            <x14:dxf>
              <fill>
                <patternFill>
                  <fgColor rgb="FF92D050"/>
                  <bgColor theme="6" tint="0.59996337778862885"/>
                </patternFill>
              </fill>
            </x14:dxf>
          </x14:cfRule>
          <xm:sqref>X31</xm:sqref>
        </x14:conditionalFormatting>
        <x14:conditionalFormatting xmlns:xm="http://schemas.microsoft.com/office/excel/2006/main">
          <x14:cfRule type="containsText" priority="1206" operator="containsText" id="{E17E5870-FE26-42C3-9664-1FBC5F132664}">
            <xm:f>NOT(ISERROR(SEARCH($I$68,X30)))</xm:f>
            <xm:f>$I$68</xm:f>
            <x14:dxf>
              <fill>
                <patternFill>
                  <fgColor rgb="FF92D050"/>
                  <bgColor rgb="FF92D050"/>
                </patternFill>
              </fill>
            </x14:dxf>
          </x14:cfRule>
          <x14:cfRule type="containsText" priority="1207" operator="containsText" id="{DE524B5E-4555-4EE3-A13C-33700B2E7491}">
            <xm:f>NOT(ISERROR(SEARCH($I$69,X30)))</xm:f>
            <xm:f>$I$69</xm:f>
            <x14:dxf>
              <fill>
                <patternFill>
                  <bgColor rgb="FF00B050"/>
                </patternFill>
              </fill>
            </x14:dxf>
          </x14:cfRule>
          <x14:cfRule type="containsText" priority="1208" operator="containsText" id="{75735FBB-10D9-4F7B-96DE-8534F890109B}">
            <xm:f>NOT(ISERROR(SEARCH($I$72,X30)))</xm:f>
            <xm:f>$I$72</xm:f>
            <x14:dxf>
              <fill>
                <patternFill>
                  <bgColor rgb="FFFF0000"/>
                </patternFill>
              </fill>
            </x14:dxf>
          </x14:cfRule>
          <x14:cfRule type="containsText" priority="1209" operator="containsText" id="{47B33FAF-6929-4920-981F-27029B30DB27}">
            <xm:f>NOT(ISERROR(SEARCH($I$71,X30)))</xm:f>
            <xm:f>$I$71</xm:f>
            <x14:dxf>
              <fill>
                <patternFill>
                  <fgColor rgb="FFFFC000"/>
                  <bgColor rgb="FFFFC000"/>
                </patternFill>
              </fill>
            </x14:dxf>
          </x14:cfRule>
          <x14:cfRule type="containsText" priority="1210" operator="containsText" id="{611357B2-E097-4B30-BF81-0E64BDBED0D6}">
            <xm:f>NOT(ISERROR(SEARCH($I$70,X30)))</xm:f>
            <xm:f>$I$70</xm:f>
            <x14:dxf>
              <fill>
                <patternFill>
                  <fgColor rgb="FFFFFF00"/>
                  <bgColor rgb="FFFFFF00"/>
                </patternFill>
              </fill>
            </x14:dxf>
          </x14:cfRule>
          <x14:cfRule type="containsText" priority="1211" operator="containsText" id="{D15046A8-FDAB-43BD-AFFE-78424E1B14E5}">
            <xm:f>NOT(ISERROR(SEARCH($I$69,X30)))</xm:f>
            <xm:f>$I$69</xm:f>
            <x14:dxf>
              <fill>
                <patternFill>
                  <bgColor theme="0" tint="-0.14996795556505021"/>
                </patternFill>
              </fill>
            </x14:dxf>
          </x14:cfRule>
          <x14:cfRule type="cellIs" priority="1212" operator="equal" id="{120D5EC4-14F4-4E26-84BF-34F785CAE7B8}">
            <xm:f>'Tabla probabiidad'!$B$5</xm:f>
            <x14:dxf>
              <fill>
                <patternFill>
                  <fgColor theme="6"/>
                </patternFill>
              </fill>
            </x14:dxf>
          </x14:cfRule>
          <x14:cfRule type="cellIs" priority="1213" operator="equal" id="{E1CD7162-3DD1-45AD-BBEA-7995D40AE775}">
            <xm:f>'Tabla probabiidad'!$B$5</xm:f>
            <x14:dxf>
              <fill>
                <patternFill>
                  <fgColor rgb="FF92D050"/>
                  <bgColor theme="6" tint="0.59996337778862885"/>
                </patternFill>
              </fill>
            </x14:dxf>
          </x14:cfRule>
          <xm:sqref>X30</xm:sqref>
        </x14:conditionalFormatting>
        <x14:conditionalFormatting xmlns:xm="http://schemas.microsoft.com/office/excel/2006/main">
          <x14:cfRule type="containsText" priority="1201" operator="containsText" id="{2AA943A7-3A99-477B-8FB7-206BDB051044}">
            <xm:f>NOT(ISERROR(SEARCH($K$72,Z12)))</xm:f>
            <xm:f>$K$72</xm:f>
            <x14:dxf>
              <fill>
                <patternFill>
                  <bgColor rgb="FFFF0000"/>
                </patternFill>
              </fill>
            </x14:dxf>
          </x14:cfRule>
          <x14:cfRule type="containsText" priority="1202" operator="containsText" id="{AC39BA15-D887-4287-84BA-8D1821D5BA06}">
            <xm:f>NOT(ISERROR(SEARCH($K$71,Z12)))</xm:f>
            <xm:f>$K$71</xm:f>
            <x14:dxf>
              <fill>
                <patternFill>
                  <bgColor rgb="FFFFC000"/>
                </patternFill>
              </fill>
            </x14:dxf>
          </x14:cfRule>
          <x14:cfRule type="containsText" priority="1203" operator="containsText" id="{1D48D8EF-E2D3-40F4-95B3-C181A8C7E601}">
            <xm:f>NOT(ISERROR(SEARCH($K$70,Z12)))</xm:f>
            <xm:f>$K$70</xm:f>
            <x14:dxf>
              <fill>
                <patternFill>
                  <bgColor rgb="FFFFFF00"/>
                </patternFill>
              </fill>
            </x14:dxf>
          </x14:cfRule>
          <x14:cfRule type="containsText" priority="1204" operator="containsText" id="{B1A5361C-D940-4368-AFB5-A456F8999D68}">
            <xm:f>NOT(ISERROR(SEARCH($K$69,Z12)))</xm:f>
            <xm:f>$K$69</xm:f>
            <x14:dxf>
              <fill>
                <patternFill>
                  <bgColor rgb="FF00B050"/>
                </patternFill>
              </fill>
            </x14:dxf>
          </x14:cfRule>
          <x14:cfRule type="containsText" priority="1205" operator="containsText" id="{F9DC9321-C269-48C7-9E61-76886293B3B7}">
            <xm:f>NOT(ISERROR(SEARCH($K$68,Z12)))</xm:f>
            <xm:f>$K$68</xm:f>
            <x14:dxf>
              <fill>
                <patternFill>
                  <bgColor rgb="FF92D050"/>
                </patternFill>
              </fill>
            </x14:dxf>
          </x14:cfRule>
          <xm:sqref>Z12:Z13</xm:sqref>
        </x14:conditionalFormatting>
        <x14:conditionalFormatting xmlns:xm="http://schemas.microsoft.com/office/excel/2006/main">
          <x14:cfRule type="containsText" priority="1196" operator="containsText" id="{5705EEEF-8BBA-42EF-AF09-072B466B8AA3}">
            <xm:f>NOT(ISERROR(SEARCH($K$72,Z14)))</xm:f>
            <xm:f>$K$72</xm:f>
            <x14:dxf>
              <fill>
                <patternFill>
                  <bgColor rgb="FFFF0000"/>
                </patternFill>
              </fill>
            </x14:dxf>
          </x14:cfRule>
          <x14:cfRule type="containsText" priority="1197" operator="containsText" id="{C4BA497D-70BF-4B8D-912A-C29E9F596B7F}">
            <xm:f>NOT(ISERROR(SEARCH($K$71,Z14)))</xm:f>
            <xm:f>$K$71</xm:f>
            <x14:dxf>
              <fill>
                <patternFill>
                  <bgColor rgb="FFFFC000"/>
                </patternFill>
              </fill>
            </x14:dxf>
          </x14:cfRule>
          <x14:cfRule type="containsText" priority="1198" operator="containsText" id="{8DD1FD58-BEB9-49A6-82E2-8F06EC644500}">
            <xm:f>NOT(ISERROR(SEARCH($K$70,Z14)))</xm:f>
            <xm:f>$K$70</xm:f>
            <x14:dxf>
              <fill>
                <patternFill>
                  <bgColor rgb="FFFFFF00"/>
                </patternFill>
              </fill>
            </x14:dxf>
          </x14:cfRule>
          <x14:cfRule type="containsText" priority="1199" operator="containsText" id="{8E8F2B56-7D20-4B63-A01B-820F0AC6597C}">
            <xm:f>NOT(ISERROR(SEARCH($K$69,Z14)))</xm:f>
            <xm:f>$K$69</xm:f>
            <x14:dxf>
              <fill>
                <patternFill>
                  <bgColor rgb="FF00B050"/>
                </patternFill>
              </fill>
            </x14:dxf>
          </x14:cfRule>
          <x14:cfRule type="containsText" priority="1200" operator="containsText" id="{141962D6-C635-47ED-A6AB-D146604F63F8}">
            <xm:f>NOT(ISERROR(SEARCH($K$68,Z14)))</xm:f>
            <xm:f>$K$68</xm:f>
            <x14:dxf>
              <fill>
                <patternFill>
                  <bgColor rgb="FF92D050"/>
                </patternFill>
              </fill>
            </x14:dxf>
          </x14:cfRule>
          <xm:sqref>Z14</xm:sqref>
        </x14:conditionalFormatting>
        <x14:conditionalFormatting xmlns:xm="http://schemas.microsoft.com/office/excel/2006/main">
          <x14:cfRule type="containsText" priority="1191" operator="containsText" id="{74E109B2-9C06-4CC9-B506-1DE929898F8C}">
            <xm:f>NOT(ISERROR(SEARCH($K$72,K15)))</xm:f>
            <xm:f>$K$72</xm:f>
            <x14:dxf>
              <fill>
                <patternFill>
                  <bgColor rgb="FFFF0000"/>
                </patternFill>
              </fill>
            </x14:dxf>
          </x14:cfRule>
          <x14:cfRule type="containsText" priority="1192" operator="containsText" id="{8C77C397-ACF1-421A-85F9-4D929D3C6101}">
            <xm:f>NOT(ISERROR(SEARCH($K$71,K15)))</xm:f>
            <xm:f>$K$71</xm:f>
            <x14:dxf>
              <fill>
                <patternFill>
                  <bgColor rgb="FFFFC000"/>
                </patternFill>
              </fill>
            </x14:dxf>
          </x14:cfRule>
          <x14:cfRule type="containsText" priority="1193" operator="containsText" id="{367772B1-FE65-4ACC-B607-B76599B2880C}">
            <xm:f>NOT(ISERROR(SEARCH($K$70,K15)))</xm:f>
            <xm:f>$K$70</xm:f>
            <x14:dxf>
              <fill>
                <patternFill>
                  <bgColor rgb="FFFFFF00"/>
                </patternFill>
              </fill>
            </x14:dxf>
          </x14:cfRule>
          <x14:cfRule type="containsText" priority="1194" operator="containsText" id="{A3359B86-1C53-4C92-B6C1-12DBBF12953E}">
            <xm:f>NOT(ISERROR(SEARCH($K$69,K15)))</xm:f>
            <xm:f>$K$69</xm:f>
            <x14:dxf>
              <fill>
                <patternFill>
                  <bgColor rgb="FF00B050"/>
                </patternFill>
              </fill>
            </x14:dxf>
          </x14:cfRule>
          <x14:cfRule type="containsText" priority="1195" operator="containsText" id="{58AF4E2C-C3B3-42C5-8F3B-3B86487F8681}">
            <xm:f>NOT(ISERROR(SEARCH($K$68,K15)))</xm:f>
            <xm:f>$K$68</xm:f>
            <x14:dxf>
              <fill>
                <patternFill>
                  <bgColor rgb="FF92D050"/>
                </patternFill>
              </fill>
            </x14:dxf>
          </x14:cfRule>
          <xm:sqref>K15</xm:sqref>
        </x14:conditionalFormatting>
        <x14:conditionalFormatting xmlns:xm="http://schemas.microsoft.com/office/excel/2006/main">
          <x14:cfRule type="containsText" priority="1181" operator="containsText" id="{E3EA0819-B5C9-4CB3-83F2-989055D53688}">
            <xm:f>NOT(ISERROR(SEARCH($K$72,K17)))</xm:f>
            <xm:f>$K$72</xm:f>
            <x14:dxf>
              <fill>
                <patternFill>
                  <bgColor rgb="FFFF0000"/>
                </patternFill>
              </fill>
            </x14:dxf>
          </x14:cfRule>
          <x14:cfRule type="containsText" priority="1182" operator="containsText" id="{7F456BE2-4029-433A-97B6-B1430AEF299A}">
            <xm:f>NOT(ISERROR(SEARCH($K$71,K17)))</xm:f>
            <xm:f>$K$71</xm:f>
            <x14:dxf>
              <fill>
                <patternFill>
                  <bgColor rgb="FFFFC000"/>
                </patternFill>
              </fill>
            </x14:dxf>
          </x14:cfRule>
          <x14:cfRule type="containsText" priority="1183" operator="containsText" id="{47A4725F-AFD6-49A5-BE4D-6C7464CF1968}">
            <xm:f>NOT(ISERROR(SEARCH($K$70,K17)))</xm:f>
            <xm:f>$K$70</xm:f>
            <x14:dxf>
              <fill>
                <patternFill>
                  <bgColor rgb="FFFFFF00"/>
                </patternFill>
              </fill>
            </x14:dxf>
          </x14:cfRule>
          <x14:cfRule type="containsText" priority="1184" operator="containsText" id="{7DDCDE7F-0C43-4099-A115-0AD2635EAD14}">
            <xm:f>NOT(ISERROR(SEARCH($K$69,K17)))</xm:f>
            <xm:f>$K$69</xm:f>
            <x14:dxf>
              <fill>
                <patternFill>
                  <bgColor rgb="FF00B050"/>
                </patternFill>
              </fill>
            </x14:dxf>
          </x14:cfRule>
          <x14:cfRule type="containsText" priority="1185" operator="containsText" id="{4A62A491-D3AD-4930-A8ED-43CD47F262EF}">
            <xm:f>NOT(ISERROR(SEARCH($K$68,K17)))</xm:f>
            <xm:f>$K$68</xm:f>
            <x14:dxf>
              <fill>
                <patternFill>
                  <bgColor rgb="FF92D050"/>
                </patternFill>
              </fill>
            </x14:dxf>
          </x14:cfRule>
          <xm:sqref>K17</xm:sqref>
        </x14:conditionalFormatting>
        <x14:conditionalFormatting xmlns:xm="http://schemas.microsoft.com/office/excel/2006/main">
          <x14:cfRule type="containsText" priority="1176" operator="containsText" id="{34FB88F1-17EC-4C41-96D2-BF96D2E34637}">
            <xm:f>NOT(ISERROR(SEARCH($K$72,K21)))</xm:f>
            <xm:f>$K$72</xm:f>
            <x14:dxf>
              <fill>
                <patternFill>
                  <bgColor rgb="FFFF0000"/>
                </patternFill>
              </fill>
            </x14:dxf>
          </x14:cfRule>
          <x14:cfRule type="containsText" priority="1177" operator="containsText" id="{FB986E3B-F7C4-4CEC-BD9E-47457EDA786B}">
            <xm:f>NOT(ISERROR(SEARCH($K$71,K21)))</xm:f>
            <xm:f>$K$71</xm:f>
            <x14:dxf>
              <fill>
                <patternFill>
                  <bgColor rgb="FFFFC000"/>
                </patternFill>
              </fill>
            </x14:dxf>
          </x14:cfRule>
          <x14:cfRule type="containsText" priority="1178" operator="containsText" id="{12690F21-ADB7-483C-99FB-F3179A4BED72}">
            <xm:f>NOT(ISERROR(SEARCH($K$70,K21)))</xm:f>
            <xm:f>$K$70</xm:f>
            <x14:dxf>
              <fill>
                <patternFill>
                  <bgColor rgb="FFFFFF00"/>
                </patternFill>
              </fill>
            </x14:dxf>
          </x14:cfRule>
          <x14:cfRule type="containsText" priority="1179" operator="containsText" id="{06C86FEA-F94A-413E-8D00-1AA5C2A891C8}">
            <xm:f>NOT(ISERROR(SEARCH($K$69,K21)))</xm:f>
            <xm:f>$K$69</xm:f>
            <x14:dxf>
              <fill>
                <patternFill>
                  <bgColor rgb="FF00B050"/>
                </patternFill>
              </fill>
            </x14:dxf>
          </x14:cfRule>
          <x14:cfRule type="containsText" priority="1180" operator="containsText" id="{911D8500-DFF3-43D7-91F6-6EF086D87EE7}">
            <xm:f>NOT(ISERROR(SEARCH($K$68,K21)))</xm:f>
            <xm:f>$K$68</xm:f>
            <x14:dxf>
              <fill>
                <patternFill>
                  <bgColor rgb="FF92D050"/>
                </patternFill>
              </fill>
            </x14:dxf>
          </x14:cfRule>
          <xm:sqref>K21:K24</xm:sqref>
        </x14:conditionalFormatting>
        <x14:conditionalFormatting xmlns:xm="http://schemas.microsoft.com/office/excel/2006/main">
          <x14:cfRule type="containsText" priority="1171" operator="containsText" id="{24837DC3-99DC-4670-96E5-C18BC3BE557F}">
            <xm:f>NOT(ISERROR(SEARCH($K$72,K25)))</xm:f>
            <xm:f>$K$72</xm:f>
            <x14:dxf>
              <fill>
                <patternFill>
                  <bgColor rgb="FFFF0000"/>
                </patternFill>
              </fill>
            </x14:dxf>
          </x14:cfRule>
          <x14:cfRule type="containsText" priority="1172" operator="containsText" id="{B9C2625B-254C-4CA8-B016-B48857F7D27F}">
            <xm:f>NOT(ISERROR(SEARCH($K$71,K25)))</xm:f>
            <xm:f>$K$71</xm:f>
            <x14:dxf>
              <fill>
                <patternFill>
                  <bgColor rgb="FFFFC000"/>
                </patternFill>
              </fill>
            </x14:dxf>
          </x14:cfRule>
          <x14:cfRule type="containsText" priority="1173" operator="containsText" id="{204B92A5-F858-4243-A7C1-5715DD8F380F}">
            <xm:f>NOT(ISERROR(SEARCH($K$70,K25)))</xm:f>
            <xm:f>$K$70</xm:f>
            <x14:dxf>
              <fill>
                <patternFill>
                  <bgColor rgb="FFFFFF00"/>
                </patternFill>
              </fill>
            </x14:dxf>
          </x14:cfRule>
          <x14:cfRule type="containsText" priority="1174" operator="containsText" id="{BBB25A01-921D-4208-862A-A145EE45634E}">
            <xm:f>NOT(ISERROR(SEARCH($K$69,K25)))</xm:f>
            <xm:f>$K$69</xm:f>
            <x14:dxf>
              <fill>
                <patternFill>
                  <bgColor rgb="FF00B050"/>
                </patternFill>
              </fill>
            </x14:dxf>
          </x14:cfRule>
          <x14:cfRule type="containsText" priority="1175" operator="containsText" id="{C61E2536-EEEF-4F4A-B22E-62F00C343F19}">
            <xm:f>NOT(ISERROR(SEARCH($K$68,K25)))</xm:f>
            <xm:f>$K$68</xm:f>
            <x14:dxf>
              <fill>
                <patternFill>
                  <bgColor rgb="FF92D050"/>
                </patternFill>
              </fill>
            </x14:dxf>
          </x14:cfRule>
          <xm:sqref>K25</xm:sqref>
        </x14:conditionalFormatting>
        <x14:conditionalFormatting xmlns:xm="http://schemas.microsoft.com/office/excel/2006/main">
          <x14:cfRule type="containsText" priority="1166" operator="containsText" id="{6D88AF3D-A608-49F6-9C30-47D547CDE5DB}">
            <xm:f>NOT(ISERROR(SEARCH($K$72,K26)))</xm:f>
            <xm:f>$K$72</xm:f>
            <x14:dxf>
              <fill>
                <patternFill>
                  <bgColor rgb="FFFF0000"/>
                </patternFill>
              </fill>
            </x14:dxf>
          </x14:cfRule>
          <x14:cfRule type="containsText" priority="1167" operator="containsText" id="{AE1C2483-86EB-45C9-BC31-960BC6F26185}">
            <xm:f>NOT(ISERROR(SEARCH($K$71,K26)))</xm:f>
            <xm:f>$K$71</xm:f>
            <x14:dxf>
              <fill>
                <patternFill>
                  <bgColor rgb="FFFFC000"/>
                </patternFill>
              </fill>
            </x14:dxf>
          </x14:cfRule>
          <x14:cfRule type="containsText" priority="1168" operator="containsText" id="{90AA6DDD-C31E-4C37-88C4-429C0F861E97}">
            <xm:f>NOT(ISERROR(SEARCH($K$70,K26)))</xm:f>
            <xm:f>$K$70</xm:f>
            <x14:dxf>
              <fill>
                <patternFill>
                  <bgColor rgb="FFFFFF00"/>
                </patternFill>
              </fill>
            </x14:dxf>
          </x14:cfRule>
          <x14:cfRule type="containsText" priority="1169" operator="containsText" id="{F4736649-E568-4233-991D-91B126BC3AA9}">
            <xm:f>NOT(ISERROR(SEARCH($K$69,K26)))</xm:f>
            <xm:f>$K$69</xm:f>
            <x14:dxf>
              <fill>
                <patternFill>
                  <bgColor rgb="FF00B050"/>
                </patternFill>
              </fill>
            </x14:dxf>
          </x14:cfRule>
          <x14:cfRule type="containsText" priority="1170" operator="containsText" id="{25773648-BAE3-4418-A11F-140BCAC6E726}">
            <xm:f>NOT(ISERROR(SEARCH($K$68,K26)))</xm:f>
            <xm:f>$K$68</xm:f>
            <x14:dxf>
              <fill>
                <patternFill>
                  <bgColor rgb="FF92D050"/>
                </patternFill>
              </fill>
            </x14:dxf>
          </x14:cfRule>
          <xm:sqref>K26</xm:sqref>
        </x14:conditionalFormatting>
        <x14:conditionalFormatting xmlns:xm="http://schemas.microsoft.com/office/excel/2006/main">
          <x14:cfRule type="containsText" priority="1161" operator="containsText" id="{6E872A7B-15CD-4A1D-B84F-5A537BFC06AE}">
            <xm:f>NOT(ISERROR(SEARCH($K$72,K27)))</xm:f>
            <xm:f>$K$72</xm:f>
            <x14:dxf>
              <fill>
                <patternFill>
                  <bgColor rgb="FFFF0000"/>
                </patternFill>
              </fill>
            </x14:dxf>
          </x14:cfRule>
          <x14:cfRule type="containsText" priority="1162" operator="containsText" id="{635964BD-5BF1-4617-A85C-1F466FBB91A3}">
            <xm:f>NOT(ISERROR(SEARCH($K$71,K27)))</xm:f>
            <xm:f>$K$71</xm:f>
            <x14:dxf>
              <fill>
                <patternFill>
                  <bgColor rgb="FFFFC000"/>
                </patternFill>
              </fill>
            </x14:dxf>
          </x14:cfRule>
          <x14:cfRule type="containsText" priority="1163" operator="containsText" id="{8E9FCDF7-68F9-4F64-9783-E7A1AC747328}">
            <xm:f>NOT(ISERROR(SEARCH($K$70,K27)))</xm:f>
            <xm:f>$K$70</xm:f>
            <x14:dxf>
              <fill>
                <patternFill>
                  <bgColor rgb="FFFFFF00"/>
                </patternFill>
              </fill>
            </x14:dxf>
          </x14:cfRule>
          <x14:cfRule type="containsText" priority="1164" operator="containsText" id="{9368F3E5-128A-4605-8AE2-FAB1B4DE696F}">
            <xm:f>NOT(ISERROR(SEARCH($K$69,K27)))</xm:f>
            <xm:f>$K$69</xm:f>
            <x14:dxf>
              <fill>
                <patternFill>
                  <bgColor rgb="FF00B050"/>
                </patternFill>
              </fill>
            </x14:dxf>
          </x14:cfRule>
          <x14:cfRule type="containsText" priority="1165" operator="containsText" id="{47D5178A-7100-43F2-9EE4-E7BC1D0D458A}">
            <xm:f>NOT(ISERROR(SEARCH($K$68,K27)))</xm:f>
            <xm:f>$K$68</xm:f>
            <x14:dxf>
              <fill>
                <patternFill>
                  <bgColor rgb="FF92D050"/>
                </patternFill>
              </fill>
            </x14:dxf>
          </x14:cfRule>
          <xm:sqref>K27</xm:sqref>
        </x14:conditionalFormatting>
        <x14:conditionalFormatting xmlns:xm="http://schemas.microsoft.com/office/excel/2006/main">
          <x14:cfRule type="containsText" priority="1156" operator="containsText" id="{BC0DD1E4-DA27-42B6-89E8-39B9269063D1}">
            <xm:f>NOT(ISERROR(SEARCH($K$72,K28)))</xm:f>
            <xm:f>$K$72</xm:f>
            <x14:dxf>
              <fill>
                <patternFill>
                  <bgColor rgb="FFFF0000"/>
                </patternFill>
              </fill>
            </x14:dxf>
          </x14:cfRule>
          <x14:cfRule type="containsText" priority="1157" operator="containsText" id="{70BFAB0D-6EC8-46FC-BD4B-206E5A967247}">
            <xm:f>NOT(ISERROR(SEARCH($K$71,K28)))</xm:f>
            <xm:f>$K$71</xm:f>
            <x14:dxf>
              <fill>
                <patternFill>
                  <bgColor rgb="FFFFC000"/>
                </patternFill>
              </fill>
            </x14:dxf>
          </x14:cfRule>
          <x14:cfRule type="containsText" priority="1158" operator="containsText" id="{2CB6E2EA-0930-4FBC-95EA-58B01548656F}">
            <xm:f>NOT(ISERROR(SEARCH($K$70,K28)))</xm:f>
            <xm:f>$K$70</xm:f>
            <x14:dxf>
              <fill>
                <patternFill>
                  <bgColor rgb="FFFFFF00"/>
                </patternFill>
              </fill>
            </x14:dxf>
          </x14:cfRule>
          <x14:cfRule type="containsText" priority="1159" operator="containsText" id="{580A96CD-2141-4273-BB21-0881D9B5DC41}">
            <xm:f>NOT(ISERROR(SEARCH($K$69,K28)))</xm:f>
            <xm:f>$K$69</xm:f>
            <x14:dxf>
              <fill>
                <patternFill>
                  <bgColor rgb="FF00B050"/>
                </patternFill>
              </fill>
            </x14:dxf>
          </x14:cfRule>
          <x14:cfRule type="containsText" priority="1160" operator="containsText" id="{59AB6E4E-F658-4EE8-B889-EFD07349B895}">
            <xm:f>NOT(ISERROR(SEARCH($K$68,K28)))</xm:f>
            <xm:f>$K$68</xm:f>
            <x14:dxf>
              <fill>
                <patternFill>
                  <bgColor rgb="FF92D050"/>
                </patternFill>
              </fill>
            </x14:dxf>
          </x14:cfRule>
          <xm:sqref>K28</xm:sqref>
        </x14:conditionalFormatting>
        <x14:conditionalFormatting xmlns:xm="http://schemas.microsoft.com/office/excel/2006/main">
          <x14:cfRule type="containsText" priority="1151" operator="containsText" id="{33A59F14-D9C2-4336-BA60-87C08DB4C3AA}">
            <xm:f>NOT(ISERROR(SEARCH($K$72,K29)))</xm:f>
            <xm:f>$K$72</xm:f>
            <x14:dxf>
              <fill>
                <patternFill>
                  <bgColor rgb="FFFF0000"/>
                </patternFill>
              </fill>
            </x14:dxf>
          </x14:cfRule>
          <x14:cfRule type="containsText" priority="1152" operator="containsText" id="{7325D119-1032-4EC5-988B-8CAD03120B3D}">
            <xm:f>NOT(ISERROR(SEARCH($K$71,K29)))</xm:f>
            <xm:f>$K$71</xm:f>
            <x14:dxf>
              <fill>
                <patternFill>
                  <bgColor rgb="FFFFC000"/>
                </patternFill>
              </fill>
            </x14:dxf>
          </x14:cfRule>
          <x14:cfRule type="containsText" priority="1153" operator="containsText" id="{661EC2E4-64DE-4ACF-9A01-9C5708D68773}">
            <xm:f>NOT(ISERROR(SEARCH($K$70,K29)))</xm:f>
            <xm:f>$K$70</xm:f>
            <x14:dxf>
              <fill>
                <patternFill>
                  <bgColor rgb="FFFFFF00"/>
                </patternFill>
              </fill>
            </x14:dxf>
          </x14:cfRule>
          <x14:cfRule type="containsText" priority="1154" operator="containsText" id="{FB5C218E-77F6-4D87-92F2-82FE7A972E1D}">
            <xm:f>NOT(ISERROR(SEARCH($K$69,K29)))</xm:f>
            <xm:f>$K$69</xm:f>
            <x14:dxf>
              <fill>
                <patternFill>
                  <bgColor rgb="FF00B050"/>
                </patternFill>
              </fill>
            </x14:dxf>
          </x14:cfRule>
          <x14:cfRule type="containsText" priority="1155" operator="containsText" id="{31A2A56B-AAA7-417D-B6F3-3D1333B72E50}">
            <xm:f>NOT(ISERROR(SEARCH($K$68,K29)))</xm:f>
            <xm:f>$K$68</xm:f>
            <x14:dxf>
              <fill>
                <patternFill>
                  <bgColor rgb="FF92D050"/>
                </patternFill>
              </fill>
            </x14:dxf>
          </x14:cfRule>
          <xm:sqref>K29</xm:sqref>
        </x14:conditionalFormatting>
        <x14:conditionalFormatting xmlns:xm="http://schemas.microsoft.com/office/excel/2006/main">
          <x14:cfRule type="containsText" priority="1146" operator="containsText" id="{6AA98B1B-32C8-4AC7-A4D3-A9F09AF68D40}">
            <xm:f>NOT(ISERROR(SEARCH($K$72,K30)))</xm:f>
            <xm:f>$K$72</xm:f>
            <x14:dxf>
              <fill>
                <patternFill>
                  <bgColor rgb="FFFF0000"/>
                </patternFill>
              </fill>
            </x14:dxf>
          </x14:cfRule>
          <x14:cfRule type="containsText" priority="1147" operator="containsText" id="{F01E2DDF-42E6-49B3-A3F4-6C9C54A0503D}">
            <xm:f>NOT(ISERROR(SEARCH($K$71,K30)))</xm:f>
            <xm:f>$K$71</xm:f>
            <x14:dxf>
              <fill>
                <patternFill>
                  <bgColor rgb="FFFFC000"/>
                </patternFill>
              </fill>
            </x14:dxf>
          </x14:cfRule>
          <x14:cfRule type="containsText" priority="1148" operator="containsText" id="{D283971B-7075-486A-A9C2-DB2B2D68C561}">
            <xm:f>NOT(ISERROR(SEARCH($K$70,K30)))</xm:f>
            <xm:f>$K$70</xm:f>
            <x14:dxf>
              <fill>
                <patternFill>
                  <bgColor rgb="FFFFFF00"/>
                </patternFill>
              </fill>
            </x14:dxf>
          </x14:cfRule>
          <x14:cfRule type="containsText" priority="1149" operator="containsText" id="{5C33CB5B-A319-4A31-960E-29A88A078786}">
            <xm:f>NOT(ISERROR(SEARCH($K$69,K30)))</xm:f>
            <xm:f>$K$69</xm:f>
            <x14:dxf>
              <fill>
                <patternFill>
                  <bgColor rgb="FF00B050"/>
                </patternFill>
              </fill>
            </x14:dxf>
          </x14:cfRule>
          <x14:cfRule type="containsText" priority="1150" operator="containsText" id="{E065C493-6AFB-4690-B7FC-710384A21681}">
            <xm:f>NOT(ISERROR(SEARCH($K$68,K30)))</xm:f>
            <xm:f>$K$68</xm:f>
            <x14:dxf>
              <fill>
                <patternFill>
                  <bgColor rgb="FF92D050"/>
                </patternFill>
              </fill>
            </x14:dxf>
          </x14:cfRule>
          <xm:sqref>K30:K32</xm:sqref>
        </x14:conditionalFormatting>
        <x14:conditionalFormatting xmlns:xm="http://schemas.microsoft.com/office/excel/2006/main">
          <x14:cfRule type="containsText" priority="1141" operator="containsText" id="{0C387455-0B71-40BA-BB6F-4B166A9A4FCB}">
            <xm:f>NOT(ISERROR(SEARCH($K$72,K33)))</xm:f>
            <xm:f>$K$72</xm:f>
            <x14:dxf>
              <fill>
                <patternFill>
                  <bgColor rgb="FFFF0000"/>
                </patternFill>
              </fill>
            </x14:dxf>
          </x14:cfRule>
          <x14:cfRule type="containsText" priority="1142" operator="containsText" id="{4C0ABDDD-B323-499E-8B03-7AEFD6E8EEAC}">
            <xm:f>NOT(ISERROR(SEARCH($K$71,K33)))</xm:f>
            <xm:f>$K$71</xm:f>
            <x14:dxf>
              <fill>
                <patternFill>
                  <bgColor rgb="FFFFC000"/>
                </patternFill>
              </fill>
            </x14:dxf>
          </x14:cfRule>
          <x14:cfRule type="containsText" priority="1143" operator="containsText" id="{B8892D9D-97B9-4817-A89D-89121ED9E210}">
            <xm:f>NOT(ISERROR(SEARCH($K$70,K33)))</xm:f>
            <xm:f>$K$70</xm:f>
            <x14:dxf>
              <fill>
                <patternFill>
                  <bgColor rgb="FFFFFF00"/>
                </patternFill>
              </fill>
            </x14:dxf>
          </x14:cfRule>
          <x14:cfRule type="containsText" priority="1144" operator="containsText" id="{45CFE5A6-CD47-4979-B38A-6E3A559F1C47}">
            <xm:f>NOT(ISERROR(SEARCH($K$69,K33)))</xm:f>
            <xm:f>$K$69</xm:f>
            <x14:dxf>
              <fill>
                <patternFill>
                  <bgColor rgb="FF00B050"/>
                </patternFill>
              </fill>
            </x14:dxf>
          </x14:cfRule>
          <x14:cfRule type="containsText" priority="1145" operator="containsText" id="{BE078435-B3C8-4AAA-B77E-FF5F876A0AE6}">
            <xm:f>NOT(ISERROR(SEARCH($K$68,K33)))</xm:f>
            <xm:f>$K$68</xm:f>
            <x14:dxf>
              <fill>
                <patternFill>
                  <bgColor rgb="FF92D050"/>
                </patternFill>
              </fill>
            </x14:dxf>
          </x14:cfRule>
          <xm:sqref>K33</xm:sqref>
        </x14:conditionalFormatting>
        <x14:conditionalFormatting xmlns:xm="http://schemas.microsoft.com/office/excel/2006/main">
          <x14:cfRule type="containsText" priority="1136" operator="containsText" id="{0D44B0E3-C20C-462F-9C58-B8B3C976A9FB}">
            <xm:f>NOT(ISERROR(SEARCH($K$72,K34)))</xm:f>
            <xm:f>$K$72</xm:f>
            <x14:dxf>
              <fill>
                <patternFill>
                  <bgColor rgb="FFFF0000"/>
                </patternFill>
              </fill>
            </x14:dxf>
          </x14:cfRule>
          <x14:cfRule type="containsText" priority="1137" operator="containsText" id="{05A04068-4EA8-4D7A-BBF5-57C2392CC44B}">
            <xm:f>NOT(ISERROR(SEARCH($K$71,K34)))</xm:f>
            <xm:f>$K$71</xm:f>
            <x14:dxf>
              <fill>
                <patternFill>
                  <bgColor rgb="FFFFC000"/>
                </patternFill>
              </fill>
            </x14:dxf>
          </x14:cfRule>
          <x14:cfRule type="containsText" priority="1138" operator="containsText" id="{12F8693A-42B9-4375-A601-86FCDE40871E}">
            <xm:f>NOT(ISERROR(SEARCH($K$70,K34)))</xm:f>
            <xm:f>$K$70</xm:f>
            <x14:dxf>
              <fill>
                <patternFill>
                  <bgColor rgb="FFFFFF00"/>
                </patternFill>
              </fill>
            </x14:dxf>
          </x14:cfRule>
          <x14:cfRule type="containsText" priority="1139" operator="containsText" id="{DF52BBAB-A592-4AB9-A9EE-55CB0C4474DF}">
            <xm:f>NOT(ISERROR(SEARCH($K$69,K34)))</xm:f>
            <xm:f>$K$69</xm:f>
            <x14:dxf>
              <fill>
                <patternFill>
                  <bgColor rgb="FF00B050"/>
                </patternFill>
              </fill>
            </x14:dxf>
          </x14:cfRule>
          <x14:cfRule type="containsText" priority="1140" operator="containsText" id="{AE725AC7-B96A-4DAE-8FED-68C3A90A65A0}">
            <xm:f>NOT(ISERROR(SEARCH($K$68,K34)))</xm:f>
            <xm:f>$K$68</xm:f>
            <x14:dxf>
              <fill>
                <patternFill>
                  <bgColor rgb="FF92D050"/>
                </patternFill>
              </fill>
            </x14:dxf>
          </x14:cfRule>
          <xm:sqref>K34:K35</xm:sqref>
        </x14:conditionalFormatting>
        <x14:conditionalFormatting xmlns:xm="http://schemas.microsoft.com/office/excel/2006/main">
          <x14:cfRule type="containsText" priority="1131" operator="containsText" id="{2C08D08E-9D1E-41C5-B4B2-091DB025BBB4}">
            <xm:f>NOT(ISERROR(SEARCH($K$72,K36)))</xm:f>
            <xm:f>$K$72</xm:f>
            <x14:dxf>
              <fill>
                <patternFill>
                  <bgColor rgb="FFFF0000"/>
                </patternFill>
              </fill>
            </x14:dxf>
          </x14:cfRule>
          <x14:cfRule type="containsText" priority="1132" operator="containsText" id="{0D5AEEAE-34EC-4FD1-B637-9C45317AAF27}">
            <xm:f>NOT(ISERROR(SEARCH($K$71,K36)))</xm:f>
            <xm:f>$K$71</xm:f>
            <x14:dxf>
              <fill>
                <patternFill>
                  <bgColor rgb="FFFFC000"/>
                </patternFill>
              </fill>
            </x14:dxf>
          </x14:cfRule>
          <x14:cfRule type="containsText" priority="1133" operator="containsText" id="{C4B54DDD-789F-4025-985D-749C3F4D8233}">
            <xm:f>NOT(ISERROR(SEARCH($K$70,K36)))</xm:f>
            <xm:f>$K$70</xm:f>
            <x14:dxf>
              <fill>
                <patternFill>
                  <bgColor rgb="FFFFFF00"/>
                </patternFill>
              </fill>
            </x14:dxf>
          </x14:cfRule>
          <x14:cfRule type="containsText" priority="1134" operator="containsText" id="{2DE6700D-269C-4BD2-8314-DD8E8F8AB4C6}">
            <xm:f>NOT(ISERROR(SEARCH($K$69,K36)))</xm:f>
            <xm:f>$K$69</xm:f>
            <x14:dxf>
              <fill>
                <patternFill>
                  <bgColor rgb="FF00B050"/>
                </patternFill>
              </fill>
            </x14:dxf>
          </x14:cfRule>
          <x14:cfRule type="containsText" priority="1135" operator="containsText" id="{F15F20A6-26A5-4BFA-A991-B7F83F6853F8}">
            <xm:f>NOT(ISERROR(SEARCH($K$68,K36)))</xm:f>
            <xm:f>$K$68</xm:f>
            <x14:dxf>
              <fill>
                <patternFill>
                  <bgColor rgb="FF92D050"/>
                </patternFill>
              </fill>
            </x14:dxf>
          </x14:cfRule>
          <xm:sqref>K36</xm:sqref>
        </x14:conditionalFormatting>
        <x14:conditionalFormatting xmlns:xm="http://schemas.microsoft.com/office/excel/2006/main">
          <x14:cfRule type="containsText" priority="1126" operator="containsText" id="{A7F3B19D-8371-49DF-B9DE-7359023214B8}">
            <xm:f>NOT(ISERROR(SEARCH($K$72,K37)))</xm:f>
            <xm:f>$K$72</xm:f>
            <x14:dxf>
              <fill>
                <patternFill>
                  <bgColor rgb="FFFF0000"/>
                </patternFill>
              </fill>
            </x14:dxf>
          </x14:cfRule>
          <x14:cfRule type="containsText" priority="1127" operator="containsText" id="{A6493E3C-9161-4B23-8AFF-A660EA0390F0}">
            <xm:f>NOT(ISERROR(SEARCH($K$71,K37)))</xm:f>
            <xm:f>$K$71</xm:f>
            <x14:dxf>
              <fill>
                <patternFill>
                  <bgColor rgb="FFFFC000"/>
                </patternFill>
              </fill>
            </x14:dxf>
          </x14:cfRule>
          <x14:cfRule type="containsText" priority="1128" operator="containsText" id="{AD25EA30-7BB5-4EAC-AE8B-C82DF4B16D79}">
            <xm:f>NOT(ISERROR(SEARCH($K$70,K37)))</xm:f>
            <xm:f>$K$70</xm:f>
            <x14:dxf>
              <fill>
                <patternFill>
                  <bgColor rgb="FFFFFF00"/>
                </patternFill>
              </fill>
            </x14:dxf>
          </x14:cfRule>
          <x14:cfRule type="containsText" priority="1129" operator="containsText" id="{09C0E721-1E66-4830-82CF-BCD9A3B6D05D}">
            <xm:f>NOT(ISERROR(SEARCH($K$69,K37)))</xm:f>
            <xm:f>$K$69</xm:f>
            <x14:dxf>
              <fill>
                <patternFill>
                  <bgColor rgb="FF00B050"/>
                </patternFill>
              </fill>
            </x14:dxf>
          </x14:cfRule>
          <x14:cfRule type="containsText" priority="1130" operator="containsText" id="{D9EEE481-F5CC-4211-B604-B65EE7C5D8B5}">
            <xm:f>NOT(ISERROR(SEARCH($K$68,K37)))</xm:f>
            <xm:f>$K$68</xm:f>
            <x14:dxf>
              <fill>
                <patternFill>
                  <bgColor rgb="FF92D050"/>
                </patternFill>
              </fill>
            </x14:dxf>
          </x14:cfRule>
          <xm:sqref>K37</xm:sqref>
        </x14:conditionalFormatting>
        <x14:conditionalFormatting xmlns:xm="http://schemas.microsoft.com/office/excel/2006/main">
          <x14:cfRule type="containsText" priority="1122" operator="containsText" id="{A5C9E0A7-2133-438A-A9F9-8B3719992F75}">
            <xm:f>NOT(ISERROR(SEARCH($M$71,M37)))</xm:f>
            <xm:f>$M$71</xm:f>
            <x14:dxf>
              <fill>
                <patternFill>
                  <bgColor rgb="FFFF0000"/>
                </patternFill>
              </fill>
            </x14:dxf>
          </x14:cfRule>
          <x14:cfRule type="containsText" priority="1123" operator="containsText" id="{BF26ED48-8A90-4D19-AF1A-D5DBC5238B02}">
            <xm:f>NOT(ISERROR(SEARCH($M$70,M37)))</xm:f>
            <xm:f>$M$70</xm:f>
            <x14:dxf>
              <fill>
                <patternFill>
                  <bgColor rgb="FFFFC000"/>
                </patternFill>
              </fill>
            </x14:dxf>
          </x14:cfRule>
          <x14:cfRule type="containsText" priority="1124" operator="containsText" id="{5C53CC48-F36A-489E-913F-8618ECDE0813}">
            <xm:f>NOT(ISERROR(SEARCH($M$69,M37)))</xm:f>
            <xm:f>$M$69</xm:f>
            <x14:dxf>
              <fill>
                <patternFill>
                  <bgColor rgb="FFFFFF00"/>
                </patternFill>
              </fill>
            </x14:dxf>
          </x14:cfRule>
          <x14:cfRule type="containsText" priority="1125" operator="containsText" id="{6236A1CB-855B-40B7-B54F-4793A4C0E932}">
            <xm:f>NOT(ISERROR(SEARCH($M$68,M37)))</xm:f>
            <xm:f>$M$68</xm:f>
            <x14:dxf>
              <fill>
                <patternFill>
                  <bgColor rgb="FF92D050"/>
                </patternFill>
              </fill>
            </x14:dxf>
          </x14:cfRule>
          <xm:sqref>M37</xm:sqref>
        </x14:conditionalFormatting>
        <x14:conditionalFormatting xmlns:xm="http://schemas.microsoft.com/office/excel/2006/main">
          <x14:cfRule type="containsText" priority="1118" operator="containsText" id="{9488C09E-133D-4999-90E7-8131766B2D04}">
            <xm:f>NOT(ISERROR(SEARCH($M$71,M36)))</xm:f>
            <xm:f>$M$71</xm:f>
            <x14:dxf>
              <fill>
                <patternFill>
                  <bgColor rgb="FFFF0000"/>
                </patternFill>
              </fill>
            </x14:dxf>
          </x14:cfRule>
          <x14:cfRule type="containsText" priority="1119" operator="containsText" id="{A725250F-108C-410D-A849-E81ACC36D1CB}">
            <xm:f>NOT(ISERROR(SEARCH($M$70,M36)))</xm:f>
            <xm:f>$M$70</xm:f>
            <x14:dxf>
              <fill>
                <patternFill>
                  <bgColor rgb="FFFFC000"/>
                </patternFill>
              </fill>
            </x14:dxf>
          </x14:cfRule>
          <x14:cfRule type="containsText" priority="1120" operator="containsText" id="{D2E00BA4-351F-46F4-82C2-13F5F718E4BC}">
            <xm:f>NOT(ISERROR(SEARCH($M$69,M36)))</xm:f>
            <xm:f>$M$69</xm:f>
            <x14:dxf>
              <fill>
                <patternFill>
                  <bgColor rgb="FFFFFF00"/>
                </patternFill>
              </fill>
            </x14:dxf>
          </x14:cfRule>
          <x14:cfRule type="containsText" priority="1121" operator="containsText" id="{58FA800B-1128-4B3B-949D-150BB55FABEF}">
            <xm:f>NOT(ISERROR(SEARCH($M$68,M36)))</xm:f>
            <xm:f>$M$68</xm:f>
            <x14:dxf>
              <fill>
                <patternFill>
                  <bgColor rgb="FF92D050"/>
                </patternFill>
              </fill>
            </x14:dxf>
          </x14:cfRule>
          <xm:sqref>M36</xm:sqref>
        </x14:conditionalFormatting>
        <x14:conditionalFormatting xmlns:xm="http://schemas.microsoft.com/office/excel/2006/main">
          <x14:cfRule type="containsText" priority="1083" operator="containsText" id="{20354441-B0F3-4951-95AA-F68CB4DC6799}">
            <xm:f>NOT(ISERROR(SEARCH($I$68,X38)))</xm:f>
            <xm:f>$I$68</xm:f>
            <x14:dxf>
              <fill>
                <patternFill>
                  <fgColor rgb="FF92D050"/>
                  <bgColor rgb="FF92D050"/>
                </patternFill>
              </fill>
            </x14:dxf>
          </x14:cfRule>
          <x14:cfRule type="containsText" priority="1084" operator="containsText" id="{CFCD896B-D4CE-477A-99D8-37B46CA0E6B5}">
            <xm:f>NOT(ISERROR(SEARCH($I$69,X38)))</xm:f>
            <xm:f>$I$69</xm:f>
            <x14:dxf>
              <fill>
                <patternFill>
                  <bgColor rgb="FF00B050"/>
                </patternFill>
              </fill>
            </x14:dxf>
          </x14:cfRule>
          <x14:cfRule type="containsText" priority="1085" operator="containsText" id="{8CFE1A34-1CB1-4257-BB80-4297DD785B50}">
            <xm:f>NOT(ISERROR(SEARCH($I$72,X38)))</xm:f>
            <xm:f>$I$72</xm:f>
            <x14:dxf>
              <fill>
                <patternFill>
                  <bgColor rgb="FFFF0000"/>
                </patternFill>
              </fill>
            </x14:dxf>
          </x14:cfRule>
          <x14:cfRule type="containsText" priority="1086" operator="containsText" id="{362F4C52-E1D4-4890-8CB2-6F5A6EBDDA8F}">
            <xm:f>NOT(ISERROR(SEARCH($I$71,X38)))</xm:f>
            <xm:f>$I$71</xm:f>
            <x14:dxf>
              <fill>
                <patternFill>
                  <fgColor rgb="FFFFC000"/>
                  <bgColor rgb="FFFFC000"/>
                </patternFill>
              </fill>
            </x14:dxf>
          </x14:cfRule>
          <x14:cfRule type="containsText" priority="1087" operator="containsText" id="{B74BDAAA-15DF-45D1-9D7D-162CC2D92AB5}">
            <xm:f>NOT(ISERROR(SEARCH($I$70,X38)))</xm:f>
            <xm:f>$I$70</xm:f>
            <x14:dxf>
              <fill>
                <patternFill>
                  <fgColor rgb="FFFFFF00"/>
                  <bgColor rgb="FFFFFF00"/>
                </patternFill>
              </fill>
            </x14:dxf>
          </x14:cfRule>
          <x14:cfRule type="containsText" priority="1088" operator="containsText" id="{BCFB9921-B21E-49CE-A457-AAA867CF4A94}">
            <xm:f>NOT(ISERROR(SEARCH($I$69,X38)))</xm:f>
            <xm:f>$I$69</xm:f>
            <x14:dxf>
              <fill>
                <patternFill>
                  <bgColor theme="0" tint="-0.14996795556505021"/>
                </patternFill>
              </fill>
            </x14:dxf>
          </x14:cfRule>
          <x14:cfRule type="cellIs" priority="1089" operator="equal" id="{21EFA0E8-CDB7-444B-9CCB-A3130806D109}">
            <xm:f>'Tabla probabiidad'!$B$5</xm:f>
            <x14:dxf>
              <fill>
                <patternFill>
                  <fgColor theme="6"/>
                </patternFill>
              </fill>
            </x14:dxf>
          </x14:cfRule>
          <x14:cfRule type="cellIs" priority="1090" operator="equal" id="{00849036-4575-4404-84C1-581C6741B8A1}">
            <xm:f>'Tabla probabiidad'!$B$5</xm:f>
            <x14:dxf>
              <fill>
                <patternFill>
                  <fgColor rgb="FF92D050"/>
                  <bgColor theme="6" tint="0.59996337778862885"/>
                </patternFill>
              </fill>
            </x14:dxf>
          </x14:cfRule>
          <xm:sqref>X38</xm:sqref>
        </x14:conditionalFormatting>
        <x14:conditionalFormatting xmlns:xm="http://schemas.microsoft.com/office/excel/2006/main">
          <x14:cfRule type="containsText" priority="1067" operator="containsText" id="{7C5B0BE2-F0CD-4812-95D2-3754A5B55FE1}">
            <xm:f>NOT(ISERROR(SEARCH($I$68,I36)))</xm:f>
            <xm:f>$I$68</xm:f>
            <x14:dxf>
              <fill>
                <patternFill>
                  <fgColor rgb="FF92D050"/>
                  <bgColor rgb="FF92D050"/>
                </patternFill>
              </fill>
            </x14:dxf>
          </x14:cfRule>
          <x14:cfRule type="containsText" priority="1068" operator="containsText" id="{F8BC34A4-AEF2-4BD5-AF2F-0DCF02D3FBBC}">
            <xm:f>NOT(ISERROR(SEARCH($I$69,I36)))</xm:f>
            <xm:f>$I$69</xm:f>
            <x14:dxf>
              <fill>
                <patternFill>
                  <bgColor rgb="FF00B050"/>
                </patternFill>
              </fill>
            </x14:dxf>
          </x14:cfRule>
          <x14:cfRule type="containsText" priority="1069" operator="containsText" id="{4BB8FB10-AD24-4DD6-A657-2A78BE1AEDC3}">
            <xm:f>NOT(ISERROR(SEARCH($I$72,I36)))</xm:f>
            <xm:f>$I$72</xm:f>
            <x14:dxf>
              <fill>
                <patternFill>
                  <bgColor rgb="FFFF0000"/>
                </patternFill>
              </fill>
            </x14:dxf>
          </x14:cfRule>
          <x14:cfRule type="containsText" priority="1070" operator="containsText" id="{3B1180AF-0D5E-4D41-95C4-42426ABFFA8C}">
            <xm:f>NOT(ISERROR(SEARCH($I$71,I36)))</xm:f>
            <xm:f>$I$71</xm:f>
            <x14:dxf>
              <fill>
                <patternFill>
                  <fgColor rgb="FFFFC000"/>
                  <bgColor rgb="FFFFC000"/>
                </patternFill>
              </fill>
            </x14:dxf>
          </x14:cfRule>
          <x14:cfRule type="containsText" priority="1071" operator="containsText" id="{171E3C1B-8F50-47E6-811F-F659F2AB30DE}">
            <xm:f>NOT(ISERROR(SEARCH($I$70,I36)))</xm:f>
            <xm:f>$I$70</xm:f>
            <x14:dxf>
              <fill>
                <patternFill>
                  <fgColor rgb="FFFFFF00"/>
                  <bgColor rgb="FFFFFF00"/>
                </patternFill>
              </fill>
            </x14:dxf>
          </x14:cfRule>
          <x14:cfRule type="containsText" priority="1072" operator="containsText" id="{418C897F-094C-4B72-853D-2D4948BEAD49}">
            <xm:f>NOT(ISERROR(SEARCH($I$69,I36)))</xm:f>
            <xm:f>$I$69</xm:f>
            <x14:dxf>
              <fill>
                <patternFill>
                  <bgColor theme="0" tint="-0.14996795556505021"/>
                </patternFill>
              </fill>
            </x14:dxf>
          </x14:cfRule>
          <x14:cfRule type="cellIs" priority="1073" operator="equal" id="{3E6CE0AF-EE95-46D2-9B76-3C17A6EF654C}">
            <xm:f>'Tabla probabiidad'!$B$5</xm:f>
            <x14:dxf>
              <fill>
                <patternFill>
                  <fgColor theme="6"/>
                </patternFill>
              </fill>
            </x14:dxf>
          </x14:cfRule>
          <x14:cfRule type="cellIs" priority="1074" operator="equal" id="{2560DD08-D8DB-4E2F-B373-D0482D463A87}">
            <xm:f>'Tabla probabiidad'!$B$5</xm:f>
            <x14:dxf>
              <fill>
                <patternFill>
                  <fgColor rgb="FF92D050"/>
                  <bgColor theme="6" tint="0.59996337778862885"/>
                </patternFill>
              </fill>
            </x14:dxf>
          </x14:cfRule>
          <xm:sqref>I36</xm:sqref>
        </x14:conditionalFormatting>
        <x14:conditionalFormatting xmlns:xm="http://schemas.microsoft.com/office/excel/2006/main">
          <x14:cfRule type="containsText" priority="1059" operator="containsText" id="{D1D24836-468E-4E03-85CD-4D36C4FF4AD2}">
            <xm:f>NOT(ISERROR(SEARCH($I$68,I37)))</xm:f>
            <xm:f>$I$68</xm:f>
            <x14:dxf>
              <fill>
                <patternFill>
                  <fgColor rgb="FF92D050"/>
                  <bgColor rgb="FF92D050"/>
                </patternFill>
              </fill>
            </x14:dxf>
          </x14:cfRule>
          <x14:cfRule type="containsText" priority="1060" operator="containsText" id="{19BBECA6-764D-45D8-8E7F-F816F77D6C9A}">
            <xm:f>NOT(ISERROR(SEARCH($I$69,I37)))</xm:f>
            <xm:f>$I$69</xm:f>
            <x14:dxf>
              <fill>
                <patternFill>
                  <bgColor rgb="FF00B050"/>
                </patternFill>
              </fill>
            </x14:dxf>
          </x14:cfRule>
          <x14:cfRule type="containsText" priority="1061" operator="containsText" id="{E5423A85-F300-4D56-A026-D9C4D12C1198}">
            <xm:f>NOT(ISERROR(SEARCH($I$72,I37)))</xm:f>
            <xm:f>$I$72</xm:f>
            <x14:dxf>
              <fill>
                <patternFill>
                  <bgColor rgb="FFFF0000"/>
                </patternFill>
              </fill>
            </x14:dxf>
          </x14:cfRule>
          <x14:cfRule type="containsText" priority="1062" operator="containsText" id="{49159D1B-FA3D-43A5-95A4-E2200C629B55}">
            <xm:f>NOT(ISERROR(SEARCH($I$71,I37)))</xm:f>
            <xm:f>$I$71</xm:f>
            <x14:dxf>
              <fill>
                <patternFill>
                  <fgColor rgb="FFFFC000"/>
                  <bgColor rgb="FFFFC000"/>
                </patternFill>
              </fill>
            </x14:dxf>
          </x14:cfRule>
          <x14:cfRule type="containsText" priority="1063" operator="containsText" id="{938B71DB-5BAC-4CF6-982A-BB73E9090DFB}">
            <xm:f>NOT(ISERROR(SEARCH($I$70,I37)))</xm:f>
            <xm:f>$I$70</xm:f>
            <x14:dxf>
              <fill>
                <patternFill>
                  <fgColor rgb="FFFFFF00"/>
                  <bgColor rgb="FFFFFF00"/>
                </patternFill>
              </fill>
            </x14:dxf>
          </x14:cfRule>
          <x14:cfRule type="containsText" priority="1064" operator="containsText" id="{48FD44ED-C49F-4E37-8CA0-15E8724E80EE}">
            <xm:f>NOT(ISERROR(SEARCH($I$69,I37)))</xm:f>
            <xm:f>$I$69</xm:f>
            <x14:dxf>
              <fill>
                <patternFill>
                  <bgColor theme="0" tint="-0.14996795556505021"/>
                </patternFill>
              </fill>
            </x14:dxf>
          </x14:cfRule>
          <x14:cfRule type="cellIs" priority="1065" operator="equal" id="{767204B6-E113-4C5F-A980-986CA40AB20A}">
            <xm:f>'Tabla probabiidad'!$B$5</xm:f>
            <x14:dxf>
              <fill>
                <patternFill>
                  <fgColor theme="6"/>
                </patternFill>
              </fill>
            </x14:dxf>
          </x14:cfRule>
          <x14:cfRule type="cellIs" priority="1066" operator="equal" id="{4AC52C34-FBB0-4B06-B294-F6C1B387C1CE}">
            <xm:f>'Tabla probabiidad'!$B$5</xm:f>
            <x14:dxf>
              <fill>
                <patternFill>
                  <fgColor rgb="FF92D050"/>
                  <bgColor theme="6" tint="0.59996337778862885"/>
                </patternFill>
              </fill>
            </x14:dxf>
          </x14:cfRule>
          <xm:sqref>I37</xm:sqref>
        </x14:conditionalFormatting>
        <x14:conditionalFormatting xmlns:xm="http://schemas.microsoft.com/office/excel/2006/main">
          <x14:cfRule type="containsText" priority="1051" operator="containsText" id="{72781A28-002D-416D-8858-C6E1F9E778AD}">
            <xm:f>NOT(ISERROR(SEARCH($I$68,I38)))</xm:f>
            <xm:f>$I$68</xm:f>
            <x14:dxf>
              <fill>
                <patternFill>
                  <fgColor rgb="FF92D050"/>
                  <bgColor rgb="FF92D050"/>
                </patternFill>
              </fill>
            </x14:dxf>
          </x14:cfRule>
          <x14:cfRule type="containsText" priority="1052" operator="containsText" id="{D9C57FE3-2572-47F9-8365-A6D9582B8904}">
            <xm:f>NOT(ISERROR(SEARCH($I$69,I38)))</xm:f>
            <xm:f>$I$69</xm:f>
            <x14:dxf>
              <fill>
                <patternFill>
                  <bgColor rgb="FF00B050"/>
                </patternFill>
              </fill>
            </x14:dxf>
          </x14:cfRule>
          <x14:cfRule type="containsText" priority="1053" operator="containsText" id="{08C49B30-DDB0-456A-B500-5B1B4FCE52A4}">
            <xm:f>NOT(ISERROR(SEARCH($I$72,I38)))</xm:f>
            <xm:f>$I$72</xm:f>
            <x14:dxf>
              <fill>
                <patternFill>
                  <bgColor rgb="FFFF0000"/>
                </patternFill>
              </fill>
            </x14:dxf>
          </x14:cfRule>
          <x14:cfRule type="containsText" priority="1054" operator="containsText" id="{79BD8DF7-84C4-472B-804E-11ED3F7487E6}">
            <xm:f>NOT(ISERROR(SEARCH($I$71,I38)))</xm:f>
            <xm:f>$I$71</xm:f>
            <x14:dxf>
              <fill>
                <patternFill>
                  <fgColor rgb="FFFFC000"/>
                  <bgColor rgb="FFFFC000"/>
                </patternFill>
              </fill>
            </x14:dxf>
          </x14:cfRule>
          <x14:cfRule type="containsText" priority="1055" operator="containsText" id="{DDFBF92B-F844-4D27-94CC-EAC46F3E3BC8}">
            <xm:f>NOT(ISERROR(SEARCH($I$70,I38)))</xm:f>
            <xm:f>$I$70</xm:f>
            <x14:dxf>
              <fill>
                <patternFill>
                  <fgColor rgb="FFFFFF00"/>
                  <bgColor rgb="FFFFFF00"/>
                </patternFill>
              </fill>
            </x14:dxf>
          </x14:cfRule>
          <x14:cfRule type="containsText" priority="1056" operator="containsText" id="{BFA3F07B-B5F9-44A2-90A4-B83B86A20157}">
            <xm:f>NOT(ISERROR(SEARCH($I$69,I38)))</xm:f>
            <xm:f>$I$69</xm:f>
            <x14:dxf>
              <fill>
                <patternFill>
                  <bgColor theme="0" tint="-0.14996795556505021"/>
                </patternFill>
              </fill>
            </x14:dxf>
          </x14:cfRule>
          <x14:cfRule type="cellIs" priority="1057" operator="equal" id="{10A23B96-84D3-4A99-ADD4-F93F4FC69CB6}">
            <xm:f>'Tabla probabiidad'!$B$5</xm:f>
            <x14:dxf>
              <fill>
                <patternFill>
                  <fgColor theme="6"/>
                </patternFill>
              </fill>
            </x14:dxf>
          </x14:cfRule>
          <x14:cfRule type="cellIs" priority="1058" operator="equal" id="{2C0F2771-D67D-4ED4-AB42-6EEAFAAD8F38}">
            <xm:f>'Tabla probabiidad'!$B$5</xm:f>
            <x14:dxf>
              <fill>
                <patternFill>
                  <fgColor rgb="FF92D050"/>
                  <bgColor theme="6" tint="0.59996337778862885"/>
                </patternFill>
              </fill>
            </x14:dxf>
          </x14:cfRule>
          <xm:sqref>I38</xm:sqref>
        </x14:conditionalFormatting>
        <x14:conditionalFormatting xmlns:xm="http://schemas.microsoft.com/office/excel/2006/main">
          <x14:cfRule type="containsText" priority="1046" operator="containsText" id="{872CE377-B0B6-4D49-B41D-E950152638A6}">
            <xm:f>NOT(ISERROR(SEARCH($K$72,K38)))</xm:f>
            <xm:f>$K$72</xm:f>
            <x14:dxf>
              <fill>
                <patternFill>
                  <bgColor rgb="FFFF0000"/>
                </patternFill>
              </fill>
            </x14:dxf>
          </x14:cfRule>
          <x14:cfRule type="containsText" priority="1047" operator="containsText" id="{A647B61C-B76C-431B-87E1-B88EEA99B9E9}">
            <xm:f>NOT(ISERROR(SEARCH($K$71,K38)))</xm:f>
            <xm:f>$K$71</xm:f>
            <x14:dxf>
              <fill>
                <patternFill>
                  <bgColor rgb="FFFFC000"/>
                </patternFill>
              </fill>
            </x14:dxf>
          </x14:cfRule>
          <x14:cfRule type="containsText" priority="1048" operator="containsText" id="{66719035-413A-4809-B5D3-7A6574F81CC0}">
            <xm:f>NOT(ISERROR(SEARCH($K$70,K38)))</xm:f>
            <xm:f>$K$70</xm:f>
            <x14:dxf>
              <fill>
                <patternFill>
                  <bgColor rgb="FFFFFF00"/>
                </patternFill>
              </fill>
            </x14:dxf>
          </x14:cfRule>
          <x14:cfRule type="containsText" priority="1049" operator="containsText" id="{7105A07F-FFB9-4444-AA57-44B5CCE2A3C9}">
            <xm:f>NOT(ISERROR(SEARCH($K$69,K38)))</xm:f>
            <xm:f>$K$69</xm:f>
            <x14:dxf>
              <fill>
                <patternFill>
                  <bgColor rgb="FF00B050"/>
                </patternFill>
              </fill>
            </x14:dxf>
          </x14:cfRule>
          <x14:cfRule type="containsText" priority="1050" operator="containsText" id="{97DE0A8D-6E88-40A8-83FA-2516DE04CA2B}">
            <xm:f>NOT(ISERROR(SEARCH($K$68,K38)))</xm:f>
            <xm:f>$K$68</xm:f>
            <x14:dxf>
              <fill>
                <patternFill>
                  <bgColor rgb="FF92D050"/>
                </patternFill>
              </fill>
            </x14:dxf>
          </x14:cfRule>
          <xm:sqref>K38</xm:sqref>
        </x14:conditionalFormatting>
        <x14:conditionalFormatting xmlns:xm="http://schemas.microsoft.com/office/excel/2006/main">
          <x14:cfRule type="containsText" priority="1042" operator="containsText" id="{8A97E611-FB5C-4E03-B2F9-6A23DFAA4D53}">
            <xm:f>NOT(ISERROR(SEARCH($M$71,M38)))</xm:f>
            <xm:f>$M$71</xm:f>
            <x14:dxf>
              <fill>
                <patternFill>
                  <bgColor rgb="FFFF0000"/>
                </patternFill>
              </fill>
            </x14:dxf>
          </x14:cfRule>
          <x14:cfRule type="containsText" priority="1043" operator="containsText" id="{7CE7CCF7-4820-468E-9C70-198C3B155A88}">
            <xm:f>NOT(ISERROR(SEARCH($M$70,M38)))</xm:f>
            <xm:f>$M$70</xm:f>
            <x14:dxf>
              <fill>
                <patternFill>
                  <bgColor rgb="FFFFC000"/>
                </patternFill>
              </fill>
            </x14:dxf>
          </x14:cfRule>
          <x14:cfRule type="containsText" priority="1044" operator="containsText" id="{3B38D962-31AC-4762-A1BD-556C46FF40CE}">
            <xm:f>NOT(ISERROR(SEARCH($M$69,M38)))</xm:f>
            <xm:f>$M$69</xm:f>
            <x14:dxf>
              <fill>
                <patternFill>
                  <bgColor rgb="FFFFFF00"/>
                </patternFill>
              </fill>
            </x14:dxf>
          </x14:cfRule>
          <x14:cfRule type="containsText" priority="1045" operator="containsText" id="{64B1F40F-F7F2-4E73-A4D9-DD1C8499D97B}">
            <xm:f>NOT(ISERROR(SEARCH($M$68,M38)))</xm:f>
            <xm:f>$M$68</xm:f>
            <x14:dxf>
              <fill>
                <patternFill>
                  <bgColor rgb="FF92D050"/>
                </patternFill>
              </fill>
            </x14:dxf>
          </x14:cfRule>
          <xm:sqref>M38</xm:sqref>
        </x14:conditionalFormatting>
        <x14:conditionalFormatting xmlns:xm="http://schemas.microsoft.com/office/excel/2006/main">
          <x14:cfRule type="containsText" priority="1037" operator="containsText" id="{AC93A37B-9E79-4BE5-A232-51C17AAC7765}">
            <xm:f>NOT(ISERROR(SEARCH($K$72,Z15)))</xm:f>
            <xm:f>$K$72</xm:f>
            <x14:dxf>
              <fill>
                <patternFill>
                  <bgColor rgb="FFFF0000"/>
                </patternFill>
              </fill>
            </x14:dxf>
          </x14:cfRule>
          <x14:cfRule type="containsText" priority="1038" operator="containsText" id="{2768E811-D3D3-40CF-A09B-C9EFF6BD5918}">
            <xm:f>NOT(ISERROR(SEARCH($K$71,Z15)))</xm:f>
            <xm:f>$K$71</xm:f>
            <x14:dxf>
              <fill>
                <patternFill>
                  <bgColor rgb="FFFFC000"/>
                </patternFill>
              </fill>
            </x14:dxf>
          </x14:cfRule>
          <x14:cfRule type="containsText" priority="1039" operator="containsText" id="{1C8A598F-D3AE-40CC-B9B8-3E0BBFEFC51A}">
            <xm:f>NOT(ISERROR(SEARCH($K$70,Z15)))</xm:f>
            <xm:f>$K$70</xm:f>
            <x14:dxf>
              <fill>
                <patternFill>
                  <bgColor rgb="FFFFFF00"/>
                </patternFill>
              </fill>
            </x14:dxf>
          </x14:cfRule>
          <x14:cfRule type="containsText" priority="1040" operator="containsText" id="{86F2729E-F2F2-489B-8CEF-7A6FFB9B5ED1}">
            <xm:f>NOT(ISERROR(SEARCH($K$69,Z15)))</xm:f>
            <xm:f>$K$69</xm:f>
            <x14:dxf>
              <fill>
                <patternFill>
                  <bgColor rgb="FF00B050"/>
                </patternFill>
              </fill>
            </x14:dxf>
          </x14:cfRule>
          <x14:cfRule type="containsText" priority="1041" operator="containsText" id="{F039A06D-53C1-42E2-9FD1-D8F51DA0A89B}">
            <xm:f>NOT(ISERROR(SEARCH($K$68,Z15)))</xm:f>
            <xm:f>$K$68</xm:f>
            <x14:dxf>
              <fill>
                <patternFill>
                  <bgColor rgb="FF92D050"/>
                </patternFill>
              </fill>
            </x14:dxf>
          </x14:cfRule>
          <xm:sqref>Z15</xm:sqref>
        </x14:conditionalFormatting>
        <x14:conditionalFormatting xmlns:xm="http://schemas.microsoft.com/office/excel/2006/main">
          <x14:cfRule type="containsText" priority="1032" operator="containsText" id="{399EADEC-F434-4216-A711-01EA114BF5C9}">
            <xm:f>NOT(ISERROR(SEARCH($K$72,Z16)))</xm:f>
            <xm:f>$K$72</xm:f>
            <x14:dxf>
              <fill>
                <patternFill>
                  <bgColor rgb="FFFF0000"/>
                </patternFill>
              </fill>
            </x14:dxf>
          </x14:cfRule>
          <x14:cfRule type="containsText" priority="1033" operator="containsText" id="{81A57B56-FA00-4015-8AB3-415D88D0A55A}">
            <xm:f>NOT(ISERROR(SEARCH($K$71,Z16)))</xm:f>
            <xm:f>$K$71</xm:f>
            <x14:dxf>
              <fill>
                <patternFill>
                  <bgColor rgb="FFFFC000"/>
                </patternFill>
              </fill>
            </x14:dxf>
          </x14:cfRule>
          <x14:cfRule type="containsText" priority="1034" operator="containsText" id="{B1F99B91-F4C1-47E7-9907-02D0DBC44C05}">
            <xm:f>NOT(ISERROR(SEARCH($K$70,Z16)))</xm:f>
            <xm:f>$K$70</xm:f>
            <x14:dxf>
              <fill>
                <patternFill>
                  <bgColor rgb="FFFFFF00"/>
                </patternFill>
              </fill>
            </x14:dxf>
          </x14:cfRule>
          <x14:cfRule type="containsText" priority="1035" operator="containsText" id="{C1A2180C-EFD8-4FCE-AC64-B9C593E11B1E}">
            <xm:f>NOT(ISERROR(SEARCH($K$69,Z16)))</xm:f>
            <xm:f>$K$69</xm:f>
            <x14:dxf>
              <fill>
                <patternFill>
                  <bgColor rgb="FF00B050"/>
                </patternFill>
              </fill>
            </x14:dxf>
          </x14:cfRule>
          <x14:cfRule type="containsText" priority="1036" operator="containsText" id="{147B680F-84DD-4147-9D88-ABD6A8CE56D7}">
            <xm:f>NOT(ISERROR(SEARCH($K$68,Z16)))</xm:f>
            <xm:f>$K$68</xm:f>
            <x14:dxf>
              <fill>
                <patternFill>
                  <bgColor rgb="FF92D050"/>
                </patternFill>
              </fill>
            </x14:dxf>
          </x14:cfRule>
          <xm:sqref>Z16</xm:sqref>
        </x14:conditionalFormatting>
        <x14:conditionalFormatting xmlns:xm="http://schemas.microsoft.com/office/excel/2006/main">
          <x14:cfRule type="containsText" priority="1027" operator="containsText" id="{F5DECB92-DE76-4466-B43A-78B94EAE661C}">
            <xm:f>NOT(ISERROR(SEARCH($K$72,Z17)))</xm:f>
            <xm:f>$K$72</xm:f>
            <x14:dxf>
              <fill>
                <patternFill>
                  <bgColor rgb="FFFF0000"/>
                </patternFill>
              </fill>
            </x14:dxf>
          </x14:cfRule>
          <x14:cfRule type="containsText" priority="1028" operator="containsText" id="{6B9441FE-613B-4190-8D45-6E742428955A}">
            <xm:f>NOT(ISERROR(SEARCH($K$71,Z17)))</xm:f>
            <xm:f>$K$71</xm:f>
            <x14:dxf>
              <fill>
                <patternFill>
                  <bgColor rgb="FFFFC000"/>
                </patternFill>
              </fill>
            </x14:dxf>
          </x14:cfRule>
          <x14:cfRule type="containsText" priority="1029" operator="containsText" id="{8A32AB86-9833-4AD7-B6AA-641B76A18865}">
            <xm:f>NOT(ISERROR(SEARCH($K$70,Z17)))</xm:f>
            <xm:f>$K$70</xm:f>
            <x14:dxf>
              <fill>
                <patternFill>
                  <bgColor rgb="FFFFFF00"/>
                </patternFill>
              </fill>
            </x14:dxf>
          </x14:cfRule>
          <x14:cfRule type="containsText" priority="1030" operator="containsText" id="{BE728E8D-FD18-4731-887A-89AA5FCF4961}">
            <xm:f>NOT(ISERROR(SEARCH($K$69,Z17)))</xm:f>
            <xm:f>$K$69</xm:f>
            <x14:dxf>
              <fill>
                <patternFill>
                  <bgColor rgb="FF00B050"/>
                </patternFill>
              </fill>
            </x14:dxf>
          </x14:cfRule>
          <x14:cfRule type="containsText" priority="1031" operator="containsText" id="{7C4B915A-EDEC-4595-9A73-75E1B4EB4E04}">
            <xm:f>NOT(ISERROR(SEARCH($K$68,Z17)))</xm:f>
            <xm:f>$K$68</xm:f>
            <x14:dxf>
              <fill>
                <patternFill>
                  <bgColor rgb="FF92D050"/>
                </patternFill>
              </fill>
            </x14:dxf>
          </x14:cfRule>
          <xm:sqref>Z17</xm:sqref>
        </x14:conditionalFormatting>
        <x14:conditionalFormatting xmlns:xm="http://schemas.microsoft.com/office/excel/2006/main">
          <x14:cfRule type="containsText" priority="1022" operator="containsText" id="{0A328FAE-EEEB-40D6-803C-89046F7099C0}">
            <xm:f>NOT(ISERROR(SEARCH($K$72,Z18)))</xm:f>
            <xm:f>$K$72</xm:f>
            <x14:dxf>
              <fill>
                <patternFill>
                  <bgColor rgb="FFFF0000"/>
                </patternFill>
              </fill>
            </x14:dxf>
          </x14:cfRule>
          <x14:cfRule type="containsText" priority="1023" operator="containsText" id="{5833F5E0-F88E-40B5-ADD8-AA3E4BE99A01}">
            <xm:f>NOT(ISERROR(SEARCH($K$71,Z18)))</xm:f>
            <xm:f>$K$71</xm:f>
            <x14:dxf>
              <fill>
                <patternFill>
                  <bgColor rgb="FFFFC000"/>
                </patternFill>
              </fill>
            </x14:dxf>
          </x14:cfRule>
          <x14:cfRule type="containsText" priority="1024" operator="containsText" id="{2A258D33-999F-45EA-89AD-4EE02B0D37EF}">
            <xm:f>NOT(ISERROR(SEARCH($K$70,Z18)))</xm:f>
            <xm:f>$K$70</xm:f>
            <x14:dxf>
              <fill>
                <patternFill>
                  <bgColor rgb="FFFFFF00"/>
                </patternFill>
              </fill>
            </x14:dxf>
          </x14:cfRule>
          <x14:cfRule type="containsText" priority="1025" operator="containsText" id="{862E522A-7442-4C16-8E83-0A76F6CA05FC}">
            <xm:f>NOT(ISERROR(SEARCH($K$69,Z18)))</xm:f>
            <xm:f>$K$69</xm:f>
            <x14:dxf>
              <fill>
                <patternFill>
                  <bgColor rgb="FF00B050"/>
                </patternFill>
              </fill>
            </x14:dxf>
          </x14:cfRule>
          <x14:cfRule type="containsText" priority="1026" operator="containsText" id="{9F05299B-3325-4020-BB04-4317E736C12E}">
            <xm:f>NOT(ISERROR(SEARCH($K$68,Z18)))</xm:f>
            <xm:f>$K$68</xm:f>
            <x14:dxf>
              <fill>
                <patternFill>
                  <bgColor rgb="FF92D050"/>
                </patternFill>
              </fill>
            </x14:dxf>
          </x14:cfRule>
          <xm:sqref>Z18</xm:sqref>
        </x14:conditionalFormatting>
        <x14:conditionalFormatting xmlns:xm="http://schemas.microsoft.com/office/excel/2006/main">
          <x14:cfRule type="containsText" priority="1017" operator="containsText" id="{6A5CCAC9-7A98-4C1B-8412-DB0B39A1554C}">
            <xm:f>NOT(ISERROR(SEARCH($K$72,Z19)))</xm:f>
            <xm:f>$K$72</xm:f>
            <x14:dxf>
              <fill>
                <patternFill>
                  <bgColor rgb="FFFF0000"/>
                </patternFill>
              </fill>
            </x14:dxf>
          </x14:cfRule>
          <x14:cfRule type="containsText" priority="1018" operator="containsText" id="{6626BABC-BC70-4999-A5B0-1783C77A603C}">
            <xm:f>NOT(ISERROR(SEARCH($K$71,Z19)))</xm:f>
            <xm:f>$K$71</xm:f>
            <x14:dxf>
              <fill>
                <patternFill>
                  <bgColor rgb="FFFFC000"/>
                </patternFill>
              </fill>
            </x14:dxf>
          </x14:cfRule>
          <x14:cfRule type="containsText" priority="1019" operator="containsText" id="{7A07CF01-A30A-4E3B-88FE-EC9920814CBF}">
            <xm:f>NOT(ISERROR(SEARCH($K$70,Z19)))</xm:f>
            <xm:f>$K$70</xm:f>
            <x14:dxf>
              <fill>
                <patternFill>
                  <bgColor rgb="FFFFFF00"/>
                </patternFill>
              </fill>
            </x14:dxf>
          </x14:cfRule>
          <x14:cfRule type="containsText" priority="1020" operator="containsText" id="{108DB42D-2B8F-4A93-85B8-29B1A39F18AB}">
            <xm:f>NOT(ISERROR(SEARCH($K$69,Z19)))</xm:f>
            <xm:f>$K$69</xm:f>
            <x14:dxf>
              <fill>
                <patternFill>
                  <bgColor rgb="FF00B050"/>
                </patternFill>
              </fill>
            </x14:dxf>
          </x14:cfRule>
          <x14:cfRule type="containsText" priority="1021" operator="containsText" id="{0AFDBEE7-E33F-4CDD-8854-94E133312A1C}">
            <xm:f>NOT(ISERROR(SEARCH($K$68,Z19)))</xm:f>
            <xm:f>$K$68</xm:f>
            <x14:dxf>
              <fill>
                <patternFill>
                  <bgColor rgb="FF92D050"/>
                </patternFill>
              </fill>
            </x14:dxf>
          </x14:cfRule>
          <xm:sqref>Z19</xm:sqref>
        </x14:conditionalFormatting>
        <x14:conditionalFormatting xmlns:xm="http://schemas.microsoft.com/office/excel/2006/main">
          <x14:cfRule type="containsText" priority="1012" operator="containsText" id="{A154D3FA-8D49-41D7-8DF4-CB4C9E104186}">
            <xm:f>NOT(ISERROR(SEARCH($K$72,Z20)))</xm:f>
            <xm:f>$K$72</xm:f>
            <x14:dxf>
              <fill>
                <patternFill>
                  <bgColor rgb="FFFF0000"/>
                </patternFill>
              </fill>
            </x14:dxf>
          </x14:cfRule>
          <x14:cfRule type="containsText" priority="1013" operator="containsText" id="{6A88DEB5-D4B2-4A1B-BB65-4311063953B2}">
            <xm:f>NOT(ISERROR(SEARCH($K$71,Z20)))</xm:f>
            <xm:f>$K$71</xm:f>
            <x14:dxf>
              <fill>
                <patternFill>
                  <bgColor rgb="FFFFC000"/>
                </patternFill>
              </fill>
            </x14:dxf>
          </x14:cfRule>
          <x14:cfRule type="containsText" priority="1014" operator="containsText" id="{D6102191-4E2F-4502-95DA-FBF51E5EAA09}">
            <xm:f>NOT(ISERROR(SEARCH($K$70,Z20)))</xm:f>
            <xm:f>$K$70</xm:f>
            <x14:dxf>
              <fill>
                <patternFill>
                  <bgColor rgb="FFFFFF00"/>
                </patternFill>
              </fill>
            </x14:dxf>
          </x14:cfRule>
          <x14:cfRule type="containsText" priority="1015" operator="containsText" id="{669285F6-CD8A-4A3D-AE02-C73FC5DB5D72}">
            <xm:f>NOT(ISERROR(SEARCH($K$69,Z20)))</xm:f>
            <xm:f>$K$69</xm:f>
            <x14:dxf>
              <fill>
                <patternFill>
                  <bgColor rgb="FF00B050"/>
                </patternFill>
              </fill>
            </x14:dxf>
          </x14:cfRule>
          <x14:cfRule type="containsText" priority="1016" operator="containsText" id="{F8C5DACD-DFFB-4FBC-9EC8-25FA2A681AC9}">
            <xm:f>NOT(ISERROR(SEARCH($K$68,Z20)))</xm:f>
            <xm:f>$K$68</xm:f>
            <x14:dxf>
              <fill>
                <patternFill>
                  <bgColor rgb="FF92D050"/>
                </patternFill>
              </fill>
            </x14:dxf>
          </x14:cfRule>
          <xm:sqref>Z20</xm:sqref>
        </x14:conditionalFormatting>
        <x14:conditionalFormatting xmlns:xm="http://schemas.microsoft.com/office/excel/2006/main">
          <x14:cfRule type="containsText" priority="1007" operator="containsText" id="{D61C92E9-F2FD-4958-940F-16719BBC665D}">
            <xm:f>NOT(ISERROR(SEARCH($K$72,Z21)))</xm:f>
            <xm:f>$K$72</xm:f>
            <x14:dxf>
              <fill>
                <patternFill>
                  <bgColor rgb="FFFF0000"/>
                </patternFill>
              </fill>
            </x14:dxf>
          </x14:cfRule>
          <x14:cfRule type="containsText" priority="1008" operator="containsText" id="{42B30A3F-7308-4011-8DD5-31B50C995AB4}">
            <xm:f>NOT(ISERROR(SEARCH($K$71,Z21)))</xm:f>
            <xm:f>$K$71</xm:f>
            <x14:dxf>
              <fill>
                <patternFill>
                  <bgColor rgb="FFFFC000"/>
                </patternFill>
              </fill>
            </x14:dxf>
          </x14:cfRule>
          <x14:cfRule type="containsText" priority="1009" operator="containsText" id="{68224B69-EDC7-4D07-BF26-99636E39E86E}">
            <xm:f>NOT(ISERROR(SEARCH($K$70,Z21)))</xm:f>
            <xm:f>$K$70</xm:f>
            <x14:dxf>
              <fill>
                <patternFill>
                  <bgColor rgb="FFFFFF00"/>
                </patternFill>
              </fill>
            </x14:dxf>
          </x14:cfRule>
          <x14:cfRule type="containsText" priority="1010" operator="containsText" id="{88F90289-08EA-4F07-8EBE-9498BDF0BECD}">
            <xm:f>NOT(ISERROR(SEARCH($K$69,Z21)))</xm:f>
            <xm:f>$K$69</xm:f>
            <x14:dxf>
              <fill>
                <patternFill>
                  <bgColor rgb="FF00B050"/>
                </patternFill>
              </fill>
            </x14:dxf>
          </x14:cfRule>
          <x14:cfRule type="containsText" priority="1011" operator="containsText" id="{4AC8E310-5876-4B7D-B046-299FEACFF635}">
            <xm:f>NOT(ISERROR(SEARCH($K$68,Z21)))</xm:f>
            <xm:f>$K$68</xm:f>
            <x14:dxf>
              <fill>
                <patternFill>
                  <bgColor rgb="FF92D050"/>
                </patternFill>
              </fill>
            </x14:dxf>
          </x14:cfRule>
          <xm:sqref>Z21:Z22</xm:sqref>
        </x14:conditionalFormatting>
        <x14:conditionalFormatting xmlns:xm="http://schemas.microsoft.com/office/excel/2006/main">
          <x14:cfRule type="containsText" priority="1002" operator="containsText" id="{A3575341-89B5-4A63-B2A2-EF2A25846E1E}">
            <xm:f>NOT(ISERROR(SEARCH($K$72,Z24)))</xm:f>
            <xm:f>$K$72</xm:f>
            <x14:dxf>
              <fill>
                <patternFill>
                  <bgColor rgb="FFFF0000"/>
                </patternFill>
              </fill>
            </x14:dxf>
          </x14:cfRule>
          <x14:cfRule type="containsText" priority="1003" operator="containsText" id="{22F1CD78-90ED-4EEF-8D0F-1B7C1578525A}">
            <xm:f>NOT(ISERROR(SEARCH($K$71,Z24)))</xm:f>
            <xm:f>$K$71</xm:f>
            <x14:dxf>
              <fill>
                <patternFill>
                  <bgColor rgb="FFFFC000"/>
                </patternFill>
              </fill>
            </x14:dxf>
          </x14:cfRule>
          <x14:cfRule type="containsText" priority="1004" operator="containsText" id="{AC7B0883-87CF-49DB-916E-C78FA2A5D395}">
            <xm:f>NOT(ISERROR(SEARCH($K$70,Z24)))</xm:f>
            <xm:f>$K$70</xm:f>
            <x14:dxf>
              <fill>
                <patternFill>
                  <bgColor rgb="FFFFFF00"/>
                </patternFill>
              </fill>
            </x14:dxf>
          </x14:cfRule>
          <x14:cfRule type="containsText" priority="1005" operator="containsText" id="{E206A8CD-F372-4347-8F08-120918564AA3}">
            <xm:f>NOT(ISERROR(SEARCH($K$69,Z24)))</xm:f>
            <xm:f>$K$69</xm:f>
            <x14:dxf>
              <fill>
                <patternFill>
                  <bgColor rgb="FF00B050"/>
                </patternFill>
              </fill>
            </x14:dxf>
          </x14:cfRule>
          <x14:cfRule type="containsText" priority="1006" operator="containsText" id="{315C0543-1B90-4BDE-BA19-9C31864B2813}">
            <xm:f>NOT(ISERROR(SEARCH($K$68,Z24)))</xm:f>
            <xm:f>$K$68</xm:f>
            <x14:dxf>
              <fill>
                <patternFill>
                  <bgColor rgb="FF92D050"/>
                </patternFill>
              </fill>
            </x14:dxf>
          </x14:cfRule>
          <xm:sqref>Z24</xm:sqref>
        </x14:conditionalFormatting>
        <x14:conditionalFormatting xmlns:xm="http://schemas.microsoft.com/office/excel/2006/main">
          <x14:cfRule type="containsText" priority="997" operator="containsText" id="{EB297148-FDAE-4EDF-AB4C-A1D6B423039D}">
            <xm:f>NOT(ISERROR(SEARCH($K$72,Z23)))</xm:f>
            <xm:f>$K$72</xm:f>
            <x14:dxf>
              <fill>
                <patternFill>
                  <bgColor rgb="FFFF0000"/>
                </patternFill>
              </fill>
            </x14:dxf>
          </x14:cfRule>
          <x14:cfRule type="containsText" priority="998" operator="containsText" id="{C3833EEF-6695-43D5-8568-9B64B491B1C9}">
            <xm:f>NOT(ISERROR(SEARCH($K$71,Z23)))</xm:f>
            <xm:f>$K$71</xm:f>
            <x14:dxf>
              <fill>
                <patternFill>
                  <bgColor rgb="FFFFC000"/>
                </patternFill>
              </fill>
            </x14:dxf>
          </x14:cfRule>
          <x14:cfRule type="containsText" priority="999" operator="containsText" id="{CB074020-CE7E-404A-ACDA-FD6D0EF86F0B}">
            <xm:f>NOT(ISERROR(SEARCH($K$70,Z23)))</xm:f>
            <xm:f>$K$70</xm:f>
            <x14:dxf>
              <fill>
                <patternFill>
                  <bgColor rgb="FFFFFF00"/>
                </patternFill>
              </fill>
            </x14:dxf>
          </x14:cfRule>
          <x14:cfRule type="containsText" priority="1000" operator="containsText" id="{CA5E17C0-FCE7-4F8F-8664-5EF745B2CD48}">
            <xm:f>NOT(ISERROR(SEARCH($K$69,Z23)))</xm:f>
            <xm:f>$K$69</xm:f>
            <x14:dxf>
              <fill>
                <patternFill>
                  <bgColor rgb="FF00B050"/>
                </patternFill>
              </fill>
            </x14:dxf>
          </x14:cfRule>
          <x14:cfRule type="containsText" priority="1001" operator="containsText" id="{61FD261B-BC8B-49FF-98E0-8C635A985B57}">
            <xm:f>NOT(ISERROR(SEARCH($K$68,Z23)))</xm:f>
            <xm:f>$K$68</xm:f>
            <x14:dxf>
              <fill>
                <patternFill>
                  <bgColor rgb="FF92D050"/>
                </patternFill>
              </fill>
            </x14:dxf>
          </x14:cfRule>
          <xm:sqref>Z23</xm:sqref>
        </x14:conditionalFormatting>
        <x14:conditionalFormatting xmlns:xm="http://schemas.microsoft.com/office/excel/2006/main">
          <x14:cfRule type="containsText" priority="992" operator="containsText" id="{E4389BC8-B73B-4CF4-A9C0-EC9B791DC1AD}">
            <xm:f>NOT(ISERROR(SEARCH($K$72,Z25)))</xm:f>
            <xm:f>$K$72</xm:f>
            <x14:dxf>
              <fill>
                <patternFill>
                  <bgColor rgb="FFFF0000"/>
                </patternFill>
              </fill>
            </x14:dxf>
          </x14:cfRule>
          <x14:cfRule type="containsText" priority="993" operator="containsText" id="{19103B58-38D6-4EAD-A160-0D44F95FB733}">
            <xm:f>NOT(ISERROR(SEARCH($K$71,Z25)))</xm:f>
            <xm:f>$K$71</xm:f>
            <x14:dxf>
              <fill>
                <patternFill>
                  <bgColor rgb="FFFFC000"/>
                </patternFill>
              </fill>
            </x14:dxf>
          </x14:cfRule>
          <x14:cfRule type="containsText" priority="994" operator="containsText" id="{FA095579-A913-4A5C-8C39-8D9D28C2B59F}">
            <xm:f>NOT(ISERROR(SEARCH($K$70,Z25)))</xm:f>
            <xm:f>$K$70</xm:f>
            <x14:dxf>
              <fill>
                <patternFill>
                  <bgColor rgb="FFFFFF00"/>
                </patternFill>
              </fill>
            </x14:dxf>
          </x14:cfRule>
          <x14:cfRule type="containsText" priority="995" operator="containsText" id="{A6605D0C-F272-438A-88D5-F7549E5D748F}">
            <xm:f>NOT(ISERROR(SEARCH($K$69,Z25)))</xm:f>
            <xm:f>$K$69</xm:f>
            <x14:dxf>
              <fill>
                <patternFill>
                  <bgColor rgb="FF00B050"/>
                </patternFill>
              </fill>
            </x14:dxf>
          </x14:cfRule>
          <x14:cfRule type="containsText" priority="996" operator="containsText" id="{698C5AF8-AF95-48F4-91A3-9EF0E7DCB3A9}">
            <xm:f>NOT(ISERROR(SEARCH($K$68,Z25)))</xm:f>
            <xm:f>$K$68</xm:f>
            <x14:dxf>
              <fill>
                <patternFill>
                  <bgColor rgb="FF92D050"/>
                </patternFill>
              </fill>
            </x14:dxf>
          </x14:cfRule>
          <xm:sqref>Z25</xm:sqref>
        </x14:conditionalFormatting>
        <x14:conditionalFormatting xmlns:xm="http://schemas.microsoft.com/office/excel/2006/main">
          <x14:cfRule type="containsText" priority="987" operator="containsText" id="{5DC42B6D-0259-4252-9186-5E4D6B4799CF}">
            <xm:f>NOT(ISERROR(SEARCH($K$72,Z26)))</xm:f>
            <xm:f>$K$72</xm:f>
            <x14:dxf>
              <fill>
                <patternFill>
                  <bgColor rgb="FFFF0000"/>
                </patternFill>
              </fill>
            </x14:dxf>
          </x14:cfRule>
          <x14:cfRule type="containsText" priority="988" operator="containsText" id="{22312419-B0BC-47E6-8A2B-04BDF23C47AF}">
            <xm:f>NOT(ISERROR(SEARCH($K$71,Z26)))</xm:f>
            <xm:f>$K$71</xm:f>
            <x14:dxf>
              <fill>
                <patternFill>
                  <bgColor rgb="FFFFC000"/>
                </patternFill>
              </fill>
            </x14:dxf>
          </x14:cfRule>
          <x14:cfRule type="containsText" priority="989" operator="containsText" id="{F8E1B7BF-B103-4E15-999A-ECF40E620490}">
            <xm:f>NOT(ISERROR(SEARCH($K$70,Z26)))</xm:f>
            <xm:f>$K$70</xm:f>
            <x14:dxf>
              <fill>
                <patternFill>
                  <bgColor rgb="FFFFFF00"/>
                </patternFill>
              </fill>
            </x14:dxf>
          </x14:cfRule>
          <x14:cfRule type="containsText" priority="990" operator="containsText" id="{5BAE3112-B393-4905-95E1-FA9386D03570}">
            <xm:f>NOT(ISERROR(SEARCH($K$69,Z26)))</xm:f>
            <xm:f>$K$69</xm:f>
            <x14:dxf>
              <fill>
                <patternFill>
                  <bgColor rgb="FF00B050"/>
                </patternFill>
              </fill>
            </x14:dxf>
          </x14:cfRule>
          <x14:cfRule type="containsText" priority="991" operator="containsText" id="{36F0799E-EDC9-426A-B2EF-1100042FAEB2}">
            <xm:f>NOT(ISERROR(SEARCH($K$68,Z26)))</xm:f>
            <xm:f>$K$68</xm:f>
            <x14:dxf>
              <fill>
                <patternFill>
                  <bgColor rgb="FF92D050"/>
                </patternFill>
              </fill>
            </x14:dxf>
          </x14:cfRule>
          <xm:sqref>Z26</xm:sqref>
        </x14:conditionalFormatting>
        <x14:conditionalFormatting xmlns:xm="http://schemas.microsoft.com/office/excel/2006/main">
          <x14:cfRule type="containsText" priority="982" operator="containsText" id="{D3B49609-2CC0-4737-A1FB-9BA78562BFEC}">
            <xm:f>NOT(ISERROR(SEARCH($K$72,Z27)))</xm:f>
            <xm:f>$K$72</xm:f>
            <x14:dxf>
              <fill>
                <patternFill>
                  <bgColor rgb="FFFF0000"/>
                </patternFill>
              </fill>
            </x14:dxf>
          </x14:cfRule>
          <x14:cfRule type="containsText" priority="983" operator="containsText" id="{773C3D14-3A33-4461-916C-CA503D97A0CC}">
            <xm:f>NOT(ISERROR(SEARCH($K$71,Z27)))</xm:f>
            <xm:f>$K$71</xm:f>
            <x14:dxf>
              <fill>
                <patternFill>
                  <bgColor rgb="FFFFC000"/>
                </patternFill>
              </fill>
            </x14:dxf>
          </x14:cfRule>
          <x14:cfRule type="containsText" priority="984" operator="containsText" id="{9AE63420-B246-4615-9545-63C2A74A3011}">
            <xm:f>NOT(ISERROR(SEARCH($K$70,Z27)))</xm:f>
            <xm:f>$K$70</xm:f>
            <x14:dxf>
              <fill>
                <patternFill>
                  <bgColor rgb="FFFFFF00"/>
                </patternFill>
              </fill>
            </x14:dxf>
          </x14:cfRule>
          <x14:cfRule type="containsText" priority="985" operator="containsText" id="{129C973C-4FEA-4C31-9DF8-FB07C58AE306}">
            <xm:f>NOT(ISERROR(SEARCH($K$69,Z27)))</xm:f>
            <xm:f>$K$69</xm:f>
            <x14:dxf>
              <fill>
                <patternFill>
                  <bgColor rgb="FF00B050"/>
                </patternFill>
              </fill>
            </x14:dxf>
          </x14:cfRule>
          <x14:cfRule type="containsText" priority="986" operator="containsText" id="{06BFB2D4-890B-4BC7-BA5A-1B3D38E797F7}">
            <xm:f>NOT(ISERROR(SEARCH($K$68,Z27)))</xm:f>
            <xm:f>$K$68</xm:f>
            <x14:dxf>
              <fill>
                <patternFill>
                  <bgColor rgb="FF92D050"/>
                </patternFill>
              </fill>
            </x14:dxf>
          </x14:cfRule>
          <xm:sqref>Z27</xm:sqref>
        </x14:conditionalFormatting>
        <x14:conditionalFormatting xmlns:xm="http://schemas.microsoft.com/office/excel/2006/main">
          <x14:cfRule type="containsText" priority="977" operator="containsText" id="{038BFA09-D5B7-4F43-AFD9-91D69DFB9CD3}">
            <xm:f>NOT(ISERROR(SEARCH($K$72,Z28)))</xm:f>
            <xm:f>$K$72</xm:f>
            <x14:dxf>
              <fill>
                <patternFill>
                  <bgColor rgb="FFFF0000"/>
                </patternFill>
              </fill>
            </x14:dxf>
          </x14:cfRule>
          <x14:cfRule type="containsText" priority="978" operator="containsText" id="{BE4F0FDF-A099-4B1D-BC5B-4FBD81D4D0E4}">
            <xm:f>NOT(ISERROR(SEARCH($K$71,Z28)))</xm:f>
            <xm:f>$K$71</xm:f>
            <x14:dxf>
              <fill>
                <patternFill>
                  <bgColor rgb="FFFFC000"/>
                </patternFill>
              </fill>
            </x14:dxf>
          </x14:cfRule>
          <x14:cfRule type="containsText" priority="979" operator="containsText" id="{1C9BD7AA-275F-453E-A520-FE2C3640B09B}">
            <xm:f>NOT(ISERROR(SEARCH($K$70,Z28)))</xm:f>
            <xm:f>$K$70</xm:f>
            <x14:dxf>
              <fill>
                <patternFill>
                  <bgColor rgb="FFFFFF00"/>
                </patternFill>
              </fill>
            </x14:dxf>
          </x14:cfRule>
          <x14:cfRule type="containsText" priority="980" operator="containsText" id="{7AB757EB-AAD4-4FB3-A671-CB816CF550CE}">
            <xm:f>NOT(ISERROR(SEARCH($K$69,Z28)))</xm:f>
            <xm:f>$K$69</xm:f>
            <x14:dxf>
              <fill>
                <patternFill>
                  <bgColor rgb="FF00B050"/>
                </patternFill>
              </fill>
            </x14:dxf>
          </x14:cfRule>
          <x14:cfRule type="containsText" priority="981" operator="containsText" id="{D8C3CD84-9EA1-4641-A943-7476F3BBA629}">
            <xm:f>NOT(ISERROR(SEARCH($K$68,Z28)))</xm:f>
            <xm:f>$K$68</xm:f>
            <x14:dxf>
              <fill>
                <patternFill>
                  <bgColor rgb="FF92D050"/>
                </patternFill>
              </fill>
            </x14:dxf>
          </x14:cfRule>
          <xm:sqref>Z28</xm:sqref>
        </x14:conditionalFormatting>
        <x14:conditionalFormatting xmlns:xm="http://schemas.microsoft.com/office/excel/2006/main">
          <x14:cfRule type="containsText" priority="973" operator="containsText" id="{B99361FD-EE19-4272-9D58-10223ECCD505}">
            <xm:f>NOT(ISERROR(SEARCH($M$71,AB20)))</xm:f>
            <xm:f>$M$71</xm:f>
            <x14:dxf>
              <fill>
                <patternFill>
                  <bgColor rgb="FFFF0000"/>
                </patternFill>
              </fill>
            </x14:dxf>
          </x14:cfRule>
          <x14:cfRule type="containsText" priority="974" operator="containsText" id="{09BA73AC-518A-4A8C-93CB-075A3408CD9C}">
            <xm:f>NOT(ISERROR(SEARCH($M$70,AB20)))</xm:f>
            <xm:f>$M$70</xm:f>
            <x14:dxf>
              <fill>
                <patternFill>
                  <bgColor rgb="FFFFC000"/>
                </patternFill>
              </fill>
            </x14:dxf>
          </x14:cfRule>
          <x14:cfRule type="containsText" priority="975" operator="containsText" id="{495DE369-CB86-4BBF-9955-9E775C8FB667}">
            <xm:f>NOT(ISERROR(SEARCH($M$69,AB20)))</xm:f>
            <xm:f>$M$69</xm:f>
            <x14:dxf>
              <fill>
                <patternFill>
                  <bgColor rgb="FFFFFF00"/>
                </patternFill>
              </fill>
            </x14:dxf>
          </x14:cfRule>
          <x14:cfRule type="containsText" priority="976" operator="containsText" id="{FE88BD47-5874-4CB2-8439-DB19035664E8}">
            <xm:f>NOT(ISERROR(SEARCH($M$68,AB20)))</xm:f>
            <xm:f>$M$68</xm:f>
            <x14:dxf>
              <fill>
                <patternFill>
                  <bgColor rgb="FF92D050"/>
                </patternFill>
              </fill>
            </x14:dxf>
          </x14:cfRule>
          <xm:sqref>AB20:AB24</xm:sqref>
        </x14:conditionalFormatting>
        <x14:conditionalFormatting xmlns:xm="http://schemas.microsoft.com/office/excel/2006/main">
          <x14:cfRule type="containsText" priority="969" operator="containsText" id="{7F969227-0BB5-42FE-BA19-99C7FD8FE4C9}">
            <xm:f>NOT(ISERROR(SEARCH($M$71,AB25)))</xm:f>
            <xm:f>$M$71</xm:f>
            <x14:dxf>
              <fill>
                <patternFill>
                  <bgColor rgb="FFFF0000"/>
                </patternFill>
              </fill>
            </x14:dxf>
          </x14:cfRule>
          <x14:cfRule type="containsText" priority="970" operator="containsText" id="{39BD6513-ECE5-460D-BB1E-742B7AF82D60}">
            <xm:f>NOT(ISERROR(SEARCH($M$70,AB25)))</xm:f>
            <xm:f>$M$70</xm:f>
            <x14:dxf>
              <fill>
                <patternFill>
                  <bgColor rgb="FFFFC000"/>
                </patternFill>
              </fill>
            </x14:dxf>
          </x14:cfRule>
          <x14:cfRule type="containsText" priority="971" operator="containsText" id="{0DDF71E9-FF6B-426E-BEAF-303DD4F25692}">
            <xm:f>NOT(ISERROR(SEARCH($M$69,AB25)))</xm:f>
            <xm:f>$M$69</xm:f>
            <x14:dxf>
              <fill>
                <patternFill>
                  <bgColor rgb="FFFFFF00"/>
                </patternFill>
              </fill>
            </x14:dxf>
          </x14:cfRule>
          <x14:cfRule type="containsText" priority="972" operator="containsText" id="{03310198-08C3-4963-9009-05EA494B7565}">
            <xm:f>NOT(ISERROR(SEARCH($M$68,AB25)))</xm:f>
            <xm:f>$M$68</xm:f>
            <x14:dxf>
              <fill>
                <patternFill>
                  <bgColor rgb="FF92D050"/>
                </patternFill>
              </fill>
            </x14:dxf>
          </x14:cfRule>
          <xm:sqref>AB25</xm:sqref>
        </x14:conditionalFormatting>
        <x14:conditionalFormatting xmlns:xm="http://schemas.microsoft.com/office/excel/2006/main">
          <x14:cfRule type="containsText" priority="965" operator="containsText" id="{0C7559A8-1FE4-41FB-9A1A-76B27728432A}">
            <xm:f>NOT(ISERROR(SEARCH($M$71,AB26)))</xm:f>
            <xm:f>$M$71</xm:f>
            <x14:dxf>
              <fill>
                <patternFill>
                  <bgColor rgb="FFFF0000"/>
                </patternFill>
              </fill>
            </x14:dxf>
          </x14:cfRule>
          <x14:cfRule type="containsText" priority="966" operator="containsText" id="{E18EFFA9-2540-4DF3-AD3E-9E159B6E08DC}">
            <xm:f>NOT(ISERROR(SEARCH($M$70,AB26)))</xm:f>
            <xm:f>$M$70</xm:f>
            <x14:dxf>
              <fill>
                <patternFill>
                  <bgColor rgb="FFFFC000"/>
                </patternFill>
              </fill>
            </x14:dxf>
          </x14:cfRule>
          <x14:cfRule type="containsText" priority="967" operator="containsText" id="{9A9C8829-997A-48A6-A891-19D18163F377}">
            <xm:f>NOT(ISERROR(SEARCH($M$69,AB26)))</xm:f>
            <xm:f>$M$69</xm:f>
            <x14:dxf>
              <fill>
                <patternFill>
                  <bgColor rgb="FFFFFF00"/>
                </patternFill>
              </fill>
            </x14:dxf>
          </x14:cfRule>
          <x14:cfRule type="containsText" priority="968" operator="containsText" id="{FABEAA4E-89EE-40B3-AA43-6B8C76B5A136}">
            <xm:f>NOT(ISERROR(SEARCH($M$68,AB26)))</xm:f>
            <xm:f>$M$68</xm:f>
            <x14:dxf>
              <fill>
                <patternFill>
                  <bgColor rgb="FF92D050"/>
                </patternFill>
              </fill>
            </x14:dxf>
          </x14:cfRule>
          <xm:sqref>AB26</xm:sqref>
        </x14:conditionalFormatting>
        <x14:conditionalFormatting xmlns:xm="http://schemas.microsoft.com/office/excel/2006/main">
          <x14:cfRule type="containsText" priority="961" operator="containsText" id="{96ACA4B2-FCD2-49F8-881C-990D648F515E}">
            <xm:f>NOT(ISERROR(SEARCH($M$71,AB27)))</xm:f>
            <xm:f>$M$71</xm:f>
            <x14:dxf>
              <fill>
                <patternFill>
                  <bgColor rgb="FFFF0000"/>
                </patternFill>
              </fill>
            </x14:dxf>
          </x14:cfRule>
          <x14:cfRule type="containsText" priority="962" operator="containsText" id="{EEDB98F0-C47C-492E-9CAA-976ADCD11C8F}">
            <xm:f>NOT(ISERROR(SEARCH($M$70,AB27)))</xm:f>
            <xm:f>$M$70</xm:f>
            <x14:dxf>
              <fill>
                <patternFill>
                  <bgColor rgb="FFFFC000"/>
                </patternFill>
              </fill>
            </x14:dxf>
          </x14:cfRule>
          <x14:cfRule type="containsText" priority="963" operator="containsText" id="{BBDB9F50-BE01-42BA-925D-48820E271BEE}">
            <xm:f>NOT(ISERROR(SEARCH($M$69,AB27)))</xm:f>
            <xm:f>$M$69</xm:f>
            <x14:dxf>
              <fill>
                <patternFill>
                  <bgColor rgb="FFFFFF00"/>
                </patternFill>
              </fill>
            </x14:dxf>
          </x14:cfRule>
          <x14:cfRule type="containsText" priority="964" operator="containsText" id="{705B1B47-79B9-4CC5-A35D-531572AFF482}">
            <xm:f>NOT(ISERROR(SEARCH($M$68,AB27)))</xm:f>
            <xm:f>$M$68</xm:f>
            <x14:dxf>
              <fill>
                <patternFill>
                  <bgColor rgb="FF92D050"/>
                </patternFill>
              </fill>
            </x14:dxf>
          </x14:cfRule>
          <xm:sqref>AB27</xm:sqref>
        </x14:conditionalFormatting>
        <x14:conditionalFormatting xmlns:xm="http://schemas.microsoft.com/office/excel/2006/main">
          <x14:cfRule type="containsText" priority="957" operator="containsText" id="{E8D25F32-2CBE-4525-BBAB-3DC9FB0CF3CB}">
            <xm:f>NOT(ISERROR(SEARCH($M$71,AB28)))</xm:f>
            <xm:f>$M$71</xm:f>
            <x14:dxf>
              <fill>
                <patternFill>
                  <bgColor rgb="FFFF0000"/>
                </patternFill>
              </fill>
            </x14:dxf>
          </x14:cfRule>
          <x14:cfRule type="containsText" priority="958" operator="containsText" id="{F4BD333C-BEAA-4DCC-BB20-149576223ECC}">
            <xm:f>NOT(ISERROR(SEARCH($M$70,AB28)))</xm:f>
            <xm:f>$M$70</xm:f>
            <x14:dxf>
              <fill>
                <patternFill>
                  <bgColor rgb="FFFFC000"/>
                </patternFill>
              </fill>
            </x14:dxf>
          </x14:cfRule>
          <x14:cfRule type="containsText" priority="959" operator="containsText" id="{A520BB4B-B88B-4806-8E11-CD6FCA91993D}">
            <xm:f>NOT(ISERROR(SEARCH($M$69,AB28)))</xm:f>
            <xm:f>$M$69</xm:f>
            <x14:dxf>
              <fill>
                <patternFill>
                  <bgColor rgb="FFFFFF00"/>
                </patternFill>
              </fill>
            </x14:dxf>
          </x14:cfRule>
          <x14:cfRule type="containsText" priority="960" operator="containsText" id="{3A8CC15D-EAA1-4C63-8B50-DC1968903276}">
            <xm:f>NOT(ISERROR(SEARCH($M$68,AB28)))</xm:f>
            <xm:f>$M$68</xm:f>
            <x14:dxf>
              <fill>
                <patternFill>
                  <bgColor rgb="FF92D050"/>
                </patternFill>
              </fill>
            </x14:dxf>
          </x14:cfRule>
          <xm:sqref>AB28</xm:sqref>
        </x14:conditionalFormatting>
        <x14:conditionalFormatting xmlns:xm="http://schemas.microsoft.com/office/excel/2006/main">
          <x14:cfRule type="containsText" priority="949" operator="containsText" id="{274A6980-F33A-4CEA-9C3E-8C3517F4442D}">
            <xm:f>NOT(ISERROR(SEARCH($I$68,X29)))</xm:f>
            <xm:f>$I$68</xm:f>
            <x14:dxf>
              <fill>
                <patternFill>
                  <fgColor rgb="FF92D050"/>
                  <bgColor rgb="FF92D050"/>
                </patternFill>
              </fill>
            </x14:dxf>
          </x14:cfRule>
          <x14:cfRule type="containsText" priority="950" operator="containsText" id="{94628EE8-FFBD-4BFB-89FE-74D7C99D532C}">
            <xm:f>NOT(ISERROR(SEARCH($I$69,X29)))</xm:f>
            <xm:f>$I$69</xm:f>
            <x14:dxf>
              <fill>
                <patternFill>
                  <bgColor rgb="FF00B050"/>
                </patternFill>
              </fill>
            </x14:dxf>
          </x14:cfRule>
          <x14:cfRule type="containsText" priority="951" operator="containsText" id="{6E8D9E5A-2E50-434D-B0BA-86E7EB4D9841}">
            <xm:f>NOT(ISERROR(SEARCH($I$72,X29)))</xm:f>
            <xm:f>$I$72</xm:f>
            <x14:dxf>
              <fill>
                <patternFill>
                  <bgColor rgb="FFFF0000"/>
                </patternFill>
              </fill>
            </x14:dxf>
          </x14:cfRule>
          <x14:cfRule type="containsText" priority="952" operator="containsText" id="{7FC9F5D8-B66D-44FB-AFA1-1CFCBA7669E3}">
            <xm:f>NOT(ISERROR(SEARCH($I$71,X29)))</xm:f>
            <xm:f>$I$71</xm:f>
            <x14:dxf>
              <fill>
                <patternFill>
                  <fgColor rgb="FFFFC000"/>
                  <bgColor rgb="FFFFC000"/>
                </patternFill>
              </fill>
            </x14:dxf>
          </x14:cfRule>
          <x14:cfRule type="containsText" priority="953" operator="containsText" id="{CE3E2A54-07E9-4202-81AB-7C6495133B90}">
            <xm:f>NOT(ISERROR(SEARCH($I$70,X29)))</xm:f>
            <xm:f>$I$70</xm:f>
            <x14:dxf>
              <fill>
                <patternFill>
                  <fgColor rgb="FFFFFF00"/>
                  <bgColor rgb="FFFFFF00"/>
                </patternFill>
              </fill>
            </x14:dxf>
          </x14:cfRule>
          <x14:cfRule type="containsText" priority="954" operator="containsText" id="{65CBC640-41FC-4FC2-B29E-A0291B532274}">
            <xm:f>NOT(ISERROR(SEARCH($I$69,X29)))</xm:f>
            <xm:f>$I$69</xm:f>
            <x14:dxf>
              <fill>
                <patternFill>
                  <bgColor theme="0" tint="-0.14996795556505021"/>
                </patternFill>
              </fill>
            </x14:dxf>
          </x14:cfRule>
          <x14:cfRule type="cellIs" priority="955" operator="equal" id="{827143A8-BAB9-434D-874F-1C8522432FD4}">
            <xm:f>'Tabla probabiidad'!$B$5</xm:f>
            <x14:dxf>
              <fill>
                <patternFill>
                  <fgColor theme="6"/>
                </patternFill>
              </fill>
            </x14:dxf>
          </x14:cfRule>
          <x14:cfRule type="cellIs" priority="956" operator="equal" id="{FD42C5F7-12C7-4A42-8B42-1A95E6D6F942}">
            <xm:f>'Tabla probabiidad'!$B$5</xm:f>
            <x14:dxf>
              <fill>
                <patternFill>
                  <fgColor rgb="FF92D050"/>
                  <bgColor theme="6" tint="0.59996337778862885"/>
                </patternFill>
              </fill>
            </x14:dxf>
          </x14:cfRule>
          <xm:sqref>X29</xm:sqref>
        </x14:conditionalFormatting>
        <x14:conditionalFormatting xmlns:xm="http://schemas.microsoft.com/office/excel/2006/main">
          <x14:cfRule type="containsText" priority="944" operator="containsText" id="{9B31B680-F9A5-491A-82FC-0CDFD2708998}">
            <xm:f>NOT(ISERROR(SEARCH($K$72,Z29)))</xm:f>
            <xm:f>$K$72</xm:f>
            <x14:dxf>
              <fill>
                <patternFill>
                  <bgColor rgb="FFFF0000"/>
                </patternFill>
              </fill>
            </x14:dxf>
          </x14:cfRule>
          <x14:cfRule type="containsText" priority="945" operator="containsText" id="{CE61090A-258B-4324-852A-5F4981C29F8E}">
            <xm:f>NOT(ISERROR(SEARCH($K$71,Z29)))</xm:f>
            <xm:f>$K$71</xm:f>
            <x14:dxf>
              <fill>
                <patternFill>
                  <bgColor rgb="FFFFC000"/>
                </patternFill>
              </fill>
            </x14:dxf>
          </x14:cfRule>
          <x14:cfRule type="containsText" priority="946" operator="containsText" id="{18A0E16F-610C-4E88-A311-0FE419CE3123}">
            <xm:f>NOT(ISERROR(SEARCH($K$70,Z29)))</xm:f>
            <xm:f>$K$70</xm:f>
            <x14:dxf>
              <fill>
                <patternFill>
                  <bgColor rgb="FFFFFF00"/>
                </patternFill>
              </fill>
            </x14:dxf>
          </x14:cfRule>
          <x14:cfRule type="containsText" priority="947" operator="containsText" id="{5AB14F59-064B-47A7-8E98-C51E1B4CDD9C}">
            <xm:f>NOT(ISERROR(SEARCH($K$69,Z29)))</xm:f>
            <xm:f>$K$69</xm:f>
            <x14:dxf>
              <fill>
                <patternFill>
                  <bgColor rgb="FF00B050"/>
                </patternFill>
              </fill>
            </x14:dxf>
          </x14:cfRule>
          <x14:cfRule type="containsText" priority="948" operator="containsText" id="{9A1FA214-D9A8-46E2-B07A-71C17E8398B7}">
            <xm:f>NOT(ISERROR(SEARCH($K$68,Z29)))</xm:f>
            <xm:f>$K$68</xm:f>
            <x14:dxf>
              <fill>
                <patternFill>
                  <bgColor rgb="FF92D050"/>
                </patternFill>
              </fill>
            </x14:dxf>
          </x14:cfRule>
          <xm:sqref>Z29</xm:sqref>
        </x14:conditionalFormatting>
        <x14:conditionalFormatting xmlns:xm="http://schemas.microsoft.com/office/excel/2006/main">
          <x14:cfRule type="containsText" priority="940" operator="containsText" id="{83E34104-6E95-49FB-B82C-9845B99F0FBD}">
            <xm:f>NOT(ISERROR(SEARCH($M$71,AB29)))</xm:f>
            <xm:f>$M$71</xm:f>
            <x14:dxf>
              <fill>
                <patternFill>
                  <bgColor rgb="FFFF0000"/>
                </patternFill>
              </fill>
            </x14:dxf>
          </x14:cfRule>
          <x14:cfRule type="containsText" priority="941" operator="containsText" id="{7A27D1EA-9B39-4AA7-9E16-D532658AAA12}">
            <xm:f>NOT(ISERROR(SEARCH($M$70,AB29)))</xm:f>
            <xm:f>$M$70</xm:f>
            <x14:dxf>
              <fill>
                <patternFill>
                  <bgColor rgb="FFFFC000"/>
                </patternFill>
              </fill>
            </x14:dxf>
          </x14:cfRule>
          <x14:cfRule type="containsText" priority="942" operator="containsText" id="{3FDCF9B2-A2BE-4B1C-8ECC-8E4CE0B56D13}">
            <xm:f>NOT(ISERROR(SEARCH($M$69,AB29)))</xm:f>
            <xm:f>$M$69</xm:f>
            <x14:dxf>
              <fill>
                <patternFill>
                  <bgColor rgb="FFFFFF00"/>
                </patternFill>
              </fill>
            </x14:dxf>
          </x14:cfRule>
          <x14:cfRule type="containsText" priority="943" operator="containsText" id="{C67D6627-EAE5-4B02-8918-0BF010059B9A}">
            <xm:f>NOT(ISERROR(SEARCH($M$68,AB29)))</xm:f>
            <xm:f>$M$68</xm:f>
            <x14:dxf>
              <fill>
                <patternFill>
                  <bgColor rgb="FF92D050"/>
                </patternFill>
              </fill>
            </x14:dxf>
          </x14:cfRule>
          <xm:sqref>AB29</xm:sqref>
        </x14:conditionalFormatting>
        <x14:conditionalFormatting xmlns:xm="http://schemas.microsoft.com/office/excel/2006/main">
          <x14:cfRule type="containsText" priority="935" operator="containsText" id="{EA4FED94-6F4D-4AE7-8BE6-83FF771623F9}">
            <xm:f>NOT(ISERROR(SEARCH($K$72,Z30)))</xm:f>
            <xm:f>$K$72</xm:f>
            <x14:dxf>
              <fill>
                <patternFill>
                  <bgColor rgb="FFFF0000"/>
                </patternFill>
              </fill>
            </x14:dxf>
          </x14:cfRule>
          <x14:cfRule type="containsText" priority="936" operator="containsText" id="{38629357-B233-411B-B3B0-078D2FD59212}">
            <xm:f>NOT(ISERROR(SEARCH($K$71,Z30)))</xm:f>
            <xm:f>$K$71</xm:f>
            <x14:dxf>
              <fill>
                <patternFill>
                  <bgColor rgb="FFFFC000"/>
                </patternFill>
              </fill>
            </x14:dxf>
          </x14:cfRule>
          <x14:cfRule type="containsText" priority="937" operator="containsText" id="{DAB79BC6-6C2F-4505-97AA-D0051A2F0235}">
            <xm:f>NOT(ISERROR(SEARCH($K$70,Z30)))</xm:f>
            <xm:f>$K$70</xm:f>
            <x14:dxf>
              <fill>
                <patternFill>
                  <bgColor rgb="FFFFFF00"/>
                </patternFill>
              </fill>
            </x14:dxf>
          </x14:cfRule>
          <x14:cfRule type="containsText" priority="938" operator="containsText" id="{7E39D5CE-8590-4C07-B02B-A45D9E0DA891}">
            <xm:f>NOT(ISERROR(SEARCH($K$69,Z30)))</xm:f>
            <xm:f>$K$69</xm:f>
            <x14:dxf>
              <fill>
                <patternFill>
                  <bgColor rgb="FF00B050"/>
                </patternFill>
              </fill>
            </x14:dxf>
          </x14:cfRule>
          <x14:cfRule type="containsText" priority="939" operator="containsText" id="{1FF6D2C2-4968-420A-A8A6-E1A8A5DD4D85}">
            <xm:f>NOT(ISERROR(SEARCH($K$68,Z30)))</xm:f>
            <xm:f>$K$68</xm:f>
            <x14:dxf>
              <fill>
                <patternFill>
                  <bgColor rgb="FF92D050"/>
                </patternFill>
              </fill>
            </x14:dxf>
          </x14:cfRule>
          <xm:sqref>Z30:Z31</xm:sqref>
        </x14:conditionalFormatting>
        <x14:conditionalFormatting xmlns:xm="http://schemas.microsoft.com/office/excel/2006/main">
          <x14:cfRule type="containsText" priority="931" operator="containsText" id="{C25454C8-C3C7-4E2A-9B6F-CC85AD533888}">
            <xm:f>NOT(ISERROR(SEARCH($M$71,AB30)))</xm:f>
            <xm:f>$M$71</xm:f>
            <x14:dxf>
              <fill>
                <patternFill>
                  <bgColor rgb="FFFF0000"/>
                </patternFill>
              </fill>
            </x14:dxf>
          </x14:cfRule>
          <x14:cfRule type="containsText" priority="932" operator="containsText" id="{AEC19A66-C808-480B-9DE8-8C96DF674C9F}">
            <xm:f>NOT(ISERROR(SEARCH($M$70,AB30)))</xm:f>
            <xm:f>$M$70</xm:f>
            <x14:dxf>
              <fill>
                <patternFill>
                  <bgColor rgb="FFFFC000"/>
                </patternFill>
              </fill>
            </x14:dxf>
          </x14:cfRule>
          <x14:cfRule type="containsText" priority="933" operator="containsText" id="{DBCC16BD-6FCB-4BB1-AC44-81D93F3A179E}">
            <xm:f>NOT(ISERROR(SEARCH($M$69,AB30)))</xm:f>
            <xm:f>$M$69</xm:f>
            <x14:dxf>
              <fill>
                <patternFill>
                  <bgColor rgb="FFFFFF00"/>
                </patternFill>
              </fill>
            </x14:dxf>
          </x14:cfRule>
          <x14:cfRule type="containsText" priority="934" operator="containsText" id="{DAF63FEC-93B4-4780-B3DA-E5857DDC09BE}">
            <xm:f>NOT(ISERROR(SEARCH($M$68,AB30)))</xm:f>
            <xm:f>$M$68</xm:f>
            <x14:dxf>
              <fill>
                <patternFill>
                  <bgColor rgb="FF92D050"/>
                </patternFill>
              </fill>
            </x14:dxf>
          </x14:cfRule>
          <xm:sqref>AB30:AB31</xm:sqref>
        </x14:conditionalFormatting>
        <x14:conditionalFormatting xmlns:xm="http://schemas.microsoft.com/office/excel/2006/main">
          <x14:cfRule type="containsText" priority="926" operator="containsText" id="{B2B89EB0-3495-4C57-A878-6F7C56A83380}">
            <xm:f>NOT(ISERROR(SEARCH($K$72,Z32)))</xm:f>
            <xm:f>$K$72</xm:f>
            <x14:dxf>
              <fill>
                <patternFill>
                  <bgColor rgb="FFFF0000"/>
                </patternFill>
              </fill>
            </x14:dxf>
          </x14:cfRule>
          <x14:cfRule type="containsText" priority="927" operator="containsText" id="{B5E667D2-3872-47BD-AA97-47AB540647DE}">
            <xm:f>NOT(ISERROR(SEARCH($K$71,Z32)))</xm:f>
            <xm:f>$K$71</xm:f>
            <x14:dxf>
              <fill>
                <patternFill>
                  <bgColor rgb="FFFFC000"/>
                </patternFill>
              </fill>
            </x14:dxf>
          </x14:cfRule>
          <x14:cfRule type="containsText" priority="928" operator="containsText" id="{E240A07C-81E3-4F1F-80FD-330E8519516F}">
            <xm:f>NOT(ISERROR(SEARCH($K$70,Z32)))</xm:f>
            <xm:f>$K$70</xm:f>
            <x14:dxf>
              <fill>
                <patternFill>
                  <bgColor rgb="FFFFFF00"/>
                </patternFill>
              </fill>
            </x14:dxf>
          </x14:cfRule>
          <x14:cfRule type="containsText" priority="929" operator="containsText" id="{404332AD-7DCD-413A-81AB-B79CED1C8652}">
            <xm:f>NOT(ISERROR(SEARCH($K$69,Z32)))</xm:f>
            <xm:f>$K$69</xm:f>
            <x14:dxf>
              <fill>
                <patternFill>
                  <bgColor rgb="FF00B050"/>
                </patternFill>
              </fill>
            </x14:dxf>
          </x14:cfRule>
          <x14:cfRule type="containsText" priority="930" operator="containsText" id="{C431CE97-1FB6-4D1D-A282-9C9EA2482D8D}">
            <xm:f>NOT(ISERROR(SEARCH($K$68,Z32)))</xm:f>
            <xm:f>$K$68</xm:f>
            <x14:dxf>
              <fill>
                <patternFill>
                  <bgColor rgb="FF92D050"/>
                </patternFill>
              </fill>
            </x14:dxf>
          </x14:cfRule>
          <xm:sqref>Z32</xm:sqref>
        </x14:conditionalFormatting>
        <x14:conditionalFormatting xmlns:xm="http://schemas.microsoft.com/office/excel/2006/main">
          <x14:cfRule type="containsText" priority="921" operator="containsText" id="{6434F87B-72D5-44E8-BF14-59E497E8F4E5}">
            <xm:f>NOT(ISERROR(SEARCH($K$72,Z33)))</xm:f>
            <xm:f>$K$72</xm:f>
            <x14:dxf>
              <fill>
                <patternFill>
                  <bgColor rgb="FFFF0000"/>
                </patternFill>
              </fill>
            </x14:dxf>
          </x14:cfRule>
          <x14:cfRule type="containsText" priority="922" operator="containsText" id="{A3564D55-4794-426F-AA01-3A5E239CFF9A}">
            <xm:f>NOT(ISERROR(SEARCH($K$71,Z33)))</xm:f>
            <xm:f>$K$71</xm:f>
            <x14:dxf>
              <fill>
                <patternFill>
                  <bgColor rgb="FFFFC000"/>
                </patternFill>
              </fill>
            </x14:dxf>
          </x14:cfRule>
          <x14:cfRule type="containsText" priority="923" operator="containsText" id="{B38F1B9A-2430-4CBF-B608-C4217337859F}">
            <xm:f>NOT(ISERROR(SEARCH($K$70,Z33)))</xm:f>
            <xm:f>$K$70</xm:f>
            <x14:dxf>
              <fill>
                <patternFill>
                  <bgColor rgb="FFFFFF00"/>
                </patternFill>
              </fill>
            </x14:dxf>
          </x14:cfRule>
          <x14:cfRule type="containsText" priority="924" operator="containsText" id="{34B296E0-5DF4-42D9-86A9-490DDF0C853D}">
            <xm:f>NOT(ISERROR(SEARCH($K$69,Z33)))</xm:f>
            <xm:f>$K$69</xm:f>
            <x14:dxf>
              <fill>
                <patternFill>
                  <bgColor rgb="FF00B050"/>
                </patternFill>
              </fill>
            </x14:dxf>
          </x14:cfRule>
          <x14:cfRule type="containsText" priority="925" operator="containsText" id="{0AA7F469-C951-49B1-BC0B-C975CA27575F}">
            <xm:f>NOT(ISERROR(SEARCH($K$68,Z33)))</xm:f>
            <xm:f>$K$68</xm:f>
            <x14:dxf>
              <fill>
                <patternFill>
                  <bgColor rgb="FF92D050"/>
                </patternFill>
              </fill>
            </x14:dxf>
          </x14:cfRule>
          <xm:sqref>Z33</xm:sqref>
        </x14:conditionalFormatting>
        <x14:conditionalFormatting xmlns:xm="http://schemas.microsoft.com/office/excel/2006/main">
          <x14:cfRule type="containsText" priority="916" operator="containsText" id="{33B4FFE4-9006-4685-A93B-AF5B7A884F99}">
            <xm:f>NOT(ISERROR(SEARCH($K$72,Z34)))</xm:f>
            <xm:f>$K$72</xm:f>
            <x14:dxf>
              <fill>
                <patternFill>
                  <bgColor rgb="FFFF0000"/>
                </patternFill>
              </fill>
            </x14:dxf>
          </x14:cfRule>
          <x14:cfRule type="containsText" priority="917" operator="containsText" id="{2BB3D3E5-DACE-48B1-8D75-848C3B8082FF}">
            <xm:f>NOT(ISERROR(SEARCH($K$71,Z34)))</xm:f>
            <xm:f>$K$71</xm:f>
            <x14:dxf>
              <fill>
                <patternFill>
                  <bgColor rgb="FFFFC000"/>
                </patternFill>
              </fill>
            </x14:dxf>
          </x14:cfRule>
          <x14:cfRule type="containsText" priority="918" operator="containsText" id="{981568D8-7664-4BEA-83BC-729EBCFB2710}">
            <xm:f>NOT(ISERROR(SEARCH($K$70,Z34)))</xm:f>
            <xm:f>$K$70</xm:f>
            <x14:dxf>
              <fill>
                <patternFill>
                  <bgColor rgb="FFFFFF00"/>
                </patternFill>
              </fill>
            </x14:dxf>
          </x14:cfRule>
          <x14:cfRule type="containsText" priority="919" operator="containsText" id="{5E7409DB-F011-4C3A-A26B-01684B5BDAEF}">
            <xm:f>NOT(ISERROR(SEARCH($K$69,Z34)))</xm:f>
            <xm:f>$K$69</xm:f>
            <x14:dxf>
              <fill>
                <patternFill>
                  <bgColor rgb="FF00B050"/>
                </patternFill>
              </fill>
            </x14:dxf>
          </x14:cfRule>
          <x14:cfRule type="containsText" priority="920" operator="containsText" id="{69D6B6D0-9173-4239-9353-589913578757}">
            <xm:f>NOT(ISERROR(SEARCH($K$68,Z34)))</xm:f>
            <xm:f>$K$68</xm:f>
            <x14:dxf>
              <fill>
                <patternFill>
                  <bgColor rgb="FF92D050"/>
                </patternFill>
              </fill>
            </x14:dxf>
          </x14:cfRule>
          <xm:sqref>Z34:Z35</xm:sqref>
        </x14:conditionalFormatting>
        <x14:conditionalFormatting xmlns:xm="http://schemas.microsoft.com/office/excel/2006/main">
          <x14:cfRule type="containsText" priority="912" operator="containsText" id="{44BB1786-C13E-4783-915D-6C0D873604BF}">
            <xm:f>NOT(ISERROR(SEARCH($M$71,AB32)))</xm:f>
            <xm:f>$M$71</xm:f>
            <x14:dxf>
              <fill>
                <patternFill>
                  <bgColor rgb="FFFF0000"/>
                </patternFill>
              </fill>
            </x14:dxf>
          </x14:cfRule>
          <x14:cfRule type="containsText" priority="913" operator="containsText" id="{708566FD-22DA-41C7-9468-D5F55F72C77B}">
            <xm:f>NOT(ISERROR(SEARCH($M$70,AB32)))</xm:f>
            <xm:f>$M$70</xm:f>
            <x14:dxf>
              <fill>
                <patternFill>
                  <bgColor rgb="FFFFC000"/>
                </patternFill>
              </fill>
            </x14:dxf>
          </x14:cfRule>
          <x14:cfRule type="containsText" priority="914" operator="containsText" id="{ADA2BD67-4B94-4928-A7CD-9679D6F53016}">
            <xm:f>NOT(ISERROR(SEARCH($M$69,AB32)))</xm:f>
            <xm:f>$M$69</xm:f>
            <x14:dxf>
              <fill>
                <patternFill>
                  <bgColor rgb="FFFFFF00"/>
                </patternFill>
              </fill>
            </x14:dxf>
          </x14:cfRule>
          <x14:cfRule type="containsText" priority="915" operator="containsText" id="{B8B6B3ED-7DC2-4523-AC59-80FDB403EAED}">
            <xm:f>NOT(ISERROR(SEARCH($M$68,AB32)))</xm:f>
            <xm:f>$M$68</xm:f>
            <x14:dxf>
              <fill>
                <patternFill>
                  <bgColor rgb="FF92D050"/>
                </patternFill>
              </fill>
            </x14:dxf>
          </x14:cfRule>
          <xm:sqref>AB32</xm:sqref>
        </x14:conditionalFormatting>
        <x14:conditionalFormatting xmlns:xm="http://schemas.microsoft.com/office/excel/2006/main">
          <x14:cfRule type="containsText" priority="908" operator="containsText" id="{22E95141-E1A6-44A0-A5D0-21AEC7AB8FC7}">
            <xm:f>NOT(ISERROR(SEARCH($M$71,AB34)))</xm:f>
            <xm:f>$M$71</xm:f>
            <x14:dxf>
              <fill>
                <patternFill>
                  <bgColor rgb="FFFF0000"/>
                </patternFill>
              </fill>
            </x14:dxf>
          </x14:cfRule>
          <x14:cfRule type="containsText" priority="909" operator="containsText" id="{3792F2F0-A2AC-48BF-83E1-87D7ECA96CD7}">
            <xm:f>NOT(ISERROR(SEARCH($M$70,AB34)))</xm:f>
            <xm:f>$M$70</xm:f>
            <x14:dxf>
              <fill>
                <patternFill>
                  <bgColor rgb="FFFFC000"/>
                </patternFill>
              </fill>
            </x14:dxf>
          </x14:cfRule>
          <x14:cfRule type="containsText" priority="910" operator="containsText" id="{976405E4-6CBC-4749-AB44-7E150701869A}">
            <xm:f>NOT(ISERROR(SEARCH($M$69,AB34)))</xm:f>
            <xm:f>$M$69</xm:f>
            <x14:dxf>
              <fill>
                <patternFill>
                  <bgColor rgb="FFFFFF00"/>
                </patternFill>
              </fill>
            </x14:dxf>
          </x14:cfRule>
          <x14:cfRule type="containsText" priority="911" operator="containsText" id="{B6D8F960-28F5-4CF0-B1A8-F0DD3C76D404}">
            <xm:f>NOT(ISERROR(SEARCH($M$68,AB34)))</xm:f>
            <xm:f>$M$68</xm:f>
            <x14:dxf>
              <fill>
                <patternFill>
                  <bgColor rgb="FF92D050"/>
                </patternFill>
              </fill>
            </x14:dxf>
          </x14:cfRule>
          <xm:sqref>AB34</xm:sqref>
        </x14:conditionalFormatting>
        <x14:conditionalFormatting xmlns:xm="http://schemas.microsoft.com/office/excel/2006/main">
          <x14:cfRule type="containsText" priority="904" operator="containsText" id="{44E0BEAF-8E74-4022-A5A2-E13B62E77383}">
            <xm:f>NOT(ISERROR(SEARCH($M$71,AB33)))</xm:f>
            <xm:f>$M$71</xm:f>
            <x14:dxf>
              <fill>
                <patternFill>
                  <bgColor rgb="FFFF0000"/>
                </patternFill>
              </fill>
            </x14:dxf>
          </x14:cfRule>
          <x14:cfRule type="containsText" priority="905" operator="containsText" id="{DA9EC701-9D32-429D-A1CF-666F1372BEC5}">
            <xm:f>NOT(ISERROR(SEARCH($M$70,AB33)))</xm:f>
            <xm:f>$M$70</xm:f>
            <x14:dxf>
              <fill>
                <patternFill>
                  <bgColor rgb="FFFFC000"/>
                </patternFill>
              </fill>
            </x14:dxf>
          </x14:cfRule>
          <x14:cfRule type="containsText" priority="906" operator="containsText" id="{2EF3C769-2740-48F6-804F-E47BDB867247}">
            <xm:f>NOT(ISERROR(SEARCH($M$69,AB33)))</xm:f>
            <xm:f>$M$69</xm:f>
            <x14:dxf>
              <fill>
                <patternFill>
                  <bgColor rgb="FFFFFF00"/>
                </patternFill>
              </fill>
            </x14:dxf>
          </x14:cfRule>
          <x14:cfRule type="containsText" priority="907" operator="containsText" id="{532A6BF7-10A9-4DD9-8170-F7E44690BB00}">
            <xm:f>NOT(ISERROR(SEARCH($M$68,AB33)))</xm:f>
            <xm:f>$M$68</xm:f>
            <x14:dxf>
              <fill>
                <patternFill>
                  <bgColor rgb="FF92D050"/>
                </patternFill>
              </fill>
            </x14:dxf>
          </x14:cfRule>
          <xm:sqref>AB33</xm:sqref>
        </x14:conditionalFormatting>
        <x14:conditionalFormatting xmlns:xm="http://schemas.microsoft.com/office/excel/2006/main">
          <x14:cfRule type="containsText" priority="900" operator="containsText" id="{D3A116BA-7B27-4A53-AC99-3B7E442225CD}">
            <xm:f>NOT(ISERROR(SEARCH($M$71,AB35)))</xm:f>
            <xm:f>$M$71</xm:f>
            <x14:dxf>
              <fill>
                <patternFill>
                  <bgColor rgb="FFFF0000"/>
                </patternFill>
              </fill>
            </x14:dxf>
          </x14:cfRule>
          <x14:cfRule type="containsText" priority="901" operator="containsText" id="{66207A21-EB2E-4340-ADC9-427BED0F73BC}">
            <xm:f>NOT(ISERROR(SEARCH($M$70,AB35)))</xm:f>
            <xm:f>$M$70</xm:f>
            <x14:dxf>
              <fill>
                <patternFill>
                  <bgColor rgb="FFFFC000"/>
                </patternFill>
              </fill>
            </x14:dxf>
          </x14:cfRule>
          <x14:cfRule type="containsText" priority="902" operator="containsText" id="{8AF6E89A-20F2-4C0B-8476-50964168855C}">
            <xm:f>NOT(ISERROR(SEARCH($M$69,AB35)))</xm:f>
            <xm:f>$M$69</xm:f>
            <x14:dxf>
              <fill>
                <patternFill>
                  <bgColor rgb="FFFFFF00"/>
                </patternFill>
              </fill>
            </x14:dxf>
          </x14:cfRule>
          <x14:cfRule type="containsText" priority="903" operator="containsText" id="{E64BFA86-3181-453E-9429-C8BD91478F27}">
            <xm:f>NOT(ISERROR(SEARCH($M$68,AB35)))</xm:f>
            <xm:f>$M$68</xm:f>
            <x14:dxf>
              <fill>
                <patternFill>
                  <bgColor rgb="FF92D050"/>
                </patternFill>
              </fill>
            </x14:dxf>
          </x14:cfRule>
          <xm:sqref>AB35</xm:sqref>
        </x14:conditionalFormatting>
        <x14:conditionalFormatting xmlns:xm="http://schemas.microsoft.com/office/excel/2006/main">
          <x14:cfRule type="containsText" priority="895" operator="containsText" id="{D0B01402-5156-4F77-A855-99D1494C1539}">
            <xm:f>NOT(ISERROR(SEARCH($K$72,Z36)))</xm:f>
            <xm:f>$K$72</xm:f>
            <x14:dxf>
              <fill>
                <patternFill>
                  <bgColor rgb="FFFF0000"/>
                </patternFill>
              </fill>
            </x14:dxf>
          </x14:cfRule>
          <x14:cfRule type="containsText" priority="896" operator="containsText" id="{30AB5C8B-03E4-4AF7-ABB0-192A0F57AD7E}">
            <xm:f>NOT(ISERROR(SEARCH($K$71,Z36)))</xm:f>
            <xm:f>$K$71</xm:f>
            <x14:dxf>
              <fill>
                <patternFill>
                  <bgColor rgb="FFFFC000"/>
                </patternFill>
              </fill>
            </x14:dxf>
          </x14:cfRule>
          <x14:cfRule type="containsText" priority="897" operator="containsText" id="{835FA8E1-A712-42F2-A428-B64B422D6A89}">
            <xm:f>NOT(ISERROR(SEARCH($K$70,Z36)))</xm:f>
            <xm:f>$K$70</xm:f>
            <x14:dxf>
              <fill>
                <patternFill>
                  <bgColor rgb="FFFFFF00"/>
                </patternFill>
              </fill>
            </x14:dxf>
          </x14:cfRule>
          <x14:cfRule type="containsText" priority="898" operator="containsText" id="{2529E98B-BACE-4C48-AE4C-BEEEB0EEBE0C}">
            <xm:f>NOT(ISERROR(SEARCH($K$69,Z36)))</xm:f>
            <xm:f>$K$69</xm:f>
            <x14:dxf>
              <fill>
                <patternFill>
                  <bgColor rgb="FF00B050"/>
                </patternFill>
              </fill>
            </x14:dxf>
          </x14:cfRule>
          <x14:cfRule type="containsText" priority="899" operator="containsText" id="{1C3CC429-0768-424D-8FB8-D1F271C8B6D9}">
            <xm:f>NOT(ISERROR(SEARCH($K$68,Z36)))</xm:f>
            <xm:f>$K$68</xm:f>
            <x14:dxf>
              <fill>
                <patternFill>
                  <bgColor rgb="FF92D050"/>
                </patternFill>
              </fill>
            </x14:dxf>
          </x14:cfRule>
          <xm:sqref>Z36</xm:sqref>
        </x14:conditionalFormatting>
        <x14:conditionalFormatting xmlns:xm="http://schemas.microsoft.com/office/excel/2006/main">
          <x14:cfRule type="containsText" priority="890" operator="containsText" id="{C53D5C41-1CC0-4D01-AD54-8841DDCBD4C5}">
            <xm:f>NOT(ISERROR(SEARCH($K$72,Z37)))</xm:f>
            <xm:f>$K$72</xm:f>
            <x14:dxf>
              <fill>
                <patternFill>
                  <bgColor rgb="FFFF0000"/>
                </patternFill>
              </fill>
            </x14:dxf>
          </x14:cfRule>
          <x14:cfRule type="containsText" priority="891" operator="containsText" id="{08B7DC36-EB34-4B76-B9CF-07564A98E641}">
            <xm:f>NOT(ISERROR(SEARCH($K$71,Z37)))</xm:f>
            <xm:f>$K$71</xm:f>
            <x14:dxf>
              <fill>
                <patternFill>
                  <bgColor rgb="FFFFC000"/>
                </patternFill>
              </fill>
            </x14:dxf>
          </x14:cfRule>
          <x14:cfRule type="containsText" priority="892" operator="containsText" id="{3BF80735-E53D-497D-A4D1-79BE9A466B8E}">
            <xm:f>NOT(ISERROR(SEARCH($K$70,Z37)))</xm:f>
            <xm:f>$K$70</xm:f>
            <x14:dxf>
              <fill>
                <patternFill>
                  <bgColor rgb="FFFFFF00"/>
                </patternFill>
              </fill>
            </x14:dxf>
          </x14:cfRule>
          <x14:cfRule type="containsText" priority="893" operator="containsText" id="{67EA08EA-A79E-4E71-ABA4-EBB498F8DA70}">
            <xm:f>NOT(ISERROR(SEARCH($K$69,Z37)))</xm:f>
            <xm:f>$K$69</xm:f>
            <x14:dxf>
              <fill>
                <patternFill>
                  <bgColor rgb="FF00B050"/>
                </patternFill>
              </fill>
            </x14:dxf>
          </x14:cfRule>
          <x14:cfRule type="containsText" priority="894" operator="containsText" id="{BD34EB61-8D8C-4290-A50A-F97DB29EBAB8}">
            <xm:f>NOT(ISERROR(SEARCH($K$68,Z37)))</xm:f>
            <xm:f>$K$68</xm:f>
            <x14:dxf>
              <fill>
                <patternFill>
                  <bgColor rgb="FF92D050"/>
                </patternFill>
              </fill>
            </x14:dxf>
          </x14:cfRule>
          <xm:sqref>Z37</xm:sqref>
        </x14:conditionalFormatting>
        <x14:conditionalFormatting xmlns:xm="http://schemas.microsoft.com/office/excel/2006/main">
          <x14:cfRule type="containsText" priority="886" operator="containsText" id="{06A395DE-70D1-4C07-B20D-D073DF46CB0E}">
            <xm:f>NOT(ISERROR(SEARCH($M$71,AB37)))</xm:f>
            <xm:f>$M$71</xm:f>
            <x14:dxf>
              <fill>
                <patternFill>
                  <bgColor rgb="FFFF0000"/>
                </patternFill>
              </fill>
            </x14:dxf>
          </x14:cfRule>
          <x14:cfRule type="containsText" priority="887" operator="containsText" id="{AFE86A2A-16EE-436A-A84C-79F516B52A08}">
            <xm:f>NOT(ISERROR(SEARCH($M$70,AB37)))</xm:f>
            <xm:f>$M$70</xm:f>
            <x14:dxf>
              <fill>
                <patternFill>
                  <bgColor rgb="FFFFC000"/>
                </patternFill>
              </fill>
            </x14:dxf>
          </x14:cfRule>
          <x14:cfRule type="containsText" priority="888" operator="containsText" id="{25CEFCE7-463D-4EA6-8669-19990D1327AD}">
            <xm:f>NOT(ISERROR(SEARCH($M$69,AB37)))</xm:f>
            <xm:f>$M$69</xm:f>
            <x14:dxf>
              <fill>
                <patternFill>
                  <bgColor rgb="FFFFFF00"/>
                </patternFill>
              </fill>
            </x14:dxf>
          </x14:cfRule>
          <x14:cfRule type="containsText" priority="889" operator="containsText" id="{A1AE7FDA-2D88-472C-A821-6F436E4AD649}">
            <xm:f>NOT(ISERROR(SEARCH($M$68,AB37)))</xm:f>
            <xm:f>$M$68</xm:f>
            <x14:dxf>
              <fill>
                <patternFill>
                  <bgColor rgb="FF92D050"/>
                </patternFill>
              </fill>
            </x14:dxf>
          </x14:cfRule>
          <xm:sqref>AB37</xm:sqref>
        </x14:conditionalFormatting>
        <x14:conditionalFormatting xmlns:xm="http://schemas.microsoft.com/office/excel/2006/main">
          <x14:cfRule type="containsText" priority="882" operator="containsText" id="{CF1701A3-FE6E-4CEE-ACA6-DA9F1A9A3691}">
            <xm:f>NOT(ISERROR(SEARCH($M$71,AB36)))</xm:f>
            <xm:f>$M$71</xm:f>
            <x14:dxf>
              <fill>
                <patternFill>
                  <bgColor rgb="FFFF0000"/>
                </patternFill>
              </fill>
            </x14:dxf>
          </x14:cfRule>
          <x14:cfRule type="containsText" priority="883" operator="containsText" id="{20424F95-EA8B-49F8-9066-AEF0646786BA}">
            <xm:f>NOT(ISERROR(SEARCH($M$70,AB36)))</xm:f>
            <xm:f>$M$70</xm:f>
            <x14:dxf>
              <fill>
                <patternFill>
                  <bgColor rgb="FFFFC000"/>
                </patternFill>
              </fill>
            </x14:dxf>
          </x14:cfRule>
          <x14:cfRule type="containsText" priority="884" operator="containsText" id="{4BF4F08C-8D3C-4B3E-8A3C-A47723F14900}">
            <xm:f>NOT(ISERROR(SEARCH($M$69,AB36)))</xm:f>
            <xm:f>$M$69</xm:f>
            <x14:dxf>
              <fill>
                <patternFill>
                  <bgColor rgb="FFFFFF00"/>
                </patternFill>
              </fill>
            </x14:dxf>
          </x14:cfRule>
          <x14:cfRule type="containsText" priority="885" operator="containsText" id="{795DE714-4E0B-418F-8336-DE2605F4F799}">
            <xm:f>NOT(ISERROR(SEARCH($M$68,AB36)))</xm:f>
            <xm:f>$M$68</xm:f>
            <x14:dxf>
              <fill>
                <patternFill>
                  <bgColor rgb="FF92D050"/>
                </patternFill>
              </fill>
            </x14:dxf>
          </x14:cfRule>
          <xm:sqref>AB36</xm:sqref>
        </x14:conditionalFormatting>
        <x14:conditionalFormatting xmlns:xm="http://schemas.microsoft.com/office/excel/2006/main">
          <x14:cfRule type="containsText" priority="869" operator="containsText" id="{265ACE9D-C0C0-4CF1-B494-2A59415E286B}">
            <xm:f>NOT(ISERROR(SEARCH($K$72,Z38)))</xm:f>
            <xm:f>$K$72</xm:f>
            <x14:dxf>
              <fill>
                <patternFill>
                  <bgColor rgb="FFFF0000"/>
                </patternFill>
              </fill>
            </x14:dxf>
          </x14:cfRule>
          <x14:cfRule type="containsText" priority="870" operator="containsText" id="{65233D3C-76C6-4813-A674-3E4AFA0BBA07}">
            <xm:f>NOT(ISERROR(SEARCH($K$71,Z38)))</xm:f>
            <xm:f>$K$71</xm:f>
            <x14:dxf>
              <fill>
                <patternFill>
                  <bgColor rgb="FFFFC000"/>
                </patternFill>
              </fill>
            </x14:dxf>
          </x14:cfRule>
          <x14:cfRule type="containsText" priority="871" operator="containsText" id="{4FFF6125-8B5B-49DD-A85C-765A3EE82C98}">
            <xm:f>NOT(ISERROR(SEARCH($K$70,Z38)))</xm:f>
            <xm:f>$K$70</xm:f>
            <x14:dxf>
              <fill>
                <patternFill>
                  <bgColor rgb="FFFFFF00"/>
                </patternFill>
              </fill>
            </x14:dxf>
          </x14:cfRule>
          <x14:cfRule type="containsText" priority="872" operator="containsText" id="{1C21FD79-8B4E-45C2-B2B7-ED4D1F140EF9}">
            <xm:f>NOT(ISERROR(SEARCH($K$69,Z38)))</xm:f>
            <xm:f>$K$69</xm:f>
            <x14:dxf>
              <fill>
                <patternFill>
                  <bgColor rgb="FF00B050"/>
                </patternFill>
              </fill>
            </x14:dxf>
          </x14:cfRule>
          <x14:cfRule type="containsText" priority="873" operator="containsText" id="{C840638C-E33A-4DFB-A3F9-76756453084F}">
            <xm:f>NOT(ISERROR(SEARCH($K$68,Z38)))</xm:f>
            <xm:f>$K$68</xm:f>
            <x14:dxf>
              <fill>
                <patternFill>
                  <bgColor rgb="FF92D050"/>
                </patternFill>
              </fill>
            </x14:dxf>
          </x14:cfRule>
          <xm:sqref>Z38</xm:sqref>
        </x14:conditionalFormatting>
        <x14:conditionalFormatting xmlns:xm="http://schemas.microsoft.com/office/excel/2006/main">
          <x14:cfRule type="containsText" priority="865" operator="containsText" id="{796CA6B8-DD12-46B0-9D3F-09B11F8E03E6}">
            <xm:f>NOT(ISERROR(SEARCH($M$71,AB38)))</xm:f>
            <xm:f>$M$71</xm:f>
            <x14:dxf>
              <fill>
                <patternFill>
                  <bgColor rgb="FFFF0000"/>
                </patternFill>
              </fill>
            </x14:dxf>
          </x14:cfRule>
          <x14:cfRule type="containsText" priority="866" operator="containsText" id="{F6B2C8C7-1A15-4319-AAA8-D02B101F3CEE}">
            <xm:f>NOT(ISERROR(SEARCH($M$70,AB38)))</xm:f>
            <xm:f>$M$70</xm:f>
            <x14:dxf>
              <fill>
                <patternFill>
                  <bgColor rgb="FFFFC000"/>
                </patternFill>
              </fill>
            </x14:dxf>
          </x14:cfRule>
          <x14:cfRule type="containsText" priority="867" operator="containsText" id="{685C41C7-4A5C-494A-B9C9-8CFF21D31A1F}">
            <xm:f>NOT(ISERROR(SEARCH($M$69,AB38)))</xm:f>
            <xm:f>$M$69</xm:f>
            <x14:dxf>
              <fill>
                <patternFill>
                  <bgColor rgb="FFFFFF00"/>
                </patternFill>
              </fill>
            </x14:dxf>
          </x14:cfRule>
          <x14:cfRule type="containsText" priority="868" operator="containsText" id="{1929D3B0-DC21-44A0-8517-DF32AA4B881D}">
            <xm:f>NOT(ISERROR(SEARCH($M$68,AB38)))</xm:f>
            <xm:f>$M$68</xm:f>
            <x14:dxf>
              <fill>
                <patternFill>
                  <bgColor rgb="FF92D050"/>
                </patternFill>
              </fill>
            </x14:dxf>
          </x14:cfRule>
          <xm:sqref>AB38</xm:sqref>
        </x14:conditionalFormatting>
        <x14:conditionalFormatting xmlns:xm="http://schemas.microsoft.com/office/excel/2006/main">
          <x14:cfRule type="containsText" priority="791" operator="containsText" id="{758D4D2A-9C76-4A49-AD28-2DEFFDF24996}">
            <xm:f>NOT(ISERROR(SEARCH($I$68,I43)))</xm:f>
            <xm:f>$I$68</xm:f>
            <x14:dxf>
              <fill>
                <patternFill>
                  <fgColor rgb="FF92D050"/>
                  <bgColor rgb="FF92D050"/>
                </patternFill>
              </fill>
            </x14:dxf>
          </x14:cfRule>
          <x14:cfRule type="containsText" priority="792" operator="containsText" id="{17BA7B4F-C0D0-450A-A4D8-614105BA0EBC}">
            <xm:f>NOT(ISERROR(SEARCH($I$69,I43)))</xm:f>
            <xm:f>$I$69</xm:f>
            <x14:dxf>
              <fill>
                <patternFill>
                  <bgColor rgb="FF00B050"/>
                </patternFill>
              </fill>
            </x14:dxf>
          </x14:cfRule>
          <x14:cfRule type="containsText" priority="793" operator="containsText" id="{6AA6AB40-A900-4740-9509-997FAE346991}">
            <xm:f>NOT(ISERROR(SEARCH($I$72,I43)))</xm:f>
            <xm:f>$I$72</xm:f>
            <x14:dxf>
              <fill>
                <patternFill>
                  <bgColor rgb="FFFF0000"/>
                </patternFill>
              </fill>
            </x14:dxf>
          </x14:cfRule>
          <x14:cfRule type="containsText" priority="794" operator="containsText" id="{DBB0AB48-7821-4212-A284-7727E088198C}">
            <xm:f>NOT(ISERROR(SEARCH($I$71,I43)))</xm:f>
            <xm:f>$I$71</xm:f>
            <x14:dxf>
              <fill>
                <patternFill>
                  <fgColor rgb="FFFFC000"/>
                  <bgColor rgb="FFFFC000"/>
                </patternFill>
              </fill>
            </x14:dxf>
          </x14:cfRule>
          <x14:cfRule type="containsText" priority="795" operator="containsText" id="{8D5AAF78-0812-43D3-9C35-D906ECB6DF60}">
            <xm:f>NOT(ISERROR(SEARCH($I$70,I43)))</xm:f>
            <xm:f>$I$70</xm:f>
            <x14:dxf>
              <fill>
                <patternFill>
                  <fgColor rgb="FFFFFF00"/>
                  <bgColor rgb="FFFFFF00"/>
                </patternFill>
              </fill>
            </x14:dxf>
          </x14:cfRule>
          <x14:cfRule type="containsText" priority="796" operator="containsText" id="{F1A54CAD-37EE-4D17-BEB6-A2F9861BDB54}">
            <xm:f>NOT(ISERROR(SEARCH($I$69,I43)))</xm:f>
            <xm:f>$I$69</xm:f>
            <x14:dxf>
              <fill>
                <patternFill>
                  <bgColor theme="0" tint="-0.14996795556505021"/>
                </patternFill>
              </fill>
            </x14:dxf>
          </x14:cfRule>
          <x14:cfRule type="cellIs" priority="797" operator="equal" id="{CE630578-BD5E-42E5-BF4A-7A7750D7381E}">
            <xm:f>'Tabla probabiidad'!$B$5</xm:f>
            <x14:dxf>
              <fill>
                <patternFill>
                  <fgColor theme="6"/>
                </patternFill>
              </fill>
            </x14:dxf>
          </x14:cfRule>
          <x14:cfRule type="cellIs" priority="798" operator="equal" id="{06A91327-7978-4ECD-A154-5212100398A9}">
            <xm:f>'Tabla probabiidad'!$B$5</xm:f>
            <x14:dxf>
              <fill>
                <patternFill>
                  <fgColor rgb="FF92D050"/>
                  <bgColor theme="6" tint="0.59996337778862885"/>
                </patternFill>
              </fill>
            </x14:dxf>
          </x14:cfRule>
          <xm:sqref>I43</xm:sqref>
        </x14:conditionalFormatting>
        <x14:conditionalFormatting xmlns:xm="http://schemas.microsoft.com/office/excel/2006/main">
          <x14:cfRule type="containsText" priority="783" operator="containsText" id="{8E99C6F0-4984-49C4-A07C-F84A4611107E}">
            <xm:f>NOT(ISERROR(SEARCH($I$68,I44)))</xm:f>
            <xm:f>$I$68</xm:f>
            <x14:dxf>
              <fill>
                <patternFill>
                  <fgColor rgb="FF92D050"/>
                  <bgColor rgb="FF92D050"/>
                </patternFill>
              </fill>
            </x14:dxf>
          </x14:cfRule>
          <x14:cfRule type="containsText" priority="784" operator="containsText" id="{F65BF492-3B18-4891-9E93-ADA2BA1BC05B}">
            <xm:f>NOT(ISERROR(SEARCH($I$69,I44)))</xm:f>
            <xm:f>$I$69</xm:f>
            <x14:dxf>
              <fill>
                <patternFill>
                  <bgColor rgb="FF00B050"/>
                </patternFill>
              </fill>
            </x14:dxf>
          </x14:cfRule>
          <x14:cfRule type="containsText" priority="785" operator="containsText" id="{94651D51-70F7-44F5-9CBE-083032B804C6}">
            <xm:f>NOT(ISERROR(SEARCH($I$72,I44)))</xm:f>
            <xm:f>$I$72</xm:f>
            <x14:dxf>
              <fill>
                <patternFill>
                  <bgColor rgb="FFFF0000"/>
                </patternFill>
              </fill>
            </x14:dxf>
          </x14:cfRule>
          <x14:cfRule type="containsText" priority="786" operator="containsText" id="{DECB9608-9098-4F97-8917-DA2FD9D20225}">
            <xm:f>NOT(ISERROR(SEARCH($I$71,I44)))</xm:f>
            <xm:f>$I$71</xm:f>
            <x14:dxf>
              <fill>
                <patternFill>
                  <fgColor rgb="FFFFC000"/>
                  <bgColor rgb="FFFFC000"/>
                </patternFill>
              </fill>
            </x14:dxf>
          </x14:cfRule>
          <x14:cfRule type="containsText" priority="787" operator="containsText" id="{7854B07C-374B-4FE3-80C7-1D4D8F60EC42}">
            <xm:f>NOT(ISERROR(SEARCH($I$70,I44)))</xm:f>
            <xm:f>$I$70</xm:f>
            <x14:dxf>
              <fill>
                <patternFill>
                  <fgColor rgb="FFFFFF00"/>
                  <bgColor rgb="FFFFFF00"/>
                </patternFill>
              </fill>
            </x14:dxf>
          </x14:cfRule>
          <x14:cfRule type="containsText" priority="788" operator="containsText" id="{54D0D433-AFAB-460F-8D4C-B70DE097B510}">
            <xm:f>NOT(ISERROR(SEARCH($I$69,I44)))</xm:f>
            <xm:f>$I$69</xm:f>
            <x14:dxf>
              <fill>
                <patternFill>
                  <bgColor theme="0" tint="-0.14996795556505021"/>
                </patternFill>
              </fill>
            </x14:dxf>
          </x14:cfRule>
          <x14:cfRule type="cellIs" priority="789" operator="equal" id="{95269FF8-C7BE-490F-B85A-1591A7AAD7C3}">
            <xm:f>'Tabla probabiidad'!$B$5</xm:f>
            <x14:dxf>
              <fill>
                <patternFill>
                  <fgColor theme="6"/>
                </patternFill>
              </fill>
            </x14:dxf>
          </x14:cfRule>
          <x14:cfRule type="cellIs" priority="790" operator="equal" id="{B5A32A5C-0B75-433D-AFF3-EA1D6A202041}">
            <xm:f>'Tabla probabiidad'!$B$5</xm:f>
            <x14:dxf>
              <fill>
                <patternFill>
                  <fgColor rgb="FF92D050"/>
                  <bgColor theme="6" tint="0.59996337778862885"/>
                </patternFill>
              </fill>
            </x14:dxf>
          </x14:cfRule>
          <xm:sqref>I44:I45</xm:sqref>
        </x14:conditionalFormatting>
        <x14:conditionalFormatting xmlns:xm="http://schemas.microsoft.com/office/excel/2006/main">
          <x14:cfRule type="containsText" priority="775" operator="containsText" id="{AF4DAF59-08E9-48F9-AD26-378821826B8A}">
            <xm:f>NOT(ISERROR(SEARCH($I$68,I46)))</xm:f>
            <xm:f>$I$68</xm:f>
            <x14:dxf>
              <fill>
                <patternFill>
                  <fgColor rgb="FF92D050"/>
                  <bgColor rgb="FF92D050"/>
                </patternFill>
              </fill>
            </x14:dxf>
          </x14:cfRule>
          <x14:cfRule type="containsText" priority="776" operator="containsText" id="{2788841F-160F-4132-9DF7-C5BA0581940C}">
            <xm:f>NOT(ISERROR(SEARCH($I$69,I46)))</xm:f>
            <xm:f>$I$69</xm:f>
            <x14:dxf>
              <fill>
                <patternFill>
                  <bgColor rgb="FF00B050"/>
                </patternFill>
              </fill>
            </x14:dxf>
          </x14:cfRule>
          <x14:cfRule type="containsText" priority="777" operator="containsText" id="{D0BBD1BC-E33D-4D00-BB44-A8AD775CF320}">
            <xm:f>NOT(ISERROR(SEARCH($I$72,I46)))</xm:f>
            <xm:f>$I$72</xm:f>
            <x14:dxf>
              <fill>
                <patternFill>
                  <bgColor rgb="FFFF0000"/>
                </patternFill>
              </fill>
            </x14:dxf>
          </x14:cfRule>
          <x14:cfRule type="containsText" priority="778" operator="containsText" id="{C66884E1-4FDE-4508-8086-4E09078152E5}">
            <xm:f>NOT(ISERROR(SEARCH($I$71,I46)))</xm:f>
            <xm:f>$I$71</xm:f>
            <x14:dxf>
              <fill>
                <patternFill>
                  <fgColor rgb="FFFFC000"/>
                  <bgColor rgb="FFFFC000"/>
                </patternFill>
              </fill>
            </x14:dxf>
          </x14:cfRule>
          <x14:cfRule type="containsText" priority="779" operator="containsText" id="{6A964F83-F366-4040-9414-A6626D9CC0F3}">
            <xm:f>NOT(ISERROR(SEARCH($I$70,I46)))</xm:f>
            <xm:f>$I$70</xm:f>
            <x14:dxf>
              <fill>
                <patternFill>
                  <fgColor rgb="FFFFFF00"/>
                  <bgColor rgb="FFFFFF00"/>
                </patternFill>
              </fill>
            </x14:dxf>
          </x14:cfRule>
          <x14:cfRule type="containsText" priority="780" operator="containsText" id="{0ED93661-BCBB-4271-90FA-35D5C3ED3DA3}">
            <xm:f>NOT(ISERROR(SEARCH($I$69,I46)))</xm:f>
            <xm:f>$I$69</xm:f>
            <x14:dxf>
              <fill>
                <patternFill>
                  <bgColor theme="0" tint="-0.14996795556505021"/>
                </patternFill>
              </fill>
            </x14:dxf>
          </x14:cfRule>
          <x14:cfRule type="cellIs" priority="781" operator="equal" id="{4552837E-F488-4CAE-BC6D-53F85BD97426}">
            <xm:f>'Tabla probabiidad'!$B$5</xm:f>
            <x14:dxf>
              <fill>
                <patternFill>
                  <fgColor theme="6"/>
                </patternFill>
              </fill>
            </x14:dxf>
          </x14:cfRule>
          <x14:cfRule type="cellIs" priority="782" operator="equal" id="{D33A9BAE-6AB0-4FD9-8AFD-8E65A86DD506}">
            <xm:f>'Tabla probabiidad'!$B$5</xm:f>
            <x14:dxf>
              <fill>
                <patternFill>
                  <fgColor rgb="FF92D050"/>
                  <bgColor theme="6" tint="0.59996337778862885"/>
                </patternFill>
              </fill>
            </x14:dxf>
          </x14:cfRule>
          <xm:sqref>I46</xm:sqref>
        </x14:conditionalFormatting>
        <x14:conditionalFormatting xmlns:xm="http://schemas.microsoft.com/office/excel/2006/main">
          <x14:cfRule type="containsText" priority="770" operator="containsText" id="{0D8090CD-745E-47FB-80B7-01E709954471}">
            <xm:f>NOT(ISERROR(SEARCH($K$72,K43)))</xm:f>
            <xm:f>$K$72</xm:f>
            <x14:dxf>
              <fill>
                <patternFill>
                  <bgColor rgb="FFFF0000"/>
                </patternFill>
              </fill>
            </x14:dxf>
          </x14:cfRule>
          <x14:cfRule type="containsText" priority="771" operator="containsText" id="{A564A60A-5FE6-4744-82D4-2593999CB5C9}">
            <xm:f>NOT(ISERROR(SEARCH($K$71,K43)))</xm:f>
            <xm:f>$K$71</xm:f>
            <x14:dxf>
              <fill>
                <patternFill>
                  <bgColor rgb="FFFFC000"/>
                </patternFill>
              </fill>
            </x14:dxf>
          </x14:cfRule>
          <x14:cfRule type="containsText" priority="772" operator="containsText" id="{CA88D177-7C4A-4E97-BFE1-FD051FCB4204}">
            <xm:f>NOT(ISERROR(SEARCH($K$70,K43)))</xm:f>
            <xm:f>$K$70</xm:f>
            <x14:dxf>
              <fill>
                <patternFill>
                  <bgColor rgb="FFFFFF00"/>
                </patternFill>
              </fill>
            </x14:dxf>
          </x14:cfRule>
          <x14:cfRule type="containsText" priority="773" operator="containsText" id="{42929FA6-8993-46FE-A900-A348210550CD}">
            <xm:f>NOT(ISERROR(SEARCH($K$69,K43)))</xm:f>
            <xm:f>$K$69</xm:f>
            <x14:dxf>
              <fill>
                <patternFill>
                  <bgColor rgb="FF00B050"/>
                </patternFill>
              </fill>
            </x14:dxf>
          </x14:cfRule>
          <x14:cfRule type="containsText" priority="774" operator="containsText" id="{A89CBAFA-7CF8-4D45-8337-B697735B1DAF}">
            <xm:f>NOT(ISERROR(SEARCH($K$68,K43)))</xm:f>
            <xm:f>$K$68</xm:f>
            <x14:dxf>
              <fill>
                <patternFill>
                  <bgColor rgb="FF92D050"/>
                </patternFill>
              </fill>
            </x14:dxf>
          </x14:cfRule>
          <xm:sqref>K43</xm:sqref>
        </x14:conditionalFormatting>
        <x14:conditionalFormatting xmlns:xm="http://schemas.microsoft.com/office/excel/2006/main">
          <x14:cfRule type="containsText" priority="765" operator="containsText" id="{CD941507-0D98-41FA-8B85-56D5E4636601}">
            <xm:f>NOT(ISERROR(SEARCH($K$72,K45)))</xm:f>
            <xm:f>$K$72</xm:f>
            <x14:dxf>
              <fill>
                <patternFill>
                  <bgColor rgb="FFFF0000"/>
                </patternFill>
              </fill>
            </x14:dxf>
          </x14:cfRule>
          <x14:cfRule type="containsText" priority="766" operator="containsText" id="{226C4D01-434C-43AB-9110-2751F25816AB}">
            <xm:f>NOT(ISERROR(SEARCH($K$71,K45)))</xm:f>
            <xm:f>$K$71</xm:f>
            <x14:dxf>
              <fill>
                <patternFill>
                  <bgColor rgb="FFFFC000"/>
                </patternFill>
              </fill>
            </x14:dxf>
          </x14:cfRule>
          <x14:cfRule type="containsText" priority="767" operator="containsText" id="{D0498B17-7676-46E3-8032-030DFF64FEA5}">
            <xm:f>NOT(ISERROR(SEARCH($K$70,K45)))</xm:f>
            <xm:f>$K$70</xm:f>
            <x14:dxf>
              <fill>
                <patternFill>
                  <bgColor rgb="FFFFFF00"/>
                </patternFill>
              </fill>
            </x14:dxf>
          </x14:cfRule>
          <x14:cfRule type="containsText" priority="768" operator="containsText" id="{1D60DB70-1621-4FA3-8E8D-08A74F2E712E}">
            <xm:f>NOT(ISERROR(SEARCH($K$69,K45)))</xm:f>
            <xm:f>$K$69</xm:f>
            <x14:dxf>
              <fill>
                <patternFill>
                  <bgColor rgb="FF00B050"/>
                </patternFill>
              </fill>
            </x14:dxf>
          </x14:cfRule>
          <x14:cfRule type="containsText" priority="769" operator="containsText" id="{68A78B3F-6BE7-4623-AD44-C3452E56D204}">
            <xm:f>NOT(ISERROR(SEARCH($K$68,K45)))</xm:f>
            <xm:f>$K$68</xm:f>
            <x14:dxf>
              <fill>
                <patternFill>
                  <bgColor rgb="FF92D050"/>
                </patternFill>
              </fill>
            </x14:dxf>
          </x14:cfRule>
          <xm:sqref>K45:K46</xm:sqref>
        </x14:conditionalFormatting>
        <x14:conditionalFormatting xmlns:xm="http://schemas.microsoft.com/office/excel/2006/main">
          <x14:cfRule type="containsText" priority="760" operator="containsText" id="{FCE77375-458F-4D63-8761-0E1EC976A24A}">
            <xm:f>NOT(ISERROR(SEARCH($K$72,K44)))</xm:f>
            <xm:f>$K$72</xm:f>
            <x14:dxf>
              <fill>
                <patternFill>
                  <bgColor rgb="FFFF0000"/>
                </patternFill>
              </fill>
            </x14:dxf>
          </x14:cfRule>
          <x14:cfRule type="containsText" priority="761" operator="containsText" id="{93796833-16A0-4EDD-ACB8-80E124C8CA0F}">
            <xm:f>NOT(ISERROR(SEARCH($K$71,K44)))</xm:f>
            <xm:f>$K$71</xm:f>
            <x14:dxf>
              <fill>
                <patternFill>
                  <bgColor rgb="FFFFC000"/>
                </patternFill>
              </fill>
            </x14:dxf>
          </x14:cfRule>
          <x14:cfRule type="containsText" priority="762" operator="containsText" id="{4B997DB2-04D3-496D-8EB4-B2CF9049BA70}">
            <xm:f>NOT(ISERROR(SEARCH($K$70,K44)))</xm:f>
            <xm:f>$K$70</xm:f>
            <x14:dxf>
              <fill>
                <patternFill>
                  <bgColor rgb="FFFFFF00"/>
                </patternFill>
              </fill>
            </x14:dxf>
          </x14:cfRule>
          <x14:cfRule type="containsText" priority="763" operator="containsText" id="{30A2CDD1-FFF7-406D-836E-CDDC744D9411}">
            <xm:f>NOT(ISERROR(SEARCH($K$69,K44)))</xm:f>
            <xm:f>$K$69</xm:f>
            <x14:dxf>
              <fill>
                <patternFill>
                  <bgColor rgb="FF00B050"/>
                </patternFill>
              </fill>
            </x14:dxf>
          </x14:cfRule>
          <x14:cfRule type="containsText" priority="764" operator="containsText" id="{B3BFA514-7511-4D1C-92A0-071B69A98FF9}">
            <xm:f>NOT(ISERROR(SEARCH($K$68,K44)))</xm:f>
            <xm:f>$K$68</xm:f>
            <x14:dxf>
              <fill>
                <patternFill>
                  <bgColor rgb="FF92D050"/>
                </patternFill>
              </fill>
            </x14:dxf>
          </x14:cfRule>
          <xm:sqref>K44</xm:sqref>
        </x14:conditionalFormatting>
        <x14:conditionalFormatting xmlns:xm="http://schemas.microsoft.com/office/excel/2006/main">
          <x14:cfRule type="containsText" priority="756" operator="containsText" id="{30886D18-EE9A-429A-AEE6-A5CC4354943C}">
            <xm:f>NOT(ISERROR(SEARCH($M$71,M43)))</xm:f>
            <xm:f>$M$71</xm:f>
            <x14:dxf>
              <fill>
                <patternFill>
                  <bgColor rgb="FFFF0000"/>
                </patternFill>
              </fill>
            </x14:dxf>
          </x14:cfRule>
          <x14:cfRule type="containsText" priority="757" operator="containsText" id="{1D1C85F4-F91C-4615-85F0-AB54FEA0FA9F}">
            <xm:f>NOT(ISERROR(SEARCH($M$70,M43)))</xm:f>
            <xm:f>$M$70</xm:f>
            <x14:dxf>
              <fill>
                <patternFill>
                  <bgColor rgb="FFFFC000"/>
                </patternFill>
              </fill>
            </x14:dxf>
          </x14:cfRule>
          <x14:cfRule type="containsText" priority="758" operator="containsText" id="{2DE5E7FC-0036-4D37-BF06-2909AC0A96D2}">
            <xm:f>NOT(ISERROR(SEARCH($M$69,M43)))</xm:f>
            <xm:f>$M$69</xm:f>
            <x14:dxf>
              <fill>
                <patternFill>
                  <bgColor rgb="FFFFFF00"/>
                </patternFill>
              </fill>
            </x14:dxf>
          </x14:cfRule>
          <x14:cfRule type="containsText" priority="759" operator="containsText" id="{E38DCFAB-6B01-46A4-9A8C-498EB283931C}">
            <xm:f>NOT(ISERROR(SEARCH($M$68,M43)))</xm:f>
            <xm:f>$M$68</xm:f>
            <x14:dxf>
              <fill>
                <patternFill>
                  <bgColor rgb="FF92D050"/>
                </patternFill>
              </fill>
            </x14:dxf>
          </x14:cfRule>
          <xm:sqref>M43</xm:sqref>
        </x14:conditionalFormatting>
        <x14:conditionalFormatting xmlns:xm="http://schemas.microsoft.com/office/excel/2006/main">
          <x14:cfRule type="containsText" priority="752" operator="containsText" id="{A29591D5-BE92-4360-99F9-6F668F89A2FB}">
            <xm:f>NOT(ISERROR(SEARCH($M$71,M45)))</xm:f>
            <xm:f>$M$71</xm:f>
            <x14:dxf>
              <fill>
                <patternFill>
                  <bgColor rgb="FFFF0000"/>
                </patternFill>
              </fill>
            </x14:dxf>
          </x14:cfRule>
          <x14:cfRule type="containsText" priority="753" operator="containsText" id="{598D9B14-60A7-4F87-9AD3-1E3DFDA95B5B}">
            <xm:f>NOT(ISERROR(SEARCH($M$70,M45)))</xm:f>
            <xm:f>$M$70</xm:f>
            <x14:dxf>
              <fill>
                <patternFill>
                  <bgColor rgb="FFFFC000"/>
                </patternFill>
              </fill>
            </x14:dxf>
          </x14:cfRule>
          <x14:cfRule type="containsText" priority="754" operator="containsText" id="{CA7C36EB-2E79-4626-9A76-D1E4E68A7860}">
            <xm:f>NOT(ISERROR(SEARCH($M$69,M45)))</xm:f>
            <xm:f>$M$69</xm:f>
            <x14:dxf>
              <fill>
                <patternFill>
                  <bgColor rgb="FFFFFF00"/>
                </patternFill>
              </fill>
            </x14:dxf>
          </x14:cfRule>
          <x14:cfRule type="containsText" priority="755" operator="containsText" id="{8967A7BD-E281-4CB8-A109-EA386E8B693B}">
            <xm:f>NOT(ISERROR(SEARCH($M$68,M45)))</xm:f>
            <xm:f>$M$68</xm:f>
            <x14:dxf>
              <fill>
                <patternFill>
                  <bgColor rgb="FF92D050"/>
                </patternFill>
              </fill>
            </x14:dxf>
          </x14:cfRule>
          <xm:sqref>M45:M46</xm:sqref>
        </x14:conditionalFormatting>
        <x14:conditionalFormatting xmlns:xm="http://schemas.microsoft.com/office/excel/2006/main">
          <x14:cfRule type="containsText" priority="748" operator="containsText" id="{CE2383B8-0DC4-4B40-B384-D281CBE11006}">
            <xm:f>NOT(ISERROR(SEARCH($M$71,M44)))</xm:f>
            <xm:f>$M$71</xm:f>
            <x14:dxf>
              <fill>
                <patternFill>
                  <bgColor rgb="FFFF0000"/>
                </patternFill>
              </fill>
            </x14:dxf>
          </x14:cfRule>
          <x14:cfRule type="containsText" priority="749" operator="containsText" id="{3E241043-4E52-4AFD-883E-FB7471F146CF}">
            <xm:f>NOT(ISERROR(SEARCH($M$70,M44)))</xm:f>
            <xm:f>$M$70</xm:f>
            <x14:dxf>
              <fill>
                <patternFill>
                  <bgColor rgb="FFFFC000"/>
                </patternFill>
              </fill>
            </x14:dxf>
          </x14:cfRule>
          <x14:cfRule type="containsText" priority="750" operator="containsText" id="{27BC4FEC-289B-434B-935E-65185D2CAAD6}">
            <xm:f>NOT(ISERROR(SEARCH($M$69,M44)))</xm:f>
            <xm:f>$M$69</xm:f>
            <x14:dxf>
              <fill>
                <patternFill>
                  <bgColor rgb="FFFFFF00"/>
                </patternFill>
              </fill>
            </x14:dxf>
          </x14:cfRule>
          <x14:cfRule type="containsText" priority="751" operator="containsText" id="{0AE1E4E1-9F23-4204-B563-1CC196797669}">
            <xm:f>NOT(ISERROR(SEARCH($M$68,M44)))</xm:f>
            <xm:f>$M$68</xm:f>
            <x14:dxf>
              <fill>
                <patternFill>
                  <bgColor rgb="FF92D050"/>
                </patternFill>
              </fill>
            </x14:dxf>
          </x14:cfRule>
          <xm:sqref>M44</xm:sqref>
        </x14:conditionalFormatting>
        <x14:conditionalFormatting xmlns:xm="http://schemas.microsoft.com/office/excel/2006/main">
          <x14:cfRule type="containsText" priority="740" operator="containsText" id="{BC98C1E8-337B-4F91-9420-232986B9FFD0}">
            <xm:f>NOT(ISERROR(SEARCH($I$68,X43)))</xm:f>
            <xm:f>$I$68</xm:f>
            <x14:dxf>
              <fill>
                <patternFill>
                  <fgColor rgb="FF92D050"/>
                  <bgColor rgb="FF92D050"/>
                </patternFill>
              </fill>
            </x14:dxf>
          </x14:cfRule>
          <x14:cfRule type="containsText" priority="741" operator="containsText" id="{525BC8B2-BBBD-4F25-98C2-46E566960171}">
            <xm:f>NOT(ISERROR(SEARCH($I$69,X43)))</xm:f>
            <xm:f>$I$69</xm:f>
            <x14:dxf>
              <fill>
                <patternFill>
                  <bgColor rgb="FF00B050"/>
                </patternFill>
              </fill>
            </x14:dxf>
          </x14:cfRule>
          <x14:cfRule type="containsText" priority="742" operator="containsText" id="{8A2CBBD0-A2EA-4144-9498-CA9840DF0493}">
            <xm:f>NOT(ISERROR(SEARCH($I$72,X43)))</xm:f>
            <xm:f>$I$72</xm:f>
            <x14:dxf>
              <fill>
                <patternFill>
                  <bgColor rgb="FFFF0000"/>
                </patternFill>
              </fill>
            </x14:dxf>
          </x14:cfRule>
          <x14:cfRule type="containsText" priority="743" operator="containsText" id="{A4B38B5F-9191-4C62-855D-727726F6D0C2}">
            <xm:f>NOT(ISERROR(SEARCH($I$71,X43)))</xm:f>
            <xm:f>$I$71</xm:f>
            <x14:dxf>
              <fill>
                <patternFill>
                  <fgColor rgb="FFFFC000"/>
                  <bgColor rgb="FFFFC000"/>
                </patternFill>
              </fill>
            </x14:dxf>
          </x14:cfRule>
          <x14:cfRule type="containsText" priority="744" operator="containsText" id="{AD20B344-B25D-415E-B12F-D5CDC0E83DA3}">
            <xm:f>NOT(ISERROR(SEARCH($I$70,X43)))</xm:f>
            <xm:f>$I$70</xm:f>
            <x14:dxf>
              <fill>
                <patternFill>
                  <fgColor rgb="FFFFFF00"/>
                  <bgColor rgb="FFFFFF00"/>
                </patternFill>
              </fill>
            </x14:dxf>
          </x14:cfRule>
          <x14:cfRule type="containsText" priority="745" operator="containsText" id="{6971CC79-541F-484F-B8B9-67E3861A32B0}">
            <xm:f>NOT(ISERROR(SEARCH($I$69,X43)))</xm:f>
            <xm:f>$I$69</xm:f>
            <x14:dxf>
              <fill>
                <patternFill>
                  <bgColor theme="0" tint="-0.14996795556505021"/>
                </patternFill>
              </fill>
            </x14:dxf>
          </x14:cfRule>
          <x14:cfRule type="cellIs" priority="746" operator="equal" id="{8C79A87D-BCB4-4B02-85AD-F485FBFA4E34}">
            <xm:f>'Tabla probabiidad'!$B$5</xm:f>
            <x14:dxf>
              <fill>
                <patternFill>
                  <fgColor theme="6"/>
                </patternFill>
              </fill>
            </x14:dxf>
          </x14:cfRule>
          <x14:cfRule type="cellIs" priority="747" operator="equal" id="{DD47812C-39DB-4FCE-99D1-EE1CC3B32D52}">
            <xm:f>'Tabla probabiidad'!$B$5</xm:f>
            <x14:dxf>
              <fill>
                <patternFill>
                  <fgColor rgb="FF92D050"/>
                  <bgColor theme="6" tint="0.59996337778862885"/>
                </patternFill>
              </fill>
            </x14:dxf>
          </x14:cfRule>
          <xm:sqref>X43</xm:sqref>
        </x14:conditionalFormatting>
        <x14:conditionalFormatting xmlns:xm="http://schemas.microsoft.com/office/excel/2006/main">
          <x14:cfRule type="containsText" priority="732" operator="containsText" id="{FA3FEF00-0906-4257-8FAA-314502A6AE4C}">
            <xm:f>NOT(ISERROR(SEARCH($I$68,X45)))</xm:f>
            <xm:f>$I$68</xm:f>
            <x14:dxf>
              <fill>
                <patternFill>
                  <fgColor rgb="FF92D050"/>
                  <bgColor rgb="FF92D050"/>
                </patternFill>
              </fill>
            </x14:dxf>
          </x14:cfRule>
          <x14:cfRule type="containsText" priority="733" operator="containsText" id="{AA68BC21-F064-4FA1-8024-B73CDAAB9546}">
            <xm:f>NOT(ISERROR(SEARCH($I$69,X45)))</xm:f>
            <xm:f>$I$69</xm:f>
            <x14:dxf>
              <fill>
                <patternFill>
                  <bgColor rgb="FF00B050"/>
                </patternFill>
              </fill>
            </x14:dxf>
          </x14:cfRule>
          <x14:cfRule type="containsText" priority="734" operator="containsText" id="{C81CC124-6995-42AC-8250-3EE9F21B637A}">
            <xm:f>NOT(ISERROR(SEARCH($I$72,X45)))</xm:f>
            <xm:f>$I$72</xm:f>
            <x14:dxf>
              <fill>
                <patternFill>
                  <bgColor rgb="FFFF0000"/>
                </patternFill>
              </fill>
            </x14:dxf>
          </x14:cfRule>
          <x14:cfRule type="containsText" priority="735" operator="containsText" id="{77007350-1627-4A41-B8F8-5BE81EBAA1F5}">
            <xm:f>NOT(ISERROR(SEARCH($I$71,X45)))</xm:f>
            <xm:f>$I$71</xm:f>
            <x14:dxf>
              <fill>
                <patternFill>
                  <fgColor rgb="FFFFC000"/>
                  <bgColor rgb="FFFFC000"/>
                </patternFill>
              </fill>
            </x14:dxf>
          </x14:cfRule>
          <x14:cfRule type="containsText" priority="736" operator="containsText" id="{E0E1A6E7-8055-4A09-A587-18071C59CB22}">
            <xm:f>NOT(ISERROR(SEARCH($I$70,X45)))</xm:f>
            <xm:f>$I$70</xm:f>
            <x14:dxf>
              <fill>
                <patternFill>
                  <fgColor rgb="FFFFFF00"/>
                  <bgColor rgb="FFFFFF00"/>
                </patternFill>
              </fill>
            </x14:dxf>
          </x14:cfRule>
          <x14:cfRule type="containsText" priority="737" operator="containsText" id="{D334AE4E-5D95-4A35-AF32-70ACDFAC7270}">
            <xm:f>NOT(ISERROR(SEARCH($I$69,X45)))</xm:f>
            <xm:f>$I$69</xm:f>
            <x14:dxf>
              <fill>
                <patternFill>
                  <bgColor theme="0" tint="-0.14996795556505021"/>
                </patternFill>
              </fill>
            </x14:dxf>
          </x14:cfRule>
          <x14:cfRule type="cellIs" priority="738" operator="equal" id="{ED7EFAB8-FA85-401D-B142-4DA7B93113D3}">
            <xm:f>'Tabla probabiidad'!$B$5</xm:f>
            <x14:dxf>
              <fill>
                <patternFill>
                  <fgColor theme="6"/>
                </patternFill>
              </fill>
            </x14:dxf>
          </x14:cfRule>
          <x14:cfRule type="cellIs" priority="739" operator="equal" id="{FC3FF649-3086-480D-BF75-B3364E4C2E80}">
            <xm:f>'Tabla probabiidad'!$B$5</xm:f>
            <x14:dxf>
              <fill>
                <patternFill>
                  <fgColor rgb="FF92D050"/>
                  <bgColor theme="6" tint="0.59996337778862885"/>
                </patternFill>
              </fill>
            </x14:dxf>
          </x14:cfRule>
          <xm:sqref>X45:X46</xm:sqref>
        </x14:conditionalFormatting>
        <x14:conditionalFormatting xmlns:xm="http://schemas.microsoft.com/office/excel/2006/main">
          <x14:cfRule type="containsText" priority="724" operator="containsText" id="{B5F7711A-686D-4331-87B5-E0767DEB52F4}">
            <xm:f>NOT(ISERROR(SEARCH($I$68,X44)))</xm:f>
            <xm:f>$I$68</xm:f>
            <x14:dxf>
              <fill>
                <patternFill>
                  <fgColor rgb="FF92D050"/>
                  <bgColor rgb="FF92D050"/>
                </patternFill>
              </fill>
            </x14:dxf>
          </x14:cfRule>
          <x14:cfRule type="containsText" priority="725" operator="containsText" id="{8FD7F83B-636F-409B-A144-5E5853B046FD}">
            <xm:f>NOT(ISERROR(SEARCH($I$69,X44)))</xm:f>
            <xm:f>$I$69</xm:f>
            <x14:dxf>
              <fill>
                <patternFill>
                  <bgColor rgb="FF00B050"/>
                </patternFill>
              </fill>
            </x14:dxf>
          </x14:cfRule>
          <x14:cfRule type="containsText" priority="726" operator="containsText" id="{FB4B4E15-D3D3-4862-B130-929F8C3EAF65}">
            <xm:f>NOT(ISERROR(SEARCH($I$72,X44)))</xm:f>
            <xm:f>$I$72</xm:f>
            <x14:dxf>
              <fill>
                <patternFill>
                  <bgColor rgb="FFFF0000"/>
                </patternFill>
              </fill>
            </x14:dxf>
          </x14:cfRule>
          <x14:cfRule type="containsText" priority="727" operator="containsText" id="{E7A69057-2EB2-41CB-BB95-77C04CA467C6}">
            <xm:f>NOT(ISERROR(SEARCH($I$71,X44)))</xm:f>
            <xm:f>$I$71</xm:f>
            <x14:dxf>
              <fill>
                <patternFill>
                  <fgColor rgb="FFFFC000"/>
                  <bgColor rgb="FFFFC000"/>
                </patternFill>
              </fill>
            </x14:dxf>
          </x14:cfRule>
          <x14:cfRule type="containsText" priority="728" operator="containsText" id="{A1150432-3BE0-4A09-9D4E-9D1DE25FAF07}">
            <xm:f>NOT(ISERROR(SEARCH($I$70,X44)))</xm:f>
            <xm:f>$I$70</xm:f>
            <x14:dxf>
              <fill>
                <patternFill>
                  <fgColor rgb="FFFFFF00"/>
                  <bgColor rgb="FFFFFF00"/>
                </patternFill>
              </fill>
            </x14:dxf>
          </x14:cfRule>
          <x14:cfRule type="containsText" priority="729" operator="containsText" id="{EF7A247A-31FB-4D9F-B8AA-933D7554BD10}">
            <xm:f>NOT(ISERROR(SEARCH($I$69,X44)))</xm:f>
            <xm:f>$I$69</xm:f>
            <x14:dxf>
              <fill>
                <patternFill>
                  <bgColor theme="0" tint="-0.14996795556505021"/>
                </patternFill>
              </fill>
            </x14:dxf>
          </x14:cfRule>
          <x14:cfRule type="cellIs" priority="730" operator="equal" id="{1CD31278-7BD6-4334-897C-3C3502442C66}">
            <xm:f>'Tabla probabiidad'!$B$5</xm:f>
            <x14:dxf>
              <fill>
                <patternFill>
                  <fgColor theme="6"/>
                </patternFill>
              </fill>
            </x14:dxf>
          </x14:cfRule>
          <x14:cfRule type="cellIs" priority="731" operator="equal" id="{02B3B24F-39C5-46EC-B2CC-8E66F98C575C}">
            <xm:f>'Tabla probabiidad'!$B$5</xm:f>
            <x14:dxf>
              <fill>
                <patternFill>
                  <fgColor rgb="FF92D050"/>
                  <bgColor theme="6" tint="0.59996337778862885"/>
                </patternFill>
              </fill>
            </x14:dxf>
          </x14:cfRule>
          <xm:sqref>X44</xm:sqref>
        </x14:conditionalFormatting>
        <x14:conditionalFormatting xmlns:xm="http://schemas.microsoft.com/office/excel/2006/main">
          <x14:cfRule type="containsText" priority="719" operator="containsText" id="{9E2D5424-17BE-4133-960E-B11D48C2FFE5}">
            <xm:f>NOT(ISERROR(SEARCH($K$72,Z43)))</xm:f>
            <xm:f>$K$72</xm:f>
            <x14:dxf>
              <fill>
                <patternFill>
                  <bgColor rgb="FFFF0000"/>
                </patternFill>
              </fill>
            </x14:dxf>
          </x14:cfRule>
          <x14:cfRule type="containsText" priority="720" operator="containsText" id="{5804BA02-91BD-4957-8933-52FAC529B4A9}">
            <xm:f>NOT(ISERROR(SEARCH($K$71,Z43)))</xm:f>
            <xm:f>$K$71</xm:f>
            <x14:dxf>
              <fill>
                <patternFill>
                  <bgColor rgb="FFFFC000"/>
                </patternFill>
              </fill>
            </x14:dxf>
          </x14:cfRule>
          <x14:cfRule type="containsText" priority="721" operator="containsText" id="{7BA3AAD3-F722-4F2E-BE4C-F848436CF052}">
            <xm:f>NOT(ISERROR(SEARCH($K$70,Z43)))</xm:f>
            <xm:f>$K$70</xm:f>
            <x14:dxf>
              <fill>
                <patternFill>
                  <bgColor rgb="FFFFFF00"/>
                </patternFill>
              </fill>
            </x14:dxf>
          </x14:cfRule>
          <x14:cfRule type="containsText" priority="722" operator="containsText" id="{E4607774-BCAD-4B82-AEEB-FC42E9236E59}">
            <xm:f>NOT(ISERROR(SEARCH($K$69,Z43)))</xm:f>
            <xm:f>$K$69</xm:f>
            <x14:dxf>
              <fill>
                <patternFill>
                  <bgColor rgb="FF00B050"/>
                </patternFill>
              </fill>
            </x14:dxf>
          </x14:cfRule>
          <x14:cfRule type="containsText" priority="723" operator="containsText" id="{9AD1A888-F152-4193-93CB-CFDFD078D7C0}">
            <xm:f>NOT(ISERROR(SEARCH($K$68,Z43)))</xm:f>
            <xm:f>$K$68</xm:f>
            <x14:dxf>
              <fill>
                <patternFill>
                  <bgColor rgb="FF92D050"/>
                </patternFill>
              </fill>
            </x14:dxf>
          </x14:cfRule>
          <xm:sqref>Z43</xm:sqref>
        </x14:conditionalFormatting>
        <x14:conditionalFormatting xmlns:xm="http://schemas.microsoft.com/office/excel/2006/main">
          <x14:cfRule type="containsText" priority="714" operator="containsText" id="{7E246228-9312-4F9B-8FCD-7C17E3F03E7B}">
            <xm:f>NOT(ISERROR(SEARCH($K$72,Z45)))</xm:f>
            <xm:f>$K$72</xm:f>
            <x14:dxf>
              <fill>
                <patternFill>
                  <bgColor rgb="FFFF0000"/>
                </patternFill>
              </fill>
            </x14:dxf>
          </x14:cfRule>
          <x14:cfRule type="containsText" priority="715" operator="containsText" id="{AC4E647F-5F73-4B66-9995-10CFBE87A8B2}">
            <xm:f>NOT(ISERROR(SEARCH($K$71,Z45)))</xm:f>
            <xm:f>$K$71</xm:f>
            <x14:dxf>
              <fill>
                <patternFill>
                  <bgColor rgb="FFFFC000"/>
                </patternFill>
              </fill>
            </x14:dxf>
          </x14:cfRule>
          <x14:cfRule type="containsText" priority="716" operator="containsText" id="{3F39E3B1-22AC-42BF-9C42-287450E937B7}">
            <xm:f>NOT(ISERROR(SEARCH($K$70,Z45)))</xm:f>
            <xm:f>$K$70</xm:f>
            <x14:dxf>
              <fill>
                <patternFill>
                  <bgColor rgb="FFFFFF00"/>
                </patternFill>
              </fill>
            </x14:dxf>
          </x14:cfRule>
          <x14:cfRule type="containsText" priority="717" operator="containsText" id="{5F3E3EA6-D880-42F9-BE2D-25BA03647606}">
            <xm:f>NOT(ISERROR(SEARCH($K$69,Z45)))</xm:f>
            <xm:f>$K$69</xm:f>
            <x14:dxf>
              <fill>
                <patternFill>
                  <bgColor rgb="FF00B050"/>
                </patternFill>
              </fill>
            </x14:dxf>
          </x14:cfRule>
          <x14:cfRule type="containsText" priority="718" operator="containsText" id="{DDF2C826-E342-434B-922F-F1F39425A50B}">
            <xm:f>NOT(ISERROR(SEARCH($K$68,Z45)))</xm:f>
            <xm:f>$K$68</xm:f>
            <x14:dxf>
              <fill>
                <patternFill>
                  <bgColor rgb="FF92D050"/>
                </patternFill>
              </fill>
            </x14:dxf>
          </x14:cfRule>
          <xm:sqref>Z45:Z46</xm:sqref>
        </x14:conditionalFormatting>
        <x14:conditionalFormatting xmlns:xm="http://schemas.microsoft.com/office/excel/2006/main">
          <x14:cfRule type="containsText" priority="709" operator="containsText" id="{660ED4F7-F43D-459D-A2FB-7EFBF37C6EDB}">
            <xm:f>NOT(ISERROR(SEARCH($K$72,Z44)))</xm:f>
            <xm:f>$K$72</xm:f>
            <x14:dxf>
              <fill>
                <patternFill>
                  <bgColor rgb="FFFF0000"/>
                </patternFill>
              </fill>
            </x14:dxf>
          </x14:cfRule>
          <x14:cfRule type="containsText" priority="710" operator="containsText" id="{46A8BEEF-B347-4AF7-A1C6-7BECCB0C2605}">
            <xm:f>NOT(ISERROR(SEARCH($K$71,Z44)))</xm:f>
            <xm:f>$K$71</xm:f>
            <x14:dxf>
              <fill>
                <patternFill>
                  <bgColor rgb="FFFFC000"/>
                </patternFill>
              </fill>
            </x14:dxf>
          </x14:cfRule>
          <x14:cfRule type="containsText" priority="711" operator="containsText" id="{6474DE5C-F489-439D-93D8-7DC2FC408359}">
            <xm:f>NOT(ISERROR(SEARCH($K$70,Z44)))</xm:f>
            <xm:f>$K$70</xm:f>
            <x14:dxf>
              <fill>
                <patternFill>
                  <bgColor rgb="FFFFFF00"/>
                </patternFill>
              </fill>
            </x14:dxf>
          </x14:cfRule>
          <x14:cfRule type="containsText" priority="712" operator="containsText" id="{AD2A469E-E9F1-4344-A85F-2B63DBD972C8}">
            <xm:f>NOT(ISERROR(SEARCH($K$69,Z44)))</xm:f>
            <xm:f>$K$69</xm:f>
            <x14:dxf>
              <fill>
                <patternFill>
                  <bgColor rgb="FF00B050"/>
                </patternFill>
              </fill>
            </x14:dxf>
          </x14:cfRule>
          <x14:cfRule type="containsText" priority="713" operator="containsText" id="{9C0619FC-1C14-410F-AF6A-3872D64C8ADD}">
            <xm:f>NOT(ISERROR(SEARCH($K$68,Z44)))</xm:f>
            <xm:f>$K$68</xm:f>
            <x14:dxf>
              <fill>
                <patternFill>
                  <bgColor rgb="FF92D050"/>
                </patternFill>
              </fill>
            </x14:dxf>
          </x14:cfRule>
          <xm:sqref>Z44</xm:sqref>
        </x14:conditionalFormatting>
        <x14:conditionalFormatting xmlns:xm="http://schemas.microsoft.com/office/excel/2006/main">
          <x14:cfRule type="containsText" priority="705" operator="containsText" id="{86552A6E-30F5-448B-9E2D-577CF61EA89F}">
            <xm:f>NOT(ISERROR(SEARCH($M$71,AB43)))</xm:f>
            <xm:f>$M$71</xm:f>
            <x14:dxf>
              <fill>
                <patternFill>
                  <bgColor rgb="FFFF0000"/>
                </patternFill>
              </fill>
            </x14:dxf>
          </x14:cfRule>
          <x14:cfRule type="containsText" priority="706" operator="containsText" id="{C1E7528A-FEAD-428C-9508-79A8D5B78F35}">
            <xm:f>NOT(ISERROR(SEARCH($M$70,AB43)))</xm:f>
            <xm:f>$M$70</xm:f>
            <x14:dxf>
              <fill>
                <patternFill>
                  <bgColor rgb="FFFFC000"/>
                </patternFill>
              </fill>
            </x14:dxf>
          </x14:cfRule>
          <x14:cfRule type="containsText" priority="707" operator="containsText" id="{FFA374CF-2EF7-47C8-A569-0A87259C9DCF}">
            <xm:f>NOT(ISERROR(SEARCH($M$69,AB43)))</xm:f>
            <xm:f>$M$69</xm:f>
            <x14:dxf>
              <fill>
                <patternFill>
                  <bgColor rgb="FFFFFF00"/>
                </patternFill>
              </fill>
            </x14:dxf>
          </x14:cfRule>
          <x14:cfRule type="containsText" priority="708" operator="containsText" id="{61709E41-5055-4ECF-B540-41ED3506A3AB}">
            <xm:f>NOT(ISERROR(SEARCH($M$68,AB43)))</xm:f>
            <xm:f>$M$68</xm:f>
            <x14:dxf>
              <fill>
                <patternFill>
                  <bgColor rgb="FF92D050"/>
                </patternFill>
              </fill>
            </x14:dxf>
          </x14:cfRule>
          <xm:sqref>AB43</xm:sqref>
        </x14:conditionalFormatting>
        <x14:conditionalFormatting xmlns:xm="http://schemas.microsoft.com/office/excel/2006/main">
          <x14:cfRule type="containsText" priority="701" operator="containsText" id="{443234E7-7DEF-4336-A842-0EE49E1535D3}">
            <xm:f>NOT(ISERROR(SEARCH($M$71,AB45)))</xm:f>
            <xm:f>$M$71</xm:f>
            <x14:dxf>
              <fill>
                <patternFill>
                  <bgColor rgb="FFFF0000"/>
                </patternFill>
              </fill>
            </x14:dxf>
          </x14:cfRule>
          <x14:cfRule type="containsText" priority="702" operator="containsText" id="{B11B1B37-4779-4AC2-9B08-31A89B784DAE}">
            <xm:f>NOT(ISERROR(SEARCH($M$70,AB45)))</xm:f>
            <xm:f>$M$70</xm:f>
            <x14:dxf>
              <fill>
                <patternFill>
                  <bgColor rgb="FFFFC000"/>
                </patternFill>
              </fill>
            </x14:dxf>
          </x14:cfRule>
          <x14:cfRule type="containsText" priority="703" operator="containsText" id="{8824DA2A-E8CD-4661-93B4-5AF4B62B8F41}">
            <xm:f>NOT(ISERROR(SEARCH($M$69,AB45)))</xm:f>
            <xm:f>$M$69</xm:f>
            <x14:dxf>
              <fill>
                <patternFill>
                  <bgColor rgb="FFFFFF00"/>
                </patternFill>
              </fill>
            </x14:dxf>
          </x14:cfRule>
          <x14:cfRule type="containsText" priority="704" operator="containsText" id="{7808C076-A664-44C3-B245-B99940EF45C2}">
            <xm:f>NOT(ISERROR(SEARCH($M$68,AB45)))</xm:f>
            <xm:f>$M$68</xm:f>
            <x14:dxf>
              <fill>
                <patternFill>
                  <bgColor rgb="FF92D050"/>
                </patternFill>
              </fill>
            </x14:dxf>
          </x14:cfRule>
          <xm:sqref>AB45:AB46</xm:sqref>
        </x14:conditionalFormatting>
        <x14:conditionalFormatting xmlns:xm="http://schemas.microsoft.com/office/excel/2006/main">
          <x14:cfRule type="containsText" priority="697" operator="containsText" id="{F1E775F2-E288-4DF2-B2BD-BB89BB8E11A7}">
            <xm:f>NOT(ISERROR(SEARCH($M$71,AB44)))</xm:f>
            <xm:f>$M$71</xm:f>
            <x14:dxf>
              <fill>
                <patternFill>
                  <bgColor rgb="FFFF0000"/>
                </patternFill>
              </fill>
            </x14:dxf>
          </x14:cfRule>
          <x14:cfRule type="containsText" priority="698" operator="containsText" id="{C2690BBF-7961-4CD7-AE34-1084E44F96A0}">
            <xm:f>NOT(ISERROR(SEARCH($M$70,AB44)))</xm:f>
            <xm:f>$M$70</xm:f>
            <x14:dxf>
              <fill>
                <patternFill>
                  <bgColor rgb="FFFFC000"/>
                </patternFill>
              </fill>
            </x14:dxf>
          </x14:cfRule>
          <x14:cfRule type="containsText" priority="699" operator="containsText" id="{AACC1F8B-3B29-4802-B526-17D7D69C9E36}">
            <xm:f>NOT(ISERROR(SEARCH($M$69,AB44)))</xm:f>
            <xm:f>$M$69</xm:f>
            <x14:dxf>
              <fill>
                <patternFill>
                  <bgColor rgb="FFFFFF00"/>
                </patternFill>
              </fill>
            </x14:dxf>
          </x14:cfRule>
          <x14:cfRule type="containsText" priority="700" operator="containsText" id="{0B96E727-FFE7-419A-B7BB-50E3F040715B}">
            <xm:f>NOT(ISERROR(SEARCH($M$68,AB44)))</xm:f>
            <xm:f>$M$68</xm:f>
            <x14:dxf>
              <fill>
                <patternFill>
                  <bgColor rgb="FF92D050"/>
                </patternFill>
              </fill>
            </x14:dxf>
          </x14:cfRule>
          <xm:sqref>AB44</xm:sqref>
        </x14:conditionalFormatting>
        <x14:conditionalFormatting xmlns:xm="http://schemas.microsoft.com/office/excel/2006/main">
          <x14:cfRule type="containsText" priority="635" operator="containsText" id="{2841999F-59D2-43E0-9476-052E8475FE0A}">
            <xm:f>NOT(ISERROR(SEARCH($K$27,Z47)))</xm:f>
            <xm:f>$K$27</xm:f>
            <x14:dxf>
              <fill>
                <patternFill>
                  <bgColor rgb="FFFF0000"/>
                </patternFill>
              </fill>
            </x14:dxf>
          </x14:cfRule>
          <x14:cfRule type="containsText" priority="636" operator="containsText" id="{0330AE27-2D1D-4F1C-9D04-7BC5BE853092}">
            <xm:f>NOT(ISERROR(SEARCH($K$26,Z47)))</xm:f>
            <xm:f>$K$26</xm:f>
            <x14:dxf>
              <fill>
                <patternFill>
                  <bgColor rgb="FFFFC000"/>
                </patternFill>
              </fill>
            </x14:dxf>
          </x14:cfRule>
          <x14:cfRule type="containsText" priority="637" operator="containsText" id="{65DEEFD4-B687-4031-A992-D942D91C41D4}">
            <xm:f>NOT(ISERROR(SEARCH($K$25,Z47)))</xm:f>
            <xm:f>$K$25</xm:f>
            <x14:dxf>
              <fill>
                <patternFill>
                  <bgColor rgb="FFFFFF00"/>
                </patternFill>
              </fill>
            </x14:dxf>
          </x14:cfRule>
          <x14:cfRule type="containsText" priority="638" operator="containsText" id="{F88069A7-E7EC-4D95-8BB7-021268E8D168}">
            <xm:f>NOT(ISERROR(SEARCH($K$24,Z47)))</xm:f>
            <xm:f>$K$24</xm:f>
            <x14:dxf>
              <fill>
                <patternFill>
                  <bgColor rgb="FF00B050"/>
                </patternFill>
              </fill>
            </x14:dxf>
          </x14:cfRule>
          <x14:cfRule type="containsText" priority="639" operator="containsText" id="{4BF4789D-3C96-4286-A1E7-E73FA851FB63}">
            <xm:f>NOT(ISERROR(SEARCH($K$23,Z47)))</xm:f>
            <xm:f>$K$23</xm:f>
            <x14:dxf>
              <fill>
                <patternFill>
                  <bgColor rgb="FF92D050"/>
                </patternFill>
              </fill>
            </x14:dxf>
          </x14:cfRule>
          <xm:sqref>Z47</xm:sqref>
        </x14:conditionalFormatting>
        <x14:conditionalFormatting xmlns:xm="http://schemas.microsoft.com/office/excel/2006/main">
          <x14:cfRule type="containsText" priority="630" operator="containsText" id="{6BC0DE4C-A3CC-4BFF-9F70-2DDDBE76244F}">
            <xm:f>NOT(ISERROR(SEARCH($K$27,Z50)))</xm:f>
            <xm:f>$K$27</xm:f>
            <x14:dxf>
              <fill>
                <patternFill>
                  <bgColor rgb="FFFF0000"/>
                </patternFill>
              </fill>
            </x14:dxf>
          </x14:cfRule>
          <x14:cfRule type="containsText" priority="631" operator="containsText" id="{D32E6C38-8860-41E1-B9A3-B737FE53A9AD}">
            <xm:f>NOT(ISERROR(SEARCH($K$26,Z50)))</xm:f>
            <xm:f>$K$26</xm:f>
            <x14:dxf>
              <fill>
                <patternFill>
                  <bgColor rgb="FFFFC000"/>
                </patternFill>
              </fill>
            </x14:dxf>
          </x14:cfRule>
          <x14:cfRule type="containsText" priority="632" operator="containsText" id="{99F2BAAC-B380-4547-9399-45AC22B7C252}">
            <xm:f>NOT(ISERROR(SEARCH($K$25,Z50)))</xm:f>
            <xm:f>$K$25</xm:f>
            <x14:dxf>
              <fill>
                <patternFill>
                  <bgColor rgb="FFFFFF00"/>
                </patternFill>
              </fill>
            </x14:dxf>
          </x14:cfRule>
          <x14:cfRule type="containsText" priority="633" operator="containsText" id="{186599DE-7F84-4CED-BE72-A57F783DB169}">
            <xm:f>NOT(ISERROR(SEARCH($K$24,Z50)))</xm:f>
            <xm:f>$K$24</xm:f>
            <x14:dxf>
              <fill>
                <patternFill>
                  <bgColor rgb="FF00B050"/>
                </patternFill>
              </fill>
            </x14:dxf>
          </x14:cfRule>
          <x14:cfRule type="containsText" priority="634" operator="containsText" id="{C956E9C2-680F-472C-A6A8-167EDD97C0CC}">
            <xm:f>NOT(ISERROR(SEARCH($K$23,Z50)))</xm:f>
            <xm:f>$K$23</xm:f>
            <x14:dxf>
              <fill>
                <patternFill>
                  <bgColor rgb="FF92D050"/>
                </patternFill>
              </fill>
            </x14:dxf>
          </x14:cfRule>
          <xm:sqref>Z50</xm:sqref>
        </x14:conditionalFormatting>
        <x14:conditionalFormatting xmlns:xm="http://schemas.microsoft.com/office/excel/2006/main">
          <x14:cfRule type="containsText" priority="625" operator="containsText" id="{80691027-2331-4F80-8846-A8E501E330D0}">
            <xm:f>NOT(ISERROR(SEARCH($K$27,Z49)))</xm:f>
            <xm:f>$K$27</xm:f>
            <x14:dxf>
              <fill>
                <patternFill>
                  <bgColor rgb="FFFF0000"/>
                </patternFill>
              </fill>
            </x14:dxf>
          </x14:cfRule>
          <x14:cfRule type="containsText" priority="626" operator="containsText" id="{9C453F54-CA78-4D7B-A068-3EFEE645A14B}">
            <xm:f>NOT(ISERROR(SEARCH($K$26,Z49)))</xm:f>
            <xm:f>$K$26</xm:f>
            <x14:dxf>
              <fill>
                <patternFill>
                  <bgColor rgb="FFFFC000"/>
                </patternFill>
              </fill>
            </x14:dxf>
          </x14:cfRule>
          <x14:cfRule type="containsText" priority="627" operator="containsText" id="{F3F1920D-1982-4892-AFF1-83F3A46080E4}">
            <xm:f>NOT(ISERROR(SEARCH($K$25,Z49)))</xm:f>
            <xm:f>$K$25</xm:f>
            <x14:dxf>
              <fill>
                <patternFill>
                  <bgColor rgb="FFFFFF00"/>
                </patternFill>
              </fill>
            </x14:dxf>
          </x14:cfRule>
          <x14:cfRule type="containsText" priority="628" operator="containsText" id="{A80B92BD-7B60-4329-9F8E-DD5254892538}">
            <xm:f>NOT(ISERROR(SEARCH($K$24,Z49)))</xm:f>
            <xm:f>$K$24</xm:f>
            <x14:dxf>
              <fill>
                <patternFill>
                  <bgColor rgb="FF00B050"/>
                </patternFill>
              </fill>
            </x14:dxf>
          </x14:cfRule>
          <x14:cfRule type="containsText" priority="629" operator="containsText" id="{6E2F6171-4A78-4307-A064-A560A77D82C4}">
            <xm:f>NOT(ISERROR(SEARCH($K$23,Z49)))</xm:f>
            <xm:f>$K$23</xm:f>
            <x14:dxf>
              <fill>
                <patternFill>
                  <bgColor rgb="FF92D050"/>
                </patternFill>
              </fill>
            </x14:dxf>
          </x14:cfRule>
          <xm:sqref>Z49</xm:sqref>
        </x14:conditionalFormatting>
        <x14:conditionalFormatting xmlns:xm="http://schemas.microsoft.com/office/excel/2006/main">
          <x14:cfRule type="containsText" priority="590" operator="containsText" id="{93173404-2D6F-4D0C-BFD4-59600525650F}">
            <xm:f>NOT(ISERROR(SEARCH($I$68,I47)))</xm:f>
            <xm:f>$I$68</xm:f>
            <x14:dxf>
              <fill>
                <patternFill>
                  <fgColor rgb="FF92D050"/>
                  <bgColor rgb="FF92D050"/>
                </patternFill>
              </fill>
            </x14:dxf>
          </x14:cfRule>
          <x14:cfRule type="containsText" priority="591" operator="containsText" id="{7027D360-7164-4C65-BCDE-9EFADE2BE3CF}">
            <xm:f>NOT(ISERROR(SEARCH($I$69,I47)))</xm:f>
            <xm:f>$I$69</xm:f>
            <x14:dxf>
              <fill>
                <patternFill>
                  <bgColor rgb="FF00B050"/>
                </patternFill>
              </fill>
            </x14:dxf>
          </x14:cfRule>
          <x14:cfRule type="containsText" priority="592" operator="containsText" id="{60423FBD-F152-4102-A5EE-3B5989F244E6}">
            <xm:f>NOT(ISERROR(SEARCH($I$72,I47)))</xm:f>
            <xm:f>$I$72</xm:f>
            <x14:dxf>
              <fill>
                <patternFill>
                  <bgColor rgb="FFFF0000"/>
                </patternFill>
              </fill>
            </x14:dxf>
          </x14:cfRule>
          <x14:cfRule type="containsText" priority="593" operator="containsText" id="{44AE5562-3420-4BB2-8E71-E949E10D0A2E}">
            <xm:f>NOT(ISERROR(SEARCH($I$71,I47)))</xm:f>
            <xm:f>$I$71</xm:f>
            <x14:dxf>
              <fill>
                <patternFill>
                  <fgColor rgb="FFFFC000"/>
                  <bgColor rgb="FFFFC000"/>
                </patternFill>
              </fill>
            </x14:dxf>
          </x14:cfRule>
          <x14:cfRule type="containsText" priority="594" operator="containsText" id="{4C7EC345-9AAC-44AF-B1DF-83EB5BC14592}">
            <xm:f>NOT(ISERROR(SEARCH($I$70,I47)))</xm:f>
            <xm:f>$I$70</xm:f>
            <x14:dxf>
              <fill>
                <patternFill>
                  <fgColor rgb="FFFFFF00"/>
                  <bgColor rgb="FFFFFF00"/>
                </patternFill>
              </fill>
            </x14:dxf>
          </x14:cfRule>
          <x14:cfRule type="containsText" priority="595" operator="containsText" id="{A3FCBB2C-CCA6-4684-A737-6591134156C8}">
            <xm:f>NOT(ISERROR(SEARCH($I$69,I47)))</xm:f>
            <xm:f>$I$69</xm:f>
            <x14:dxf>
              <fill>
                <patternFill>
                  <bgColor theme="0" tint="-0.14996795556505021"/>
                </patternFill>
              </fill>
            </x14:dxf>
          </x14:cfRule>
          <x14:cfRule type="cellIs" priority="596" operator="equal" id="{8A570699-FE8E-4574-A8F9-5071BBCD785A}">
            <xm:f>'Tabla probabiidad'!$B$5</xm:f>
            <x14:dxf>
              <fill>
                <patternFill>
                  <fgColor theme="6"/>
                </patternFill>
              </fill>
            </x14:dxf>
          </x14:cfRule>
          <x14:cfRule type="cellIs" priority="597" operator="equal" id="{C437EA06-6D36-4E62-A76B-5B444BAAB90B}">
            <xm:f>'Tabla probabiidad'!$B$5</xm:f>
            <x14:dxf>
              <fill>
                <patternFill>
                  <fgColor rgb="FF92D050"/>
                  <bgColor theme="6" tint="0.59996337778862885"/>
                </patternFill>
              </fill>
            </x14:dxf>
          </x14:cfRule>
          <xm:sqref>I47</xm:sqref>
        </x14:conditionalFormatting>
        <x14:conditionalFormatting xmlns:xm="http://schemas.microsoft.com/office/excel/2006/main">
          <x14:cfRule type="containsText" priority="582" operator="containsText" id="{BA41709B-5FDA-41A7-8E38-B019F3E75D03}">
            <xm:f>NOT(ISERROR(SEARCH($I$68,I49)))</xm:f>
            <xm:f>$I$68</xm:f>
            <x14:dxf>
              <fill>
                <patternFill>
                  <fgColor rgb="FF92D050"/>
                  <bgColor rgb="FF92D050"/>
                </patternFill>
              </fill>
            </x14:dxf>
          </x14:cfRule>
          <x14:cfRule type="containsText" priority="583" operator="containsText" id="{F4A22AD4-87B4-4A38-85A2-D5ADBCAFCA73}">
            <xm:f>NOT(ISERROR(SEARCH($I$69,I49)))</xm:f>
            <xm:f>$I$69</xm:f>
            <x14:dxf>
              <fill>
                <patternFill>
                  <bgColor rgb="FF00B050"/>
                </patternFill>
              </fill>
            </x14:dxf>
          </x14:cfRule>
          <x14:cfRule type="containsText" priority="584" operator="containsText" id="{F4092DEA-61FD-4372-B1A6-18ADFDAE850E}">
            <xm:f>NOT(ISERROR(SEARCH($I$72,I49)))</xm:f>
            <xm:f>$I$72</xm:f>
            <x14:dxf>
              <fill>
                <patternFill>
                  <bgColor rgb="FFFF0000"/>
                </patternFill>
              </fill>
            </x14:dxf>
          </x14:cfRule>
          <x14:cfRule type="containsText" priority="585" operator="containsText" id="{CB32EE6B-19F4-42E5-B359-A3CB01EE66BA}">
            <xm:f>NOT(ISERROR(SEARCH($I$71,I49)))</xm:f>
            <xm:f>$I$71</xm:f>
            <x14:dxf>
              <fill>
                <patternFill>
                  <fgColor rgb="FFFFC000"/>
                  <bgColor rgb="FFFFC000"/>
                </patternFill>
              </fill>
            </x14:dxf>
          </x14:cfRule>
          <x14:cfRule type="containsText" priority="586" operator="containsText" id="{53C3520E-4D04-459B-A3CA-73FCE3FC8476}">
            <xm:f>NOT(ISERROR(SEARCH($I$70,I49)))</xm:f>
            <xm:f>$I$70</xm:f>
            <x14:dxf>
              <fill>
                <patternFill>
                  <fgColor rgb="FFFFFF00"/>
                  <bgColor rgb="FFFFFF00"/>
                </patternFill>
              </fill>
            </x14:dxf>
          </x14:cfRule>
          <x14:cfRule type="containsText" priority="587" operator="containsText" id="{EEA5BD45-25B2-4622-A20C-DB91B922A487}">
            <xm:f>NOT(ISERROR(SEARCH($I$69,I49)))</xm:f>
            <xm:f>$I$69</xm:f>
            <x14:dxf>
              <fill>
                <patternFill>
                  <bgColor theme="0" tint="-0.14996795556505021"/>
                </patternFill>
              </fill>
            </x14:dxf>
          </x14:cfRule>
          <x14:cfRule type="cellIs" priority="588" operator="equal" id="{788C8768-8648-4D68-91A1-7FEBFE86BDEE}">
            <xm:f>'Tabla probabiidad'!$B$5</xm:f>
            <x14:dxf>
              <fill>
                <patternFill>
                  <fgColor theme="6"/>
                </patternFill>
              </fill>
            </x14:dxf>
          </x14:cfRule>
          <x14:cfRule type="cellIs" priority="589" operator="equal" id="{C95ADCE2-E4CB-40E1-964B-9DBBA79D67F5}">
            <xm:f>'Tabla probabiidad'!$B$5</xm:f>
            <x14:dxf>
              <fill>
                <patternFill>
                  <fgColor rgb="FF92D050"/>
                  <bgColor theme="6" tint="0.59996337778862885"/>
                </patternFill>
              </fill>
            </x14:dxf>
          </x14:cfRule>
          <xm:sqref>I49</xm:sqref>
        </x14:conditionalFormatting>
        <x14:conditionalFormatting xmlns:xm="http://schemas.microsoft.com/office/excel/2006/main">
          <x14:cfRule type="containsText" priority="574" operator="containsText" id="{A8C01147-D13D-4833-B13A-7F9723592B75}">
            <xm:f>NOT(ISERROR(SEARCH($I$68,I50)))</xm:f>
            <xm:f>$I$68</xm:f>
            <x14:dxf>
              <fill>
                <patternFill>
                  <fgColor rgb="FF92D050"/>
                  <bgColor rgb="FF92D050"/>
                </patternFill>
              </fill>
            </x14:dxf>
          </x14:cfRule>
          <x14:cfRule type="containsText" priority="575" operator="containsText" id="{F708EEC1-0FE0-496E-98A8-51D2BA64B0C5}">
            <xm:f>NOT(ISERROR(SEARCH($I$69,I50)))</xm:f>
            <xm:f>$I$69</xm:f>
            <x14:dxf>
              <fill>
                <patternFill>
                  <bgColor rgb="FF00B050"/>
                </patternFill>
              </fill>
            </x14:dxf>
          </x14:cfRule>
          <x14:cfRule type="containsText" priority="576" operator="containsText" id="{E0FE87D2-452A-48ED-B73B-4399868F28B8}">
            <xm:f>NOT(ISERROR(SEARCH($I$72,I50)))</xm:f>
            <xm:f>$I$72</xm:f>
            <x14:dxf>
              <fill>
                <patternFill>
                  <bgColor rgb="FFFF0000"/>
                </patternFill>
              </fill>
            </x14:dxf>
          </x14:cfRule>
          <x14:cfRule type="containsText" priority="577" operator="containsText" id="{E9EBB1FE-D3BE-4772-B60B-DEF8A7240AD4}">
            <xm:f>NOT(ISERROR(SEARCH($I$71,I50)))</xm:f>
            <xm:f>$I$71</xm:f>
            <x14:dxf>
              <fill>
                <patternFill>
                  <fgColor rgb="FFFFC000"/>
                  <bgColor rgb="FFFFC000"/>
                </patternFill>
              </fill>
            </x14:dxf>
          </x14:cfRule>
          <x14:cfRule type="containsText" priority="578" operator="containsText" id="{E797179E-38F1-49D3-A925-A8AA8504E470}">
            <xm:f>NOT(ISERROR(SEARCH($I$70,I50)))</xm:f>
            <xm:f>$I$70</xm:f>
            <x14:dxf>
              <fill>
                <patternFill>
                  <fgColor rgb="FFFFFF00"/>
                  <bgColor rgb="FFFFFF00"/>
                </patternFill>
              </fill>
            </x14:dxf>
          </x14:cfRule>
          <x14:cfRule type="containsText" priority="579" operator="containsText" id="{1C6C2581-BAE2-4798-8517-547D3074FD6F}">
            <xm:f>NOT(ISERROR(SEARCH($I$69,I50)))</xm:f>
            <xm:f>$I$69</xm:f>
            <x14:dxf>
              <fill>
                <patternFill>
                  <bgColor theme="0" tint="-0.14996795556505021"/>
                </patternFill>
              </fill>
            </x14:dxf>
          </x14:cfRule>
          <x14:cfRule type="cellIs" priority="580" operator="equal" id="{F0195D3C-E930-4A82-9AAC-2E11FB38F199}">
            <xm:f>'Tabla probabiidad'!$B$5</xm:f>
            <x14:dxf>
              <fill>
                <patternFill>
                  <fgColor theme="6"/>
                </patternFill>
              </fill>
            </x14:dxf>
          </x14:cfRule>
          <x14:cfRule type="cellIs" priority="581" operator="equal" id="{2C83D8E9-8CF7-4F4E-B627-EE4714E06F14}">
            <xm:f>'Tabla probabiidad'!$B$5</xm:f>
            <x14:dxf>
              <fill>
                <patternFill>
                  <fgColor rgb="FF92D050"/>
                  <bgColor theme="6" tint="0.59996337778862885"/>
                </patternFill>
              </fill>
            </x14:dxf>
          </x14:cfRule>
          <xm:sqref>I50</xm:sqref>
        </x14:conditionalFormatting>
        <x14:conditionalFormatting xmlns:xm="http://schemas.microsoft.com/office/excel/2006/main">
          <x14:cfRule type="containsText" priority="566" operator="containsText" id="{000D6AC3-7F41-4EE3-91C5-E630EC88818F}">
            <xm:f>NOT(ISERROR(SEARCH($I$68,X47)))</xm:f>
            <xm:f>$I$68</xm:f>
            <x14:dxf>
              <fill>
                <patternFill>
                  <fgColor rgb="FF92D050"/>
                  <bgColor rgb="FF92D050"/>
                </patternFill>
              </fill>
            </x14:dxf>
          </x14:cfRule>
          <x14:cfRule type="containsText" priority="567" operator="containsText" id="{D5E6C038-5C12-4CA9-9A36-9A6253B3377D}">
            <xm:f>NOT(ISERROR(SEARCH($I$69,X47)))</xm:f>
            <xm:f>$I$69</xm:f>
            <x14:dxf>
              <fill>
                <patternFill>
                  <bgColor rgb="FF00B050"/>
                </patternFill>
              </fill>
            </x14:dxf>
          </x14:cfRule>
          <x14:cfRule type="containsText" priority="568" operator="containsText" id="{F139407B-D762-42DC-9ECC-C35C1101D785}">
            <xm:f>NOT(ISERROR(SEARCH($I$72,X47)))</xm:f>
            <xm:f>$I$72</xm:f>
            <x14:dxf>
              <fill>
                <patternFill>
                  <bgColor rgb="FFFF0000"/>
                </patternFill>
              </fill>
            </x14:dxf>
          </x14:cfRule>
          <x14:cfRule type="containsText" priority="569" operator="containsText" id="{25FD134C-75F0-467C-B672-A49FB20B597F}">
            <xm:f>NOT(ISERROR(SEARCH($I$71,X47)))</xm:f>
            <xm:f>$I$71</xm:f>
            <x14:dxf>
              <fill>
                <patternFill>
                  <fgColor rgb="FFFFC000"/>
                  <bgColor rgb="FFFFC000"/>
                </patternFill>
              </fill>
            </x14:dxf>
          </x14:cfRule>
          <x14:cfRule type="containsText" priority="570" operator="containsText" id="{3BF3100B-A1F2-4749-8BCF-02C98FEC64EF}">
            <xm:f>NOT(ISERROR(SEARCH($I$70,X47)))</xm:f>
            <xm:f>$I$70</xm:f>
            <x14:dxf>
              <fill>
                <patternFill>
                  <fgColor rgb="FFFFFF00"/>
                  <bgColor rgb="FFFFFF00"/>
                </patternFill>
              </fill>
            </x14:dxf>
          </x14:cfRule>
          <x14:cfRule type="containsText" priority="571" operator="containsText" id="{22357B52-2CEA-43EC-9971-A7539C51E389}">
            <xm:f>NOT(ISERROR(SEARCH($I$69,X47)))</xm:f>
            <xm:f>$I$69</xm:f>
            <x14:dxf>
              <fill>
                <patternFill>
                  <bgColor theme="0" tint="-0.14996795556505021"/>
                </patternFill>
              </fill>
            </x14:dxf>
          </x14:cfRule>
          <x14:cfRule type="cellIs" priority="572" operator="equal" id="{CB6EFD63-2B04-4AD9-BE38-584CEC69B28F}">
            <xm:f>'Tabla probabiidad'!$B$5</xm:f>
            <x14:dxf>
              <fill>
                <patternFill>
                  <fgColor theme="6"/>
                </patternFill>
              </fill>
            </x14:dxf>
          </x14:cfRule>
          <x14:cfRule type="cellIs" priority="573" operator="equal" id="{60A6C5CB-80C2-4F36-A74C-B423159C328F}">
            <xm:f>'Tabla probabiidad'!$B$5</xm:f>
            <x14:dxf>
              <fill>
                <patternFill>
                  <fgColor rgb="FF92D050"/>
                  <bgColor theme="6" tint="0.59996337778862885"/>
                </patternFill>
              </fill>
            </x14:dxf>
          </x14:cfRule>
          <xm:sqref>X47</xm:sqref>
        </x14:conditionalFormatting>
        <x14:conditionalFormatting xmlns:xm="http://schemas.microsoft.com/office/excel/2006/main">
          <x14:cfRule type="containsText" priority="558" operator="containsText" id="{8FE32ED1-CFEA-4485-8816-FCB627765C36}">
            <xm:f>NOT(ISERROR(SEARCH($I$68,X49)))</xm:f>
            <xm:f>$I$68</xm:f>
            <x14:dxf>
              <fill>
                <patternFill>
                  <fgColor rgb="FF92D050"/>
                  <bgColor rgb="FF92D050"/>
                </patternFill>
              </fill>
            </x14:dxf>
          </x14:cfRule>
          <x14:cfRule type="containsText" priority="559" operator="containsText" id="{D32872C1-7F86-44D1-9E5A-048C4790D0E4}">
            <xm:f>NOT(ISERROR(SEARCH($I$69,X49)))</xm:f>
            <xm:f>$I$69</xm:f>
            <x14:dxf>
              <fill>
                <patternFill>
                  <bgColor rgb="FF00B050"/>
                </patternFill>
              </fill>
            </x14:dxf>
          </x14:cfRule>
          <x14:cfRule type="containsText" priority="560" operator="containsText" id="{C6A12FB6-E6C6-4A7C-B946-CF56FB2CC916}">
            <xm:f>NOT(ISERROR(SEARCH($I$72,X49)))</xm:f>
            <xm:f>$I$72</xm:f>
            <x14:dxf>
              <fill>
                <patternFill>
                  <bgColor rgb="FFFF0000"/>
                </patternFill>
              </fill>
            </x14:dxf>
          </x14:cfRule>
          <x14:cfRule type="containsText" priority="561" operator="containsText" id="{344EA199-056B-4F79-A850-C52A2CBA6519}">
            <xm:f>NOT(ISERROR(SEARCH($I$71,X49)))</xm:f>
            <xm:f>$I$71</xm:f>
            <x14:dxf>
              <fill>
                <patternFill>
                  <fgColor rgb="FFFFC000"/>
                  <bgColor rgb="FFFFC000"/>
                </patternFill>
              </fill>
            </x14:dxf>
          </x14:cfRule>
          <x14:cfRule type="containsText" priority="562" operator="containsText" id="{851F621E-3BD2-40FB-A9DF-46470BA3B2C9}">
            <xm:f>NOT(ISERROR(SEARCH($I$70,X49)))</xm:f>
            <xm:f>$I$70</xm:f>
            <x14:dxf>
              <fill>
                <patternFill>
                  <fgColor rgb="FFFFFF00"/>
                  <bgColor rgb="FFFFFF00"/>
                </patternFill>
              </fill>
            </x14:dxf>
          </x14:cfRule>
          <x14:cfRule type="containsText" priority="563" operator="containsText" id="{E89E885C-1C34-4D79-A7A0-B73B6C979BBF}">
            <xm:f>NOT(ISERROR(SEARCH($I$69,X49)))</xm:f>
            <xm:f>$I$69</xm:f>
            <x14:dxf>
              <fill>
                <patternFill>
                  <bgColor theme="0" tint="-0.14996795556505021"/>
                </patternFill>
              </fill>
            </x14:dxf>
          </x14:cfRule>
          <x14:cfRule type="cellIs" priority="564" operator="equal" id="{C76F5017-F6AE-40BD-A38D-AF5D846C462C}">
            <xm:f>'Tabla probabiidad'!$B$5</xm:f>
            <x14:dxf>
              <fill>
                <patternFill>
                  <fgColor theme="6"/>
                </patternFill>
              </fill>
            </x14:dxf>
          </x14:cfRule>
          <x14:cfRule type="cellIs" priority="565" operator="equal" id="{7BA54E10-82B8-4623-B0D0-A12F053AB1E0}">
            <xm:f>'Tabla probabiidad'!$B$5</xm:f>
            <x14:dxf>
              <fill>
                <patternFill>
                  <fgColor rgb="FF92D050"/>
                  <bgColor theme="6" tint="0.59996337778862885"/>
                </patternFill>
              </fill>
            </x14:dxf>
          </x14:cfRule>
          <xm:sqref>X49</xm:sqref>
        </x14:conditionalFormatting>
        <x14:conditionalFormatting xmlns:xm="http://schemas.microsoft.com/office/excel/2006/main">
          <x14:cfRule type="containsText" priority="550" operator="containsText" id="{C7474633-04DA-4B72-BDD4-FDFA3D2C90A6}">
            <xm:f>NOT(ISERROR(SEARCH($I$68,X50)))</xm:f>
            <xm:f>$I$68</xm:f>
            <x14:dxf>
              <fill>
                <patternFill>
                  <fgColor rgb="FF92D050"/>
                  <bgColor rgb="FF92D050"/>
                </patternFill>
              </fill>
            </x14:dxf>
          </x14:cfRule>
          <x14:cfRule type="containsText" priority="551" operator="containsText" id="{313D4969-7945-44DF-B7D2-2C24AD3B8023}">
            <xm:f>NOT(ISERROR(SEARCH($I$69,X50)))</xm:f>
            <xm:f>$I$69</xm:f>
            <x14:dxf>
              <fill>
                <patternFill>
                  <bgColor rgb="FF00B050"/>
                </patternFill>
              </fill>
            </x14:dxf>
          </x14:cfRule>
          <x14:cfRule type="containsText" priority="552" operator="containsText" id="{E9DFA74C-646F-4BC5-97B9-ACEA990E9276}">
            <xm:f>NOT(ISERROR(SEARCH($I$72,X50)))</xm:f>
            <xm:f>$I$72</xm:f>
            <x14:dxf>
              <fill>
                <patternFill>
                  <bgColor rgb="FFFF0000"/>
                </patternFill>
              </fill>
            </x14:dxf>
          </x14:cfRule>
          <x14:cfRule type="containsText" priority="553" operator="containsText" id="{6A35780B-FC48-4139-BE99-B1E475CEEC4D}">
            <xm:f>NOT(ISERROR(SEARCH($I$71,X50)))</xm:f>
            <xm:f>$I$71</xm:f>
            <x14:dxf>
              <fill>
                <patternFill>
                  <fgColor rgb="FFFFC000"/>
                  <bgColor rgb="FFFFC000"/>
                </patternFill>
              </fill>
            </x14:dxf>
          </x14:cfRule>
          <x14:cfRule type="containsText" priority="554" operator="containsText" id="{0702C48E-9643-4F19-8FB1-5B27A2DC325D}">
            <xm:f>NOT(ISERROR(SEARCH($I$70,X50)))</xm:f>
            <xm:f>$I$70</xm:f>
            <x14:dxf>
              <fill>
                <patternFill>
                  <fgColor rgb="FFFFFF00"/>
                  <bgColor rgb="FFFFFF00"/>
                </patternFill>
              </fill>
            </x14:dxf>
          </x14:cfRule>
          <x14:cfRule type="containsText" priority="555" operator="containsText" id="{01F75BD7-E4A9-4955-B31B-061AD86DF55C}">
            <xm:f>NOT(ISERROR(SEARCH($I$69,X50)))</xm:f>
            <xm:f>$I$69</xm:f>
            <x14:dxf>
              <fill>
                <patternFill>
                  <bgColor theme="0" tint="-0.14996795556505021"/>
                </patternFill>
              </fill>
            </x14:dxf>
          </x14:cfRule>
          <x14:cfRule type="cellIs" priority="556" operator="equal" id="{84EE9070-7EB5-4D22-94FC-E17148B0AB68}">
            <xm:f>'Tabla probabiidad'!$B$5</xm:f>
            <x14:dxf>
              <fill>
                <patternFill>
                  <fgColor theme="6"/>
                </patternFill>
              </fill>
            </x14:dxf>
          </x14:cfRule>
          <x14:cfRule type="cellIs" priority="557" operator="equal" id="{36B19928-561E-4F7E-93BB-150FEF2B7B73}">
            <xm:f>'Tabla probabiidad'!$B$5</xm:f>
            <x14:dxf>
              <fill>
                <patternFill>
                  <fgColor rgb="FF92D050"/>
                  <bgColor theme="6" tint="0.59996337778862885"/>
                </patternFill>
              </fill>
            </x14:dxf>
          </x14:cfRule>
          <xm:sqref>X50</xm:sqref>
        </x14:conditionalFormatting>
        <x14:conditionalFormatting xmlns:xm="http://schemas.microsoft.com/office/excel/2006/main">
          <x14:cfRule type="containsText" priority="545" operator="containsText" id="{2323D580-4FEB-4484-90B5-BB8FB423D9C0}">
            <xm:f>NOT(ISERROR(SEARCH($K$72,K49)))</xm:f>
            <xm:f>$K$72</xm:f>
            <x14:dxf>
              <fill>
                <patternFill>
                  <bgColor rgb="FFFF0000"/>
                </patternFill>
              </fill>
            </x14:dxf>
          </x14:cfRule>
          <x14:cfRule type="containsText" priority="546" operator="containsText" id="{15A69A4E-2F91-4D3E-A58A-EA1C6D1CE791}">
            <xm:f>NOT(ISERROR(SEARCH($K$71,K49)))</xm:f>
            <xm:f>$K$71</xm:f>
            <x14:dxf>
              <fill>
                <patternFill>
                  <bgColor rgb="FFFFC000"/>
                </patternFill>
              </fill>
            </x14:dxf>
          </x14:cfRule>
          <x14:cfRule type="containsText" priority="547" operator="containsText" id="{0DB40A01-9C4C-4D94-A28E-7CD6DBA641CE}">
            <xm:f>NOT(ISERROR(SEARCH($K$70,K49)))</xm:f>
            <xm:f>$K$70</xm:f>
            <x14:dxf>
              <fill>
                <patternFill>
                  <bgColor rgb="FFFFFF00"/>
                </patternFill>
              </fill>
            </x14:dxf>
          </x14:cfRule>
          <x14:cfRule type="containsText" priority="548" operator="containsText" id="{30C9185B-3A00-4886-BB66-8FB870BB2899}">
            <xm:f>NOT(ISERROR(SEARCH($K$69,K49)))</xm:f>
            <xm:f>$K$69</xm:f>
            <x14:dxf>
              <fill>
                <patternFill>
                  <bgColor rgb="FF00B050"/>
                </patternFill>
              </fill>
            </x14:dxf>
          </x14:cfRule>
          <x14:cfRule type="containsText" priority="549" operator="containsText" id="{60DC1DBA-E052-4E17-A4BC-79BE450EB3A3}">
            <xm:f>NOT(ISERROR(SEARCH($K$68,K49)))</xm:f>
            <xm:f>$K$68</xm:f>
            <x14:dxf>
              <fill>
                <patternFill>
                  <bgColor rgb="FF92D050"/>
                </patternFill>
              </fill>
            </x14:dxf>
          </x14:cfRule>
          <xm:sqref>K49</xm:sqref>
        </x14:conditionalFormatting>
        <x14:conditionalFormatting xmlns:xm="http://schemas.microsoft.com/office/excel/2006/main">
          <x14:cfRule type="containsText" priority="540" operator="containsText" id="{F9F641A6-CE85-49E7-9778-F557EADB43BA}">
            <xm:f>NOT(ISERROR(SEARCH($K$72,K50)))</xm:f>
            <xm:f>$K$72</xm:f>
            <x14:dxf>
              <fill>
                <patternFill>
                  <bgColor rgb="FFFF0000"/>
                </patternFill>
              </fill>
            </x14:dxf>
          </x14:cfRule>
          <x14:cfRule type="containsText" priority="541" operator="containsText" id="{DBCF4E77-76BA-455B-838E-5BC580DC5BDE}">
            <xm:f>NOT(ISERROR(SEARCH($K$71,K50)))</xm:f>
            <xm:f>$K$71</xm:f>
            <x14:dxf>
              <fill>
                <patternFill>
                  <bgColor rgb="FFFFC000"/>
                </patternFill>
              </fill>
            </x14:dxf>
          </x14:cfRule>
          <x14:cfRule type="containsText" priority="542" operator="containsText" id="{38446778-C378-4CD6-92C2-D9071C8A63EB}">
            <xm:f>NOT(ISERROR(SEARCH($K$70,K50)))</xm:f>
            <xm:f>$K$70</xm:f>
            <x14:dxf>
              <fill>
                <patternFill>
                  <bgColor rgb="FFFFFF00"/>
                </patternFill>
              </fill>
            </x14:dxf>
          </x14:cfRule>
          <x14:cfRule type="containsText" priority="543" operator="containsText" id="{207C4F14-4F5A-4ED2-A17B-EF2F7EC3AE23}">
            <xm:f>NOT(ISERROR(SEARCH($K$69,K50)))</xm:f>
            <xm:f>$K$69</xm:f>
            <x14:dxf>
              <fill>
                <patternFill>
                  <bgColor rgb="FF00B050"/>
                </patternFill>
              </fill>
            </x14:dxf>
          </x14:cfRule>
          <x14:cfRule type="containsText" priority="544" operator="containsText" id="{41C4EBBF-7FF3-4192-A285-D141032CC94A}">
            <xm:f>NOT(ISERROR(SEARCH($K$68,K50)))</xm:f>
            <xm:f>$K$68</xm:f>
            <x14:dxf>
              <fill>
                <patternFill>
                  <bgColor rgb="FF92D050"/>
                </patternFill>
              </fill>
            </x14:dxf>
          </x14:cfRule>
          <xm:sqref>K50</xm:sqref>
        </x14:conditionalFormatting>
        <x14:conditionalFormatting xmlns:xm="http://schemas.microsoft.com/office/excel/2006/main">
          <x14:cfRule type="containsText" priority="535" operator="containsText" id="{CE755A46-7987-4D6F-B22D-F2BAA8FD1B66}">
            <xm:f>NOT(ISERROR(SEARCH($K$72,K47)))</xm:f>
            <xm:f>$K$72</xm:f>
            <x14:dxf>
              <fill>
                <patternFill>
                  <bgColor rgb="FFFF0000"/>
                </patternFill>
              </fill>
            </x14:dxf>
          </x14:cfRule>
          <x14:cfRule type="containsText" priority="536" operator="containsText" id="{6BFBF0BC-6519-484B-888D-B7BD539E9942}">
            <xm:f>NOT(ISERROR(SEARCH($K$71,K47)))</xm:f>
            <xm:f>$K$71</xm:f>
            <x14:dxf>
              <fill>
                <patternFill>
                  <bgColor rgb="FFFFC000"/>
                </patternFill>
              </fill>
            </x14:dxf>
          </x14:cfRule>
          <x14:cfRule type="containsText" priority="537" operator="containsText" id="{5D9035DD-023B-4F41-B9DC-EA0F8D09AC13}">
            <xm:f>NOT(ISERROR(SEARCH($K$70,K47)))</xm:f>
            <xm:f>$K$70</xm:f>
            <x14:dxf>
              <fill>
                <patternFill>
                  <bgColor rgb="FFFFFF00"/>
                </patternFill>
              </fill>
            </x14:dxf>
          </x14:cfRule>
          <x14:cfRule type="containsText" priority="538" operator="containsText" id="{76CFED79-B436-4C3A-9ACA-C496E920D1FA}">
            <xm:f>NOT(ISERROR(SEARCH($K$69,K47)))</xm:f>
            <xm:f>$K$69</xm:f>
            <x14:dxf>
              <fill>
                <patternFill>
                  <bgColor rgb="FF00B050"/>
                </patternFill>
              </fill>
            </x14:dxf>
          </x14:cfRule>
          <x14:cfRule type="containsText" priority="539" operator="containsText" id="{C5B5659A-F600-45BC-B9D1-EDF614BE3571}">
            <xm:f>NOT(ISERROR(SEARCH($K$68,K47)))</xm:f>
            <xm:f>$K$68</xm:f>
            <x14:dxf>
              <fill>
                <patternFill>
                  <bgColor rgb="FF92D050"/>
                </patternFill>
              </fill>
            </x14:dxf>
          </x14:cfRule>
          <xm:sqref>K47</xm:sqref>
        </x14:conditionalFormatting>
        <x14:conditionalFormatting xmlns:xm="http://schemas.microsoft.com/office/excel/2006/main">
          <x14:cfRule type="containsText" priority="531" operator="containsText" id="{CB1CBE62-0DEA-4BA7-9B9C-4A02B36B0843}">
            <xm:f>NOT(ISERROR(SEARCH($M$71,M49)))</xm:f>
            <xm:f>$M$71</xm:f>
            <x14:dxf>
              <fill>
                <patternFill>
                  <bgColor rgb="FFFF0000"/>
                </patternFill>
              </fill>
            </x14:dxf>
          </x14:cfRule>
          <x14:cfRule type="containsText" priority="532" operator="containsText" id="{7486C413-B891-42DE-A919-D1B31B595B97}">
            <xm:f>NOT(ISERROR(SEARCH($M$70,M49)))</xm:f>
            <xm:f>$M$70</xm:f>
            <x14:dxf>
              <fill>
                <patternFill>
                  <bgColor rgb="FFFFC000"/>
                </patternFill>
              </fill>
            </x14:dxf>
          </x14:cfRule>
          <x14:cfRule type="containsText" priority="533" operator="containsText" id="{121383B5-85AF-4A08-833D-6F9E2FAFBE33}">
            <xm:f>NOT(ISERROR(SEARCH($M$69,M49)))</xm:f>
            <xm:f>$M$69</xm:f>
            <x14:dxf>
              <fill>
                <patternFill>
                  <bgColor rgb="FFFFFF00"/>
                </patternFill>
              </fill>
            </x14:dxf>
          </x14:cfRule>
          <x14:cfRule type="containsText" priority="534" operator="containsText" id="{4F86E353-B767-4B0D-9FF4-454106420B89}">
            <xm:f>NOT(ISERROR(SEARCH($M$68,M49)))</xm:f>
            <xm:f>$M$68</xm:f>
            <x14:dxf>
              <fill>
                <patternFill>
                  <bgColor rgb="FF92D050"/>
                </patternFill>
              </fill>
            </x14:dxf>
          </x14:cfRule>
          <xm:sqref>M49</xm:sqref>
        </x14:conditionalFormatting>
        <x14:conditionalFormatting xmlns:xm="http://schemas.microsoft.com/office/excel/2006/main">
          <x14:cfRule type="containsText" priority="527" operator="containsText" id="{9100966D-6FE6-47AF-9745-90E4F95A5CF9}">
            <xm:f>NOT(ISERROR(SEARCH($M$71,M47)))</xm:f>
            <xm:f>$M$71</xm:f>
            <x14:dxf>
              <fill>
                <patternFill>
                  <bgColor rgb="FFFF0000"/>
                </patternFill>
              </fill>
            </x14:dxf>
          </x14:cfRule>
          <x14:cfRule type="containsText" priority="528" operator="containsText" id="{4823DE32-5121-4A24-802A-A807491F3770}">
            <xm:f>NOT(ISERROR(SEARCH($M$70,M47)))</xm:f>
            <xm:f>$M$70</xm:f>
            <x14:dxf>
              <fill>
                <patternFill>
                  <bgColor rgb="FFFFC000"/>
                </patternFill>
              </fill>
            </x14:dxf>
          </x14:cfRule>
          <x14:cfRule type="containsText" priority="529" operator="containsText" id="{64B16FA4-ACAA-48BC-905F-94450853E11A}">
            <xm:f>NOT(ISERROR(SEARCH($M$69,M47)))</xm:f>
            <xm:f>$M$69</xm:f>
            <x14:dxf>
              <fill>
                <patternFill>
                  <bgColor rgb="FFFFFF00"/>
                </patternFill>
              </fill>
            </x14:dxf>
          </x14:cfRule>
          <x14:cfRule type="containsText" priority="530" operator="containsText" id="{233A4A0F-0A33-4E35-A07F-E83A90509D19}">
            <xm:f>NOT(ISERROR(SEARCH($M$68,M47)))</xm:f>
            <xm:f>$M$68</xm:f>
            <x14:dxf>
              <fill>
                <patternFill>
                  <bgColor rgb="FF92D050"/>
                </patternFill>
              </fill>
            </x14:dxf>
          </x14:cfRule>
          <xm:sqref>M47</xm:sqref>
        </x14:conditionalFormatting>
        <x14:conditionalFormatting xmlns:xm="http://schemas.microsoft.com/office/excel/2006/main">
          <x14:cfRule type="containsText" priority="523" operator="containsText" id="{2AB53CE2-023A-4DA1-B1B1-7D88070D62C0}">
            <xm:f>NOT(ISERROR(SEARCH($M$71,M50)))</xm:f>
            <xm:f>$M$71</xm:f>
            <x14:dxf>
              <fill>
                <patternFill>
                  <bgColor rgb="FFFF0000"/>
                </patternFill>
              </fill>
            </x14:dxf>
          </x14:cfRule>
          <x14:cfRule type="containsText" priority="524" operator="containsText" id="{70F9C325-98FD-4269-BBD5-45EDEFF06760}">
            <xm:f>NOT(ISERROR(SEARCH($M$70,M50)))</xm:f>
            <xm:f>$M$70</xm:f>
            <x14:dxf>
              <fill>
                <patternFill>
                  <bgColor rgb="FFFFC000"/>
                </patternFill>
              </fill>
            </x14:dxf>
          </x14:cfRule>
          <x14:cfRule type="containsText" priority="525" operator="containsText" id="{FF1684B9-0261-41B6-95FF-CEA73991E329}">
            <xm:f>NOT(ISERROR(SEARCH($M$69,M50)))</xm:f>
            <xm:f>$M$69</xm:f>
            <x14:dxf>
              <fill>
                <patternFill>
                  <bgColor rgb="FFFFFF00"/>
                </patternFill>
              </fill>
            </x14:dxf>
          </x14:cfRule>
          <x14:cfRule type="containsText" priority="526" operator="containsText" id="{E5A1D9AB-0E91-4C7E-AB86-675AEB12584A}">
            <xm:f>NOT(ISERROR(SEARCH($M$68,M50)))</xm:f>
            <xm:f>$M$68</xm:f>
            <x14:dxf>
              <fill>
                <patternFill>
                  <bgColor rgb="FF92D050"/>
                </patternFill>
              </fill>
            </x14:dxf>
          </x14:cfRule>
          <xm:sqref>M50</xm:sqref>
        </x14:conditionalFormatting>
        <x14:conditionalFormatting xmlns:xm="http://schemas.microsoft.com/office/excel/2006/main">
          <x14:cfRule type="containsText" priority="519" operator="containsText" id="{BCD81108-0BD1-4C9E-A555-9B1F649D4716}">
            <xm:f>NOT(ISERROR(SEARCH($M$71,AB47)))</xm:f>
            <xm:f>$M$71</xm:f>
            <x14:dxf>
              <fill>
                <patternFill>
                  <bgColor rgb="FFFF0000"/>
                </patternFill>
              </fill>
            </x14:dxf>
          </x14:cfRule>
          <x14:cfRule type="containsText" priority="520" operator="containsText" id="{761FF00A-A62D-4863-95FB-AC1CD18EFBD4}">
            <xm:f>NOT(ISERROR(SEARCH($M$70,AB47)))</xm:f>
            <xm:f>$M$70</xm:f>
            <x14:dxf>
              <fill>
                <patternFill>
                  <bgColor rgb="FFFFC000"/>
                </patternFill>
              </fill>
            </x14:dxf>
          </x14:cfRule>
          <x14:cfRule type="containsText" priority="521" operator="containsText" id="{92FB1505-7F32-4D4D-81CF-DC99A46A9FEE}">
            <xm:f>NOT(ISERROR(SEARCH($M$69,AB47)))</xm:f>
            <xm:f>$M$69</xm:f>
            <x14:dxf>
              <fill>
                <patternFill>
                  <bgColor rgb="FFFFFF00"/>
                </patternFill>
              </fill>
            </x14:dxf>
          </x14:cfRule>
          <x14:cfRule type="containsText" priority="522" operator="containsText" id="{E07BD1CB-B7CC-4B54-8207-A5D38F239D94}">
            <xm:f>NOT(ISERROR(SEARCH($M$68,AB47)))</xm:f>
            <xm:f>$M$68</xm:f>
            <x14:dxf>
              <fill>
                <patternFill>
                  <bgColor rgb="FF92D050"/>
                </patternFill>
              </fill>
            </x14:dxf>
          </x14:cfRule>
          <xm:sqref>AB47</xm:sqref>
        </x14:conditionalFormatting>
        <x14:conditionalFormatting xmlns:xm="http://schemas.microsoft.com/office/excel/2006/main">
          <x14:cfRule type="containsText" priority="515" operator="containsText" id="{27DF7CBE-CFE5-4812-96CC-41DDA14B5AFF}">
            <xm:f>NOT(ISERROR(SEARCH($M$71,AB50)))</xm:f>
            <xm:f>$M$71</xm:f>
            <x14:dxf>
              <fill>
                <patternFill>
                  <bgColor rgb="FFFF0000"/>
                </patternFill>
              </fill>
            </x14:dxf>
          </x14:cfRule>
          <x14:cfRule type="containsText" priority="516" operator="containsText" id="{5B721497-ACD9-4C42-B90D-D3BE6C4DE76F}">
            <xm:f>NOT(ISERROR(SEARCH($M$70,AB50)))</xm:f>
            <xm:f>$M$70</xm:f>
            <x14:dxf>
              <fill>
                <patternFill>
                  <bgColor rgb="FFFFC000"/>
                </patternFill>
              </fill>
            </x14:dxf>
          </x14:cfRule>
          <x14:cfRule type="containsText" priority="517" operator="containsText" id="{CB4A253A-3E96-427E-8689-9F32D71C0C70}">
            <xm:f>NOT(ISERROR(SEARCH($M$69,AB50)))</xm:f>
            <xm:f>$M$69</xm:f>
            <x14:dxf>
              <fill>
                <patternFill>
                  <bgColor rgb="FFFFFF00"/>
                </patternFill>
              </fill>
            </x14:dxf>
          </x14:cfRule>
          <x14:cfRule type="containsText" priority="518" operator="containsText" id="{AEEB1622-A97F-4290-B732-ABA39711E446}">
            <xm:f>NOT(ISERROR(SEARCH($M$68,AB50)))</xm:f>
            <xm:f>$M$68</xm:f>
            <x14:dxf>
              <fill>
                <patternFill>
                  <bgColor rgb="FF92D050"/>
                </patternFill>
              </fill>
            </x14:dxf>
          </x14:cfRule>
          <xm:sqref>AB50</xm:sqref>
        </x14:conditionalFormatting>
        <x14:conditionalFormatting xmlns:xm="http://schemas.microsoft.com/office/excel/2006/main">
          <x14:cfRule type="containsText" priority="511" operator="containsText" id="{8F21FAD8-1ECB-4B9D-BBAB-BA231AEFFCC3}">
            <xm:f>NOT(ISERROR(SEARCH($M$71,AB49)))</xm:f>
            <xm:f>$M$71</xm:f>
            <x14:dxf>
              <fill>
                <patternFill>
                  <bgColor rgb="FFFF0000"/>
                </patternFill>
              </fill>
            </x14:dxf>
          </x14:cfRule>
          <x14:cfRule type="containsText" priority="512" operator="containsText" id="{EB57095E-1944-4D38-9322-E7FD56222F09}">
            <xm:f>NOT(ISERROR(SEARCH($M$70,AB49)))</xm:f>
            <xm:f>$M$70</xm:f>
            <x14:dxf>
              <fill>
                <patternFill>
                  <bgColor rgb="FFFFC000"/>
                </patternFill>
              </fill>
            </x14:dxf>
          </x14:cfRule>
          <x14:cfRule type="containsText" priority="513" operator="containsText" id="{574318A8-F8DE-4449-9A37-E3D8E6EC4CFA}">
            <xm:f>NOT(ISERROR(SEARCH($M$69,AB49)))</xm:f>
            <xm:f>$M$69</xm:f>
            <x14:dxf>
              <fill>
                <patternFill>
                  <bgColor rgb="FFFFFF00"/>
                </patternFill>
              </fill>
            </x14:dxf>
          </x14:cfRule>
          <x14:cfRule type="containsText" priority="514" operator="containsText" id="{80E487EA-D652-4608-AEC8-2F73E3D29C6E}">
            <xm:f>NOT(ISERROR(SEARCH($M$68,AB49)))</xm:f>
            <xm:f>$M$68</xm:f>
            <x14:dxf>
              <fill>
                <patternFill>
                  <bgColor rgb="FF92D050"/>
                </patternFill>
              </fill>
            </x14:dxf>
          </x14:cfRule>
          <xm:sqref>AB49</xm:sqref>
        </x14:conditionalFormatting>
        <x14:conditionalFormatting xmlns:xm="http://schemas.microsoft.com/office/excel/2006/main">
          <x14:cfRule type="containsText" priority="431" operator="containsText" id="{29ED587E-0240-4ED1-9CF3-22BCB11CA881}">
            <xm:f>NOT(ISERROR(SEARCH($I$68,I52)))</xm:f>
            <xm:f>$I$68</xm:f>
            <x14:dxf>
              <fill>
                <patternFill>
                  <fgColor rgb="FF92D050"/>
                  <bgColor rgb="FF92D050"/>
                </patternFill>
              </fill>
            </x14:dxf>
          </x14:cfRule>
          <x14:cfRule type="containsText" priority="432" operator="containsText" id="{BF1D9B1C-974B-4858-8B24-F9C6683C010A}">
            <xm:f>NOT(ISERROR(SEARCH($I$69,I52)))</xm:f>
            <xm:f>$I$69</xm:f>
            <x14:dxf>
              <fill>
                <patternFill>
                  <bgColor rgb="FF00B050"/>
                </patternFill>
              </fill>
            </x14:dxf>
          </x14:cfRule>
          <x14:cfRule type="containsText" priority="433" operator="containsText" id="{5B988315-8557-46DA-9EB6-D144CC20DD4A}">
            <xm:f>NOT(ISERROR(SEARCH($I$72,I52)))</xm:f>
            <xm:f>$I$72</xm:f>
            <x14:dxf>
              <fill>
                <patternFill>
                  <bgColor rgb="FFFF0000"/>
                </patternFill>
              </fill>
            </x14:dxf>
          </x14:cfRule>
          <x14:cfRule type="containsText" priority="434" operator="containsText" id="{3DF11FA8-4812-4F5D-AABD-788B119626AB}">
            <xm:f>NOT(ISERROR(SEARCH($I$71,I52)))</xm:f>
            <xm:f>$I$71</xm:f>
            <x14:dxf>
              <fill>
                <patternFill>
                  <fgColor rgb="FFFFC000"/>
                  <bgColor rgb="FFFFC000"/>
                </patternFill>
              </fill>
            </x14:dxf>
          </x14:cfRule>
          <x14:cfRule type="containsText" priority="435" operator="containsText" id="{3E9671B1-940D-4F3E-8A7C-1381C99AB8E0}">
            <xm:f>NOT(ISERROR(SEARCH($I$70,I52)))</xm:f>
            <xm:f>$I$70</xm:f>
            <x14:dxf>
              <fill>
                <patternFill>
                  <fgColor rgb="FFFFFF00"/>
                  <bgColor rgb="FFFFFF00"/>
                </patternFill>
              </fill>
            </x14:dxf>
          </x14:cfRule>
          <x14:cfRule type="containsText" priority="436" operator="containsText" id="{16880554-B922-4D56-8A83-111DC058F4AC}">
            <xm:f>NOT(ISERROR(SEARCH($I$69,I52)))</xm:f>
            <xm:f>$I$69</xm:f>
            <x14:dxf>
              <fill>
                <patternFill>
                  <bgColor theme="0" tint="-0.14996795556505021"/>
                </patternFill>
              </fill>
            </x14:dxf>
          </x14:cfRule>
          <x14:cfRule type="cellIs" priority="437" operator="equal" id="{82187662-F3AD-4E4A-B7FE-7C4BC1D40CAB}">
            <xm:f>'Tabla probabiidad'!$B$5</xm:f>
            <x14:dxf>
              <fill>
                <patternFill>
                  <fgColor theme="6"/>
                </patternFill>
              </fill>
            </x14:dxf>
          </x14:cfRule>
          <x14:cfRule type="cellIs" priority="438" operator="equal" id="{5972CB80-F757-44EE-9E89-FAC841DFE94E}">
            <xm:f>'Tabla probabiidad'!$B$5</xm:f>
            <x14:dxf>
              <fill>
                <patternFill>
                  <fgColor rgb="FF92D050"/>
                  <bgColor theme="6" tint="0.59996337778862885"/>
                </patternFill>
              </fill>
            </x14:dxf>
          </x14:cfRule>
          <xm:sqref>I52:I53</xm:sqref>
        </x14:conditionalFormatting>
        <x14:conditionalFormatting xmlns:xm="http://schemas.microsoft.com/office/excel/2006/main">
          <x14:cfRule type="containsText" priority="423" operator="containsText" id="{4F0953DA-66D2-496C-AC13-5AADE0DB17AE}">
            <xm:f>NOT(ISERROR(SEARCH($I$68,I55)))</xm:f>
            <xm:f>$I$68</xm:f>
            <x14:dxf>
              <fill>
                <patternFill>
                  <fgColor rgb="FF92D050"/>
                  <bgColor rgb="FF92D050"/>
                </patternFill>
              </fill>
            </x14:dxf>
          </x14:cfRule>
          <x14:cfRule type="containsText" priority="424" operator="containsText" id="{0F3AFB37-5169-4FE2-8770-93FED84E7C8D}">
            <xm:f>NOT(ISERROR(SEARCH($I$69,I55)))</xm:f>
            <xm:f>$I$69</xm:f>
            <x14:dxf>
              <fill>
                <patternFill>
                  <bgColor rgb="FF00B050"/>
                </patternFill>
              </fill>
            </x14:dxf>
          </x14:cfRule>
          <x14:cfRule type="containsText" priority="425" operator="containsText" id="{8CE240A7-65CD-4DFA-9461-D46A5B960C53}">
            <xm:f>NOT(ISERROR(SEARCH($I$72,I55)))</xm:f>
            <xm:f>$I$72</xm:f>
            <x14:dxf>
              <fill>
                <patternFill>
                  <bgColor rgb="FFFF0000"/>
                </patternFill>
              </fill>
            </x14:dxf>
          </x14:cfRule>
          <x14:cfRule type="containsText" priority="426" operator="containsText" id="{C993E6E9-7BBE-4CA8-B4CF-A0B7E438AD02}">
            <xm:f>NOT(ISERROR(SEARCH($I$71,I55)))</xm:f>
            <xm:f>$I$71</xm:f>
            <x14:dxf>
              <fill>
                <patternFill>
                  <fgColor rgb="FFFFC000"/>
                  <bgColor rgb="FFFFC000"/>
                </patternFill>
              </fill>
            </x14:dxf>
          </x14:cfRule>
          <x14:cfRule type="containsText" priority="427" operator="containsText" id="{808AE486-F7CE-42C1-9C46-E9C7A8363B17}">
            <xm:f>NOT(ISERROR(SEARCH($I$70,I55)))</xm:f>
            <xm:f>$I$70</xm:f>
            <x14:dxf>
              <fill>
                <patternFill>
                  <fgColor rgb="FFFFFF00"/>
                  <bgColor rgb="FFFFFF00"/>
                </patternFill>
              </fill>
            </x14:dxf>
          </x14:cfRule>
          <x14:cfRule type="containsText" priority="428" operator="containsText" id="{8626F0A2-6AA3-4AD9-9019-042238A2A93A}">
            <xm:f>NOT(ISERROR(SEARCH($I$69,I55)))</xm:f>
            <xm:f>$I$69</xm:f>
            <x14:dxf>
              <fill>
                <patternFill>
                  <bgColor theme="0" tint="-0.14996795556505021"/>
                </patternFill>
              </fill>
            </x14:dxf>
          </x14:cfRule>
          <x14:cfRule type="cellIs" priority="429" operator="equal" id="{856332F3-F879-45EA-A22D-40CC8EF15D51}">
            <xm:f>'Tabla probabiidad'!$B$5</xm:f>
            <x14:dxf>
              <fill>
                <patternFill>
                  <fgColor theme="6"/>
                </patternFill>
              </fill>
            </x14:dxf>
          </x14:cfRule>
          <x14:cfRule type="cellIs" priority="430" operator="equal" id="{9199188D-6B26-4E00-8470-0535B0EA1547}">
            <xm:f>'Tabla probabiidad'!$B$5</xm:f>
            <x14:dxf>
              <fill>
                <patternFill>
                  <fgColor rgb="FF92D050"/>
                  <bgColor theme="6" tint="0.59996337778862885"/>
                </patternFill>
              </fill>
            </x14:dxf>
          </x14:cfRule>
          <xm:sqref>I55</xm:sqref>
        </x14:conditionalFormatting>
        <x14:conditionalFormatting xmlns:xm="http://schemas.microsoft.com/office/excel/2006/main">
          <x14:cfRule type="containsText" priority="418" operator="containsText" id="{0DDBD506-5278-448F-B51A-F309A022AFAA}">
            <xm:f>NOT(ISERROR(SEARCH($K$72,K52)))</xm:f>
            <xm:f>$K$72</xm:f>
            <x14:dxf>
              <fill>
                <patternFill>
                  <bgColor rgb="FFFF0000"/>
                </patternFill>
              </fill>
            </x14:dxf>
          </x14:cfRule>
          <x14:cfRule type="containsText" priority="419" operator="containsText" id="{38BCD192-E691-4A13-B1CC-7479D9513271}">
            <xm:f>NOT(ISERROR(SEARCH($K$71,K52)))</xm:f>
            <xm:f>$K$71</xm:f>
            <x14:dxf>
              <fill>
                <patternFill>
                  <bgColor rgb="FFFFC000"/>
                </patternFill>
              </fill>
            </x14:dxf>
          </x14:cfRule>
          <x14:cfRule type="containsText" priority="420" operator="containsText" id="{D7BD35C3-7E19-455D-AC83-93110D1700A4}">
            <xm:f>NOT(ISERROR(SEARCH($K$70,K52)))</xm:f>
            <xm:f>$K$70</xm:f>
            <x14:dxf>
              <fill>
                <patternFill>
                  <bgColor rgb="FFFFFF00"/>
                </patternFill>
              </fill>
            </x14:dxf>
          </x14:cfRule>
          <x14:cfRule type="containsText" priority="421" operator="containsText" id="{E1346C9E-4A51-4308-874C-B80170E01EC2}">
            <xm:f>NOT(ISERROR(SEARCH($K$69,K52)))</xm:f>
            <xm:f>$K$69</xm:f>
            <x14:dxf>
              <fill>
                <patternFill>
                  <bgColor rgb="FF00B050"/>
                </patternFill>
              </fill>
            </x14:dxf>
          </x14:cfRule>
          <x14:cfRule type="containsText" priority="422" operator="containsText" id="{5A5496C1-331E-4688-8C27-D6FD2BA60CA2}">
            <xm:f>NOT(ISERROR(SEARCH($K$68,K52)))</xm:f>
            <xm:f>$K$68</xm:f>
            <x14:dxf>
              <fill>
                <patternFill>
                  <bgColor rgb="FF92D050"/>
                </patternFill>
              </fill>
            </x14:dxf>
          </x14:cfRule>
          <xm:sqref>K52:K55</xm:sqref>
        </x14:conditionalFormatting>
        <x14:conditionalFormatting xmlns:xm="http://schemas.microsoft.com/office/excel/2006/main">
          <x14:cfRule type="containsText" priority="414" operator="containsText" id="{4178B370-9ED0-48F0-B4D7-7B2D9F309CBC}">
            <xm:f>NOT(ISERROR(SEARCH($M$71,M52)))</xm:f>
            <xm:f>$M$71</xm:f>
            <x14:dxf>
              <fill>
                <patternFill>
                  <bgColor rgb="FFFF0000"/>
                </patternFill>
              </fill>
            </x14:dxf>
          </x14:cfRule>
          <x14:cfRule type="containsText" priority="415" operator="containsText" id="{95D8AE3A-B954-4C1B-87B8-BD68F3D4DE94}">
            <xm:f>NOT(ISERROR(SEARCH($M$70,M52)))</xm:f>
            <xm:f>$M$70</xm:f>
            <x14:dxf>
              <fill>
                <patternFill>
                  <bgColor rgb="FFFFC000"/>
                </patternFill>
              </fill>
            </x14:dxf>
          </x14:cfRule>
          <x14:cfRule type="containsText" priority="416" operator="containsText" id="{06A5820A-2692-4B10-A1ED-98EDC78B2615}">
            <xm:f>NOT(ISERROR(SEARCH($M$69,M52)))</xm:f>
            <xm:f>$M$69</xm:f>
            <x14:dxf>
              <fill>
                <patternFill>
                  <bgColor rgb="FFFFFF00"/>
                </patternFill>
              </fill>
            </x14:dxf>
          </x14:cfRule>
          <x14:cfRule type="containsText" priority="417" operator="containsText" id="{408C2926-C5DC-4E9C-A34D-547C622E2AD5}">
            <xm:f>NOT(ISERROR(SEARCH($M$68,M52)))</xm:f>
            <xm:f>$M$68</xm:f>
            <x14:dxf>
              <fill>
                <patternFill>
                  <bgColor rgb="FF92D050"/>
                </patternFill>
              </fill>
            </x14:dxf>
          </x14:cfRule>
          <xm:sqref>M52:M55</xm:sqref>
        </x14:conditionalFormatting>
        <x14:conditionalFormatting xmlns:xm="http://schemas.microsoft.com/office/excel/2006/main">
          <x14:cfRule type="containsText" priority="398" operator="containsText" id="{53E37D6A-4501-415F-BFAB-AC655AFCD282}">
            <xm:f>NOT(ISERROR(SEARCH($I$68,X52)))</xm:f>
            <xm:f>$I$68</xm:f>
            <x14:dxf>
              <fill>
                <patternFill>
                  <fgColor rgb="FF92D050"/>
                  <bgColor rgb="FF92D050"/>
                </patternFill>
              </fill>
            </x14:dxf>
          </x14:cfRule>
          <x14:cfRule type="containsText" priority="399" operator="containsText" id="{2BCAD7A9-CD1F-4FA3-84DD-5AEAA8E0A36C}">
            <xm:f>NOT(ISERROR(SEARCH($I$69,X52)))</xm:f>
            <xm:f>$I$69</xm:f>
            <x14:dxf>
              <fill>
                <patternFill>
                  <bgColor rgb="FF00B050"/>
                </patternFill>
              </fill>
            </x14:dxf>
          </x14:cfRule>
          <x14:cfRule type="containsText" priority="400" operator="containsText" id="{4FC0CBB0-B720-4FD2-9DD6-171ECDB91F2E}">
            <xm:f>NOT(ISERROR(SEARCH($I$72,X52)))</xm:f>
            <xm:f>$I$72</xm:f>
            <x14:dxf>
              <fill>
                <patternFill>
                  <bgColor rgb="FFFF0000"/>
                </patternFill>
              </fill>
            </x14:dxf>
          </x14:cfRule>
          <x14:cfRule type="containsText" priority="401" operator="containsText" id="{1DE2C850-AA44-41E0-AF70-E348014F7BF7}">
            <xm:f>NOT(ISERROR(SEARCH($I$71,X52)))</xm:f>
            <xm:f>$I$71</xm:f>
            <x14:dxf>
              <fill>
                <patternFill>
                  <fgColor rgb="FFFFC000"/>
                  <bgColor rgb="FFFFC000"/>
                </patternFill>
              </fill>
            </x14:dxf>
          </x14:cfRule>
          <x14:cfRule type="containsText" priority="402" operator="containsText" id="{76EDA894-994A-403B-8A31-549A4C412A5C}">
            <xm:f>NOT(ISERROR(SEARCH($I$70,X52)))</xm:f>
            <xm:f>$I$70</xm:f>
            <x14:dxf>
              <fill>
                <patternFill>
                  <fgColor rgb="FFFFFF00"/>
                  <bgColor rgb="FFFFFF00"/>
                </patternFill>
              </fill>
            </x14:dxf>
          </x14:cfRule>
          <x14:cfRule type="containsText" priority="403" operator="containsText" id="{ABC582BE-F307-432F-8A97-DE7709185910}">
            <xm:f>NOT(ISERROR(SEARCH($I$69,X52)))</xm:f>
            <xm:f>$I$69</xm:f>
            <x14:dxf>
              <fill>
                <patternFill>
                  <bgColor theme="0" tint="-0.14996795556505021"/>
                </patternFill>
              </fill>
            </x14:dxf>
          </x14:cfRule>
          <x14:cfRule type="cellIs" priority="404" operator="equal" id="{3BC19C99-E890-4577-B10A-08F0CF3BC478}">
            <xm:f>'Tabla probabiidad'!$B$5</xm:f>
            <x14:dxf>
              <fill>
                <patternFill>
                  <fgColor theme="6"/>
                </patternFill>
              </fill>
            </x14:dxf>
          </x14:cfRule>
          <x14:cfRule type="cellIs" priority="405" operator="equal" id="{9EBFA030-748D-41E6-8C4E-2088E4D404D8}">
            <xm:f>'Tabla probabiidad'!$B$5</xm:f>
            <x14:dxf>
              <fill>
                <patternFill>
                  <fgColor rgb="FF92D050"/>
                  <bgColor theme="6" tint="0.59996337778862885"/>
                </patternFill>
              </fill>
            </x14:dxf>
          </x14:cfRule>
          <xm:sqref>X52:X53</xm:sqref>
        </x14:conditionalFormatting>
        <x14:conditionalFormatting xmlns:xm="http://schemas.microsoft.com/office/excel/2006/main">
          <x14:cfRule type="containsText" priority="390" operator="containsText" id="{03F0C68F-FF72-4458-9639-63CC40567159}">
            <xm:f>NOT(ISERROR(SEARCH($I$68,X55)))</xm:f>
            <xm:f>$I$68</xm:f>
            <x14:dxf>
              <fill>
                <patternFill>
                  <fgColor rgb="FF92D050"/>
                  <bgColor rgb="FF92D050"/>
                </patternFill>
              </fill>
            </x14:dxf>
          </x14:cfRule>
          <x14:cfRule type="containsText" priority="391" operator="containsText" id="{869F5404-CC63-4651-9079-76F63495FC32}">
            <xm:f>NOT(ISERROR(SEARCH($I$69,X55)))</xm:f>
            <xm:f>$I$69</xm:f>
            <x14:dxf>
              <fill>
                <patternFill>
                  <bgColor rgb="FF00B050"/>
                </patternFill>
              </fill>
            </x14:dxf>
          </x14:cfRule>
          <x14:cfRule type="containsText" priority="392" operator="containsText" id="{44681F71-A512-4B96-8E7F-17AA7F83D679}">
            <xm:f>NOT(ISERROR(SEARCH($I$72,X55)))</xm:f>
            <xm:f>$I$72</xm:f>
            <x14:dxf>
              <fill>
                <patternFill>
                  <bgColor rgb="FFFF0000"/>
                </patternFill>
              </fill>
            </x14:dxf>
          </x14:cfRule>
          <x14:cfRule type="containsText" priority="393" operator="containsText" id="{E90771D5-C6C5-423C-A139-A681C8C7B4C0}">
            <xm:f>NOT(ISERROR(SEARCH($I$71,X55)))</xm:f>
            <xm:f>$I$71</xm:f>
            <x14:dxf>
              <fill>
                <patternFill>
                  <fgColor rgb="FFFFC000"/>
                  <bgColor rgb="FFFFC000"/>
                </patternFill>
              </fill>
            </x14:dxf>
          </x14:cfRule>
          <x14:cfRule type="containsText" priority="394" operator="containsText" id="{C7B8A1E9-8281-4653-8E3E-84E163D6DC7D}">
            <xm:f>NOT(ISERROR(SEARCH($I$70,X55)))</xm:f>
            <xm:f>$I$70</xm:f>
            <x14:dxf>
              <fill>
                <patternFill>
                  <fgColor rgb="FFFFFF00"/>
                  <bgColor rgb="FFFFFF00"/>
                </patternFill>
              </fill>
            </x14:dxf>
          </x14:cfRule>
          <x14:cfRule type="containsText" priority="395" operator="containsText" id="{9EC64AC4-EDC0-44C1-BFEA-D6D8113663C6}">
            <xm:f>NOT(ISERROR(SEARCH($I$69,X55)))</xm:f>
            <xm:f>$I$69</xm:f>
            <x14:dxf>
              <fill>
                <patternFill>
                  <bgColor theme="0" tint="-0.14996795556505021"/>
                </patternFill>
              </fill>
            </x14:dxf>
          </x14:cfRule>
          <x14:cfRule type="cellIs" priority="396" operator="equal" id="{38017296-78AB-4202-ADEA-8CC525F35125}">
            <xm:f>'Tabla probabiidad'!$B$5</xm:f>
            <x14:dxf>
              <fill>
                <patternFill>
                  <fgColor theme="6"/>
                </patternFill>
              </fill>
            </x14:dxf>
          </x14:cfRule>
          <x14:cfRule type="cellIs" priority="397" operator="equal" id="{1477C893-5ED9-4B31-ADE7-94301F4A78FC}">
            <xm:f>'Tabla probabiidad'!$B$5</xm:f>
            <x14:dxf>
              <fill>
                <patternFill>
                  <fgColor rgb="FF92D050"/>
                  <bgColor theme="6" tint="0.59996337778862885"/>
                </patternFill>
              </fill>
            </x14:dxf>
          </x14:cfRule>
          <xm:sqref>X55</xm:sqref>
        </x14:conditionalFormatting>
        <x14:conditionalFormatting xmlns:xm="http://schemas.microsoft.com/office/excel/2006/main">
          <x14:cfRule type="containsText" priority="382" operator="containsText" id="{7E2A226B-BB4C-44DB-B0DF-D1BEE87BC772}">
            <xm:f>NOT(ISERROR(SEARCH($I$68,I54)))</xm:f>
            <xm:f>$I$68</xm:f>
            <x14:dxf>
              <fill>
                <patternFill>
                  <fgColor rgb="FF92D050"/>
                  <bgColor rgb="FF92D050"/>
                </patternFill>
              </fill>
            </x14:dxf>
          </x14:cfRule>
          <x14:cfRule type="containsText" priority="383" operator="containsText" id="{D4C4BF92-5BB3-4457-AAC8-120F5EEC3450}">
            <xm:f>NOT(ISERROR(SEARCH($I$69,I54)))</xm:f>
            <xm:f>$I$69</xm:f>
            <x14:dxf>
              <fill>
                <patternFill>
                  <bgColor rgb="FF00B050"/>
                </patternFill>
              </fill>
            </x14:dxf>
          </x14:cfRule>
          <x14:cfRule type="containsText" priority="384" operator="containsText" id="{77A5D95F-83DD-4661-B6C6-44C6F68970D2}">
            <xm:f>NOT(ISERROR(SEARCH($I$72,I54)))</xm:f>
            <xm:f>$I$72</xm:f>
            <x14:dxf>
              <fill>
                <patternFill>
                  <bgColor rgb="FFFF0000"/>
                </patternFill>
              </fill>
            </x14:dxf>
          </x14:cfRule>
          <x14:cfRule type="containsText" priority="385" operator="containsText" id="{1519B503-FE0A-4A9A-AC08-4820BD6A4A9B}">
            <xm:f>NOT(ISERROR(SEARCH($I$71,I54)))</xm:f>
            <xm:f>$I$71</xm:f>
            <x14:dxf>
              <fill>
                <patternFill>
                  <fgColor rgb="FFFFC000"/>
                  <bgColor rgb="FFFFC000"/>
                </patternFill>
              </fill>
            </x14:dxf>
          </x14:cfRule>
          <x14:cfRule type="containsText" priority="386" operator="containsText" id="{4FD9768F-9144-4154-BF57-4FA999C90E01}">
            <xm:f>NOT(ISERROR(SEARCH($I$70,I54)))</xm:f>
            <xm:f>$I$70</xm:f>
            <x14:dxf>
              <fill>
                <patternFill>
                  <fgColor rgb="FFFFFF00"/>
                  <bgColor rgb="FFFFFF00"/>
                </patternFill>
              </fill>
            </x14:dxf>
          </x14:cfRule>
          <x14:cfRule type="containsText" priority="387" operator="containsText" id="{6FFB4A3C-D137-46FA-9367-252125140C4A}">
            <xm:f>NOT(ISERROR(SEARCH($I$69,I54)))</xm:f>
            <xm:f>$I$69</xm:f>
            <x14:dxf>
              <fill>
                <patternFill>
                  <bgColor theme="0" tint="-0.14996795556505021"/>
                </patternFill>
              </fill>
            </x14:dxf>
          </x14:cfRule>
          <x14:cfRule type="cellIs" priority="388" operator="equal" id="{0BAD3C0B-EEF7-4069-8DC6-0BB832D7361B}">
            <xm:f>'Tabla probabiidad'!$B$5</xm:f>
            <x14:dxf>
              <fill>
                <patternFill>
                  <fgColor theme="6"/>
                </patternFill>
              </fill>
            </x14:dxf>
          </x14:cfRule>
          <x14:cfRule type="cellIs" priority="389" operator="equal" id="{04E183AD-C949-408C-AAD9-E1B08F9CEAF2}">
            <xm:f>'Tabla probabiidad'!$B$5</xm:f>
            <x14:dxf>
              <fill>
                <patternFill>
                  <fgColor rgb="FF92D050"/>
                  <bgColor theme="6" tint="0.59996337778862885"/>
                </patternFill>
              </fill>
            </x14:dxf>
          </x14:cfRule>
          <xm:sqref>I54</xm:sqref>
        </x14:conditionalFormatting>
        <x14:conditionalFormatting xmlns:xm="http://schemas.microsoft.com/office/excel/2006/main">
          <x14:cfRule type="containsText" priority="374" operator="containsText" id="{9DBC8C46-2542-4227-9B87-1F11739BE4B7}">
            <xm:f>NOT(ISERROR(SEARCH($I$68,X54)))</xm:f>
            <xm:f>$I$68</xm:f>
            <x14:dxf>
              <fill>
                <patternFill>
                  <fgColor rgb="FF92D050"/>
                  <bgColor rgb="FF92D050"/>
                </patternFill>
              </fill>
            </x14:dxf>
          </x14:cfRule>
          <x14:cfRule type="containsText" priority="375" operator="containsText" id="{B244D36F-EDCB-45BC-AF74-18200FF1407D}">
            <xm:f>NOT(ISERROR(SEARCH($I$69,X54)))</xm:f>
            <xm:f>$I$69</xm:f>
            <x14:dxf>
              <fill>
                <patternFill>
                  <bgColor rgb="FF00B050"/>
                </patternFill>
              </fill>
            </x14:dxf>
          </x14:cfRule>
          <x14:cfRule type="containsText" priority="376" operator="containsText" id="{4D0ADD8C-C161-41EF-9FC2-D3E2A0E4E1CF}">
            <xm:f>NOT(ISERROR(SEARCH($I$72,X54)))</xm:f>
            <xm:f>$I$72</xm:f>
            <x14:dxf>
              <fill>
                <patternFill>
                  <bgColor rgb="FFFF0000"/>
                </patternFill>
              </fill>
            </x14:dxf>
          </x14:cfRule>
          <x14:cfRule type="containsText" priority="377" operator="containsText" id="{99397A81-16CE-4823-8CA3-6EA2456020CA}">
            <xm:f>NOT(ISERROR(SEARCH($I$71,X54)))</xm:f>
            <xm:f>$I$71</xm:f>
            <x14:dxf>
              <fill>
                <patternFill>
                  <fgColor rgb="FFFFC000"/>
                  <bgColor rgb="FFFFC000"/>
                </patternFill>
              </fill>
            </x14:dxf>
          </x14:cfRule>
          <x14:cfRule type="containsText" priority="378" operator="containsText" id="{6DAE5A81-29FB-42D8-AED5-AE4E479E56F1}">
            <xm:f>NOT(ISERROR(SEARCH($I$70,X54)))</xm:f>
            <xm:f>$I$70</xm:f>
            <x14:dxf>
              <fill>
                <patternFill>
                  <fgColor rgb="FFFFFF00"/>
                  <bgColor rgb="FFFFFF00"/>
                </patternFill>
              </fill>
            </x14:dxf>
          </x14:cfRule>
          <x14:cfRule type="containsText" priority="379" operator="containsText" id="{B9302143-2C94-454B-B384-E7B5EAB0749B}">
            <xm:f>NOT(ISERROR(SEARCH($I$69,X54)))</xm:f>
            <xm:f>$I$69</xm:f>
            <x14:dxf>
              <fill>
                <patternFill>
                  <bgColor theme="0" tint="-0.14996795556505021"/>
                </patternFill>
              </fill>
            </x14:dxf>
          </x14:cfRule>
          <x14:cfRule type="cellIs" priority="380" operator="equal" id="{C8D77153-CF7A-47BD-B2C0-8BCE30323DD6}">
            <xm:f>'Tabla probabiidad'!$B$5</xm:f>
            <x14:dxf>
              <fill>
                <patternFill>
                  <fgColor theme="6"/>
                </patternFill>
              </fill>
            </x14:dxf>
          </x14:cfRule>
          <x14:cfRule type="cellIs" priority="381" operator="equal" id="{A15058CF-EC95-4CFD-90DD-4020E3FD0669}">
            <xm:f>'Tabla probabiidad'!$B$5</xm:f>
            <x14:dxf>
              <fill>
                <patternFill>
                  <fgColor rgb="FF92D050"/>
                  <bgColor theme="6" tint="0.59996337778862885"/>
                </patternFill>
              </fill>
            </x14:dxf>
          </x14:cfRule>
          <xm:sqref>X54</xm:sqref>
        </x14:conditionalFormatting>
        <x14:conditionalFormatting xmlns:xm="http://schemas.microsoft.com/office/excel/2006/main">
          <x14:cfRule type="containsText" priority="369" operator="containsText" id="{7BAB1D52-8290-415B-8D33-2FCD510D6AB4}">
            <xm:f>NOT(ISERROR(SEARCH($K$72,Z52)))</xm:f>
            <xm:f>$K$72</xm:f>
            <x14:dxf>
              <fill>
                <patternFill>
                  <bgColor rgb="FFFF0000"/>
                </patternFill>
              </fill>
            </x14:dxf>
          </x14:cfRule>
          <x14:cfRule type="containsText" priority="370" operator="containsText" id="{E5579451-80A7-42C3-91D1-E73EBFA01AA6}">
            <xm:f>NOT(ISERROR(SEARCH($K$71,Z52)))</xm:f>
            <xm:f>$K$71</xm:f>
            <x14:dxf>
              <fill>
                <patternFill>
                  <bgColor rgb="FFFFC000"/>
                </patternFill>
              </fill>
            </x14:dxf>
          </x14:cfRule>
          <x14:cfRule type="containsText" priority="371" operator="containsText" id="{99C54272-7815-4E35-817A-7C8588D5A802}">
            <xm:f>NOT(ISERROR(SEARCH($K$70,Z52)))</xm:f>
            <xm:f>$K$70</xm:f>
            <x14:dxf>
              <fill>
                <patternFill>
                  <bgColor rgb="FFFFFF00"/>
                </patternFill>
              </fill>
            </x14:dxf>
          </x14:cfRule>
          <x14:cfRule type="containsText" priority="372" operator="containsText" id="{78AC44B0-A81D-4F2A-92D3-27CDB1DC16C8}">
            <xm:f>NOT(ISERROR(SEARCH($K$69,Z52)))</xm:f>
            <xm:f>$K$69</xm:f>
            <x14:dxf>
              <fill>
                <patternFill>
                  <bgColor rgb="FF00B050"/>
                </patternFill>
              </fill>
            </x14:dxf>
          </x14:cfRule>
          <x14:cfRule type="containsText" priority="373" operator="containsText" id="{FB24109C-D9CD-4554-8B76-ED11F9F0BA2D}">
            <xm:f>NOT(ISERROR(SEARCH($K$68,Z52)))</xm:f>
            <xm:f>$K$68</xm:f>
            <x14:dxf>
              <fill>
                <patternFill>
                  <bgColor rgb="FF92D050"/>
                </patternFill>
              </fill>
            </x14:dxf>
          </x14:cfRule>
          <xm:sqref>Z52:Z55</xm:sqref>
        </x14:conditionalFormatting>
        <x14:conditionalFormatting xmlns:xm="http://schemas.microsoft.com/office/excel/2006/main">
          <x14:cfRule type="containsText" priority="365" operator="containsText" id="{0848AA23-6274-4BA9-8DA8-23B056036E85}">
            <xm:f>NOT(ISERROR(SEARCH($M$71,AB52)))</xm:f>
            <xm:f>$M$71</xm:f>
            <x14:dxf>
              <fill>
                <patternFill>
                  <bgColor rgb="FFFF0000"/>
                </patternFill>
              </fill>
            </x14:dxf>
          </x14:cfRule>
          <x14:cfRule type="containsText" priority="366" operator="containsText" id="{9E01F183-9790-4603-93E9-0E9F21815F1A}">
            <xm:f>NOT(ISERROR(SEARCH($M$70,AB52)))</xm:f>
            <xm:f>$M$70</xm:f>
            <x14:dxf>
              <fill>
                <patternFill>
                  <bgColor rgb="FFFFC000"/>
                </patternFill>
              </fill>
            </x14:dxf>
          </x14:cfRule>
          <x14:cfRule type="containsText" priority="367" operator="containsText" id="{84FEDA1A-A617-42E3-9E24-B2DD02DCC0E7}">
            <xm:f>NOT(ISERROR(SEARCH($M$69,AB52)))</xm:f>
            <xm:f>$M$69</xm:f>
            <x14:dxf>
              <fill>
                <patternFill>
                  <bgColor rgb="FFFFFF00"/>
                </patternFill>
              </fill>
            </x14:dxf>
          </x14:cfRule>
          <x14:cfRule type="containsText" priority="368" operator="containsText" id="{761F61F8-8DEF-4727-83E1-79F56944D7D4}">
            <xm:f>NOT(ISERROR(SEARCH($M$68,AB52)))</xm:f>
            <xm:f>$M$68</xm:f>
            <x14:dxf>
              <fill>
                <patternFill>
                  <bgColor rgb="FF92D050"/>
                </patternFill>
              </fill>
            </x14:dxf>
          </x14:cfRule>
          <xm:sqref>AB52:AB55</xm:sqref>
        </x14:conditionalFormatting>
        <x14:conditionalFormatting xmlns:xm="http://schemas.microsoft.com/office/excel/2006/main">
          <x14:cfRule type="containsText" priority="328" operator="containsText" id="{93AC724B-0928-496F-919A-89BE622690F9}">
            <xm:f>NOT(ISERROR(SEARCH($I$68,I58)))</xm:f>
            <xm:f>$I$68</xm:f>
            <x14:dxf>
              <fill>
                <patternFill>
                  <fgColor rgb="FF92D050"/>
                  <bgColor rgb="FF92D050"/>
                </patternFill>
              </fill>
            </x14:dxf>
          </x14:cfRule>
          <x14:cfRule type="containsText" priority="329" operator="containsText" id="{D9FC5C23-E298-4F46-B1F9-55F9EE9FD87C}">
            <xm:f>NOT(ISERROR(SEARCH($I$69,I58)))</xm:f>
            <xm:f>$I$69</xm:f>
            <x14:dxf>
              <fill>
                <patternFill>
                  <bgColor rgb="FF00B050"/>
                </patternFill>
              </fill>
            </x14:dxf>
          </x14:cfRule>
          <x14:cfRule type="containsText" priority="330" operator="containsText" id="{0AE5E592-D982-4C92-B316-090A0C804AB3}">
            <xm:f>NOT(ISERROR(SEARCH($I$72,I58)))</xm:f>
            <xm:f>$I$72</xm:f>
            <x14:dxf>
              <fill>
                <patternFill>
                  <bgColor rgb="FFFF0000"/>
                </patternFill>
              </fill>
            </x14:dxf>
          </x14:cfRule>
          <x14:cfRule type="containsText" priority="331" operator="containsText" id="{8EF1A405-75B6-496E-9F4B-BEE7B565DEF6}">
            <xm:f>NOT(ISERROR(SEARCH($I$71,I58)))</xm:f>
            <xm:f>$I$71</xm:f>
            <x14:dxf>
              <fill>
                <patternFill>
                  <fgColor rgb="FFFFC000"/>
                  <bgColor rgb="FFFFC000"/>
                </patternFill>
              </fill>
            </x14:dxf>
          </x14:cfRule>
          <x14:cfRule type="containsText" priority="332" operator="containsText" id="{60899171-5CE2-4314-97DE-7F722753B457}">
            <xm:f>NOT(ISERROR(SEARCH($I$70,I58)))</xm:f>
            <xm:f>$I$70</xm:f>
            <x14:dxf>
              <fill>
                <patternFill>
                  <fgColor rgb="FFFFFF00"/>
                  <bgColor rgb="FFFFFF00"/>
                </patternFill>
              </fill>
            </x14:dxf>
          </x14:cfRule>
          <x14:cfRule type="containsText" priority="333" operator="containsText" id="{92DC2BE1-7459-4A20-B760-7D83DDF3C2E4}">
            <xm:f>NOT(ISERROR(SEARCH($I$69,I58)))</xm:f>
            <xm:f>$I$69</xm:f>
            <x14:dxf>
              <fill>
                <patternFill>
                  <bgColor theme="0" tint="-0.14996795556505021"/>
                </patternFill>
              </fill>
            </x14:dxf>
          </x14:cfRule>
          <x14:cfRule type="cellIs" priority="334" operator="equal" id="{EEB56F49-2434-45B9-8381-7B63B86317A0}">
            <xm:f>'Tabla probabiidad'!$B$5</xm:f>
            <x14:dxf>
              <fill>
                <patternFill>
                  <fgColor theme="6"/>
                </patternFill>
              </fill>
            </x14:dxf>
          </x14:cfRule>
          <x14:cfRule type="cellIs" priority="335" operator="equal" id="{F0D3B016-1F44-40C4-AA0E-8E890828098C}">
            <xm:f>'Tabla probabiidad'!$B$5</xm:f>
            <x14:dxf>
              <fill>
                <patternFill>
                  <fgColor rgb="FF92D050"/>
                  <bgColor theme="6" tint="0.59996337778862885"/>
                </patternFill>
              </fill>
            </x14:dxf>
          </x14:cfRule>
          <xm:sqref>I58:I59</xm:sqref>
        </x14:conditionalFormatting>
        <x14:conditionalFormatting xmlns:xm="http://schemas.microsoft.com/office/excel/2006/main">
          <x14:cfRule type="containsText" priority="320" operator="containsText" id="{985A110A-515D-4445-9C82-4575A3EA6713}">
            <xm:f>NOT(ISERROR(SEARCH($I$68,I56)))</xm:f>
            <xm:f>$I$68</xm:f>
            <x14:dxf>
              <fill>
                <patternFill>
                  <fgColor rgb="FF92D050"/>
                  <bgColor rgb="FF92D050"/>
                </patternFill>
              </fill>
            </x14:dxf>
          </x14:cfRule>
          <x14:cfRule type="containsText" priority="321" operator="containsText" id="{FDF9C189-EA4C-4468-9F1F-CB800B645383}">
            <xm:f>NOT(ISERROR(SEARCH($I$69,I56)))</xm:f>
            <xm:f>$I$69</xm:f>
            <x14:dxf>
              <fill>
                <patternFill>
                  <bgColor rgb="FF00B050"/>
                </patternFill>
              </fill>
            </x14:dxf>
          </x14:cfRule>
          <x14:cfRule type="containsText" priority="322" operator="containsText" id="{2F44FFD9-408A-49A5-9210-867C62D545A5}">
            <xm:f>NOT(ISERROR(SEARCH($I$72,I56)))</xm:f>
            <xm:f>$I$72</xm:f>
            <x14:dxf>
              <fill>
                <patternFill>
                  <bgColor rgb="FFFF0000"/>
                </patternFill>
              </fill>
            </x14:dxf>
          </x14:cfRule>
          <x14:cfRule type="containsText" priority="323" operator="containsText" id="{4DB36F94-E7C7-49EA-8964-D8011822D561}">
            <xm:f>NOT(ISERROR(SEARCH($I$71,I56)))</xm:f>
            <xm:f>$I$71</xm:f>
            <x14:dxf>
              <fill>
                <patternFill>
                  <fgColor rgb="FFFFC000"/>
                  <bgColor rgb="FFFFC000"/>
                </patternFill>
              </fill>
            </x14:dxf>
          </x14:cfRule>
          <x14:cfRule type="containsText" priority="324" operator="containsText" id="{D19F7E1E-D606-4686-BABA-AF6E3D67007F}">
            <xm:f>NOT(ISERROR(SEARCH($I$70,I56)))</xm:f>
            <xm:f>$I$70</xm:f>
            <x14:dxf>
              <fill>
                <patternFill>
                  <fgColor rgb="FFFFFF00"/>
                  <bgColor rgb="FFFFFF00"/>
                </patternFill>
              </fill>
            </x14:dxf>
          </x14:cfRule>
          <x14:cfRule type="containsText" priority="325" operator="containsText" id="{D5899E9C-100D-4917-8D36-9B58E8477394}">
            <xm:f>NOT(ISERROR(SEARCH($I$69,I56)))</xm:f>
            <xm:f>$I$69</xm:f>
            <x14:dxf>
              <fill>
                <patternFill>
                  <bgColor theme="0" tint="-0.14996795556505021"/>
                </patternFill>
              </fill>
            </x14:dxf>
          </x14:cfRule>
          <x14:cfRule type="cellIs" priority="326" operator="equal" id="{676BD063-DE6A-4498-9D40-D9FBD439474E}">
            <xm:f>'Tabla probabiidad'!$B$5</xm:f>
            <x14:dxf>
              <fill>
                <patternFill>
                  <fgColor theme="6"/>
                </patternFill>
              </fill>
            </x14:dxf>
          </x14:cfRule>
          <x14:cfRule type="cellIs" priority="327" operator="equal" id="{35524B74-3FC2-49C4-BEDB-796DD520F825}">
            <xm:f>'Tabla probabiidad'!$B$5</xm:f>
            <x14:dxf>
              <fill>
                <patternFill>
                  <fgColor rgb="FF92D050"/>
                  <bgColor theme="6" tint="0.59996337778862885"/>
                </patternFill>
              </fill>
            </x14:dxf>
          </x14:cfRule>
          <xm:sqref>I56</xm:sqref>
        </x14:conditionalFormatting>
        <x14:conditionalFormatting xmlns:xm="http://schemas.microsoft.com/office/excel/2006/main">
          <x14:cfRule type="containsText" priority="315" operator="containsText" id="{547A6DEA-FEE0-40B9-A2B7-C18F7FD9E5AD}">
            <xm:f>NOT(ISERROR(SEARCH($K$72,K58)))</xm:f>
            <xm:f>$K$72</xm:f>
            <x14:dxf>
              <fill>
                <patternFill>
                  <bgColor rgb="FFFF0000"/>
                </patternFill>
              </fill>
            </x14:dxf>
          </x14:cfRule>
          <x14:cfRule type="containsText" priority="316" operator="containsText" id="{3899186B-6151-4558-9CA3-FCAF6F4C1802}">
            <xm:f>NOT(ISERROR(SEARCH($K$71,K58)))</xm:f>
            <xm:f>$K$71</xm:f>
            <x14:dxf>
              <fill>
                <patternFill>
                  <bgColor rgb="FFFFC000"/>
                </patternFill>
              </fill>
            </x14:dxf>
          </x14:cfRule>
          <x14:cfRule type="containsText" priority="317" operator="containsText" id="{8063A793-839C-49F7-945D-33638432D4B8}">
            <xm:f>NOT(ISERROR(SEARCH($K$70,K58)))</xm:f>
            <xm:f>$K$70</xm:f>
            <x14:dxf>
              <fill>
                <patternFill>
                  <bgColor rgb="FFFFFF00"/>
                </patternFill>
              </fill>
            </x14:dxf>
          </x14:cfRule>
          <x14:cfRule type="containsText" priority="318" operator="containsText" id="{14724808-9664-48C5-8881-207A85B0E9E1}">
            <xm:f>NOT(ISERROR(SEARCH($K$69,K58)))</xm:f>
            <xm:f>$K$69</xm:f>
            <x14:dxf>
              <fill>
                <patternFill>
                  <bgColor rgb="FF00B050"/>
                </patternFill>
              </fill>
            </x14:dxf>
          </x14:cfRule>
          <x14:cfRule type="containsText" priority="319" operator="containsText" id="{00891F97-1E31-47B9-ACF2-1ED6FE949F7B}">
            <xm:f>NOT(ISERROR(SEARCH($K$68,K58)))</xm:f>
            <xm:f>$K$68</xm:f>
            <x14:dxf>
              <fill>
                <patternFill>
                  <bgColor rgb="FF92D050"/>
                </patternFill>
              </fill>
            </x14:dxf>
          </x14:cfRule>
          <xm:sqref>K58</xm:sqref>
        </x14:conditionalFormatting>
        <x14:conditionalFormatting xmlns:xm="http://schemas.microsoft.com/office/excel/2006/main">
          <x14:cfRule type="containsText" priority="310" operator="containsText" id="{606F8019-DBD1-429A-83AF-B88BD20754CF}">
            <xm:f>NOT(ISERROR(SEARCH($K$72,K56)))</xm:f>
            <xm:f>$K$72</xm:f>
            <x14:dxf>
              <fill>
                <patternFill>
                  <bgColor rgb="FFFF0000"/>
                </patternFill>
              </fill>
            </x14:dxf>
          </x14:cfRule>
          <x14:cfRule type="containsText" priority="311" operator="containsText" id="{33AA986A-77B5-4D0C-AF9C-5F9E69D4F20D}">
            <xm:f>NOT(ISERROR(SEARCH($K$71,K56)))</xm:f>
            <xm:f>$K$71</xm:f>
            <x14:dxf>
              <fill>
                <patternFill>
                  <bgColor rgb="FFFFC000"/>
                </patternFill>
              </fill>
            </x14:dxf>
          </x14:cfRule>
          <x14:cfRule type="containsText" priority="312" operator="containsText" id="{B7E6DFC1-23A9-4AA2-947B-954C00FE11BC}">
            <xm:f>NOT(ISERROR(SEARCH($K$70,K56)))</xm:f>
            <xm:f>$K$70</xm:f>
            <x14:dxf>
              <fill>
                <patternFill>
                  <bgColor rgb="FFFFFF00"/>
                </patternFill>
              </fill>
            </x14:dxf>
          </x14:cfRule>
          <x14:cfRule type="containsText" priority="313" operator="containsText" id="{0C12DA1B-1E83-49C4-A89E-A36111234363}">
            <xm:f>NOT(ISERROR(SEARCH($K$69,K56)))</xm:f>
            <xm:f>$K$69</xm:f>
            <x14:dxf>
              <fill>
                <patternFill>
                  <bgColor rgb="FF00B050"/>
                </patternFill>
              </fill>
            </x14:dxf>
          </x14:cfRule>
          <x14:cfRule type="containsText" priority="314" operator="containsText" id="{9F7BB2FE-9B6D-4AF3-A227-40B59D125057}">
            <xm:f>NOT(ISERROR(SEARCH($K$68,K56)))</xm:f>
            <xm:f>$K$68</xm:f>
            <x14:dxf>
              <fill>
                <patternFill>
                  <bgColor rgb="FF92D050"/>
                </patternFill>
              </fill>
            </x14:dxf>
          </x14:cfRule>
          <xm:sqref>K56</xm:sqref>
        </x14:conditionalFormatting>
        <x14:conditionalFormatting xmlns:xm="http://schemas.microsoft.com/office/excel/2006/main">
          <x14:cfRule type="containsText" priority="305" operator="containsText" id="{04DB6885-0B74-4DC0-9B20-1B1BA9221B87}">
            <xm:f>NOT(ISERROR(SEARCH($K$72,K59)))</xm:f>
            <xm:f>$K$72</xm:f>
            <x14:dxf>
              <fill>
                <patternFill>
                  <bgColor rgb="FFFF0000"/>
                </patternFill>
              </fill>
            </x14:dxf>
          </x14:cfRule>
          <x14:cfRule type="containsText" priority="306" operator="containsText" id="{F6A64EEF-52EC-4C77-9C9A-806400790A50}">
            <xm:f>NOT(ISERROR(SEARCH($K$71,K59)))</xm:f>
            <xm:f>$K$71</xm:f>
            <x14:dxf>
              <fill>
                <patternFill>
                  <bgColor rgb="FFFFC000"/>
                </patternFill>
              </fill>
            </x14:dxf>
          </x14:cfRule>
          <x14:cfRule type="containsText" priority="307" operator="containsText" id="{0DB45E7F-666D-4EA5-8A2E-5A688B922490}">
            <xm:f>NOT(ISERROR(SEARCH($K$70,K59)))</xm:f>
            <xm:f>$K$70</xm:f>
            <x14:dxf>
              <fill>
                <patternFill>
                  <bgColor rgb="FFFFFF00"/>
                </patternFill>
              </fill>
            </x14:dxf>
          </x14:cfRule>
          <x14:cfRule type="containsText" priority="308" operator="containsText" id="{660C4326-64C8-44B1-86BA-C79A79F78865}">
            <xm:f>NOT(ISERROR(SEARCH($K$69,K59)))</xm:f>
            <xm:f>$K$69</xm:f>
            <x14:dxf>
              <fill>
                <patternFill>
                  <bgColor rgb="FF00B050"/>
                </patternFill>
              </fill>
            </x14:dxf>
          </x14:cfRule>
          <x14:cfRule type="containsText" priority="309" operator="containsText" id="{05D9A0D9-F397-47B1-B36D-EB6A6924DCE2}">
            <xm:f>NOT(ISERROR(SEARCH($K$68,K59)))</xm:f>
            <xm:f>$K$68</xm:f>
            <x14:dxf>
              <fill>
                <patternFill>
                  <bgColor rgb="FF92D050"/>
                </patternFill>
              </fill>
            </x14:dxf>
          </x14:cfRule>
          <xm:sqref>K59</xm:sqref>
        </x14:conditionalFormatting>
        <x14:conditionalFormatting xmlns:xm="http://schemas.microsoft.com/office/excel/2006/main">
          <x14:cfRule type="containsText" priority="301" operator="containsText" id="{8F22B4EC-740F-4D3C-924A-686588B55C0A}">
            <xm:f>NOT(ISERROR(SEARCH($M$71,M56)))</xm:f>
            <xm:f>$M$71</xm:f>
            <x14:dxf>
              <fill>
                <patternFill>
                  <bgColor rgb="FFFF0000"/>
                </patternFill>
              </fill>
            </x14:dxf>
          </x14:cfRule>
          <x14:cfRule type="containsText" priority="302" operator="containsText" id="{616439D2-6D9B-4FEC-8A4D-FD36C74BBFAD}">
            <xm:f>NOT(ISERROR(SEARCH($M$70,M56)))</xm:f>
            <xm:f>$M$70</xm:f>
            <x14:dxf>
              <fill>
                <patternFill>
                  <bgColor rgb="FFFFC000"/>
                </patternFill>
              </fill>
            </x14:dxf>
          </x14:cfRule>
          <x14:cfRule type="containsText" priority="303" operator="containsText" id="{22F5CC84-7FD9-420D-B862-6D9DA4BF907A}">
            <xm:f>NOT(ISERROR(SEARCH($M$69,M56)))</xm:f>
            <xm:f>$M$69</xm:f>
            <x14:dxf>
              <fill>
                <patternFill>
                  <bgColor rgb="FFFFFF00"/>
                </patternFill>
              </fill>
            </x14:dxf>
          </x14:cfRule>
          <x14:cfRule type="containsText" priority="304" operator="containsText" id="{7C803D8E-389B-4ED7-B091-8388DB5D8D8B}">
            <xm:f>NOT(ISERROR(SEARCH($M$68,M56)))</xm:f>
            <xm:f>$M$68</xm:f>
            <x14:dxf>
              <fill>
                <patternFill>
                  <bgColor rgb="FF92D050"/>
                </patternFill>
              </fill>
            </x14:dxf>
          </x14:cfRule>
          <xm:sqref>M56</xm:sqref>
        </x14:conditionalFormatting>
        <x14:conditionalFormatting xmlns:xm="http://schemas.microsoft.com/office/excel/2006/main">
          <x14:cfRule type="containsText" priority="297" operator="containsText" id="{C8B2BF1C-A6DF-4A1D-A4C0-85B46BE6E1BD}">
            <xm:f>NOT(ISERROR(SEARCH($M$71,M58)))</xm:f>
            <xm:f>$M$71</xm:f>
            <x14:dxf>
              <fill>
                <patternFill>
                  <bgColor rgb="FFFF0000"/>
                </patternFill>
              </fill>
            </x14:dxf>
          </x14:cfRule>
          <x14:cfRule type="containsText" priority="298" operator="containsText" id="{99CC524B-66DC-4F70-8FB2-2F52CEDFE9B0}">
            <xm:f>NOT(ISERROR(SEARCH($M$70,M58)))</xm:f>
            <xm:f>$M$70</xm:f>
            <x14:dxf>
              <fill>
                <patternFill>
                  <bgColor rgb="FFFFC000"/>
                </patternFill>
              </fill>
            </x14:dxf>
          </x14:cfRule>
          <x14:cfRule type="containsText" priority="299" operator="containsText" id="{3776C92A-FE91-4363-A4BF-7BE057D6495D}">
            <xm:f>NOT(ISERROR(SEARCH($M$69,M58)))</xm:f>
            <xm:f>$M$69</xm:f>
            <x14:dxf>
              <fill>
                <patternFill>
                  <bgColor rgb="FFFFFF00"/>
                </patternFill>
              </fill>
            </x14:dxf>
          </x14:cfRule>
          <x14:cfRule type="containsText" priority="300" operator="containsText" id="{A70EE290-7B3C-4438-BD82-54A62B26B8C8}">
            <xm:f>NOT(ISERROR(SEARCH($M$68,M58)))</xm:f>
            <xm:f>$M$68</xm:f>
            <x14:dxf>
              <fill>
                <patternFill>
                  <bgColor rgb="FF92D050"/>
                </patternFill>
              </fill>
            </x14:dxf>
          </x14:cfRule>
          <xm:sqref>M58:M59</xm:sqref>
        </x14:conditionalFormatting>
        <x14:conditionalFormatting xmlns:xm="http://schemas.microsoft.com/office/excel/2006/main">
          <x14:cfRule type="containsText" priority="293" operator="containsText" id="{528BFBF8-5DF2-472E-9138-C5FA36E459EF}">
            <xm:f>NOT(ISERROR(SEARCH($M$71,AB56)))</xm:f>
            <xm:f>$M$71</xm:f>
            <x14:dxf>
              <fill>
                <patternFill>
                  <bgColor rgb="FFFF0000"/>
                </patternFill>
              </fill>
            </x14:dxf>
          </x14:cfRule>
          <x14:cfRule type="containsText" priority="294" operator="containsText" id="{D4AF45A1-4C78-4012-988E-42A26B8981C7}">
            <xm:f>NOT(ISERROR(SEARCH($M$70,AB56)))</xm:f>
            <xm:f>$M$70</xm:f>
            <x14:dxf>
              <fill>
                <patternFill>
                  <bgColor rgb="FFFFC000"/>
                </patternFill>
              </fill>
            </x14:dxf>
          </x14:cfRule>
          <x14:cfRule type="containsText" priority="295" operator="containsText" id="{9A457592-3880-4DE3-A37E-AF186AD28081}">
            <xm:f>NOT(ISERROR(SEARCH($M$69,AB56)))</xm:f>
            <xm:f>$M$69</xm:f>
            <x14:dxf>
              <fill>
                <patternFill>
                  <bgColor rgb="FFFFFF00"/>
                </patternFill>
              </fill>
            </x14:dxf>
          </x14:cfRule>
          <x14:cfRule type="containsText" priority="296" operator="containsText" id="{645AF3D0-551B-4D35-AC1E-8FCCB3378C1F}">
            <xm:f>NOT(ISERROR(SEARCH($M$68,AB56)))</xm:f>
            <xm:f>$M$68</xm:f>
            <x14:dxf>
              <fill>
                <patternFill>
                  <bgColor rgb="FF92D050"/>
                </patternFill>
              </fill>
            </x14:dxf>
          </x14:cfRule>
          <xm:sqref>AB56</xm:sqref>
        </x14:conditionalFormatting>
        <x14:conditionalFormatting xmlns:xm="http://schemas.microsoft.com/office/excel/2006/main">
          <x14:cfRule type="containsText" priority="289" operator="containsText" id="{3402F3F6-AF4A-4FE8-8149-F772E0AF893D}">
            <xm:f>NOT(ISERROR(SEARCH($M$71,AB58)))</xm:f>
            <xm:f>$M$71</xm:f>
            <x14:dxf>
              <fill>
                <patternFill>
                  <bgColor rgb="FFFF0000"/>
                </patternFill>
              </fill>
            </x14:dxf>
          </x14:cfRule>
          <x14:cfRule type="containsText" priority="290" operator="containsText" id="{1ACFF8EB-A593-4486-9032-6CC24CD788D6}">
            <xm:f>NOT(ISERROR(SEARCH($M$70,AB58)))</xm:f>
            <xm:f>$M$70</xm:f>
            <x14:dxf>
              <fill>
                <patternFill>
                  <bgColor rgb="FFFFC000"/>
                </patternFill>
              </fill>
            </x14:dxf>
          </x14:cfRule>
          <x14:cfRule type="containsText" priority="291" operator="containsText" id="{B22B8A18-DC22-485B-AE41-5BCB68F6C63C}">
            <xm:f>NOT(ISERROR(SEARCH($M$69,AB58)))</xm:f>
            <xm:f>$M$69</xm:f>
            <x14:dxf>
              <fill>
                <patternFill>
                  <bgColor rgb="FFFFFF00"/>
                </patternFill>
              </fill>
            </x14:dxf>
          </x14:cfRule>
          <x14:cfRule type="containsText" priority="292" operator="containsText" id="{34C14646-2883-48A4-9F1F-E70C6BA56C6A}">
            <xm:f>NOT(ISERROR(SEARCH($M$68,AB58)))</xm:f>
            <xm:f>$M$68</xm:f>
            <x14:dxf>
              <fill>
                <patternFill>
                  <bgColor rgb="FF92D050"/>
                </patternFill>
              </fill>
            </x14:dxf>
          </x14:cfRule>
          <xm:sqref>AB58:AB60</xm:sqref>
        </x14:conditionalFormatting>
        <x14:conditionalFormatting xmlns:xm="http://schemas.microsoft.com/office/excel/2006/main">
          <x14:cfRule type="containsText" priority="262" operator="containsText" id="{F0D5DA3A-1410-433F-B41D-709C5DDE5D52}">
            <xm:f>NOT(ISERROR(SEARCH($H$25,X61)))</xm:f>
            <xm:f>$H$25</xm:f>
            <x14:dxf>
              <fill>
                <patternFill>
                  <bgColor rgb="FFFF0000"/>
                </patternFill>
              </fill>
            </x14:dxf>
          </x14:cfRule>
          <x14:cfRule type="containsText" priority="263" operator="containsText" id="{93141B7B-D6D4-4F75-BDB6-D37C3E88216B}">
            <xm:f>NOT(ISERROR(SEARCH($H$24,X61)))</xm:f>
            <xm:f>$H$24</xm:f>
            <x14:dxf>
              <fill>
                <patternFill>
                  <bgColor rgb="FFFFC000"/>
                </patternFill>
              </fill>
            </x14:dxf>
          </x14:cfRule>
          <x14:cfRule type="containsText" priority="264" operator="containsText" id="{4325F6BA-202B-4D82-AC87-E321C0121FC5}">
            <xm:f>NOT(ISERROR(SEARCH($H$23,X61)))</xm:f>
            <xm:f>$H$23</xm:f>
            <x14:dxf>
              <fill>
                <patternFill>
                  <bgColor rgb="FFFFFF00"/>
                </patternFill>
              </fill>
            </x14:dxf>
          </x14:cfRule>
          <x14:cfRule type="containsText" priority="265" operator="containsText" id="{EC0F75A4-42F7-485E-9AC3-37C51E6C29A1}">
            <xm:f>NOT(ISERROR(SEARCH($H$22,X61)))</xm:f>
            <xm:f>$H$22</xm:f>
            <x14:dxf>
              <fill>
                <patternFill>
                  <bgColor rgb="FF00B050"/>
                </patternFill>
              </fill>
            </x14:dxf>
          </x14:cfRule>
          <x14:cfRule type="containsText" priority="266" operator="containsText" id="{2D54C9DB-EA88-40C1-B7F1-2E19C0FD677A}">
            <xm:f>NOT(ISERROR(SEARCH($H$21,X61)))</xm:f>
            <xm:f>$H$21</xm:f>
            <x14:dxf>
              <fill>
                <patternFill>
                  <bgColor rgb="FFADDB7B"/>
                </patternFill>
              </fill>
            </x14:dxf>
          </x14:cfRule>
          <xm:sqref>X61:X62</xm:sqref>
        </x14:conditionalFormatting>
        <x14:conditionalFormatting xmlns:xm="http://schemas.microsoft.com/office/excel/2006/main">
          <x14:cfRule type="containsText" priority="243" operator="containsText" id="{0FF7BF0F-15A4-4D03-B2A6-DD314ECB1B20}">
            <xm:f>NOT(ISERROR(SEARCH($H$25,X60)))</xm:f>
            <xm:f>$H$25</xm:f>
            <x14:dxf>
              <fill>
                <patternFill>
                  <bgColor rgb="FFFF0000"/>
                </patternFill>
              </fill>
            </x14:dxf>
          </x14:cfRule>
          <x14:cfRule type="containsText" priority="244" operator="containsText" id="{2D4CFE56-227E-4E43-A036-12ABEB547ECE}">
            <xm:f>NOT(ISERROR(SEARCH($H$24,X60)))</xm:f>
            <xm:f>$H$24</xm:f>
            <x14:dxf>
              <fill>
                <patternFill>
                  <bgColor rgb="FFFFC000"/>
                </patternFill>
              </fill>
            </x14:dxf>
          </x14:cfRule>
          <x14:cfRule type="containsText" priority="245" operator="containsText" id="{958456D7-ADC9-40EB-B360-15CA884AD692}">
            <xm:f>NOT(ISERROR(SEARCH($H$23,X60)))</xm:f>
            <xm:f>$H$23</xm:f>
            <x14:dxf>
              <fill>
                <patternFill>
                  <bgColor rgb="FFFFFF00"/>
                </patternFill>
              </fill>
            </x14:dxf>
          </x14:cfRule>
          <x14:cfRule type="containsText" priority="246" operator="containsText" id="{388387FA-79C3-4981-893E-28403851D411}">
            <xm:f>NOT(ISERROR(SEARCH($H$22,X60)))</xm:f>
            <xm:f>$H$22</xm:f>
            <x14:dxf>
              <fill>
                <patternFill>
                  <bgColor rgb="FF00B050"/>
                </patternFill>
              </fill>
            </x14:dxf>
          </x14:cfRule>
          <x14:cfRule type="containsText" priority="247" operator="containsText" id="{E4707CD2-4446-4375-84CF-6B0047B676A3}">
            <xm:f>NOT(ISERROR(SEARCH($H$21,X60)))</xm:f>
            <xm:f>$H$21</xm:f>
            <x14:dxf>
              <fill>
                <patternFill>
                  <bgColor rgb="FFADDB7B"/>
                </patternFill>
              </fill>
            </x14:dxf>
          </x14:cfRule>
          <xm:sqref>X60</xm:sqref>
        </x14:conditionalFormatting>
        <x14:conditionalFormatting xmlns:xm="http://schemas.microsoft.com/office/excel/2006/main">
          <x14:cfRule type="containsText" priority="224" operator="containsText" id="{16C48211-B74A-45FE-A7CB-7AA4041FAB9C}">
            <xm:f>NOT(ISERROR(SEARCH($J$25,Z60)))</xm:f>
            <xm:f>$J$25</xm:f>
            <x14:dxf>
              <fill>
                <patternFill>
                  <bgColor rgb="FFFF0000"/>
                </patternFill>
              </fill>
            </x14:dxf>
          </x14:cfRule>
          <x14:cfRule type="containsText" priority="225" operator="containsText" id="{DC96BFE0-5FE7-4E54-94B0-D22A9D9B6F55}">
            <xm:f>NOT(ISERROR(SEARCH($J$24,Z60)))</xm:f>
            <xm:f>$J$24</xm:f>
            <x14:dxf>
              <fill>
                <patternFill>
                  <bgColor rgb="FFFFC000"/>
                </patternFill>
              </fill>
            </x14:dxf>
          </x14:cfRule>
          <x14:cfRule type="containsText" priority="226" operator="containsText" id="{022B5D87-6582-43B6-8171-FFA674508DA1}">
            <xm:f>NOT(ISERROR(SEARCH($J$23,Z60)))</xm:f>
            <xm:f>$J$23</xm:f>
            <x14:dxf>
              <fill>
                <patternFill>
                  <bgColor rgb="FFFFFF00"/>
                </patternFill>
              </fill>
            </x14:dxf>
          </x14:cfRule>
          <x14:cfRule type="containsText" priority="227" operator="containsText" id="{96E28935-55F2-4C58-A298-820F2E332DA4}">
            <xm:f>NOT(ISERROR(SEARCH($J$22,Z60)))</xm:f>
            <xm:f>$J$22</xm:f>
            <x14:dxf>
              <fill>
                <patternFill>
                  <bgColor rgb="FF00B050"/>
                </patternFill>
              </fill>
            </x14:dxf>
          </x14:cfRule>
          <x14:cfRule type="containsText" priority="228" operator="containsText" id="{9AF5BE4B-7F81-4C9C-8C8C-3182E0B5971C}">
            <xm:f>NOT(ISERROR(SEARCH($J$21,Z60)))</xm:f>
            <xm:f>$J$21</xm:f>
            <x14:dxf>
              <fill>
                <patternFill>
                  <bgColor rgb="FF92D050"/>
                </patternFill>
              </fill>
            </x14:dxf>
          </x14:cfRule>
          <xm:sqref>Z60</xm:sqref>
        </x14:conditionalFormatting>
        <x14:conditionalFormatting xmlns:xm="http://schemas.microsoft.com/office/excel/2006/main">
          <x14:cfRule type="containsText" priority="219" operator="containsText" id="{086FE0B6-EA1F-48DB-9EFF-17F97090A72A}">
            <xm:f>NOT(ISERROR(SEARCH($J$25,Z61)))</xm:f>
            <xm:f>$J$25</xm:f>
            <x14:dxf>
              <fill>
                <patternFill>
                  <bgColor rgb="FFFF0000"/>
                </patternFill>
              </fill>
            </x14:dxf>
          </x14:cfRule>
          <x14:cfRule type="containsText" priority="220" operator="containsText" id="{5E278C35-DCCA-409A-A58C-7D7C554EFDF9}">
            <xm:f>NOT(ISERROR(SEARCH($J$24,Z61)))</xm:f>
            <xm:f>$J$24</xm:f>
            <x14:dxf>
              <fill>
                <patternFill>
                  <bgColor rgb="FFFFC000"/>
                </patternFill>
              </fill>
            </x14:dxf>
          </x14:cfRule>
          <x14:cfRule type="containsText" priority="221" operator="containsText" id="{99D36E27-350B-47B5-A540-AA1AA18893D5}">
            <xm:f>NOT(ISERROR(SEARCH($J$23,Z61)))</xm:f>
            <xm:f>$J$23</xm:f>
            <x14:dxf>
              <fill>
                <patternFill>
                  <bgColor rgb="FFFFFF00"/>
                </patternFill>
              </fill>
            </x14:dxf>
          </x14:cfRule>
          <x14:cfRule type="containsText" priority="222" operator="containsText" id="{01B1B779-BE36-41FE-84DB-3A6DCF7B4935}">
            <xm:f>NOT(ISERROR(SEARCH($J$22,Z61)))</xm:f>
            <xm:f>$J$22</xm:f>
            <x14:dxf>
              <fill>
                <patternFill>
                  <bgColor rgb="FF00B050"/>
                </patternFill>
              </fill>
            </x14:dxf>
          </x14:cfRule>
          <x14:cfRule type="containsText" priority="223" operator="containsText" id="{BC99ED82-C294-4D53-922E-87C8416A226F}">
            <xm:f>NOT(ISERROR(SEARCH($J$21,Z61)))</xm:f>
            <xm:f>$J$21</xm:f>
            <x14:dxf>
              <fill>
                <patternFill>
                  <bgColor rgb="FF92D050"/>
                </patternFill>
              </fill>
            </x14:dxf>
          </x14:cfRule>
          <xm:sqref>Z61</xm:sqref>
        </x14:conditionalFormatting>
        <x14:conditionalFormatting xmlns:xm="http://schemas.microsoft.com/office/excel/2006/main">
          <x14:cfRule type="containsText" priority="214" operator="containsText" id="{9515413D-4DB9-46D1-8546-70D3DB310456}">
            <xm:f>NOT(ISERROR(SEARCH($J$25,Z62)))</xm:f>
            <xm:f>$J$25</xm:f>
            <x14:dxf>
              <fill>
                <patternFill>
                  <bgColor rgb="FFFF0000"/>
                </patternFill>
              </fill>
            </x14:dxf>
          </x14:cfRule>
          <x14:cfRule type="containsText" priority="215" operator="containsText" id="{0D7A1964-463B-4297-9714-9F16685B73E8}">
            <xm:f>NOT(ISERROR(SEARCH($J$24,Z62)))</xm:f>
            <xm:f>$J$24</xm:f>
            <x14:dxf>
              <fill>
                <patternFill>
                  <bgColor rgb="FFFFC000"/>
                </patternFill>
              </fill>
            </x14:dxf>
          </x14:cfRule>
          <x14:cfRule type="containsText" priority="216" operator="containsText" id="{B55A3F1A-7E8C-4DCA-B123-A121D238E384}">
            <xm:f>NOT(ISERROR(SEARCH($J$23,Z62)))</xm:f>
            <xm:f>$J$23</xm:f>
            <x14:dxf>
              <fill>
                <patternFill>
                  <bgColor rgb="FFFFFF00"/>
                </patternFill>
              </fill>
            </x14:dxf>
          </x14:cfRule>
          <x14:cfRule type="containsText" priority="217" operator="containsText" id="{55C3D336-80BE-478F-AE68-E073C667A22E}">
            <xm:f>NOT(ISERROR(SEARCH($J$22,Z62)))</xm:f>
            <xm:f>$J$22</xm:f>
            <x14:dxf>
              <fill>
                <patternFill>
                  <bgColor rgb="FF00B050"/>
                </patternFill>
              </fill>
            </x14:dxf>
          </x14:cfRule>
          <x14:cfRule type="containsText" priority="218" operator="containsText" id="{56961374-49A9-4DF8-9354-F2C493B376C0}">
            <xm:f>NOT(ISERROR(SEARCH($J$21,Z62)))</xm:f>
            <xm:f>$J$21</xm:f>
            <x14:dxf>
              <fill>
                <patternFill>
                  <bgColor rgb="FF92D050"/>
                </patternFill>
              </fill>
            </x14:dxf>
          </x14:cfRule>
          <xm:sqref>Z62</xm:sqref>
        </x14:conditionalFormatting>
        <x14:conditionalFormatting xmlns:xm="http://schemas.microsoft.com/office/excel/2006/main">
          <x14:cfRule type="containsText" priority="206" operator="containsText" id="{47B73A4A-8C9B-47C1-BBC4-0BAC225C7322}">
            <xm:f>NOT(ISERROR(SEARCH($I$68,I60)))</xm:f>
            <xm:f>$I$68</xm:f>
            <x14:dxf>
              <fill>
                <patternFill>
                  <fgColor rgb="FF92D050"/>
                  <bgColor rgb="FF92D050"/>
                </patternFill>
              </fill>
            </x14:dxf>
          </x14:cfRule>
          <x14:cfRule type="containsText" priority="207" operator="containsText" id="{1DDEAC6F-BC9D-4FC7-8F0C-2E6C1F6E6CFF}">
            <xm:f>NOT(ISERROR(SEARCH($I$69,I60)))</xm:f>
            <xm:f>$I$69</xm:f>
            <x14:dxf>
              <fill>
                <patternFill>
                  <bgColor rgb="FF00B050"/>
                </patternFill>
              </fill>
            </x14:dxf>
          </x14:cfRule>
          <x14:cfRule type="containsText" priority="208" operator="containsText" id="{50C6ACA2-4FA9-43C6-B710-A68C9DAA5928}">
            <xm:f>NOT(ISERROR(SEARCH($I$72,I60)))</xm:f>
            <xm:f>$I$72</xm:f>
            <x14:dxf>
              <fill>
                <patternFill>
                  <bgColor rgb="FFFF0000"/>
                </patternFill>
              </fill>
            </x14:dxf>
          </x14:cfRule>
          <x14:cfRule type="containsText" priority="209" operator="containsText" id="{7BF658AE-182C-4555-93BB-FDCBC24B337C}">
            <xm:f>NOT(ISERROR(SEARCH($I$71,I60)))</xm:f>
            <xm:f>$I$71</xm:f>
            <x14:dxf>
              <fill>
                <patternFill>
                  <fgColor rgb="FFFFC000"/>
                  <bgColor rgb="FFFFC000"/>
                </patternFill>
              </fill>
            </x14:dxf>
          </x14:cfRule>
          <x14:cfRule type="containsText" priority="210" operator="containsText" id="{92D0F3F1-DBAF-4E83-A0A9-B1AF4069C7C2}">
            <xm:f>NOT(ISERROR(SEARCH($I$70,I60)))</xm:f>
            <xm:f>$I$70</xm:f>
            <x14:dxf>
              <fill>
                <patternFill>
                  <fgColor rgb="FFFFFF00"/>
                  <bgColor rgb="FFFFFF00"/>
                </patternFill>
              </fill>
            </x14:dxf>
          </x14:cfRule>
          <x14:cfRule type="containsText" priority="211" operator="containsText" id="{DD42CECF-BF8A-4F09-9826-1F6DEA383943}">
            <xm:f>NOT(ISERROR(SEARCH($I$69,I60)))</xm:f>
            <xm:f>$I$69</xm:f>
            <x14:dxf>
              <fill>
                <patternFill>
                  <bgColor theme="0" tint="-0.14996795556505021"/>
                </patternFill>
              </fill>
            </x14:dxf>
          </x14:cfRule>
          <x14:cfRule type="cellIs" priority="212" operator="equal" id="{FCD12970-4F69-4FE0-B6CF-C0F7794F79C9}">
            <xm:f>'Tabla probabiidad'!$B$5</xm:f>
            <x14:dxf>
              <fill>
                <patternFill>
                  <fgColor theme="6"/>
                </patternFill>
              </fill>
            </x14:dxf>
          </x14:cfRule>
          <x14:cfRule type="cellIs" priority="213" operator="equal" id="{F9C5C57F-213C-457A-8F4E-4B624EF3456F}">
            <xm:f>'Tabla probabiidad'!$B$5</xm:f>
            <x14:dxf>
              <fill>
                <patternFill>
                  <fgColor rgb="FF92D050"/>
                  <bgColor theme="6" tint="0.59996337778862885"/>
                </patternFill>
              </fill>
            </x14:dxf>
          </x14:cfRule>
          <xm:sqref>I60:I62</xm:sqref>
        </x14:conditionalFormatting>
        <x14:conditionalFormatting xmlns:xm="http://schemas.microsoft.com/office/excel/2006/main">
          <x14:cfRule type="containsText" priority="201" operator="containsText" id="{96EEBE72-31BE-4EE4-8D2D-D907CAF6BE3C}">
            <xm:f>NOT(ISERROR(SEARCH($K$72,K60)))</xm:f>
            <xm:f>$K$72</xm:f>
            <x14:dxf>
              <fill>
                <patternFill>
                  <bgColor rgb="FFFF0000"/>
                </patternFill>
              </fill>
            </x14:dxf>
          </x14:cfRule>
          <x14:cfRule type="containsText" priority="202" operator="containsText" id="{87F0A5B6-3192-4D56-B221-155803B0FAA6}">
            <xm:f>NOT(ISERROR(SEARCH($K$71,K60)))</xm:f>
            <xm:f>$K$71</xm:f>
            <x14:dxf>
              <fill>
                <patternFill>
                  <bgColor rgb="FFFFC000"/>
                </patternFill>
              </fill>
            </x14:dxf>
          </x14:cfRule>
          <x14:cfRule type="containsText" priority="203" operator="containsText" id="{FC2C06E6-179F-4F70-9F90-2395A2FCCBF9}">
            <xm:f>NOT(ISERROR(SEARCH($K$70,K60)))</xm:f>
            <xm:f>$K$70</xm:f>
            <x14:dxf>
              <fill>
                <patternFill>
                  <bgColor rgb="FFFFFF00"/>
                </patternFill>
              </fill>
            </x14:dxf>
          </x14:cfRule>
          <x14:cfRule type="containsText" priority="204" operator="containsText" id="{F97D0D9F-DA26-495A-9DA2-4B05478AF675}">
            <xm:f>NOT(ISERROR(SEARCH($K$69,K60)))</xm:f>
            <xm:f>$K$69</xm:f>
            <x14:dxf>
              <fill>
                <patternFill>
                  <bgColor rgb="FF00B050"/>
                </patternFill>
              </fill>
            </x14:dxf>
          </x14:cfRule>
          <x14:cfRule type="containsText" priority="205" operator="containsText" id="{76DAE371-DFF4-48A4-BFFC-BCCADB243849}">
            <xm:f>NOT(ISERROR(SEARCH($K$68,K60)))</xm:f>
            <xm:f>$K$68</xm:f>
            <x14:dxf>
              <fill>
                <patternFill>
                  <bgColor rgb="FF92D050"/>
                </patternFill>
              </fill>
            </x14:dxf>
          </x14:cfRule>
          <xm:sqref>K60</xm:sqref>
        </x14:conditionalFormatting>
        <x14:conditionalFormatting xmlns:xm="http://schemas.microsoft.com/office/excel/2006/main">
          <x14:cfRule type="containsText" priority="196" operator="containsText" id="{244771D6-E687-42CA-8B45-BAB1FCE36559}">
            <xm:f>NOT(ISERROR(SEARCH($K$72,K61)))</xm:f>
            <xm:f>$K$72</xm:f>
            <x14:dxf>
              <fill>
                <patternFill>
                  <bgColor rgb="FFFF0000"/>
                </patternFill>
              </fill>
            </x14:dxf>
          </x14:cfRule>
          <x14:cfRule type="containsText" priority="197" operator="containsText" id="{D8B8D1B5-465F-4649-B3C7-5E0C9E1A0109}">
            <xm:f>NOT(ISERROR(SEARCH($K$71,K61)))</xm:f>
            <xm:f>$K$71</xm:f>
            <x14:dxf>
              <fill>
                <patternFill>
                  <bgColor rgb="FFFFC000"/>
                </patternFill>
              </fill>
            </x14:dxf>
          </x14:cfRule>
          <x14:cfRule type="containsText" priority="198" operator="containsText" id="{5C24A3BA-EEEE-43EC-BF99-BAB04BFA5E85}">
            <xm:f>NOT(ISERROR(SEARCH($K$70,K61)))</xm:f>
            <xm:f>$K$70</xm:f>
            <x14:dxf>
              <fill>
                <patternFill>
                  <bgColor rgb="FFFFFF00"/>
                </patternFill>
              </fill>
            </x14:dxf>
          </x14:cfRule>
          <x14:cfRule type="containsText" priority="199" operator="containsText" id="{A4CE270D-3B66-4621-8E3E-2CB682889504}">
            <xm:f>NOT(ISERROR(SEARCH($K$69,K61)))</xm:f>
            <xm:f>$K$69</xm:f>
            <x14:dxf>
              <fill>
                <patternFill>
                  <bgColor rgb="FF00B050"/>
                </patternFill>
              </fill>
            </x14:dxf>
          </x14:cfRule>
          <x14:cfRule type="containsText" priority="200" operator="containsText" id="{2D4F9E70-A1C5-493F-9125-5804D211DEAE}">
            <xm:f>NOT(ISERROR(SEARCH($K$68,K61)))</xm:f>
            <xm:f>$K$68</xm:f>
            <x14:dxf>
              <fill>
                <patternFill>
                  <bgColor rgb="FF92D050"/>
                </patternFill>
              </fill>
            </x14:dxf>
          </x14:cfRule>
          <xm:sqref>K61</xm:sqref>
        </x14:conditionalFormatting>
        <x14:conditionalFormatting xmlns:xm="http://schemas.microsoft.com/office/excel/2006/main">
          <x14:cfRule type="containsText" priority="191" operator="containsText" id="{B69EC116-5012-4795-AFBF-5C6616ECAB90}">
            <xm:f>NOT(ISERROR(SEARCH($K$72,K62)))</xm:f>
            <xm:f>$K$72</xm:f>
            <x14:dxf>
              <fill>
                <patternFill>
                  <bgColor rgb="FFFF0000"/>
                </patternFill>
              </fill>
            </x14:dxf>
          </x14:cfRule>
          <x14:cfRule type="containsText" priority="192" operator="containsText" id="{94514E8B-6FE2-4E4F-897C-5C1C663ED60B}">
            <xm:f>NOT(ISERROR(SEARCH($K$71,K62)))</xm:f>
            <xm:f>$K$71</xm:f>
            <x14:dxf>
              <fill>
                <patternFill>
                  <bgColor rgb="FFFFC000"/>
                </patternFill>
              </fill>
            </x14:dxf>
          </x14:cfRule>
          <x14:cfRule type="containsText" priority="193" operator="containsText" id="{6F004EDB-7B99-4106-91F9-7B0C8D2BBA37}">
            <xm:f>NOT(ISERROR(SEARCH($K$70,K62)))</xm:f>
            <xm:f>$K$70</xm:f>
            <x14:dxf>
              <fill>
                <patternFill>
                  <bgColor rgb="FFFFFF00"/>
                </patternFill>
              </fill>
            </x14:dxf>
          </x14:cfRule>
          <x14:cfRule type="containsText" priority="194" operator="containsText" id="{65A64085-7068-41C3-B05C-23EEDF36A4EC}">
            <xm:f>NOT(ISERROR(SEARCH($K$69,K62)))</xm:f>
            <xm:f>$K$69</xm:f>
            <x14:dxf>
              <fill>
                <patternFill>
                  <bgColor rgb="FF00B050"/>
                </patternFill>
              </fill>
            </x14:dxf>
          </x14:cfRule>
          <x14:cfRule type="containsText" priority="195" operator="containsText" id="{A6450964-8D47-4D7D-BB15-0B034FB9430D}">
            <xm:f>NOT(ISERROR(SEARCH($K$68,K62)))</xm:f>
            <xm:f>$K$68</xm:f>
            <x14:dxf>
              <fill>
                <patternFill>
                  <bgColor rgb="FF92D050"/>
                </patternFill>
              </fill>
            </x14:dxf>
          </x14:cfRule>
          <xm:sqref>K62</xm:sqref>
        </x14:conditionalFormatting>
        <x14:conditionalFormatting xmlns:xm="http://schemas.microsoft.com/office/excel/2006/main">
          <x14:cfRule type="containsText" priority="187" operator="containsText" id="{D4A937DB-F4B8-4426-A7E6-A35A47B5D914}">
            <xm:f>NOT(ISERROR(SEARCH($M$71,M60)))</xm:f>
            <xm:f>$M$71</xm:f>
            <x14:dxf>
              <fill>
                <patternFill>
                  <bgColor rgb="FFFF0000"/>
                </patternFill>
              </fill>
            </x14:dxf>
          </x14:cfRule>
          <x14:cfRule type="containsText" priority="188" operator="containsText" id="{1177BE8B-934B-4176-AA63-B7DA18DA107D}">
            <xm:f>NOT(ISERROR(SEARCH($M$70,M60)))</xm:f>
            <xm:f>$M$70</xm:f>
            <x14:dxf>
              <fill>
                <patternFill>
                  <bgColor rgb="FFFFC000"/>
                </patternFill>
              </fill>
            </x14:dxf>
          </x14:cfRule>
          <x14:cfRule type="containsText" priority="189" operator="containsText" id="{F020DF0E-D25E-4352-9165-C9CA7D7337D4}">
            <xm:f>NOT(ISERROR(SEARCH($M$69,M60)))</xm:f>
            <xm:f>$M$69</xm:f>
            <x14:dxf>
              <fill>
                <patternFill>
                  <bgColor rgb="FFFFFF00"/>
                </patternFill>
              </fill>
            </x14:dxf>
          </x14:cfRule>
          <x14:cfRule type="containsText" priority="190" operator="containsText" id="{55617CA7-E0EB-4567-8CFE-CFA188D7B7E1}">
            <xm:f>NOT(ISERROR(SEARCH($M$68,M60)))</xm:f>
            <xm:f>$M$68</xm:f>
            <x14:dxf>
              <fill>
                <patternFill>
                  <bgColor rgb="FF92D050"/>
                </patternFill>
              </fill>
            </x14:dxf>
          </x14:cfRule>
          <xm:sqref>M60</xm:sqref>
        </x14:conditionalFormatting>
        <x14:conditionalFormatting xmlns:xm="http://schemas.microsoft.com/office/excel/2006/main">
          <x14:cfRule type="containsText" priority="183" operator="containsText" id="{B39587EA-66E1-440F-B286-C7321A957458}">
            <xm:f>NOT(ISERROR(SEARCH($M$71,M61)))</xm:f>
            <xm:f>$M$71</xm:f>
            <x14:dxf>
              <fill>
                <patternFill>
                  <bgColor rgb="FFFF0000"/>
                </patternFill>
              </fill>
            </x14:dxf>
          </x14:cfRule>
          <x14:cfRule type="containsText" priority="184" operator="containsText" id="{55EBA6A2-CAD0-4B68-A32E-C86C591F66F9}">
            <xm:f>NOT(ISERROR(SEARCH($M$70,M61)))</xm:f>
            <xm:f>$M$70</xm:f>
            <x14:dxf>
              <fill>
                <patternFill>
                  <bgColor rgb="FFFFC000"/>
                </patternFill>
              </fill>
            </x14:dxf>
          </x14:cfRule>
          <x14:cfRule type="containsText" priority="185" operator="containsText" id="{41FCAE53-5277-4EF9-B8DF-3EE570E30611}">
            <xm:f>NOT(ISERROR(SEARCH($M$69,M61)))</xm:f>
            <xm:f>$M$69</xm:f>
            <x14:dxf>
              <fill>
                <patternFill>
                  <bgColor rgb="FFFFFF00"/>
                </patternFill>
              </fill>
            </x14:dxf>
          </x14:cfRule>
          <x14:cfRule type="containsText" priority="186" operator="containsText" id="{44952AC1-242E-4AB3-8780-2D8C679A8CBC}">
            <xm:f>NOT(ISERROR(SEARCH($M$68,M61)))</xm:f>
            <xm:f>$M$68</xm:f>
            <x14:dxf>
              <fill>
                <patternFill>
                  <bgColor rgb="FF92D050"/>
                </patternFill>
              </fill>
            </x14:dxf>
          </x14:cfRule>
          <xm:sqref>M61:M62</xm:sqref>
        </x14:conditionalFormatting>
        <x14:conditionalFormatting xmlns:xm="http://schemas.microsoft.com/office/excel/2006/main">
          <x14:cfRule type="containsText" priority="121" operator="containsText" id="{B1D4255F-A64B-4425-8347-8F3708B57548}">
            <xm:f>NOT(ISERROR(SEARCH($I$68,I40)))</xm:f>
            <xm:f>$I$68</xm:f>
            <x14:dxf>
              <fill>
                <patternFill>
                  <fgColor rgb="FF92D050"/>
                  <bgColor rgb="FF92D050"/>
                </patternFill>
              </fill>
            </x14:dxf>
          </x14:cfRule>
          <x14:cfRule type="containsText" priority="122" operator="containsText" id="{ECF0012D-6401-48A8-BADB-C0E000210AB6}">
            <xm:f>NOT(ISERROR(SEARCH($I$69,I40)))</xm:f>
            <xm:f>$I$69</xm:f>
            <x14:dxf>
              <fill>
                <patternFill>
                  <bgColor rgb="FF00B050"/>
                </patternFill>
              </fill>
            </x14:dxf>
          </x14:cfRule>
          <x14:cfRule type="containsText" priority="123" operator="containsText" id="{D13D006E-5133-47BD-8EBA-C03763A144FE}">
            <xm:f>NOT(ISERROR(SEARCH($I$72,I40)))</xm:f>
            <xm:f>$I$72</xm:f>
            <x14:dxf>
              <fill>
                <patternFill>
                  <bgColor rgb="FFFF0000"/>
                </patternFill>
              </fill>
            </x14:dxf>
          </x14:cfRule>
          <x14:cfRule type="containsText" priority="124" operator="containsText" id="{675E4893-AA42-4164-B303-71676BB26ED3}">
            <xm:f>NOT(ISERROR(SEARCH($I$71,I40)))</xm:f>
            <xm:f>$I$71</xm:f>
            <x14:dxf>
              <fill>
                <patternFill>
                  <fgColor rgb="FFFFC000"/>
                  <bgColor rgb="FFFFC000"/>
                </patternFill>
              </fill>
            </x14:dxf>
          </x14:cfRule>
          <x14:cfRule type="containsText" priority="125" operator="containsText" id="{22A836D9-3900-4CDE-9AE8-96BC5DEDC186}">
            <xm:f>NOT(ISERROR(SEARCH($I$70,I40)))</xm:f>
            <xm:f>$I$70</xm:f>
            <x14:dxf>
              <fill>
                <patternFill>
                  <fgColor rgb="FFFFFF00"/>
                  <bgColor rgb="FFFFFF00"/>
                </patternFill>
              </fill>
            </x14:dxf>
          </x14:cfRule>
          <x14:cfRule type="containsText" priority="126" operator="containsText" id="{16BCE384-D3A1-41BD-BE74-FD088DEF8D04}">
            <xm:f>NOT(ISERROR(SEARCH($I$69,I40)))</xm:f>
            <xm:f>$I$69</xm:f>
            <x14:dxf>
              <fill>
                <patternFill>
                  <bgColor theme="0" tint="-0.14996795556505021"/>
                </patternFill>
              </fill>
            </x14:dxf>
          </x14:cfRule>
          <x14:cfRule type="cellIs" priority="127" operator="equal" id="{71D4AF7A-B15F-42CD-871F-38D458C0DACA}">
            <xm:f>'Tabla probabiidad'!$B$5</xm:f>
            <x14:dxf>
              <fill>
                <patternFill>
                  <fgColor theme="6"/>
                </patternFill>
              </fill>
            </x14:dxf>
          </x14:cfRule>
          <x14:cfRule type="cellIs" priority="128" operator="equal" id="{6E24F07A-48C6-43BF-A5D4-368D1976780F}">
            <xm:f>'Tabla probabiidad'!$B$5</xm:f>
            <x14:dxf>
              <fill>
                <patternFill>
                  <fgColor rgb="FF92D050"/>
                  <bgColor theme="6" tint="0.59996337778862885"/>
                </patternFill>
              </fill>
            </x14:dxf>
          </x14:cfRule>
          <xm:sqref>I40</xm:sqref>
        </x14:conditionalFormatting>
        <x14:conditionalFormatting xmlns:xm="http://schemas.microsoft.com/office/excel/2006/main">
          <x14:cfRule type="containsText" priority="113" operator="containsText" id="{A3AB0B92-6D6C-48B7-B0B8-5922F7E034E0}">
            <xm:f>NOT(ISERROR(SEARCH($I$68,I41)))</xm:f>
            <xm:f>$I$68</xm:f>
            <x14:dxf>
              <fill>
                <patternFill>
                  <fgColor rgb="FF92D050"/>
                  <bgColor rgb="FF92D050"/>
                </patternFill>
              </fill>
            </x14:dxf>
          </x14:cfRule>
          <x14:cfRule type="containsText" priority="114" operator="containsText" id="{34F0CD8C-4194-4054-B5DD-3A39A14D79B3}">
            <xm:f>NOT(ISERROR(SEARCH($I$69,I41)))</xm:f>
            <xm:f>$I$69</xm:f>
            <x14:dxf>
              <fill>
                <patternFill>
                  <bgColor rgb="FF00B050"/>
                </patternFill>
              </fill>
            </x14:dxf>
          </x14:cfRule>
          <x14:cfRule type="containsText" priority="115" operator="containsText" id="{F6CDC7B1-8123-4B2C-9B0D-DC0AD176654A}">
            <xm:f>NOT(ISERROR(SEARCH($I$72,I41)))</xm:f>
            <xm:f>$I$72</xm:f>
            <x14:dxf>
              <fill>
                <patternFill>
                  <bgColor rgb="FFFF0000"/>
                </patternFill>
              </fill>
            </x14:dxf>
          </x14:cfRule>
          <x14:cfRule type="containsText" priority="116" operator="containsText" id="{D6EDFEB0-FB3B-4591-9A2F-B11E5448B3E6}">
            <xm:f>NOT(ISERROR(SEARCH($I$71,I41)))</xm:f>
            <xm:f>$I$71</xm:f>
            <x14:dxf>
              <fill>
                <patternFill>
                  <fgColor rgb="FFFFC000"/>
                  <bgColor rgb="FFFFC000"/>
                </patternFill>
              </fill>
            </x14:dxf>
          </x14:cfRule>
          <x14:cfRule type="containsText" priority="117" operator="containsText" id="{0B98BF8D-23C0-40CD-BA0F-32234AFADA94}">
            <xm:f>NOT(ISERROR(SEARCH($I$70,I41)))</xm:f>
            <xm:f>$I$70</xm:f>
            <x14:dxf>
              <fill>
                <patternFill>
                  <fgColor rgb="FFFFFF00"/>
                  <bgColor rgb="FFFFFF00"/>
                </patternFill>
              </fill>
            </x14:dxf>
          </x14:cfRule>
          <x14:cfRule type="containsText" priority="118" operator="containsText" id="{C0A91093-9A1F-4A1F-A501-A303561BFDA5}">
            <xm:f>NOT(ISERROR(SEARCH($I$69,I41)))</xm:f>
            <xm:f>$I$69</xm:f>
            <x14:dxf>
              <fill>
                <patternFill>
                  <bgColor theme="0" tint="-0.14996795556505021"/>
                </patternFill>
              </fill>
            </x14:dxf>
          </x14:cfRule>
          <x14:cfRule type="cellIs" priority="119" operator="equal" id="{A3BDC6C2-1574-49A7-AC09-FAA982CE308C}">
            <xm:f>'Tabla probabiidad'!$B$5</xm:f>
            <x14:dxf>
              <fill>
                <patternFill>
                  <fgColor theme="6"/>
                </patternFill>
              </fill>
            </x14:dxf>
          </x14:cfRule>
          <x14:cfRule type="cellIs" priority="120" operator="equal" id="{79903337-9A25-462F-BA2C-D44ADC6CC89A}">
            <xm:f>'Tabla probabiidad'!$B$5</xm:f>
            <x14:dxf>
              <fill>
                <patternFill>
                  <fgColor rgb="FF92D050"/>
                  <bgColor theme="6" tint="0.59996337778862885"/>
                </patternFill>
              </fill>
            </x14:dxf>
          </x14:cfRule>
          <xm:sqref>I41</xm:sqref>
        </x14:conditionalFormatting>
        <x14:conditionalFormatting xmlns:xm="http://schemas.microsoft.com/office/excel/2006/main">
          <x14:cfRule type="containsText" priority="105" operator="containsText" id="{0F03806A-78F2-4364-AB28-A324B3A875BE}">
            <xm:f>NOT(ISERROR(SEARCH($I$68,I42)))</xm:f>
            <xm:f>$I$68</xm:f>
            <x14:dxf>
              <fill>
                <patternFill>
                  <fgColor rgb="FF92D050"/>
                  <bgColor rgb="FF92D050"/>
                </patternFill>
              </fill>
            </x14:dxf>
          </x14:cfRule>
          <x14:cfRule type="containsText" priority="106" operator="containsText" id="{DEED572A-507F-451A-B76A-952A7E066302}">
            <xm:f>NOT(ISERROR(SEARCH($I$69,I42)))</xm:f>
            <xm:f>$I$69</xm:f>
            <x14:dxf>
              <fill>
                <patternFill>
                  <bgColor rgb="FF00B050"/>
                </patternFill>
              </fill>
            </x14:dxf>
          </x14:cfRule>
          <x14:cfRule type="containsText" priority="107" operator="containsText" id="{E36B35AA-8FC8-4C56-AEC3-8BAC02E41BF2}">
            <xm:f>NOT(ISERROR(SEARCH($I$72,I42)))</xm:f>
            <xm:f>$I$72</xm:f>
            <x14:dxf>
              <fill>
                <patternFill>
                  <bgColor rgb="FFFF0000"/>
                </patternFill>
              </fill>
            </x14:dxf>
          </x14:cfRule>
          <x14:cfRule type="containsText" priority="108" operator="containsText" id="{7EF29D68-4E40-488B-B3A8-48FDCD3FBAE4}">
            <xm:f>NOT(ISERROR(SEARCH($I$71,I42)))</xm:f>
            <xm:f>$I$71</xm:f>
            <x14:dxf>
              <fill>
                <patternFill>
                  <fgColor rgb="FFFFC000"/>
                  <bgColor rgb="FFFFC000"/>
                </patternFill>
              </fill>
            </x14:dxf>
          </x14:cfRule>
          <x14:cfRule type="containsText" priority="109" operator="containsText" id="{8C0D30CF-26A0-449D-ACEB-DB6EA11D57E3}">
            <xm:f>NOT(ISERROR(SEARCH($I$70,I42)))</xm:f>
            <xm:f>$I$70</xm:f>
            <x14:dxf>
              <fill>
                <patternFill>
                  <fgColor rgb="FFFFFF00"/>
                  <bgColor rgb="FFFFFF00"/>
                </patternFill>
              </fill>
            </x14:dxf>
          </x14:cfRule>
          <x14:cfRule type="containsText" priority="110" operator="containsText" id="{5A9379B2-A4AF-4B91-80B4-406FFFB58CDD}">
            <xm:f>NOT(ISERROR(SEARCH($I$69,I42)))</xm:f>
            <xm:f>$I$69</xm:f>
            <x14:dxf>
              <fill>
                <patternFill>
                  <bgColor theme="0" tint="-0.14996795556505021"/>
                </patternFill>
              </fill>
            </x14:dxf>
          </x14:cfRule>
          <x14:cfRule type="cellIs" priority="111" operator="equal" id="{AFCF034E-F978-48F6-8793-BA1FB51F3434}">
            <xm:f>'Tabla probabiidad'!$B$5</xm:f>
            <x14:dxf>
              <fill>
                <patternFill>
                  <fgColor theme="6"/>
                </patternFill>
              </fill>
            </x14:dxf>
          </x14:cfRule>
          <x14:cfRule type="cellIs" priority="112" operator="equal" id="{5F187199-F182-4A96-B2EE-06601CF2A600}">
            <xm:f>'Tabla probabiidad'!$B$5</xm:f>
            <x14:dxf>
              <fill>
                <patternFill>
                  <fgColor rgb="FF92D050"/>
                  <bgColor theme="6" tint="0.59996337778862885"/>
                </patternFill>
              </fill>
            </x14:dxf>
          </x14:cfRule>
          <xm:sqref>I42</xm:sqref>
        </x14:conditionalFormatting>
        <x14:conditionalFormatting xmlns:xm="http://schemas.microsoft.com/office/excel/2006/main">
          <x14:cfRule type="containsText" priority="100" operator="containsText" id="{2A5CCB08-432C-42BA-B885-363C51D33058}">
            <xm:f>NOT(ISERROR(SEARCH($K$72,K40)))</xm:f>
            <xm:f>$K$72</xm:f>
            <x14:dxf>
              <fill>
                <patternFill>
                  <bgColor rgb="FFFF0000"/>
                </patternFill>
              </fill>
            </x14:dxf>
          </x14:cfRule>
          <x14:cfRule type="containsText" priority="101" operator="containsText" id="{8ABD6538-0B01-4F46-8CAF-3AFAD754F046}">
            <xm:f>NOT(ISERROR(SEARCH($K$71,K40)))</xm:f>
            <xm:f>$K$71</xm:f>
            <x14:dxf>
              <fill>
                <patternFill>
                  <bgColor rgb="FFFFC000"/>
                </patternFill>
              </fill>
            </x14:dxf>
          </x14:cfRule>
          <x14:cfRule type="containsText" priority="102" operator="containsText" id="{BB01A1F5-0F72-484C-9D3C-2D32664898D3}">
            <xm:f>NOT(ISERROR(SEARCH($K$70,K40)))</xm:f>
            <xm:f>$K$70</xm:f>
            <x14:dxf>
              <fill>
                <patternFill>
                  <bgColor rgb="FFFFFF00"/>
                </patternFill>
              </fill>
            </x14:dxf>
          </x14:cfRule>
          <x14:cfRule type="containsText" priority="103" operator="containsText" id="{6CEEF541-E3FA-47E1-B12A-ED6FCA795DED}">
            <xm:f>NOT(ISERROR(SEARCH($K$69,K40)))</xm:f>
            <xm:f>$K$69</xm:f>
            <x14:dxf>
              <fill>
                <patternFill>
                  <bgColor rgb="FF00B050"/>
                </patternFill>
              </fill>
            </x14:dxf>
          </x14:cfRule>
          <x14:cfRule type="containsText" priority="104" operator="containsText" id="{0332F34B-CA40-4755-8BBF-054CC6C0E2B9}">
            <xm:f>NOT(ISERROR(SEARCH($K$68,K40)))</xm:f>
            <xm:f>$K$68</xm:f>
            <x14:dxf>
              <fill>
                <patternFill>
                  <bgColor rgb="FF92D050"/>
                </patternFill>
              </fill>
            </x14:dxf>
          </x14:cfRule>
          <xm:sqref>K40:K41</xm:sqref>
        </x14:conditionalFormatting>
        <x14:conditionalFormatting xmlns:xm="http://schemas.microsoft.com/office/excel/2006/main">
          <x14:cfRule type="containsText" priority="95" operator="containsText" id="{40459913-D3FC-4330-82B7-D325C8D6735F}">
            <xm:f>NOT(ISERROR(SEARCH($K$72,K42)))</xm:f>
            <xm:f>$K$72</xm:f>
            <x14:dxf>
              <fill>
                <patternFill>
                  <bgColor rgb="FFFF0000"/>
                </patternFill>
              </fill>
            </x14:dxf>
          </x14:cfRule>
          <x14:cfRule type="containsText" priority="96" operator="containsText" id="{4BA78B75-FC2B-4F1A-97FD-E66D3C19A11C}">
            <xm:f>NOT(ISERROR(SEARCH($K$71,K42)))</xm:f>
            <xm:f>$K$71</xm:f>
            <x14:dxf>
              <fill>
                <patternFill>
                  <bgColor rgb="FFFFC000"/>
                </patternFill>
              </fill>
            </x14:dxf>
          </x14:cfRule>
          <x14:cfRule type="containsText" priority="97" operator="containsText" id="{8037B756-75B4-459F-94F9-7323D7630E34}">
            <xm:f>NOT(ISERROR(SEARCH($K$70,K42)))</xm:f>
            <xm:f>$K$70</xm:f>
            <x14:dxf>
              <fill>
                <patternFill>
                  <bgColor rgb="FFFFFF00"/>
                </patternFill>
              </fill>
            </x14:dxf>
          </x14:cfRule>
          <x14:cfRule type="containsText" priority="98" operator="containsText" id="{CCD1A82E-3FAA-4ABC-A62C-DC8F5793E8D8}">
            <xm:f>NOT(ISERROR(SEARCH($K$69,K42)))</xm:f>
            <xm:f>$K$69</xm:f>
            <x14:dxf>
              <fill>
                <patternFill>
                  <bgColor rgb="FF00B050"/>
                </patternFill>
              </fill>
            </x14:dxf>
          </x14:cfRule>
          <x14:cfRule type="containsText" priority="99" operator="containsText" id="{9EF400E3-1D8F-4CDC-916D-2D1854680B6D}">
            <xm:f>NOT(ISERROR(SEARCH($K$68,K42)))</xm:f>
            <xm:f>$K$68</xm:f>
            <x14:dxf>
              <fill>
                <patternFill>
                  <bgColor rgb="FF92D050"/>
                </patternFill>
              </fill>
            </x14:dxf>
          </x14:cfRule>
          <xm:sqref>K42</xm:sqref>
        </x14:conditionalFormatting>
        <x14:conditionalFormatting xmlns:xm="http://schemas.microsoft.com/office/excel/2006/main">
          <x14:cfRule type="containsText" priority="91" operator="containsText" id="{9A5FED5F-C056-451E-8B3B-45BE1EA4BC0F}">
            <xm:f>NOT(ISERROR(SEARCH($M$71,M40)))</xm:f>
            <xm:f>$M$71</xm:f>
            <x14:dxf>
              <fill>
                <patternFill>
                  <bgColor rgb="FFFF0000"/>
                </patternFill>
              </fill>
            </x14:dxf>
          </x14:cfRule>
          <x14:cfRule type="containsText" priority="92" operator="containsText" id="{EAAAD65D-8C8B-4883-804A-9E5EC890AC18}">
            <xm:f>NOT(ISERROR(SEARCH($M$70,M40)))</xm:f>
            <xm:f>$M$70</xm:f>
            <x14:dxf>
              <fill>
                <patternFill>
                  <bgColor rgb="FFFFC000"/>
                </patternFill>
              </fill>
            </x14:dxf>
          </x14:cfRule>
          <x14:cfRule type="containsText" priority="93" operator="containsText" id="{E1D832E5-FAEA-41D7-BCF7-225ACB89E59E}">
            <xm:f>NOT(ISERROR(SEARCH($M$69,M40)))</xm:f>
            <xm:f>$M$69</xm:f>
            <x14:dxf>
              <fill>
                <patternFill>
                  <bgColor rgb="FFFFFF00"/>
                </patternFill>
              </fill>
            </x14:dxf>
          </x14:cfRule>
          <x14:cfRule type="containsText" priority="94" operator="containsText" id="{795102B9-CF35-4ED9-9D61-AD6C9DAB0A0D}">
            <xm:f>NOT(ISERROR(SEARCH($M$68,M40)))</xm:f>
            <xm:f>$M$68</xm:f>
            <x14:dxf>
              <fill>
                <patternFill>
                  <bgColor rgb="FF92D050"/>
                </patternFill>
              </fill>
            </x14:dxf>
          </x14:cfRule>
          <xm:sqref>M40</xm:sqref>
        </x14:conditionalFormatting>
        <x14:conditionalFormatting xmlns:xm="http://schemas.microsoft.com/office/excel/2006/main">
          <x14:cfRule type="containsText" priority="87" operator="containsText" id="{70347D32-3D00-41D0-9838-8EECBB0B77E1}">
            <xm:f>NOT(ISERROR(SEARCH($M$71,M41)))</xm:f>
            <xm:f>$M$71</xm:f>
            <x14:dxf>
              <fill>
                <patternFill>
                  <bgColor rgb="FFFF0000"/>
                </patternFill>
              </fill>
            </x14:dxf>
          </x14:cfRule>
          <x14:cfRule type="containsText" priority="88" operator="containsText" id="{4975C64E-5042-48CE-B3B9-ED413A275072}">
            <xm:f>NOT(ISERROR(SEARCH($M$70,M41)))</xm:f>
            <xm:f>$M$70</xm:f>
            <x14:dxf>
              <fill>
                <patternFill>
                  <bgColor rgb="FFFFC000"/>
                </patternFill>
              </fill>
            </x14:dxf>
          </x14:cfRule>
          <x14:cfRule type="containsText" priority="89" operator="containsText" id="{86CFD8B0-3CC9-4444-9583-37AE87C87765}">
            <xm:f>NOT(ISERROR(SEARCH($M$69,M41)))</xm:f>
            <xm:f>$M$69</xm:f>
            <x14:dxf>
              <fill>
                <patternFill>
                  <bgColor rgb="FFFFFF00"/>
                </patternFill>
              </fill>
            </x14:dxf>
          </x14:cfRule>
          <x14:cfRule type="containsText" priority="90" operator="containsText" id="{BE6FD52C-1260-40E9-9488-F328C0F01A9D}">
            <xm:f>NOT(ISERROR(SEARCH($M$68,M41)))</xm:f>
            <xm:f>$M$68</xm:f>
            <x14:dxf>
              <fill>
                <patternFill>
                  <bgColor rgb="FF92D050"/>
                </patternFill>
              </fill>
            </x14:dxf>
          </x14:cfRule>
          <xm:sqref>M41:M42</xm:sqref>
        </x14:conditionalFormatting>
        <x14:conditionalFormatting xmlns:xm="http://schemas.microsoft.com/office/excel/2006/main">
          <x14:cfRule type="containsText" priority="79" operator="containsText" id="{9A5C3669-BF85-4C52-9256-43ACC3AFAAA2}">
            <xm:f>NOT(ISERROR(SEARCH($I$68,X40)))</xm:f>
            <xm:f>$I$68</xm:f>
            <x14:dxf>
              <fill>
                <patternFill>
                  <fgColor rgb="FF92D050"/>
                  <bgColor rgb="FF92D050"/>
                </patternFill>
              </fill>
            </x14:dxf>
          </x14:cfRule>
          <x14:cfRule type="containsText" priority="80" operator="containsText" id="{6137CAE9-8824-4975-B9D0-CB5674C5E1BE}">
            <xm:f>NOT(ISERROR(SEARCH($I$69,X40)))</xm:f>
            <xm:f>$I$69</xm:f>
            <x14:dxf>
              <fill>
                <patternFill>
                  <bgColor rgb="FF00B050"/>
                </patternFill>
              </fill>
            </x14:dxf>
          </x14:cfRule>
          <x14:cfRule type="containsText" priority="81" operator="containsText" id="{8539D4FD-AE69-4F23-A406-6E565D5D1DFC}">
            <xm:f>NOT(ISERROR(SEARCH($I$72,X40)))</xm:f>
            <xm:f>$I$72</xm:f>
            <x14:dxf>
              <fill>
                <patternFill>
                  <bgColor rgb="FFFF0000"/>
                </patternFill>
              </fill>
            </x14:dxf>
          </x14:cfRule>
          <x14:cfRule type="containsText" priority="82" operator="containsText" id="{86549D31-E861-43FF-922D-91C6A628F94A}">
            <xm:f>NOT(ISERROR(SEARCH($I$71,X40)))</xm:f>
            <xm:f>$I$71</xm:f>
            <x14:dxf>
              <fill>
                <patternFill>
                  <fgColor rgb="FFFFC000"/>
                  <bgColor rgb="FFFFC000"/>
                </patternFill>
              </fill>
            </x14:dxf>
          </x14:cfRule>
          <x14:cfRule type="containsText" priority="83" operator="containsText" id="{656868B3-164B-4FCD-AF1D-99D7145CC0A3}">
            <xm:f>NOT(ISERROR(SEARCH($I$70,X40)))</xm:f>
            <xm:f>$I$70</xm:f>
            <x14:dxf>
              <fill>
                <patternFill>
                  <fgColor rgb="FFFFFF00"/>
                  <bgColor rgb="FFFFFF00"/>
                </patternFill>
              </fill>
            </x14:dxf>
          </x14:cfRule>
          <x14:cfRule type="containsText" priority="84" operator="containsText" id="{7E9ACE13-118A-4A64-ABCB-5F1D1BAE658E}">
            <xm:f>NOT(ISERROR(SEARCH($I$69,X40)))</xm:f>
            <xm:f>$I$69</xm:f>
            <x14:dxf>
              <fill>
                <patternFill>
                  <bgColor theme="0" tint="-0.14996795556505021"/>
                </patternFill>
              </fill>
            </x14:dxf>
          </x14:cfRule>
          <x14:cfRule type="cellIs" priority="85" operator="equal" id="{C7F07F9E-C5C3-402F-B579-989C7B3C0392}">
            <xm:f>'Tabla probabiidad'!$B$5</xm:f>
            <x14:dxf>
              <fill>
                <patternFill>
                  <fgColor theme="6"/>
                </patternFill>
              </fill>
            </x14:dxf>
          </x14:cfRule>
          <x14:cfRule type="cellIs" priority="86" operator="equal" id="{F51BB6B3-34EF-4AFD-B8AD-018D74B55BFB}">
            <xm:f>'Tabla probabiidad'!$B$5</xm:f>
            <x14:dxf>
              <fill>
                <patternFill>
                  <fgColor rgb="FF92D050"/>
                  <bgColor theme="6" tint="0.59996337778862885"/>
                </patternFill>
              </fill>
            </x14:dxf>
          </x14:cfRule>
          <xm:sqref>X40</xm:sqref>
        </x14:conditionalFormatting>
        <x14:conditionalFormatting xmlns:xm="http://schemas.microsoft.com/office/excel/2006/main">
          <x14:cfRule type="containsText" priority="71" operator="containsText" id="{9D4E488E-045A-4134-84EE-0C51E91BC0F8}">
            <xm:f>NOT(ISERROR(SEARCH($I$68,X41)))</xm:f>
            <xm:f>$I$68</xm:f>
            <x14:dxf>
              <fill>
                <patternFill>
                  <fgColor rgb="FF92D050"/>
                  <bgColor rgb="FF92D050"/>
                </patternFill>
              </fill>
            </x14:dxf>
          </x14:cfRule>
          <x14:cfRule type="containsText" priority="72" operator="containsText" id="{FA6B4C1A-4F2C-4908-866C-E41E7F60B134}">
            <xm:f>NOT(ISERROR(SEARCH($I$69,X41)))</xm:f>
            <xm:f>$I$69</xm:f>
            <x14:dxf>
              <fill>
                <patternFill>
                  <bgColor rgb="FF00B050"/>
                </patternFill>
              </fill>
            </x14:dxf>
          </x14:cfRule>
          <x14:cfRule type="containsText" priority="73" operator="containsText" id="{10CBB1A3-A242-49B6-9428-D98E9C2F3858}">
            <xm:f>NOT(ISERROR(SEARCH($I$72,X41)))</xm:f>
            <xm:f>$I$72</xm:f>
            <x14:dxf>
              <fill>
                <patternFill>
                  <bgColor rgb="FFFF0000"/>
                </patternFill>
              </fill>
            </x14:dxf>
          </x14:cfRule>
          <x14:cfRule type="containsText" priority="74" operator="containsText" id="{C8C49D47-6577-498A-B394-4811521FA5CB}">
            <xm:f>NOT(ISERROR(SEARCH($I$71,X41)))</xm:f>
            <xm:f>$I$71</xm:f>
            <x14:dxf>
              <fill>
                <patternFill>
                  <fgColor rgb="FFFFC000"/>
                  <bgColor rgb="FFFFC000"/>
                </patternFill>
              </fill>
            </x14:dxf>
          </x14:cfRule>
          <x14:cfRule type="containsText" priority="75" operator="containsText" id="{EF883EE7-8C3C-4CE4-ABD5-9663FD7C9757}">
            <xm:f>NOT(ISERROR(SEARCH($I$70,X41)))</xm:f>
            <xm:f>$I$70</xm:f>
            <x14:dxf>
              <fill>
                <patternFill>
                  <fgColor rgb="FFFFFF00"/>
                  <bgColor rgb="FFFFFF00"/>
                </patternFill>
              </fill>
            </x14:dxf>
          </x14:cfRule>
          <x14:cfRule type="containsText" priority="76" operator="containsText" id="{EAAEE98E-E534-4D91-95E7-EDC12CF7B0F8}">
            <xm:f>NOT(ISERROR(SEARCH($I$69,X41)))</xm:f>
            <xm:f>$I$69</xm:f>
            <x14:dxf>
              <fill>
                <patternFill>
                  <bgColor theme="0" tint="-0.14996795556505021"/>
                </patternFill>
              </fill>
            </x14:dxf>
          </x14:cfRule>
          <x14:cfRule type="cellIs" priority="77" operator="equal" id="{26D185F6-EC05-4A74-AD65-BE42CF71E350}">
            <xm:f>'Tabla probabiidad'!$B$5</xm:f>
            <x14:dxf>
              <fill>
                <patternFill>
                  <fgColor theme="6"/>
                </patternFill>
              </fill>
            </x14:dxf>
          </x14:cfRule>
          <x14:cfRule type="cellIs" priority="78" operator="equal" id="{BE5C1545-BB8C-4397-BFE4-AEE917EDEB2F}">
            <xm:f>'Tabla probabiidad'!$B$5</xm:f>
            <x14:dxf>
              <fill>
                <patternFill>
                  <fgColor rgb="FF92D050"/>
                  <bgColor theme="6" tint="0.59996337778862885"/>
                </patternFill>
              </fill>
            </x14:dxf>
          </x14:cfRule>
          <xm:sqref>X41</xm:sqref>
        </x14:conditionalFormatting>
        <x14:conditionalFormatting xmlns:xm="http://schemas.microsoft.com/office/excel/2006/main">
          <x14:cfRule type="containsText" priority="66" operator="containsText" id="{95755155-644B-44CD-8188-EBC3D290E572}">
            <xm:f>NOT(ISERROR(SEARCH($K$72,Z40)))</xm:f>
            <xm:f>$K$72</xm:f>
            <x14:dxf>
              <fill>
                <patternFill>
                  <bgColor rgb="FFFF0000"/>
                </patternFill>
              </fill>
            </x14:dxf>
          </x14:cfRule>
          <x14:cfRule type="containsText" priority="67" operator="containsText" id="{50A73167-A591-4EFD-829F-522CF083ADCE}">
            <xm:f>NOT(ISERROR(SEARCH($K$71,Z40)))</xm:f>
            <xm:f>$K$71</xm:f>
            <x14:dxf>
              <fill>
                <patternFill>
                  <bgColor rgb="FFFFC000"/>
                </patternFill>
              </fill>
            </x14:dxf>
          </x14:cfRule>
          <x14:cfRule type="containsText" priority="68" operator="containsText" id="{44292E4B-B20F-4A17-84A0-BBF1E800F726}">
            <xm:f>NOT(ISERROR(SEARCH($K$70,Z40)))</xm:f>
            <xm:f>$K$70</xm:f>
            <x14:dxf>
              <fill>
                <patternFill>
                  <bgColor rgb="FFFFFF00"/>
                </patternFill>
              </fill>
            </x14:dxf>
          </x14:cfRule>
          <x14:cfRule type="containsText" priority="69" operator="containsText" id="{699A5EB8-3881-419C-9084-A78CB58B570B}">
            <xm:f>NOT(ISERROR(SEARCH($K$69,Z40)))</xm:f>
            <xm:f>$K$69</xm:f>
            <x14:dxf>
              <fill>
                <patternFill>
                  <bgColor rgb="FF00B050"/>
                </patternFill>
              </fill>
            </x14:dxf>
          </x14:cfRule>
          <x14:cfRule type="containsText" priority="70" operator="containsText" id="{66FE1381-018F-4031-B6B5-9FFA54B35DD7}">
            <xm:f>NOT(ISERROR(SEARCH($K$68,Z40)))</xm:f>
            <xm:f>$K$68</xm:f>
            <x14:dxf>
              <fill>
                <patternFill>
                  <bgColor rgb="FF92D050"/>
                </patternFill>
              </fill>
            </x14:dxf>
          </x14:cfRule>
          <xm:sqref>Z40:Z41</xm:sqref>
        </x14:conditionalFormatting>
        <x14:conditionalFormatting xmlns:xm="http://schemas.microsoft.com/office/excel/2006/main">
          <x14:cfRule type="containsText" priority="61" operator="containsText" id="{4C74E4BE-39A7-4D98-9B7B-FCC241489EE7}">
            <xm:f>NOT(ISERROR(SEARCH($K$72,Z42)))</xm:f>
            <xm:f>$K$72</xm:f>
            <x14:dxf>
              <fill>
                <patternFill>
                  <bgColor rgb="FFFF0000"/>
                </patternFill>
              </fill>
            </x14:dxf>
          </x14:cfRule>
          <x14:cfRule type="containsText" priority="62" operator="containsText" id="{40D2E962-0C90-4ABA-87C8-CB33D35C4D9B}">
            <xm:f>NOT(ISERROR(SEARCH($K$71,Z42)))</xm:f>
            <xm:f>$K$71</xm:f>
            <x14:dxf>
              <fill>
                <patternFill>
                  <bgColor rgb="FFFFC000"/>
                </patternFill>
              </fill>
            </x14:dxf>
          </x14:cfRule>
          <x14:cfRule type="containsText" priority="63" operator="containsText" id="{98453D97-9871-4A71-BB0A-6FA1A3ABD029}">
            <xm:f>NOT(ISERROR(SEARCH($K$70,Z42)))</xm:f>
            <xm:f>$K$70</xm:f>
            <x14:dxf>
              <fill>
                <patternFill>
                  <bgColor rgb="FFFFFF00"/>
                </patternFill>
              </fill>
            </x14:dxf>
          </x14:cfRule>
          <x14:cfRule type="containsText" priority="64" operator="containsText" id="{016A93E6-A339-414E-AF4E-6816F1E88B0A}">
            <xm:f>NOT(ISERROR(SEARCH($K$69,Z42)))</xm:f>
            <xm:f>$K$69</xm:f>
            <x14:dxf>
              <fill>
                <patternFill>
                  <bgColor rgb="FF00B050"/>
                </patternFill>
              </fill>
            </x14:dxf>
          </x14:cfRule>
          <x14:cfRule type="containsText" priority="65" operator="containsText" id="{0FA7C029-FBE6-4756-90B8-6B21E6C3417F}">
            <xm:f>NOT(ISERROR(SEARCH($K$68,Z42)))</xm:f>
            <xm:f>$K$68</xm:f>
            <x14:dxf>
              <fill>
                <patternFill>
                  <bgColor rgb="FF92D050"/>
                </patternFill>
              </fill>
            </x14:dxf>
          </x14:cfRule>
          <xm:sqref>Z42</xm:sqref>
        </x14:conditionalFormatting>
        <x14:conditionalFormatting xmlns:xm="http://schemas.microsoft.com/office/excel/2006/main">
          <x14:cfRule type="containsText" priority="53" operator="containsText" id="{4062AB04-95FB-4490-90CF-1BE472D7E48B}">
            <xm:f>NOT(ISERROR(SEARCH($I$68,X42)))</xm:f>
            <xm:f>$I$68</xm:f>
            <x14:dxf>
              <fill>
                <patternFill>
                  <fgColor rgb="FF92D050"/>
                  <bgColor rgb="FF92D050"/>
                </patternFill>
              </fill>
            </x14:dxf>
          </x14:cfRule>
          <x14:cfRule type="containsText" priority="54" operator="containsText" id="{14F43C2A-1228-4797-8342-437E8DF67909}">
            <xm:f>NOT(ISERROR(SEARCH($I$69,X42)))</xm:f>
            <xm:f>$I$69</xm:f>
            <x14:dxf>
              <fill>
                <patternFill>
                  <bgColor rgb="FF00B050"/>
                </patternFill>
              </fill>
            </x14:dxf>
          </x14:cfRule>
          <x14:cfRule type="containsText" priority="55" operator="containsText" id="{0AB42DBB-D391-4B48-9030-4AB83B874F7A}">
            <xm:f>NOT(ISERROR(SEARCH($I$72,X42)))</xm:f>
            <xm:f>$I$72</xm:f>
            <x14:dxf>
              <fill>
                <patternFill>
                  <bgColor rgb="FFFF0000"/>
                </patternFill>
              </fill>
            </x14:dxf>
          </x14:cfRule>
          <x14:cfRule type="containsText" priority="56" operator="containsText" id="{6E52D3F8-691C-4675-BC59-7F8FC74C1A44}">
            <xm:f>NOT(ISERROR(SEARCH($I$71,X42)))</xm:f>
            <xm:f>$I$71</xm:f>
            <x14:dxf>
              <fill>
                <patternFill>
                  <fgColor rgb="FFFFC000"/>
                  <bgColor rgb="FFFFC000"/>
                </patternFill>
              </fill>
            </x14:dxf>
          </x14:cfRule>
          <x14:cfRule type="containsText" priority="57" operator="containsText" id="{B4C27408-A3ED-469D-B2F7-B00C7A2C67FE}">
            <xm:f>NOT(ISERROR(SEARCH($I$70,X42)))</xm:f>
            <xm:f>$I$70</xm:f>
            <x14:dxf>
              <fill>
                <patternFill>
                  <fgColor rgb="FFFFFF00"/>
                  <bgColor rgb="FFFFFF00"/>
                </patternFill>
              </fill>
            </x14:dxf>
          </x14:cfRule>
          <x14:cfRule type="containsText" priority="58" operator="containsText" id="{077020C7-8472-4A08-A21B-5B2F1C8104E7}">
            <xm:f>NOT(ISERROR(SEARCH($I$69,X42)))</xm:f>
            <xm:f>$I$69</xm:f>
            <x14:dxf>
              <fill>
                <patternFill>
                  <bgColor theme="0" tint="-0.14996795556505021"/>
                </patternFill>
              </fill>
            </x14:dxf>
          </x14:cfRule>
          <x14:cfRule type="cellIs" priority="59" operator="equal" id="{A9DEE6E2-A0E2-4B31-BEA7-0F3A422AF928}">
            <xm:f>'Tabla probabiidad'!$B$5</xm:f>
            <x14:dxf>
              <fill>
                <patternFill>
                  <fgColor theme="6"/>
                </patternFill>
              </fill>
            </x14:dxf>
          </x14:cfRule>
          <x14:cfRule type="cellIs" priority="60" operator="equal" id="{4A521D29-B1CB-464F-BEC6-6A72C3834E49}">
            <xm:f>'Tabla probabiidad'!$B$5</xm:f>
            <x14:dxf>
              <fill>
                <patternFill>
                  <fgColor rgb="FF92D050"/>
                  <bgColor theme="6" tint="0.59996337778862885"/>
                </patternFill>
              </fill>
            </x14:dxf>
          </x14:cfRule>
          <xm:sqref>X42</xm:sqref>
        </x14:conditionalFormatting>
        <x14:conditionalFormatting xmlns:xm="http://schemas.microsoft.com/office/excel/2006/main">
          <x14:cfRule type="containsText" priority="49" operator="containsText" id="{F5BC7883-1C9A-4A9E-8D6A-B09F7D1A8FC7}">
            <xm:f>NOT(ISERROR(SEARCH($M$71,AB40)))</xm:f>
            <xm:f>$M$71</xm:f>
            <x14:dxf>
              <fill>
                <patternFill>
                  <bgColor rgb="FFFF0000"/>
                </patternFill>
              </fill>
            </x14:dxf>
          </x14:cfRule>
          <x14:cfRule type="containsText" priority="50" operator="containsText" id="{2E860B96-325B-4D82-86E1-0224C8D70800}">
            <xm:f>NOT(ISERROR(SEARCH($M$70,AB40)))</xm:f>
            <xm:f>$M$70</xm:f>
            <x14:dxf>
              <fill>
                <patternFill>
                  <bgColor rgb="FFFFC000"/>
                </patternFill>
              </fill>
            </x14:dxf>
          </x14:cfRule>
          <x14:cfRule type="containsText" priority="51" operator="containsText" id="{5CB69902-B29F-4091-BBE8-EE7A8B4F80B2}">
            <xm:f>NOT(ISERROR(SEARCH($M$69,AB40)))</xm:f>
            <xm:f>$M$69</xm:f>
            <x14:dxf>
              <fill>
                <patternFill>
                  <bgColor rgb="FFFFFF00"/>
                </patternFill>
              </fill>
            </x14:dxf>
          </x14:cfRule>
          <x14:cfRule type="containsText" priority="52" operator="containsText" id="{95B7204A-1D8B-430F-BFC2-5F3675A41B4C}">
            <xm:f>NOT(ISERROR(SEARCH($M$68,AB40)))</xm:f>
            <xm:f>$M$68</xm:f>
            <x14:dxf>
              <fill>
                <patternFill>
                  <bgColor rgb="FF92D050"/>
                </patternFill>
              </fill>
            </x14:dxf>
          </x14:cfRule>
          <xm:sqref>AB40:AB42</xm:sqref>
        </x14:conditionalFormatting>
        <x14:conditionalFormatting xmlns:xm="http://schemas.microsoft.com/office/excel/2006/main">
          <x14:cfRule type="containsText" priority="2533" operator="containsText" id="{05EDE158-2D9B-4990-86B0-D7C4DCE7F6B9}">
            <xm:f>NOT(ISERROR(SEARCH($I$68,I65)))</xm:f>
            <xm:f>$I$68</xm:f>
            <x14:dxf>
              <fill>
                <patternFill>
                  <fgColor rgb="FF92D050"/>
                  <bgColor rgb="FF92D050"/>
                </patternFill>
              </fill>
            </x14:dxf>
          </x14:cfRule>
          <x14:cfRule type="containsText" priority="2534" operator="containsText" id="{615CDF01-2C28-4821-97E5-0F84AA257E31}">
            <xm:f>NOT(ISERROR(SEARCH($I$72,I65)))</xm:f>
            <xm:f>$I$72</xm:f>
            <x14:dxf>
              <fill>
                <patternFill>
                  <bgColor rgb="FFFF0000"/>
                </patternFill>
              </fill>
            </x14:dxf>
          </x14:cfRule>
          <x14:cfRule type="containsText" priority="2535" operator="containsText" id="{2368C646-B2A8-4735-8CA8-1AD91255C471}">
            <xm:f>NOT(ISERROR(SEARCH($I$71,I65)))</xm:f>
            <xm:f>$I$71</xm:f>
            <x14:dxf>
              <fill>
                <patternFill>
                  <fgColor rgb="FFFFFF00"/>
                  <bgColor rgb="FFFFFF00"/>
                </patternFill>
              </fill>
            </x14:dxf>
          </x14:cfRule>
          <x14:cfRule type="containsText" priority="2536" operator="containsText" id="{6E41440A-7B30-4340-83A2-05E98ADB113C}">
            <xm:f>NOT(ISERROR(SEARCH($I$70,I65)))</xm:f>
            <xm:f>$I$70</xm:f>
            <x14:dxf>
              <fill>
                <patternFill>
                  <fgColor rgb="FFFFC000"/>
                  <bgColor rgb="FFFFC000"/>
                </patternFill>
              </fill>
            </x14:dxf>
          </x14:cfRule>
          <x14:cfRule type="containsText" priority="2537" operator="containsText" id="{ECB5C0A8-FE85-4EB8-B2DE-295C330E216A}">
            <xm:f>NOT(ISERROR(SEARCH($I$69,I65)))</xm:f>
            <xm:f>$I$69</xm:f>
            <x14:dxf>
              <fill>
                <patternFill>
                  <bgColor theme="0" tint="-0.14996795556505021"/>
                </patternFill>
              </fill>
            </x14:dxf>
          </x14:cfRule>
          <x14:cfRule type="cellIs" priority="2538" operator="equal" id="{8BC99EAF-D39D-4B51-8F9B-24C68E08C4D0}">
            <xm:f>'Tabla probabiidad'!$B$5</xm:f>
            <x14:dxf>
              <fill>
                <patternFill>
                  <fgColor theme="6"/>
                </patternFill>
              </fill>
            </x14:dxf>
          </x14:cfRule>
          <x14:cfRule type="cellIs" priority="2539" operator="equal" id="{DEE288D8-0C1B-4BA3-ADFE-EB6FEBD5CEDA}">
            <xm:f>'Tabla probabiidad'!$B$5</xm:f>
            <x14:dxf>
              <fill>
                <patternFill>
                  <fgColor rgb="FF92D050"/>
                  <bgColor theme="6" tint="0.59996337778862885"/>
                </patternFill>
              </fill>
            </x14:dxf>
          </x14:cfRule>
          <xm:sqref>I65</xm:sqref>
        </x14:conditionalFormatting>
        <x14:conditionalFormatting xmlns:xm="http://schemas.microsoft.com/office/excel/2006/main">
          <x14:cfRule type="containsText" priority="45" operator="containsText" id="{9FB5B801-5BE6-4E00-9E46-FD44A2982A78}">
            <xm:f>NOT(ISERROR(SEARCH($M$71,AB62)))</xm:f>
            <xm:f>$M$71</xm:f>
            <x14:dxf>
              <fill>
                <patternFill>
                  <bgColor rgb="FFFF0000"/>
                </patternFill>
              </fill>
            </x14:dxf>
          </x14:cfRule>
          <x14:cfRule type="containsText" priority="46" operator="containsText" id="{18D24A3C-37D7-4BF7-9BFE-F9CC4D11CB85}">
            <xm:f>NOT(ISERROR(SEARCH($M$70,AB62)))</xm:f>
            <xm:f>$M$70</xm:f>
            <x14:dxf>
              <fill>
                <patternFill>
                  <bgColor rgb="FFFFC000"/>
                </patternFill>
              </fill>
            </x14:dxf>
          </x14:cfRule>
          <x14:cfRule type="containsText" priority="47" operator="containsText" id="{D12AFABB-C0DA-43BA-9DA2-A9E4AD323ABF}">
            <xm:f>NOT(ISERROR(SEARCH($M$69,AB62)))</xm:f>
            <xm:f>$M$69</xm:f>
            <x14:dxf>
              <fill>
                <patternFill>
                  <bgColor rgb="FFFFFF00"/>
                </patternFill>
              </fill>
            </x14:dxf>
          </x14:cfRule>
          <x14:cfRule type="containsText" priority="48" operator="containsText" id="{BDE4FE81-D97D-4065-9FC5-087E213DD8B5}">
            <xm:f>NOT(ISERROR(SEARCH($M$68,AB62)))</xm:f>
            <xm:f>$M$68</xm:f>
            <x14:dxf>
              <fill>
                <patternFill>
                  <bgColor rgb="FF92D050"/>
                </patternFill>
              </fill>
            </x14:dxf>
          </x14:cfRule>
          <xm:sqref>AB62</xm:sqref>
        </x14:conditionalFormatting>
        <x14:conditionalFormatting xmlns:xm="http://schemas.microsoft.com/office/excel/2006/main">
          <x14:cfRule type="containsText" priority="41" operator="containsText" id="{CC8A2ED4-0621-4543-8A08-5E58F0B60804}">
            <xm:f>NOT(ISERROR(SEARCH($M$71,AB61)))</xm:f>
            <xm:f>$M$71</xm:f>
            <x14:dxf>
              <fill>
                <patternFill>
                  <bgColor rgb="FFFF0000"/>
                </patternFill>
              </fill>
            </x14:dxf>
          </x14:cfRule>
          <x14:cfRule type="containsText" priority="42" operator="containsText" id="{AD6FFF8C-7903-4A82-8657-7805CB34C153}">
            <xm:f>NOT(ISERROR(SEARCH($M$70,AB61)))</xm:f>
            <xm:f>$M$70</xm:f>
            <x14:dxf>
              <fill>
                <patternFill>
                  <bgColor rgb="FFFFC000"/>
                </patternFill>
              </fill>
            </x14:dxf>
          </x14:cfRule>
          <x14:cfRule type="containsText" priority="43" operator="containsText" id="{244C23F3-BBD0-4A1A-8CA4-5C6AB1026866}">
            <xm:f>NOT(ISERROR(SEARCH($M$69,AB61)))</xm:f>
            <xm:f>$M$69</xm:f>
            <x14:dxf>
              <fill>
                <patternFill>
                  <bgColor rgb="FFFFFF00"/>
                </patternFill>
              </fill>
            </x14:dxf>
          </x14:cfRule>
          <x14:cfRule type="containsText" priority="44" operator="containsText" id="{4A41215F-7D7A-4FAA-91F5-88BC7441EDE1}">
            <xm:f>NOT(ISERROR(SEARCH($M$68,AB61)))</xm:f>
            <xm:f>$M$68</xm:f>
            <x14:dxf>
              <fill>
                <patternFill>
                  <bgColor rgb="FF92D050"/>
                </patternFill>
              </fill>
            </x14:dxf>
          </x14:cfRule>
          <xm:sqref>AB61</xm:sqref>
        </x14:conditionalFormatting>
        <x14:conditionalFormatting xmlns:xm="http://schemas.microsoft.com/office/excel/2006/main">
          <x14:cfRule type="containsText" priority="21" operator="containsText" id="{985D5CB4-AAC8-4EEF-ADFD-BD9162F0FE39}">
            <xm:f>NOT(ISERROR(SEARCH($M$71,AB16)))</xm:f>
            <xm:f>$M$71</xm:f>
            <x14:dxf>
              <fill>
                <patternFill>
                  <bgColor rgb="FFFF0000"/>
                </patternFill>
              </fill>
            </x14:dxf>
          </x14:cfRule>
          <x14:cfRule type="containsText" priority="22" operator="containsText" id="{A18AEA87-6B5D-43CC-80FF-1E8CE87D8A49}">
            <xm:f>NOT(ISERROR(SEARCH($M$70,AB16)))</xm:f>
            <xm:f>$M$70</xm:f>
            <x14:dxf>
              <fill>
                <patternFill>
                  <bgColor rgb="FFFFC000"/>
                </patternFill>
              </fill>
            </x14:dxf>
          </x14:cfRule>
          <x14:cfRule type="containsText" priority="23" operator="containsText" id="{4C436479-D2BA-429C-AA32-0011F2B20042}">
            <xm:f>NOT(ISERROR(SEARCH($M$69,AB16)))</xm:f>
            <xm:f>$M$69</xm:f>
            <x14:dxf>
              <fill>
                <patternFill>
                  <bgColor rgb="FFFFFF00"/>
                </patternFill>
              </fill>
            </x14:dxf>
          </x14:cfRule>
          <x14:cfRule type="containsText" priority="24" operator="containsText" id="{78815EDF-EB1D-45DD-B964-4DA8EAA10B3B}">
            <xm:f>NOT(ISERROR(SEARCH($M$68,AB16)))</xm:f>
            <xm:f>$M$68</xm:f>
            <x14:dxf>
              <fill>
                <patternFill>
                  <bgColor rgb="FF92D050"/>
                </patternFill>
              </fill>
            </x14:dxf>
          </x14:cfRule>
          <xm:sqref>AB16</xm:sqref>
        </x14:conditionalFormatting>
        <x14:conditionalFormatting xmlns:xm="http://schemas.microsoft.com/office/excel/2006/main">
          <x14:cfRule type="containsText" priority="17" operator="containsText" id="{2B0192F4-855F-4E5A-AB8C-189AAC8C9BCE}">
            <xm:f>NOT(ISERROR(SEARCH($M$71,AB15)))</xm:f>
            <xm:f>$M$71</xm:f>
            <x14:dxf>
              <fill>
                <patternFill>
                  <bgColor rgb="FFFF0000"/>
                </patternFill>
              </fill>
            </x14:dxf>
          </x14:cfRule>
          <x14:cfRule type="containsText" priority="18" operator="containsText" id="{C811AB38-AA9E-4AEB-B4C8-4566F709776E}">
            <xm:f>NOT(ISERROR(SEARCH($M$70,AB15)))</xm:f>
            <xm:f>$M$70</xm:f>
            <x14:dxf>
              <fill>
                <patternFill>
                  <bgColor rgb="FFFFC000"/>
                </patternFill>
              </fill>
            </x14:dxf>
          </x14:cfRule>
          <x14:cfRule type="containsText" priority="19" operator="containsText" id="{FA150A66-1BAC-4359-A42E-EFE211636C66}">
            <xm:f>NOT(ISERROR(SEARCH($M$69,AB15)))</xm:f>
            <xm:f>$M$69</xm:f>
            <x14:dxf>
              <fill>
                <patternFill>
                  <bgColor rgb="FFFFFF00"/>
                </patternFill>
              </fill>
            </x14:dxf>
          </x14:cfRule>
          <x14:cfRule type="containsText" priority="20" operator="containsText" id="{2893BB93-724F-48DB-9038-D494C24FA392}">
            <xm:f>NOT(ISERROR(SEARCH($M$68,AB15)))</xm:f>
            <xm:f>$M$68</xm:f>
            <x14:dxf>
              <fill>
                <patternFill>
                  <bgColor rgb="FF92D050"/>
                </patternFill>
              </fill>
            </x14:dxf>
          </x14:cfRule>
          <xm:sqref>AB15</xm:sqref>
        </x14:conditionalFormatting>
        <x14:conditionalFormatting xmlns:xm="http://schemas.microsoft.com/office/excel/2006/main">
          <x14:cfRule type="containsText" priority="13" operator="containsText" id="{0CE80A08-08F4-4597-B0FD-E79A1FCC4776}">
            <xm:f>NOT(ISERROR(SEARCH($M$71,AB13)))</xm:f>
            <xm:f>$M$71</xm:f>
            <x14:dxf>
              <fill>
                <patternFill>
                  <bgColor rgb="FFFF0000"/>
                </patternFill>
              </fill>
            </x14:dxf>
          </x14:cfRule>
          <x14:cfRule type="containsText" priority="14" operator="containsText" id="{D3278EA5-F19C-4E1F-A36F-6B104E5E6901}">
            <xm:f>NOT(ISERROR(SEARCH($M$70,AB13)))</xm:f>
            <xm:f>$M$70</xm:f>
            <x14:dxf>
              <fill>
                <patternFill>
                  <bgColor rgb="FFFFC000"/>
                </patternFill>
              </fill>
            </x14:dxf>
          </x14:cfRule>
          <x14:cfRule type="containsText" priority="15" operator="containsText" id="{CF0AD84A-D113-4574-BC64-E7056CD6BB65}">
            <xm:f>NOT(ISERROR(SEARCH($M$69,AB13)))</xm:f>
            <xm:f>$M$69</xm:f>
            <x14:dxf>
              <fill>
                <patternFill>
                  <bgColor rgb="FFFFFF00"/>
                </patternFill>
              </fill>
            </x14:dxf>
          </x14:cfRule>
          <x14:cfRule type="containsText" priority="16" operator="containsText" id="{2CBAE1E9-D07C-4C77-A7DC-D03C3442389D}">
            <xm:f>NOT(ISERROR(SEARCH($M$68,AB13)))</xm:f>
            <xm:f>$M$68</xm:f>
            <x14:dxf>
              <fill>
                <patternFill>
                  <bgColor rgb="FF92D050"/>
                </patternFill>
              </fill>
            </x14:dxf>
          </x14:cfRule>
          <xm:sqref>AB13</xm:sqref>
        </x14:conditionalFormatting>
        <x14:conditionalFormatting xmlns:xm="http://schemas.microsoft.com/office/excel/2006/main">
          <x14:cfRule type="containsText" priority="9" operator="containsText" id="{9C671ED3-C61F-4FC1-B8C4-B8B8A78756B2}">
            <xm:f>NOT(ISERROR(SEARCH($M$71,AB12)))</xm:f>
            <xm:f>$M$71</xm:f>
            <x14:dxf>
              <fill>
                <patternFill>
                  <bgColor rgb="FFFF0000"/>
                </patternFill>
              </fill>
            </x14:dxf>
          </x14:cfRule>
          <x14:cfRule type="containsText" priority="10" operator="containsText" id="{160AA011-5989-40FD-9EF1-AAAC2354CE23}">
            <xm:f>NOT(ISERROR(SEARCH($M$70,AB12)))</xm:f>
            <xm:f>$M$70</xm:f>
            <x14:dxf>
              <fill>
                <patternFill>
                  <bgColor rgb="FFFFC000"/>
                </patternFill>
              </fill>
            </x14:dxf>
          </x14:cfRule>
          <x14:cfRule type="containsText" priority="11" operator="containsText" id="{831F5188-3287-4181-BB19-D629EDAFB60A}">
            <xm:f>NOT(ISERROR(SEARCH($M$69,AB12)))</xm:f>
            <xm:f>$M$69</xm:f>
            <x14:dxf>
              <fill>
                <patternFill>
                  <bgColor rgb="FFFFFF00"/>
                </patternFill>
              </fill>
            </x14:dxf>
          </x14:cfRule>
          <x14:cfRule type="containsText" priority="12" operator="containsText" id="{A180FE7A-CA7A-4065-B8FE-E8B89C4C1A1F}">
            <xm:f>NOT(ISERROR(SEARCH($M$68,AB12)))</xm:f>
            <xm:f>$M$68</xm:f>
            <x14:dxf>
              <fill>
                <patternFill>
                  <bgColor rgb="FF92D050"/>
                </patternFill>
              </fill>
            </x14:dxf>
          </x14:cfRule>
          <xm:sqref>AB12</xm:sqref>
        </x14:conditionalFormatting>
        <x14:conditionalFormatting xmlns:xm="http://schemas.microsoft.com/office/excel/2006/main">
          <x14:cfRule type="containsText" priority="5" operator="containsText" id="{B74B56C9-6289-4FB6-A40D-2AA12CEDC257}">
            <xm:f>NOT(ISERROR(SEARCH($M$71,AB17)))</xm:f>
            <xm:f>$M$71</xm:f>
            <x14:dxf>
              <fill>
                <patternFill>
                  <bgColor rgb="FFFF0000"/>
                </patternFill>
              </fill>
            </x14:dxf>
          </x14:cfRule>
          <x14:cfRule type="containsText" priority="6" operator="containsText" id="{12FA2771-EB07-4216-8822-BC26A0F5B132}">
            <xm:f>NOT(ISERROR(SEARCH($M$70,AB17)))</xm:f>
            <xm:f>$M$70</xm:f>
            <x14:dxf>
              <fill>
                <patternFill>
                  <bgColor rgb="FFFFC000"/>
                </patternFill>
              </fill>
            </x14:dxf>
          </x14:cfRule>
          <x14:cfRule type="containsText" priority="7" operator="containsText" id="{DA5C1A4C-D93F-4C5D-9727-CBD7AD096411}">
            <xm:f>NOT(ISERROR(SEARCH($M$69,AB17)))</xm:f>
            <xm:f>$M$69</xm:f>
            <x14:dxf>
              <fill>
                <patternFill>
                  <bgColor rgb="FFFFFF00"/>
                </patternFill>
              </fill>
            </x14:dxf>
          </x14:cfRule>
          <x14:cfRule type="containsText" priority="8" operator="containsText" id="{48CB4825-36BA-4EFE-A09D-88EEED49B212}">
            <xm:f>NOT(ISERROR(SEARCH($M$68,AB17)))</xm:f>
            <xm:f>$M$68</xm:f>
            <x14:dxf>
              <fill>
                <patternFill>
                  <bgColor rgb="FF92D050"/>
                </patternFill>
              </fill>
            </x14:dxf>
          </x14:cfRule>
          <xm:sqref>AB17</xm:sqref>
        </x14:conditionalFormatting>
        <x14:conditionalFormatting xmlns:xm="http://schemas.microsoft.com/office/excel/2006/main">
          <x14:cfRule type="containsText" priority="1" operator="containsText" id="{139247B6-167A-4EAC-B24C-CB3B7F108538}">
            <xm:f>NOT(ISERROR(SEARCH($M$71,AB18)))</xm:f>
            <xm:f>$M$71</xm:f>
            <x14:dxf>
              <fill>
                <patternFill>
                  <bgColor rgb="FFFF0000"/>
                </patternFill>
              </fill>
            </x14:dxf>
          </x14:cfRule>
          <x14:cfRule type="containsText" priority="2" operator="containsText" id="{793D1013-991A-492C-B22D-2620411F5B6A}">
            <xm:f>NOT(ISERROR(SEARCH($M$70,AB18)))</xm:f>
            <xm:f>$M$70</xm:f>
            <x14:dxf>
              <fill>
                <patternFill>
                  <bgColor rgb="FFFFC000"/>
                </patternFill>
              </fill>
            </x14:dxf>
          </x14:cfRule>
          <x14:cfRule type="containsText" priority="3" operator="containsText" id="{41E87123-00B9-4DE1-B5AE-3199076052EA}">
            <xm:f>NOT(ISERROR(SEARCH($M$69,AB18)))</xm:f>
            <xm:f>$M$69</xm:f>
            <x14:dxf>
              <fill>
                <patternFill>
                  <bgColor rgb="FFFFFF00"/>
                </patternFill>
              </fill>
            </x14:dxf>
          </x14:cfRule>
          <x14:cfRule type="containsText" priority="4" operator="containsText" id="{22FB316F-1859-4546-8A40-0B5F1309F9F8}">
            <xm:f>NOT(ISERROR(SEARCH($M$68,AB18)))</xm:f>
            <xm:f>$M$68</xm:f>
            <x14:dxf>
              <fill>
                <patternFill>
                  <bgColor rgb="FF92D050"/>
                </patternFill>
              </fill>
            </x14:dxf>
          </x14:cfRule>
          <xm:sqref>AB18:AB19</xm:sqref>
        </x14:conditionalFormatting>
      </x14:conditionalFormattings>
    </ext>
    <ext xmlns:x14="http://schemas.microsoft.com/office/spreadsheetml/2009/9/main" uri="{CCE6A557-97BC-4b89-ADB6-D9C93CAAB3DF}">
      <x14:dataValidations xmlns:xm="http://schemas.microsoft.com/office/excel/2006/main" count="26">
        <x14:dataValidation type="list" allowBlank="1" showInputMessage="1" showErrorMessage="1">
          <x14:formula1>
            <xm:f>'Clasificacion riesgo'!$B$3:$B$9</xm:f>
          </x14:formula1>
          <xm:sqref>G10:G11 G63:G64</xm:sqref>
        </x14:dataValidation>
        <x14:dataValidation type="list" allowBlank="1" showInputMessage="1" showErrorMessage="1">
          <x14:formula1>
            <xm:f>'Tabla probabiidad'!$B$5:$B$9</xm:f>
          </x14:formula1>
          <xm:sqref>I10:I13 I17 I19:I38 X49:X50 I49:I50 X52:X55 I52:I56 I40:I47 X40:X47 I58:I65 X63:X64 X10:X38</xm:sqref>
        </x14:dataValidation>
        <x14:dataValidation type="list" allowBlank="1" showInputMessage="1" showErrorMessage="1">
          <x14:formula1>
            <xm:f>'Atributos controles'!$D$13:$D$15</xm:f>
          </x14:formula1>
          <xm:sqref>W10:W11</xm:sqref>
        </x14:dataValidation>
        <x14:dataValidation type="list" allowBlank="1" showInputMessage="1" showErrorMessage="1">
          <x14:formula1>
            <xm:f>'Atributos controles'!$D$11:$D$12</xm:f>
          </x14:formula1>
          <xm:sqref>V10:V11</xm:sqref>
        </x14:dataValidation>
        <x14:dataValidation type="list" allowBlank="1" showInputMessage="1" showErrorMessage="1">
          <x14:formula1>
            <xm:f>'Atributos controles'!$D$9:$D$10</xm:f>
          </x14:formula1>
          <xm:sqref>U10:U11</xm:sqref>
        </x14:dataValidation>
        <x14:dataValidation type="list" allowBlank="1" showInputMessage="1" showErrorMessage="1">
          <x14:formula1>
            <xm:f>'Atributos controles'!$D$7:$D$8</xm:f>
          </x14:formula1>
          <xm:sqref>S10:S11</xm:sqref>
        </x14:dataValidation>
        <x14:dataValidation type="list" allowBlank="1" showInputMessage="1" showErrorMessage="1">
          <x14:formula1>
            <xm:f>'Atributos controles'!$D$4:$D$6</xm:f>
          </x14:formula1>
          <xm:sqref>R10:R11</xm:sqref>
        </x14:dataValidation>
        <x14:dataValidation type="list" allowBlank="1" showInputMessage="1" showErrorMessage="1">
          <x14:formula1>
            <xm:f>'[5]Tabla probabiidad'!#REF!</xm:f>
          </x14:formula1>
          <xm:sqref>I14:I15</xm:sqref>
        </x14:dataValidation>
        <x14:dataValidation type="list" allowBlank="1" showInputMessage="1" showErrorMessage="1">
          <x14:formula1>
            <xm:f>'[5]Atributos controles'!#REF!</xm:f>
          </x14:formula1>
          <xm:sqref>U15:W16 R15:S16</xm:sqref>
        </x14:dataValidation>
        <x14:dataValidation type="list" allowBlank="1" showInputMessage="1" showErrorMessage="1">
          <x14:formula1>
            <xm:f>'[5]Clasificacion riesgo'!#REF!</xm:f>
          </x14:formula1>
          <xm:sqref>G15</xm:sqref>
        </x14:dataValidation>
        <x14:dataValidation type="list" allowBlank="1" showInputMessage="1" showErrorMessage="1">
          <x14:formula1>
            <xm:f>'[6]Atributos controles'!#REF!</xm:f>
          </x14:formula1>
          <xm:sqref>U17:W19 R17:S19</xm:sqref>
        </x14:dataValidation>
        <x14:dataValidation type="list" allowBlank="1" showInputMessage="1" showErrorMessage="1">
          <x14:formula1>
            <xm:f>'[6]Clasificacion riesgo'!#REF!</xm:f>
          </x14:formula1>
          <xm:sqref>G17 G19</xm:sqref>
        </x14:dataValidation>
        <x14:dataValidation type="list" allowBlank="1" showInputMessage="1" showErrorMessage="1">
          <x14:formula1>
            <xm:f>'[7]Clasificacion riesgo'!#REF!</xm:f>
          </x14:formula1>
          <xm:sqref>G25:G29</xm:sqref>
        </x14:dataValidation>
        <x14:dataValidation type="list" allowBlank="1" showInputMessage="1" showErrorMessage="1">
          <x14:formula1>
            <xm:f>'[7]Atributos controles'!#REF!</xm:f>
          </x14:formula1>
          <xm:sqref>U25:W29 R25:S29</xm:sqref>
        </x14:dataValidation>
        <x14:dataValidation type="list" allowBlank="1" showInputMessage="1" showErrorMessage="1">
          <x14:formula1>
            <xm:f>'[8]Atributos controles'!#REF!</xm:f>
          </x14:formula1>
          <xm:sqref>U30:W31 R30:S31</xm:sqref>
        </x14:dataValidation>
        <x14:dataValidation type="list" allowBlank="1" showInputMessage="1" showErrorMessage="1">
          <x14:formula1>
            <xm:f>'[8]Clasificacion riesgo'!#REF!</xm:f>
          </x14:formula1>
          <xm:sqref>G30:G31</xm:sqref>
        </x14:dataValidation>
        <x14:dataValidation type="list" allowBlank="1" showInputMessage="1" showErrorMessage="1">
          <x14:formula1>
            <xm:f>'[9]Clasificacion riesgo'!#REF!</xm:f>
          </x14:formula1>
          <xm:sqref>G20:G24</xm:sqref>
        </x14:dataValidation>
        <x14:dataValidation type="list" allowBlank="1" showInputMessage="1" showErrorMessage="1">
          <x14:formula1>
            <xm:f>'[9]Atributos controles'!#REF!</xm:f>
          </x14:formula1>
          <xm:sqref>R20:S24 U20:W24</xm:sqref>
        </x14:dataValidation>
        <x14:dataValidation type="list" allowBlank="1" showInputMessage="1" showErrorMessage="1">
          <x14:formula1>
            <xm:f>'[10]Clasificacion riesgo'!#REF!</xm:f>
          </x14:formula1>
          <xm:sqref>G43:G46</xm:sqref>
        </x14:dataValidation>
        <x14:dataValidation type="list" allowBlank="1" showInputMessage="1" showErrorMessage="1">
          <x14:formula1>
            <xm:f>'[10]Atributos controles'!#REF!</xm:f>
          </x14:formula1>
          <xm:sqref>U43:W46 R43:S46</xm:sqref>
        </x14:dataValidation>
        <x14:dataValidation type="list" allowBlank="1" showInputMessage="1" showErrorMessage="1">
          <x14:formula1>
            <xm:f>'[11]Clasificacion riesgo'!#REF!</xm:f>
          </x14:formula1>
          <xm:sqref>G49:G50 G47 G52:G55</xm:sqref>
        </x14:dataValidation>
        <x14:dataValidation type="list" allowBlank="1" showInputMessage="1" showErrorMessage="1">
          <x14:formula1>
            <xm:f>'[11]Atributos controles'!#REF!</xm:f>
          </x14:formula1>
          <xm:sqref>R47:S55 U47:W55</xm:sqref>
        </x14:dataValidation>
        <x14:dataValidation type="list" allowBlank="1" showInputMessage="1" showErrorMessage="1">
          <x14:formula1>
            <xm:f>'[12]Clasificacion riesgo'!#REF!</xm:f>
          </x14:formula1>
          <xm:sqref>G56 G58:G59</xm:sqref>
        </x14:dataValidation>
        <x14:dataValidation type="list" allowBlank="1" showInputMessage="1" showErrorMessage="1">
          <x14:formula1>
            <xm:f>'[12]Atributos controles'!#REF!</xm:f>
          </x14:formula1>
          <xm:sqref>U56:W59 R56:S59</xm:sqref>
        </x14:dataValidation>
        <x14:dataValidation type="list" allowBlank="1" showInputMessage="1" showErrorMessage="1">
          <x14:formula1>
            <xm:f>'[3]Atributos controles'!#REF!</xm:f>
          </x14:formula1>
          <xm:sqref>U60:W62 R60:S62</xm:sqref>
        </x14:dataValidation>
        <x14:dataValidation type="list" allowBlank="1" showInputMessage="1" showErrorMessage="1">
          <x14:formula1>
            <xm:f>'[3]Clasificacion riesgo'!#REF!</xm:f>
          </x14:formula1>
          <xm:sqref>G60:G62</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39"/>
  <sheetViews>
    <sheetView topLeftCell="F28" workbookViewId="0">
      <selection activeCell="Q29" sqref="Q29"/>
    </sheetView>
  </sheetViews>
  <sheetFormatPr baseColWidth="10" defaultRowHeight="16.5" x14ac:dyDescent="0.3"/>
  <cols>
    <col min="1" max="1" width="4" style="2" bestFit="1" customWidth="1"/>
    <col min="2" max="2" width="18.42578125" style="2" customWidth="1"/>
    <col min="3" max="3" width="27.85546875" style="2" customWidth="1"/>
    <col min="4" max="4" width="28.7109375" style="2" customWidth="1"/>
    <col min="5" max="5" width="46.5703125" style="1" customWidth="1"/>
    <col min="6" max="6" width="18.42578125" style="5" customWidth="1"/>
    <col min="7" max="7" width="20.28515625" style="1" customWidth="1"/>
    <col min="8" max="8" width="12.28515625" style="1" customWidth="1"/>
    <col min="9" max="9" width="8.42578125" style="1" customWidth="1"/>
    <col min="10" max="10" width="19.140625" style="1" customWidth="1"/>
    <col min="11" max="11" width="11.28515625" style="1" customWidth="1"/>
    <col min="12" max="12" width="7" style="1" customWidth="1"/>
    <col min="13" max="13" width="12.5703125" style="1" customWidth="1"/>
    <col min="14" max="14" width="5.85546875" style="1" customWidth="1"/>
    <col min="15" max="15" width="45.5703125" style="1" customWidth="1"/>
    <col min="16" max="16" width="7.140625" style="1" bestFit="1" customWidth="1"/>
    <col min="17" max="17" width="7.28515625" style="1" customWidth="1"/>
    <col min="18" max="18" width="6.85546875" style="1" customWidth="1"/>
    <col min="19" max="19" width="5" style="1" customWidth="1"/>
    <col min="20" max="20" width="7.28515625" style="1" customWidth="1"/>
    <col min="21" max="21" width="7.140625" style="1" customWidth="1"/>
    <col min="22" max="22" width="6.7109375" style="1" customWidth="1"/>
    <col min="23" max="23" width="6.28515625" style="1" customWidth="1"/>
    <col min="24" max="26" width="7" style="1" customWidth="1"/>
    <col min="27" max="28" width="7.140625" style="1" customWidth="1"/>
    <col min="29" max="29" width="7.28515625" style="1" customWidth="1"/>
    <col min="30" max="30" width="31.42578125" style="1" customWidth="1"/>
    <col min="31" max="31" width="21.85546875" style="1" customWidth="1"/>
    <col min="32" max="32" width="19.28515625" style="1" customWidth="1"/>
    <col min="33" max="34" width="18.5703125" style="1" customWidth="1"/>
    <col min="35" max="35" width="21" style="1" customWidth="1"/>
    <col min="36" max="38" width="11.42578125" style="77"/>
    <col min="39" max="39" width="31.5703125" style="77" customWidth="1"/>
    <col min="40" max="43" width="11.42578125" style="77"/>
    <col min="44" max="16384" width="11.42578125" style="1"/>
  </cols>
  <sheetData>
    <row r="1" spans="1:43" ht="29.25" customHeight="1" x14ac:dyDescent="0.3"/>
    <row r="2" spans="1:43" ht="39" customHeight="1" x14ac:dyDescent="0.3">
      <c r="B2" s="10"/>
    </row>
    <row r="3" spans="1:43" ht="39" customHeight="1" x14ac:dyDescent="0.3">
      <c r="B3" s="75" t="s">
        <v>141</v>
      </c>
    </row>
    <row r="4" spans="1:43" x14ac:dyDescent="0.3">
      <c r="A4" s="498" t="s">
        <v>45</v>
      </c>
      <c r="B4" s="499"/>
      <c r="C4" s="121" t="s">
        <v>222</v>
      </c>
      <c r="D4" s="12"/>
      <c r="E4" s="12"/>
      <c r="F4" s="13"/>
      <c r="G4" s="14"/>
      <c r="H4" s="13"/>
      <c r="I4" s="13"/>
      <c r="J4" s="13"/>
      <c r="K4" s="13"/>
      <c r="L4" s="13"/>
      <c r="M4" s="13"/>
      <c r="N4" s="15"/>
      <c r="O4" s="11"/>
      <c r="P4" s="11"/>
      <c r="Q4" s="11"/>
      <c r="R4" s="11"/>
      <c r="S4" s="11"/>
      <c r="T4" s="11"/>
      <c r="U4" s="11"/>
      <c r="V4" s="11"/>
      <c r="W4" s="11"/>
      <c r="X4" s="11"/>
      <c r="Y4" s="11"/>
      <c r="Z4" s="11"/>
      <c r="AA4" s="11"/>
      <c r="AB4" s="11"/>
      <c r="AC4" s="11"/>
      <c r="AD4" s="11"/>
      <c r="AE4" s="11"/>
      <c r="AF4" s="11"/>
      <c r="AG4" s="11"/>
      <c r="AH4" s="11"/>
      <c r="AI4" s="11"/>
    </row>
    <row r="5" spans="1:43" ht="30.75" customHeight="1" x14ac:dyDescent="0.3">
      <c r="A5" s="498" t="s">
        <v>47</v>
      </c>
      <c r="B5" s="499"/>
      <c r="C5" s="560" t="s">
        <v>223</v>
      </c>
      <c r="D5" s="561"/>
      <c r="E5" s="561"/>
      <c r="F5" s="561"/>
      <c r="G5" s="561"/>
      <c r="H5" s="561"/>
      <c r="I5" s="561"/>
      <c r="J5" s="561"/>
      <c r="K5" s="561"/>
      <c r="L5" s="561"/>
      <c r="M5" s="561"/>
      <c r="N5" s="562"/>
      <c r="O5" s="11"/>
      <c r="P5" s="11"/>
      <c r="Q5" s="11"/>
      <c r="R5" s="11"/>
      <c r="S5" s="11"/>
      <c r="T5" s="11"/>
      <c r="U5" s="11"/>
      <c r="V5" s="11"/>
      <c r="W5" s="11"/>
      <c r="X5" s="11"/>
      <c r="Y5" s="11"/>
      <c r="Z5" s="11"/>
      <c r="AA5" s="11"/>
      <c r="AB5" s="11"/>
      <c r="AC5" s="11"/>
      <c r="AD5" s="11"/>
      <c r="AE5" s="11"/>
      <c r="AF5" s="11"/>
      <c r="AG5" s="11"/>
      <c r="AH5" s="11"/>
      <c r="AI5" s="11"/>
    </row>
    <row r="6" spans="1:43" ht="32.25" customHeight="1" x14ac:dyDescent="0.3">
      <c r="A6" s="498" t="s">
        <v>46</v>
      </c>
      <c r="B6" s="499"/>
      <c r="C6" s="560" t="s">
        <v>224</v>
      </c>
      <c r="D6" s="561"/>
      <c r="E6" s="561"/>
      <c r="F6" s="561"/>
      <c r="G6" s="561"/>
      <c r="H6" s="561"/>
      <c r="I6" s="561"/>
      <c r="J6" s="561"/>
      <c r="K6" s="561"/>
      <c r="L6" s="561"/>
      <c r="M6" s="561"/>
      <c r="N6" s="562"/>
      <c r="O6" s="11"/>
      <c r="P6" s="11"/>
      <c r="Q6" s="11"/>
      <c r="R6" s="11"/>
      <c r="S6" s="11"/>
      <c r="T6" s="11"/>
      <c r="U6" s="11"/>
      <c r="V6" s="11"/>
      <c r="W6" s="11"/>
      <c r="X6" s="11"/>
      <c r="Y6" s="11"/>
      <c r="Z6" s="11"/>
      <c r="AA6" s="11"/>
      <c r="AB6" s="11"/>
      <c r="AC6" s="11"/>
      <c r="AD6" s="11"/>
      <c r="AE6" s="11"/>
      <c r="AF6" s="11"/>
      <c r="AG6" s="11"/>
      <c r="AH6" s="11"/>
      <c r="AI6" s="11"/>
    </row>
    <row r="7" spans="1:43" ht="32.25" customHeight="1" x14ac:dyDescent="0.3">
      <c r="A7" s="544" t="s">
        <v>236</v>
      </c>
      <c r="B7" s="545"/>
      <c r="C7" s="545"/>
      <c r="D7" s="545"/>
      <c r="E7" s="545"/>
      <c r="F7" s="545"/>
      <c r="G7" s="545"/>
      <c r="H7" s="544" t="s">
        <v>237</v>
      </c>
      <c r="I7" s="545"/>
      <c r="J7" s="545"/>
      <c r="K7" s="545"/>
      <c r="L7" s="545"/>
      <c r="M7" s="545"/>
      <c r="N7" s="496" t="s">
        <v>238</v>
      </c>
      <c r="O7" s="546"/>
      <c r="P7" s="546"/>
      <c r="Q7" s="546"/>
      <c r="R7" s="546"/>
      <c r="S7" s="546"/>
      <c r="T7" s="546"/>
      <c r="U7" s="546"/>
      <c r="V7" s="546"/>
      <c r="W7" s="546"/>
      <c r="X7" s="496" t="s">
        <v>239</v>
      </c>
      <c r="Y7" s="546"/>
      <c r="Z7" s="546"/>
      <c r="AA7" s="546"/>
      <c r="AB7" s="546"/>
      <c r="AC7" s="546"/>
      <c r="AD7" s="546" t="s">
        <v>36</v>
      </c>
      <c r="AE7" s="546"/>
      <c r="AF7" s="546"/>
      <c r="AG7" s="546"/>
      <c r="AH7" s="546"/>
      <c r="AI7" s="546"/>
    </row>
    <row r="8" spans="1:43" ht="16.5" customHeight="1" x14ac:dyDescent="0.3">
      <c r="A8" s="563" t="s">
        <v>0</v>
      </c>
      <c r="B8" s="565" t="s">
        <v>2</v>
      </c>
      <c r="C8" s="549" t="s">
        <v>3</v>
      </c>
      <c r="D8" s="549" t="s">
        <v>44</v>
      </c>
      <c r="E8" s="566" t="s">
        <v>1</v>
      </c>
      <c r="F8" s="567" t="s">
        <v>132</v>
      </c>
      <c r="G8" s="549" t="s">
        <v>149</v>
      </c>
      <c r="H8" s="568" t="s">
        <v>35</v>
      </c>
      <c r="I8" s="547" t="s">
        <v>5</v>
      </c>
      <c r="J8" s="567" t="s">
        <v>270</v>
      </c>
      <c r="K8" s="548" t="s">
        <v>48</v>
      </c>
      <c r="L8" s="547" t="s">
        <v>5</v>
      </c>
      <c r="M8" s="549" t="s">
        <v>50</v>
      </c>
      <c r="N8" s="551" t="s">
        <v>12</v>
      </c>
      <c r="O8" s="550" t="s">
        <v>147</v>
      </c>
      <c r="P8" s="550" t="s">
        <v>13</v>
      </c>
      <c r="Q8" s="550"/>
      <c r="R8" s="500" t="s">
        <v>9</v>
      </c>
      <c r="S8" s="553"/>
      <c r="T8" s="553"/>
      <c r="U8" s="553"/>
      <c r="V8" s="553"/>
      <c r="W8" s="501"/>
      <c r="X8" s="569" t="s">
        <v>241</v>
      </c>
      <c r="Y8" s="571" t="s">
        <v>5</v>
      </c>
      <c r="Z8" s="569" t="s">
        <v>240</v>
      </c>
      <c r="AA8" s="571" t="s">
        <v>5</v>
      </c>
      <c r="AB8" s="573" t="s">
        <v>201</v>
      </c>
      <c r="AC8" s="551" t="s">
        <v>31</v>
      </c>
      <c r="AD8" s="550" t="s">
        <v>36</v>
      </c>
      <c r="AE8" s="550" t="s">
        <v>37</v>
      </c>
      <c r="AF8" s="550" t="s">
        <v>38</v>
      </c>
      <c r="AG8" s="550" t="s">
        <v>40</v>
      </c>
      <c r="AH8" s="550" t="s">
        <v>39</v>
      </c>
      <c r="AI8" s="550" t="s">
        <v>41</v>
      </c>
    </row>
    <row r="9" spans="1:43" s="78" customFormat="1" ht="63" customHeight="1" x14ac:dyDescent="0.25">
      <c r="A9" s="564"/>
      <c r="B9" s="565"/>
      <c r="C9" s="550"/>
      <c r="D9" s="550"/>
      <c r="E9" s="565"/>
      <c r="F9" s="549"/>
      <c r="G9" s="550"/>
      <c r="H9" s="549"/>
      <c r="I9" s="496"/>
      <c r="J9" s="549"/>
      <c r="K9" s="496"/>
      <c r="L9" s="496"/>
      <c r="M9" s="550"/>
      <c r="N9" s="552"/>
      <c r="O9" s="550"/>
      <c r="P9" s="211" t="s">
        <v>4</v>
      </c>
      <c r="Q9" s="211" t="s">
        <v>2</v>
      </c>
      <c r="R9" s="9" t="s">
        <v>14</v>
      </c>
      <c r="S9" s="9" t="s">
        <v>18</v>
      </c>
      <c r="T9" s="9" t="s">
        <v>30</v>
      </c>
      <c r="U9" s="9" t="s">
        <v>19</v>
      </c>
      <c r="V9" s="9" t="s">
        <v>22</v>
      </c>
      <c r="W9" s="9" t="s">
        <v>25</v>
      </c>
      <c r="X9" s="570"/>
      <c r="Y9" s="572"/>
      <c r="Z9" s="570"/>
      <c r="AA9" s="572"/>
      <c r="AB9" s="573"/>
      <c r="AC9" s="552"/>
      <c r="AD9" s="550"/>
      <c r="AE9" s="550"/>
      <c r="AF9" s="550"/>
      <c r="AG9" s="550"/>
      <c r="AH9" s="550"/>
      <c r="AI9" s="550"/>
    </row>
    <row r="10" spans="1:43" s="3" customFormat="1" ht="133.5" customHeight="1" x14ac:dyDescent="0.25">
      <c r="A10" s="508">
        <v>1</v>
      </c>
      <c r="B10" s="531" t="s">
        <v>152</v>
      </c>
      <c r="C10" s="524" t="s">
        <v>235</v>
      </c>
      <c r="D10" s="524" t="s">
        <v>234</v>
      </c>
      <c r="E10" s="524" t="s">
        <v>233</v>
      </c>
      <c r="F10" s="505" t="s">
        <v>90</v>
      </c>
      <c r="G10" s="531">
        <v>2</v>
      </c>
      <c r="H10" s="556" t="s">
        <v>94</v>
      </c>
      <c r="I10" s="534">
        <v>0.2</v>
      </c>
      <c r="J10" s="524"/>
      <c r="K10" s="577" t="s">
        <v>8</v>
      </c>
      <c r="L10" s="534">
        <v>0.8</v>
      </c>
      <c r="M10" s="579" t="s">
        <v>101</v>
      </c>
      <c r="N10" s="6">
        <v>1</v>
      </c>
      <c r="O10" s="16" t="s">
        <v>244</v>
      </c>
      <c r="P10" s="173" t="s">
        <v>29</v>
      </c>
      <c r="Q10" s="173" t="s">
        <v>29</v>
      </c>
      <c r="R10" s="19" t="s">
        <v>15</v>
      </c>
      <c r="S10" s="19" t="s">
        <v>10</v>
      </c>
      <c r="T10" s="174">
        <v>0.4</v>
      </c>
      <c r="U10" s="19" t="s">
        <v>20</v>
      </c>
      <c r="V10" s="19" t="s">
        <v>23</v>
      </c>
      <c r="W10" s="19" t="s">
        <v>27</v>
      </c>
      <c r="X10" s="175" t="s">
        <v>95</v>
      </c>
      <c r="Y10" s="200">
        <v>4.8000000000000001E-2</v>
      </c>
      <c r="Z10" s="194" t="s">
        <v>98</v>
      </c>
      <c r="AA10" s="176">
        <v>1</v>
      </c>
      <c r="AB10" s="74" t="s">
        <v>101</v>
      </c>
      <c r="AC10" s="191" t="s">
        <v>32</v>
      </c>
      <c r="AD10" s="177" t="s">
        <v>231</v>
      </c>
      <c r="AE10" s="201" t="s">
        <v>268</v>
      </c>
      <c r="AF10" s="20" t="s">
        <v>228</v>
      </c>
      <c r="AG10" s="192" t="s">
        <v>269</v>
      </c>
      <c r="AH10" s="7"/>
      <c r="AI10" s="6"/>
      <c r="AJ10" s="79"/>
      <c r="AK10" s="79"/>
      <c r="AL10" s="79"/>
      <c r="AM10" s="227" t="s">
        <v>243</v>
      </c>
      <c r="AN10" s="79"/>
      <c r="AO10" s="79"/>
      <c r="AP10" s="79"/>
      <c r="AQ10" s="79"/>
    </row>
    <row r="11" spans="1:43" s="3" customFormat="1" ht="108" customHeight="1" x14ac:dyDescent="0.25">
      <c r="A11" s="509"/>
      <c r="B11" s="538"/>
      <c r="C11" s="525"/>
      <c r="D11" s="525"/>
      <c r="E11" s="525"/>
      <c r="F11" s="507"/>
      <c r="G11" s="538"/>
      <c r="H11" s="513"/>
      <c r="I11" s="558"/>
      <c r="J11" s="525"/>
      <c r="K11" s="578"/>
      <c r="L11" s="558"/>
      <c r="M11" s="580"/>
      <c r="N11" s="6">
        <v>2</v>
      </c>
      <c r="O11" s="16" t="s">
        <v>245</v>
      </c>
      <c r="P11" s="173"/>
      <c r="Q11" s="173"/>
      <c r="R11" s="19"/>
      <c r="S11" s="19"/>
      <c r="T11" s="174"/>
      <c r="U11" s="19"/>
      <c r="V11" s="19"/>
      <c r="W11" s="19"/>
      <c r="X11" s="214"/>
      <c r="Y11" s="200"/>
      <c r="Z11" s="215"/>
      <c r="AA11" s="176"/>
      <c r="AB11" s="74"/>
      <c r="AC11" s="191"/>
      <c r="AD11" s="177"/>
      <c r="AE11" s="201"/>
      <c r="AF11" s="20"/>
      <c r="AG11" s="192"/>
      <c r="AH11" s="7"/>
      <c r="AI11" s="6"/>
      <c r="AJ11" s="79"/>
      <c r="AK11" s="79"/>
      <c r="AL11" s="79"/>
      <c r="AM11" s="195"/>
      <c r="AN11" s="79"/>
      <c r="AO11" s="79"/>
      <c r="AP11" s="79"/>
      <c r="AQ11" s="79"/>
    </row>
    <row r="12" spans="1:43" ht="83.25" customHeight="1" x14ac:dyDescent="0.3">
      <c r="A12" s="6">
        <v>2</v>
      </c>
      <c r="B12" s="177" t="s">
        <v>148</v>
      </c>
      <c r="C12" s="16" t="s">
        <v>230</v>
      </c>
      <c r="D12" s="16" t="s">
        <v>248</v>
      </c>
      <c r="E12" s="16" t="s">
        <v>247</v>
      </c>
      <c r="F12" s="71" t="s">
        <v>81</v>
      </c>
      <c r="G12" s="7">
        <v>12</v>
      </c>
      <c r="H12" s="203" t="s">
        <v>95</v>
      </c>
      <c r="I12" s="8">
        <v>0.4</v>
      </c>
      <c r="J12" s="213"/>
      <c r="K12" s="226" t="s">
        <v>8</v>
      </c>
      <c r="L12" s="8">
        <v>0.2</v>
      </c>
      <c r="M12" s="238" t="s">
        <v>101</v>
      </c>
      <c r="N12" s="6">
        <v>2</v>
      </c>
      <c r="O12" s="126" t="s">
        <v>249</v>
      </c>
      <c r="P12" s="6" t="s">
        <v>29</v>
      </c>
      <c r="Q12" s="6" t="s">
        <v>29</v>
      </c>
      <c r="R12" s="19" t="s">
        <v>17</v>
      </c>
      <c r="S12" s="19" t="s">
        <v>10</v>
      </c>
      <c r="T12" s="174">
        <v>0.2</v>
      </c>
      <c r="U12" s="19" t="s">
        <v>20</v>
      </c>
      <c r="V12" s="19" t="s">
        <v>23</v>
      </c>
      <c r="W12" s="19" t="s">
        <v>27</v>
      </c>
      <c r="X12" s="189" t="s">
        <v>94</v>
      </c>
      <c r="Y12" s="174">
        <f>'Calculos Controles'!C15</f>
        <v>0.14000000000000001</v>
      </c>
      <c r="Z12" s="189" t="s">
        <v>174</v>
      </c>
      <c r="AA12" s="182">
        <v>0.2</v>
      </c>
      <c r="AB12" s="82" t="s">
        <v>103</v>
      </c>
      <c r="AC12" s="191" t="s">
        <v>32</v>
      </c>
      <c r="AD12" s="177" t="s">
        <v>252</v>
      </c>
      <c r="AE12" s="7" t="s">
        <v>253</v>
      </c>
      <c r="AF12" s="20" t="s">
        <v>228</v>
      </c>
      <c r="AG12" s="192" t="s">
        <v>229</v>
      </c>
      <c r="AH12" s="6"/>
      <c r="AI12" s="6"/>
    </row>
    <row r="13" spans="1:43" ht="108.75" customHeight="1" x14ac:dyDescent="0.3">
      <c r="A13" s="6">
        <v>3</v>
      </c>
      <c r="B13" s="177" t="s">
        <v>257</v>
      </c>
      <c r="C13" s="16" t="s">
        <v>256</v>
      </c>
      <c r="D13" s="16" t="s">
        <v>254</v>
      </c>
      <c r="E13" s="16" t="s">
        <v>255</v>
      </c>
      <c r="F13" s="71" t="s">
        <v>81</v>
      </c>
      <c r="G13" s="7">
        <v>32</v>
      </c>
      <c r="H13" s="203" t="s">
        <v>202</v>
      </c>
      <c r="I13" s="8">
        <v>0.6</v>
      </c>
      <c r="J13" s="213"/>
      <c r="K13" s="226" t="s">
        <v>8</v>
      </c>
      <c r="L13" s="8">
        <v>0.8</v>
      </c>
      <c r="M13" s="238" t="s">
        <v>101</v>
      </c>
      <c r="N13" s="6">
        <v>3</v>
      </c>
      <c r="O13" s="126" t="s">
        <v>259</v>
      </c>
      <c r="P13" s="6" t="s">
        <v>29</v>
      </c>
      <c r="Q13" s="6" t="s">
        <v>29</v>
      </c>
      <c r="R13" s="19" t="s">
        <v>16</v>
      </c>
      <c r="S13" s="19" t="s">
        <v>10</v>
      </c>
      <c r="T13" s="181">
        <v>0.6</v>
      </c>
      <c r="U13" s="19" t="s">
        <v>20</v>
      </c>
      <c r="V13" s="19" t="s">
        <v>23</v>
      </c>
      <c r="W13" s="19" t="s">
        <v>26</v>
      </c>
      <c r="X13" s="76" t="s">
        <v>202</v>
      </c>
      <c r="Y13" s="183">
        <v>0.42</v>
      </c>
      <c r="Z13" s="194" t="s">
        <v>258</v>
      </c>
      <c r="AA13" s="183">
        <v>0.8</v>
      </c>
      <c r="AB13" s="74" t="s">
        <v>101</v>
      </c>
      <c r="AC13" s="191" t="s">
        <v>225</v>
      </c>
      <c r="AD13" s="177" t="s">
        <v>261</v>
      </c>
      <c r="AE13" s="7" t="s">
        <v>262</v>
      </c>
      <c r="AF13" s="6" t="s">
        <v>228</v>
      </c>
      <c r="AG13" s="192" t="s">
        <v>229</v>
      </c>
      <c r="AH13" s="6"/>
      <c r="AI13" s="6"/>
    </row>
    <row r="14" spans="1:43" ht="115.5" customHeight="1" x14ac:dyDescent="0.3">
      <c r="A14" s="6">
        <v>4</v>
      </c>
      <c r="B14" s="177"/>
      <c r="C14" s="7"/>
      <c r="D14" s="16"/>
      <c r="E14" s="16"/>
      <c r="F14" s="71"/>
      <c r="G14" s="7">
        <v>2</v>
      </c>
      <c r="H14" s="203"/>
      <c r="I14" s="8">
        <v>0.4</v>
      </c>
      <c r="J14" s="213"/>
      <c r="K14" s="229"/>
      <c r="L14" s="8">
        <v>0.6</v>
      </c>
      <c r="M14" s="239"/>
      <c r="N14" s="7">
        <v>4</v>
      </c>
      <c r="O14" s="127"/>
      <c r="P14" s="7" t="s">
        <v>29</v>
      </c>
      <c r="Q14" s="7" t="s">
        <v>29</v>
      </c>
      <c r="R14" s="19" t="s">
        <v>15</v>
      </c>
      <c r="S14" s="19" t="s">
        <v>11</v>
      </c>
      <c r="T14" s="181">
        <v>0.5</v>
      </c>
      <c r="U14" s="19" t="s">
        <v>20</v>
      </c>
      <c r="V14" s="19" t="s">
        <v>23</v>
      </c>
      <c r="W14" s="19" t="s">
        <v>26</v>
      </c>
      <c r="X14" s="184" t="s">
        <v>220</v>
      </c>
      <c r="Y14" s="174">
        <v>0.2</v>
      </c>
      <c r="Z14" s="76" t="s">
        <v>102</v>
      </c>
      <c r="AA14" s="174">
        <v>0.5</v>
      </c>
      <c r="AB14" s="76" t="s">
        <v>102</v>
      </c>
      <c r="AC14" s="191"/>
      <c r="AD14" s="7"/>
      <c r="AE14" s="7"/>
      <c r="AF14" s="7"/>
      <c r="AG14" s="192" t="s">
        <v>229</v>
      </c>
      <c r="AH14" s="7"/>
      <c r="AI14" s="7"/>
    </row>
    <row r="15" spans="1:43" ht="117" customHeight="1" x14ac:dyDescent="0.3">
      <c r="A15" s="6">
        <v>5</v>
      </c>
      <c r="B15" s="177"/>
      <c r="C15" s="83"/>
      <c r="D15" s="83"/>
      <c r="E15" s="83"/>
      <c r="F15" s="71"/>
      <c r="G15" s="7">
        <v>35</v>
      </c>
      <c r="H15" s="203"/>
      <c r="I15" s="8">
        <v>0.6</v>
      </c>
      <c r="J15" s="213"/>
      <c r="K15" s="229"/>
      <c r="L15" s="8">
        <v>0.4</v>
      </c>
      <c r="M15" s="235"/>
      <c r="N15" s="7">
        <v>5</v>
      </c>
      <c r="O15" s="127"/>
      <c r="P15" s="7"/>
      <c r="Q15" s="7"/>
      <c r="R15" s="7"/>
      <c r="S15" s="7"/>
      <c r="T15" s="7"/>
      <c r="U15" s="7"/>
      <c r="V15" s="7"/>
      <c r="W15" s="7"/>
      <c r="X15" s="7"/>
      <c r="Y15" s="123"/>
      <c r="Z15" s="7"/>
      <c r="AA15" s="123"/>
      <c r="AB15" s="7"/>
      <c r="AC15" s="191"/>
      <c r="AD15" s="7"/>
      <c r="AE15" s="7"/>
      <c r="AF15" s="7"/>
      <c r="AG15" s="192" t="s">
        <v>229</v>
      </c>
      <c r="AH15" s="7"/>
      <c r="AI15" s="7"/>
    </row>
    <row r="16" spans="1:43" ht="85.5" customHeight="1" x14ac:dyDescent="0.3">
      <c r="A16" s="6">
        <v>7</v>
      </c>
      <c r="B16" s="7"/>
      <c r="C16" s="7"/>
      <c r="D16" s="16"/>
      <c r="E16" s="122"/>
      <c r="F16" s="71"/>
      <c r="G16" s="7"/>
      <c r="H16" s="203"/>
      <c r="I16" s="7"/>
      <c r="J16" s="213"/>
      <c r="K16" s="229"/>
      <c r="L16" s="7"/>
      <c r="M16" s="235"/>
      <c r="N16" s="7"/>
      <c r="O16" s="7"/>
      <c r="P16" s="7"/>
      <c r="Q16" s="7"/>
      <c r="R16" s="7"/>
      <c r="S16" s="7"/>
      <c r="T16" s="7"/>
      <c r="U16" s="7"/>
      <c r="V16" s="7"/>
      <c r="W16" s="7"/>
      <c r="X16" s="7"/>
      <c r="Y16" s="7"/>
      <c r="Z16" s="7"/>
      <c r="AA16" s="123"/>
      <c r="AB16" s="7"/>
      <c r="AC16" s="191"/>
      <c r="AD16" s="7"/>
      <c r="AE16" s="7"/>
      <c r="AF16" s="7"/>
      <c r="AG16" s="192" t="s">
        <v>229</v>
      </c>
      <c r="AH16" s="7"/>
      <c r="AI16" s="7"/>
    </row>
    <row r="17" spans="1:35" ht="33" x14ac:dyDescent="0.3">
      <c r="A17" s="6">
        <v>8</v>
      </c>
      <c r="B17" s="7"/>
      <c r="C17" s="7"/>
      <c r="D17" s="7"/>
      <c r="E17" s="7"/>
      <c r="F17" s="71"/>
      <c r="G17" s="7"/>
      <c r="H17" s="203"/>
      <c r="I17" s="7"/>
      <c r="J17" s="213"/>
      <c r="K17" s="229"/>
      <c r="L17" s="7"/>
      <c r="M17" s="235"/>
      <c r="N17" s="7"/>
      <c r="O17" s="7"/>
      <c r="P17" s="7"/>
      <c r="Q17" s="7"/>
      <c r="R17" s="7"/>
      <c r="S17" s="7"/>
      <c r="T17" s="7"/>
      <c r="U17" s="7"/>
      <c r="V17" s="7"/>
      <c r="W17" s="7"/>
      <c r="X17" s="7"/>
      <c r="Y17" s="7"/>
      <c r="Z17" s="7"/>
      <c r="AA17" s="7"/>
      <c r="AB17" s="7"/>
      <c r="AC17" s="191"/>
      <c r="AD17" s="7"/>
      <c r="AE17" s="7"/>
      <c r="AF17" s="7"/>
      <c r="AG17" s="192" t="s">
        <v>229</v>
      </c>
      <c r="AH17" s="7"/>
      <c r="AI17" s="7"/>
    </row>
    <row r="18" spans="1:35" ht="33" x14ac:dyDescent="0.3">
      <c r="A18" s="6">
        <v>9</v>
      </c>
      <c r="B18" s="7"/>
      <c r="C18" s="7"/>
      <c r="D18" s="7"/>
      <c r="E18" s="7"/>
      <c r="F18" s="71"/>
      <c r="G18" s="7"/>
      <c r="H18" s="203"/>
      <c r="I18" s="7"/>
      <c r="J18" s="213"/>
      <c r="K18" s="229"/>
      <c r="L18" s="7"/>
      <c r="M18" s="235"/>
      <c r="N18" s="7"/>
      <c r="O18" s="7"/>
      <c r="P18" s="7"/>
      <c r="Q18" s="7"/>
      <c r="R18" s="7"/>
      <c r="S18" s="7"/>
      <c r="T18" s="7"/>
      <c r="U18" s="7"/>
      <c r="V18" s="7"/>
      <c r="W18" s="7"/>
      <c r="X18" s="7"/>
      <c r="Y18" s="7"/>
      <c r="Z18" s="7"/>
      <c r="AA18" s="7"/>
      <c r="AB18" s="7"/>
      <c r="AC18" s="7"/>
      <c r="AD18" s="7"/>
      <c r="AE18" s="7"/>
      <c r="AF18" s="7"/>
      <c r="AG18" s="192" t="s">
        <v>229</v>
      </c>
      <c r="AH18" s="7"/>
      <c r="AI18" s="7"/>
    </row>
    <row r="19" spans="1:35" ht="33" x14ac:dyDescent="0.3">
      <c r="A19" s="6">
        <v>10</v>
      </c>
      <c r="B19" s="7"/>
      <c r="C19" s="7"/>
      <c r="D19" s="7"/>
      <c r="E19" s="7"/>
      <c r="F19" s="71"/>
      <c r="G19" s="7"/>
      <c r="H19" s="203"/>
      <c r="I19" s="7"/>
      <c r="J19" s="213"/>
      <c r="K19" s="229"/>
      <c r="L19" s="7"/>
      <c r="M19" s="235"/>
      <c r="N19" s="7"/>
      <c r="O19" s="7"/>
      <c r="P19" s="7"/>
      <c r="Q19" s="7"/>
      <c r="R19" s="7"/>
      <c r="S19" s="7"/>
      <c r="T19" s="7"/>
      <c r="U19" s="7"/>
      <c r="V19" s="7"/>
      <c r="W19" s="7"/>
      <c r="X19" s="7"/>
      <c r="Y19" s="7"/>
      <c r="Z19" s="7"/>
      <c r="AA19" s="7"/>
      <c r="AB19" s="7"/>
      <c r="AC19" s="7"/>
      <c r="AD19" s="7"/>
      <c r="AE19" s="7"/>
      <c r="AF19" s="7"/>
      <c r="AG19" s="192" t="s">
        <v>229</v>
      </c>
      <c r="AH19" s="7"/>
      <c r="AI19" s="7"/>
    </row>
    <row r="20" spans="1:35" ht="33" x14ac:dyDescent="0.3">
      <c r="A20" s="6">
        <v>11</v>
      </c>
      <c r="B20" s="7"/>
      <c r="C20" s="7"/>
      <c r="D20" s="7"/>
      <c r="E20" s="7"/>
      <c r="F20" s="71"/>
      <c r="G20" s="7"/>
      <c r="H20" s="203"/>
      <c r="I20" s="7"/>
      <c r="J20" s="213"/>
      <c r="K20" s="229"/>
      <c r="L20" s="7"/>
      <c r="M20" s="235"/>
      <c r="N20" s="7"/>
      <c r="O20" s="7"/>
      <c r="P20" s="7"/>
      <c r="Q20" s="7"/>
      <c r="R20" s="7"/>
      <c r="S20" s="7"/>
      <c r="T20" s="7"/>
      <c r="U20" s="7"/>
      <c r="V20" s="7"/>
      <c r="W20" s="7"/>
      <c r="X20" s="7"/>
      <c r="Y20" s="7"/>
      <c r="Z20" s="7"/>
      <c r="AA20" s="7"/>
      <c r="AB20" s="7"/>
      <c r="AC20" s="7"/>
      <c r="AD20" s="7"/>
      <c r="AE20" s="7"/>
      <c r="AF20" s="7"/>
      <c r="AG20" s="192" t="s">
        <v>229</v>
      </c>
      <c r="AH20" s="7"/>
      <c r="AI20" s="7"/>
    </row>
    <row r="21" spans="1:35" ht="33" x14ac:dyDescent="0.3">
      <c r="A21" s="6">
        <v>12</v>
      </c>
      <c r="B21" s="7"/>
      <c r="C21" s="7"/>
      <c r="D21" s="7"/>
      <c r="E21" s="7"/>
      <c r="F21" s="71"/>
      <c r="G21" s="7"/>
      <c r="H21" s="203"/>
      <c r="I21" s="7"/>
      <c r="J21" s="213"/>
      <c r="K21" s="229"/>
      <c r="L21" s="7"/>
      <c r="M21" s="235"/>
      <c r="N21" s="7"/>
      <c r="O21" s="7"/>
      <c r="P21" s="7"/>
      <c r="Q21" s="7"/>
      <c r="R21" s="7"/>
      <c r="S21" s="7"/>
      <c r="T21" s="7"/>
      <c r="U21" s="7"/>
      <c r="V21" s="7"/>
      <c r="W21" s="7"/>
      <c r="X21" s="7"/>
      <c r="Y21" s="7"/>
      <c r="Z21" s="7"/>
      <c r="AA21" s="7"/>
      <c r="AB21" s="7"/>
      <c r="AC21" s="7"/>
      <c r="AD21" s="7"/>
      <c r="AE21" s="7"/>
      <c r="AF21" s="7"/>
      <c r="AG21" s="192" t="s">
        <v>229</v>
      </c>
      <c r="AH21" s="7"/>
      <c r="AI21" s="7"/>
    </row>
    <row r="22" spans="1:35" x14ac:dyDescent="0.3">
      <c r="H22" s="203"/>
      <c r="M22" s="11"/>
    </row>
    <row r="23" spans="1:35" x14ac:dyDescent="0.3">
      <c r="H23" s="203"/>
      <c r="M23" s="11"/>
    </row>
    <row r="24" spans="1:35" x14ac:dyDescent="0.3">
      <c r="H24" s="203"/>
      <c r="M24" s="11"/>
      <c r="AD24" s="1" t="s">
        <v>227</v>
      </c>
    </row>
    <row r="25" spans="1:35" x14ac:dyDescent="0.3">
      <c r="H25" s="210"/>
      <c r="M25" s="11"/>
    </row>
    <row r="26" spans="1:35" x14ac:dyDescent="0.3">
      <c r="AD26" s="1" t="s">
        <v>32</v>
      </c>
    </row>
    <row r="28" spans="1:35" ht="36" customHeight="1" x14ac:dyDescent="0.3">
      <c r="H28" s="542" t="s">
        <v>242</v>
      </c>
      <c r="I28" s="542"/>
      <c r="J28" s="216"/>
      <c r="K28" s="543" t="s">
        <v>263</v>
      </c>
      <c r="L28" s="543"/>
      <c r="M28" s="218" t="s">
        <v>267</v>
      </c>
      <c r="O28" s="242" t="s">
        <v>140</v>
      </c>
      <c r="AD28" s="1" t="s">
        <v>33</v>
      </c>
    </row>
    <row r="29" spans="1:35" x14ac:dyDescent="0.3">
      <c r="H29" s="204" t="s">
        <v>94</v>
      </c>
      <c r="I29" s="205">
        <v>0.2</v>
      </c>
      <c r="J29" s="236"/>
      <c r="K29" s="230" t="s">
        <v>174</v>
      </c>
      <c r="L29" s="205">
        <v>0.2</v>
      </c>
      <c r="M29" s="219" t="s">
        <v>103</v>
      </c>
      <c r="O29" s="240" t="s">
        <v>185</v>
      </c>
      <c r="AD29" s="1" t="s">
        <v>225</v>
      </c>
    </row>
    <row r="30" spans="1:35" ht="33" x14ac:dyDescent="0.3">
      <c r="H30" s="228" t="s">
        <v>95</v>
      </c>
      <c r="I30" s="205">
        <v>0.4</v>
      </c>
      <c r="J30" s="236"/>
      <c r="K30" s="231" t="s">
        <v>104</v>
      </c>
      <c r="L30" s="205">
        <v>0.4</v>
      </c>
      <c r="M30" s="220" t="s">
        <v>102</v>
      </c>
      <c r="O30" s="241" t="s">
        <v>186</v>
      </c>
      <c r="AD30" s="1" t="s">
        <v>226</v>
      </c>
    </row>
    <row r="31" spans="1:35" ht="33" x14ac:dyDescent="0.3">
      <c r="H31" s="206" t="s">
        <v>202</v>
      </c>
      <c r="I31" s="205">
        <v>0.6</v>
      </c>
      <c r="J31" s="236"/>
      <c r="K31" s="232" t="s">
        <v>102</v>
      </c>
      <c r="L31" s="205">
        <v>0.6</v>
      </c>
      <c r="M31" s="237" t="s">
        <v>101</v>
      </c>
      <c r="O31" s="241" t="s">
        <v>187</v>
      </c>
      <c r="AD31" s="1" t="s">
        <v>34</v>
      </c>
    </row>
    <row r="32" spans="1:35" ht="33" x14ac:dyDescent="0.3">
      <c r="H32" s="207" t="s">
        <v>7</v>
      </c>
      <c r="I32" s="205">
        <v>0.8</v>
      </c>
      <c r="J32" s="236"/>
      <c r="K32" s="233" t="s">
        <v>8</v>
      </c>
      <c r="L32" s="205">
        <v>0.8</v>
      </c>
      <c r="M32" s="222" t="s">
        <v>100</v>
      </c>
      <c r="O32" s="241" t="s">
        <v>188</v>
      </c>
    </row>
    <row r="33" spans="8:15" ht="33" x14ac:dyDescent="0.3">
      <c r="H33" s="208" t="s">
        <v>96</v>
      </c>
      <c r="I33" s="205">
        <v>1</v>
      </c>
      <c r="J33" s="236"/>
      <c r="K33" s="234" t="s">
        <v>105</v>
      </c>
      <c r="L33" s="205">
        <v>1</v>
      </c>
      <c r="M33" s="217"/>
      <c r="O33" s="241" t="s">
        <v>189</v>
      </c>
    </row>
    <row r="34" spans="8:15" ht="18" x14ac:dyDescent="0.3">
      <c r="O34" s="243" t="s">
        <v>97</v>
      </c>
    </row>
    <row r="35" spans="8:15" ht="33" x14ac:dyDescent="0.3">
      <c r="O35" s="240" t="s">
        <v>190</v>
      </c>
    </row>
    <row r="36" spans="8:15" ht="49.5" x14ac:dyDescent="0.3">
      <c r="O36" s="241" t="s">
        <v>191</v>
      </c>
    </row>
    <row r="37" spans="8:15" ht="33" x14ac:dyDescent="0.3">
      <c r="O37" s="241" t="s">
        <v>192</v>
      </c>
    </row>
    <row r="38" spans="8:15" ht="66" x14ac:dyDescent="0.3">
      <c r="O38" s="241" t="s">
        <v>193</v>
      </c>
    </row>
    <row r="39" spans="8:15" ht="49.5" x14ac:dyDescent="0.3">
      <c r="O39" s="241" t="s">
        <v>194</v>
      </c>
    </row>
  </sheetData>
  <mergeCells count="54">
    <mergeCell ref="A4:B4"/>
    <mergeCell ref="A5:B5"/>
    <mergeCell ref="C5:N5"/>
    <mergeCell ref="A6:B6"/>
    <mergeCell ref="C6:N6"/>
    <mergeCell ref="X7:AC7"/>
    <mergeCell ref="AD7:AI7"/>
    <mergeCell ref="A8:A9"/>
    <mergeCell ref="B8:B9"/>
    <mergeCell ref="C8:C9"/>
    <mergeCell ref="D8:D9"/>
    <mergeCell ref="E8:E9"/>
    <mergeCell ref="F8:F9"/>
    <mergeCell ref="G8:G9"/>
    <mergeCell ref="H8:H9"/>
    <mergeCell ref="A7:G7"/>
    <mergeCell ref="H7:M7"/>
    <mergeCell ref="N7:W7"/>
    <mergeCell ref="J8:J9"/>
    <mergeCell ref="AA8:AA9"/>
    <mergeCell ref="I8:I9"/>
    <mergeCell ref="K8:K9"/>
    <mergeCell ref="L8:L9"/>
    <mergeCell ref="M8:M9"/>
    <mergeCell ref="N8:N9"/>
    <mergeCell ref="O8:O9"/>
    <mergeCell ref="P8:Q8"/>
    <mergeCell ref="R8:W8"/>
    <mergeCell ref="X8:X9"/>
    <mergeCell ref="Y8:Y9"/>
    <mergeCell ref="Z8:Z9"/>
    <mergeCell ref="AH8:AH9"/>
    <mergeCell ref="AI8:AI9"/>
    <mergeCell ref="A10:A11"/>
    <mergeCell ref="B10:B11"/>
    <mergeCell ref="C10:C11"/>
    <mergeCell ref="D10:D11"/>
    <mergeCell ref="E10:E11"/>
    <mergeCell ref="F10:F11"/>
    <mergeCell ref="G10:G11"/>
    <mergeCell ref="H10:H11"/>
    <mergeCell ref="AB8:AB9"/>
    <mergeCell ref="AC8:AC9"/>
    <mergeCell ref="AD8:AD9"/>
    <mergeCell ref="AE8:AE9"/>
    <mergeCell ref="AF8:AF9"/>
    <mergeCell ref="AG8:AG9"/>
    <mergeCell ref="I10:I11"/>
    <mergeCell ref="K10:K11"/>
    <mergeCell ref="L10:L11"/>
    <mergeCell ref="M10:M11"/>
    <mergeCell ref="H28:I28"/>
    <mergeCell ref="K28:L28"/>
    <mergeCell ref="J10:J11"/>
  </mergeCells>
  <conditionalFormatting sqref="I10">
    <cfRule type="cellIs" dxfId="1303" priority="41" operator="equal">
      <formula>$H$10</formula>
    </cfRule>
  </conditionalFormatting>
  <dataValidations count="5">
    <dataValidation type="list" allowBlank="1" showInputMessage="1" showErrorMessage="1" sqref="AC10:AC17">
      <formula1>$AD$26:$AD$31</formula1>
    </dataValidation>
    <dataValidation type="list" allowBlank="1" showInputMessage="1" showErrorMessage="1" sqref="AI10:AI13">
      <formula1>#REF!</formula1>
    </dataValidation>
    <dataValidation type="list" allowBlank="1" showInputMessage="1" showErrorMessage="1" sqref="K10 K12:K21">
      <formula1>$K$29:$K$33</formula1>
    </dataValidation>
    <dataValidation type="list" allowBlank="1" showInputMessage="1" showErrorMessage="1" sqref="M10 M12:M21">
      <formula1>$M$29:$M$32</formula1>
    </dataValidation>
    <dataValidation type="list" allowBlank="1" showInputMessage="1" showErrorMessage="1" sqref="J10 J12:J21">
      <formula1>$O$28:$O$39</formula1>
    </dataValidation>
  </dataValidations>
  <pageMargins left="0.7" right="0.7" top="0.75" bottom="0.75" header="0.3" footer="0.3"/>
  <drawing r:id="rId1"/>
  <extLst>
    <ext xmlns:x14="http://schemas.microsoft.com/office/spreadsheetml/2009/9/main" uri="{78C0D931-6437-407d-A8EE-F0AAD7539E65}">
      <x14:conditionalFormattings>
        <x14:conditionalFormatting xmlns:xm="http://schemas.microsoft.com/office/excel/2006/main">
          <x14:cfRule type="containsText" priority="63" operator="containsText" id="{20FB452A-601E-4C2C-B6FD-1E4EE35A7138}">
            <xm:f>NOT(ISERROR(SEARCH($H$29,H10)))</xm:f>
            <xm:f>$H$29</xm:f>
            <x14:dxf>
              <fill>
                <patternFill>
                  <fgColor rgb="FF92D050"/>
                  <bgColor rgb="FF92D050"/>
                </patternFill>
              </fill>
            </x14:dxf>
          </x14:cfRule>
          <x14:cfRule type="containsText" priority="64" operator="containsText" id="{DD89B938-C1ED-4A6B-9438-C27E17F7E0F0}">
            <xm:f>NOT(ISERROR(SEARCH($H$33,H10)))</xm:f>
            <xm:f>$H$33</xm:f>
            <x14:dxf>
              <fill>
                <patternFill>
                  <bgColor rgb="FFFF0000"/>
                </patternFill>
              </fill>
            </x14:dxf>
          </x14:cfRule>
          <x14:cfRule type="containsText" priority="65" operator="containsText" id="{C6EDF2E8-3724-4660-BD49-AD65A8419AEE}">
            <xm:f>NOT(ISERROR(SEARCH($H$32,H10)))</xm:f>
            <xm:f>$H$32</xm:f>
            <x14:dxf>
              <fill>
                <patternFill>
                  <fgColor rgb="FFFFFF00"/>
                  <bgColor rgb="FFFFFF00"/>
                </patternFill>
              </fill>
            </x14:dxf>
          </x14:cfRule>
          <x14:cfRule type="containsText" priority="66" operator="containsText" id="{0F90F5C7-9AFB-4122-946C-4E5B2904FA60}">
            <xm:f>NOT(ISERROR(SEARCH($H$31,H10)))</xm:f>
            <xm:f>$H$31</xm:f>
            <x14:dxf>
              <fill>
                <patternFill>
                  <fgColor rgb="FFFFC000"/>
                  <bgColor rgb="FFFFC000"/>
                </patternFill>
              </fill>
            </x14:dxf>
          </x14:cfRule>
          <x14:cfRule type="containsText" priority="67" operator="containsText" id="{18262652-3333-4566-AB87-67B1686423F0}">
            <xm:f>NOT(ISERROR(SEARCH($H$30,H10)))</xm:f>
            <xm:f>$H$30</xm:f>
            <x14:dxf>
              <fill>
                <patternFill>
                  <bgColor theme="0" tint="-0.14996795556505021"/>
                </patternFill>
              </fill>
            </x14:dxf>
          </x14:cfRule>
          <x14:cfRule type="cellIs" priority="68" operator="equal" id="{FFE37E8B-7ACB-4707-96D8-BB4564FC1698}">
            <xm:f>'Tabla probabiidad'!$B$5</xm:f>
            <x14:dxf>
              <fill>
                <patternFill>
                  <fgColor theme="6"/>
                </patternFill>
              </fill>
            </x14:dxf>
          </x14:cfRule>
          <x14:cfRule type="cellIs" priority="69" operator="equal" id="{8AB90ECF-6D51-437C-8A9F-FE322D8E9879}">
            <xm:f>'Tabla probabiidad'!$B$5</xm:f>
            <x14:dxf>
              <fill>
                <patternFill>
                  <fgColor rgb="FF92D050"/>
                  <bgColor theme="6" tint="0.59996337778862885"/>
                </patternFill>
              </fill>
            </x14:dxf>
          </x14:cfRule>
          <xm:sqref>H10</xm:sqref>
        </x14:conditionalFormatting>
        <x14:conditionalFormatting xmlns:xm="http://schemas.microsoft.com/office/excel/2006/main">
          <x14:cfRule type="containsText" priority="56" operator="containsText" id="{908467BC-603E-4EFB-8BB5-8DF23545A22E}">
            <xm:f>NOT(ISERROR(SEARCH($H$29,H12)))</xm:f>
            <xm:f>$H$29</xm:f>
            <x14:dxf>
              <fill>
                <patternFill>
                  <fgColor rgb="FF92D050"/>
                  <bgColor rgb="FF92D050"/>
                </patternFill>
              </fill>
            </x14:dxf>
          </x14:cfRule>
          <x14:cfRule type="containsText" priority="57" operator="containsText" id="{19B9C004-C29D-40F6-8D41-FD14005DABFA}">
            <xm:f>NOT(ISERROR(SEARCH($H$33,H12)))</xm:f>
            <xm:f>$H$33</xm:f>
            <x14:dxf>
              <fill>
                <patternFill>
                  <bgColor rgb="FFFF0000"/>
                </patternFill>
              </fill>
            </x14:dxf>
          </x14:cfRule>
          <x14:cfRule type="containsText" priority="58" operator="containsText" id="{FC2E09E1-10A9-43EC-884C-0B9AE0A8C788}">
            <xm:f>NOT(ISERROR(SEARCH($H$32,H12)))</xm:f>
            <xm:f>$H$32</xm:f>
            <x14:dxf>
              <fill>
                <patternFill>
                  <fgColor rgb="FFFFFF00"/>
                  <bgColor rgb="FFFFFF00"/>
                </patternFill>
              </fill>
            </x14:dxf>
          </x14:cfRule>
          <x14:cfRule type="containsText" priority="59" operator="containsText" id="{9F354B47-5E0C-405D-933A-61887FA13F64}">
            <xm:f>NOT(ISERROR(SEARCH($H$31,H12)))</xm:f>
            <xm:f>$H$31</xm:f>
            <x14:dxf>
              <fill>
                <patternFill>
                  <fgColor rgb="FFFFC000"/>
                  <bgColor rgb="FFFFC000"/>
                </patternFill>
              </fill>
            </x14:dxf>
          </x14:cfRule>
          <x14:cfRule type="containsText" priority="60" operator="containsText" id="{2F17051E-2FE8-4A2D-AC3B-A509DF68A3F8}">
            <xm:f>NOT(ISERROR(SEARCH($H$30,H12)))</xm:f>
            <xm:f>$H$30</xm:f>
            <x14:dxf>
              <fill>
                <patternFill>
                  <bgColor rgb="FF00B050"/>
                </patternFill>
              </fill>
            </x14:dxf>
          </x14:cfRule>
          <x14:cfRule type="cellIs" priority="61" operator="equal" id="{44E052E7-D504-4E20-9CB6-1EDFFF568728}">
            <xm:f>'Tabla probabiidad'!$B$5</xm:f>
            <x14:dxf>
              <fill>
                <patternFill>
                  <fgColor theme="6"/>
                </patternFill>
              </fill>
            </x14:dxf>
          </x14:cfRule>
          <x14:cfRule type="cellIs" priority="62" operator="equal" id="{4EB0429D-B6C4-4AEE-B906-51C973D72E46}">
            <xm:f>'Tabla probabiidad'!$B$5</xm:f>
            <x14:dxf>
              <fill>
                <patternFill>
                  <fgColor rgb="FF92D050"/>
                  <bgColor theme="6" tint="0.59996337778862885"/>
                </patternFill>
              </fill>
            </x14:dxf>
          </x14:cfRule>
          <xm:sqref>H12</xm:sqref>
        </x14:conditionalFormatting>
        <x14:conditionalFormatting xmlns:xm="http://schemas.microsoft.com/office/excel/2006/main">
          <x14:cfRule type="containsText" priority="49" operator="containsText" id="{C378F5E2-6A3B-44A7-980C-652806A70AC1}">
            <xm:f>NOT(ISERROR(SEARCH($H$29,H13)))</xm:f>
            <xm:f>$H$29</xm:f>
            <x14:dxf>
              <fill>
                <patternFill>
                  <fgColor rgb="FF92D050"/>
                  <bgColor rgb="FF92D050"/>
                </patternFill>
              </fill>
            </x14:dxf>
          </x14:cfRule>
          <x14:cfRule type="containsText" priority="50" operator="containsText" id="{7B9C2DBB-A0D0-4783-82E9-E997D704E8B6}">
            <xm:f>NOT(ISERROR(SEARCH($H$33,H13)))</xm:f>
            <xm:f>$H$33</xm:f>
            <x14:dxf>
              <fill>
                <patternFill>
                  <bgColor rgb="FFFF0000"/>
                </patternFill>
              </fill>
            </x14:dxf>
          </x14:cfRule>
          <x14:cfRule type="containsText" priority="51" operator="containsText" id="{14C2BF87-7BD5-43A9-9A88-2525819CD5A0}">
            <xm:f>NOT(ISERROR(SEARCH($H$32,H13)))</xm:f>
            <xm:f>$H$32</xm:f>
            <x14:dxf>
              <fill>
                <patternFill>
                  <fgColor rgb="FFFFFF00"/>
                  <bgColor rgb="FFFFFF00"/>
                </patternFill>
              </fill>
            </x14:dxf>
          </x14:cfRule>
          <x14:cfRule type="containsText" priority="52" operator="containsText" id="{EC05F4DE-1FD1-4420-9488-5FD5064E0F07}">
            <xm:f>NOT(ISERROR(SEARCH($H$31,H13)))</xm:f>
            <xm:f>$H$31</xm:f>
            <x14:dxf>
              <fill>
                <patternFill>
                  <fgColor rgb="FFFFC000"/>
                  <bgColor rgb="FFFFC000"/>
                </patternFill>
              </fill>
            </x14:dxf>
          </x14:cfRule>
          <x14:cfRule type="containsText" priority="53" operator="containsText" id="{51038586-E41E-464D-93E0-9BAABAA94332}">
            <xm:f>NOT(ISERROR(SEARCH($H$30,H13)))</xm:f>
            <xm:f>$H$30</xm:f>
            <x14:dxf>
              <fill>
                <patternFill>
                  <bgColor theme="0" tint="-0.14996795556505021"/>
                </patternFill>
              </fill>
            </x14:dxf>
          </x14:cfRule>
          <x14:cfRule type="cellIs" priority="54" operator="equal" id="{BF80FDDD-9BD1-4551-9612-5B4B55B76267}">
            <xm:f>'Tabla probabiidad'!$B$5</xm:f>
            <x14:dxf>
              <fill>
                <patternFill>
                  <fgColor theme="6"/>
                </patternFill>
              </fill>
            </x14:dxf>
          </x14:cfRule>
          <x14:cfRule type="cellIs" priority="55" operator="equal" id="{C6F39675-A088-48D0-8321-C516565F4B4D}">
            <xm:f>'Tabla probabiidad'!$B$5</xm:f>
            <x14:dxf>
              <fill>
                <patternFill>
                  <fgColor rgb="FF92D050"/>
                  <bgColor theme="6" tint="0.59996337778862885"/>
                </patternFill>
              </fill>
            </x14:dxf>
          </x14:cfRule>
          <xm:sqref>H13</xm:sqref>
        </x14:conditionalFormatting>
        <x14:conditionalFormatting xmlns:xm="http://schemas.microsoft.com/office/excel/2006/main">
          <x14:cfRule type="containsText" priority="42" operator="containsText" id="{E8DD611D-F308-4597-B44C-1ECB8AB1BF7F}">
            <xm:f>NOT(ISERROR(SEARCH($H$29,H14)))</xm:f>
            <xm:f>$H$29</xm:f>
            <x14:dxf>
              <fill>
                <patternFill>
                  <fgColor rgb="FF92D050"/>
                  <bgColor rgb="FF92D050"/>
                </patternFill>
              </fill>
            </x14:dxf>
          </x14:cfRule>
          <x14:cfRule type="containsText" priority="43" operator="containsText" id="{4E84ADB8-0E4F-4180-8382-F54B5E54D217}">
            <xm:f>NOT(ISERROR(SEARCH($H$33,H14)))</xm:f>
            <xm:f>$H$33</xm:f>
            <x14:dxf>
              <fill>
                <patternFill>
                  <bgColor rgb="FFFF0000"/>
                </patternFill>
              </fill>
            </x14:dxf>
          </x14:cfRule>
          <x14:cfRule type="containsText" priority="44" operator="containsText" id="{A0C2ADD0-2138-4FFF-A8E6-635B57206253}">
            <xm:f>NOT(ISERROR(SEARCH($H$32,H14)))</xm:f>
            <xm:f>$H$32</xm:f>
            <x14:dxf>
              <fill>
                <patternFill>
                  <fgColor rgb="FFFFFF00"/>
                  <bgColor rgb="FFFFFF00"/>
                </patternFill>
              </fill>
            </x14:dxf>
          </x14:cfRule>
          <x14:cfRule type="containsText" priority="45" operator="containsText" id="{5AC35C33-CA40-45BD-B2FA-BA5B68D7B550}">
            <xm:f>NOT(ISERROR(SEARCH($H$31,H14)))</xm:f>
            <xm:f>$H$31</xm:f>
            <x14:dxf>
              <fill>
                <patternFill>
                  <fgColor rgb="FFFFC000"/>
                  <bgColor rgb="FFFFC000"/>
                </patternFill>
              </fill>
            </x14:dxf>
          </x14:cfRule>
          <x14:cfRule type="containsText" priority="46" operator="containsText" id="{A297ABD5-0347-4237-B458-79A2EE3F779D}">
            <xm:f>NOT(ISERROR(SEARCH($H$30,H14)))</xm:f>
            <xm:f>$H$30</xm:f>
            <x14:dxf>
              <fill>
                <patternFill>
                  <bgColor theme="0" tint="-0.14996795556505021"/>
                </patternFill>
              </fill>
            </x14:dxf>
          </x14:cfRule>
          <x14:cfRule type="cellIs" priority="47" operator="equal" id="{F5879FAD-4A54-4E0A-81C1-36C4CBCA0071}">
            <xm:f>'Tabla probabiidad'!$B$5</xm:f>
            <x14:dxf>
              <fill>
                <patternFill>
                  <fgColor theme="6"/>
                </patternFill>
              </fill>
            </x14:dxf>
          </x14:cfRule>
          <x14:cfRule type="cellIs" priority="48" operator="equal" id="{5AD1F01B-5915-4E41-B78E-AE0368A18602}">
            <xm:f>'Tabla probabiidad'!$B$5</xm:f>
            <x14:dxf>
              <fill>
                <patternFill>
                  <fgColor rgb="FF92D050"/>
                  <bgColor theme="6" tint="0.59996337778862885"/>
                </patternFill>
              </fill>
            </x14:dxf>
          </x14:cfRule>
          <xm:sqref>H14:H25</xm:sqref>
        </x14:conditionalFormatting>
        <x14:conditionalFormatting xmlns:xm="http://schemas.microsoft.com/office/excel/2006/main">
          <x14:cfRule type="containsText" priority="31" operator="containsText" id="{D2EC6093-5939-40D9-A82A-988E51155892}">
            <xm:f>NOT(ISERROR(SEARCH($K$33,K10)))</xm:f>
            <xm:f>$K$33</xm:f>
            <x14:dxf>
              <fill>
                <patternFill>
                  <bgColor rgb="FFFF0000"/>
                </patternFill>
              </fill>
            </x14:dxf>
          </x14:cfRule>
          <x14:cfRule type="containsText" priority="32" operator="containsText" id="{E27A8E34-0616-499E-98B2-D81C0B4A53A6}">
            <xm:f>NOT(ISERROR(SEARCH($K$32,K10)))</xm:f>
            <xm:f>$K$32</xm:f>
            <x14:dxf>
              <fill>
                <patternFill>
                  <bgColor rgb="FFFFC000"/>
                </patternFill>
              </fill>
            </x14:dxf>
          </x14:cfRule>
          <x14:cfRule type="containsText" priority="33" operator="containsText" id="{A693CD64-BC3A-40F2-8EA3-16EB550D5407}">
            <xm:f>NOT(ISERROR(SEARCH($K$31,K10)))</xm:f>
            <xm:f>$K$31</xm:f>
            <x14:dxf>
              <fill>
                <patternFill>
                  <bgColor rgb="FFFFFF00"/>
                </patternFill>
              </fill>
            </x14:dxf>
          </x14:cfRule>
          <x14:cfRule type="containsText" priority="34" operator="containsText" id="{3F829F62-BB45-481E-8A5A-88F983A6C0F1}">
            <xm:f>NOT(ISERROR(SEARCH($K$30,K10)))</xm:f>
            <xm:f>$K$30</xm:f>
            <x14:dxf>
              <fill>
                <patternFill>
                  <bgColor rgb="FF00B050"/>
                </patternFill>
              </fill>
            </x14:dxf>
          </x14:cfRule>
          <x14:cfRule type="containsText" priority="35" operator="containsText" id="{AF2D58FA-E051-4629-BF64-A3630973A4AC}">
            <xm:f>NOT(ISERROR(SEARCH($K$29,K10)))</xm:f>
            <xm:f>$K$29</xm:f>
            <x14:dxf>
              <fill>
                <patternFill>
                  <bgColor rgb="FF92D050"/>
                </patternFill>
              </fill>
            </x14:dxf>
          </x14:cfRule>
          <xm:sqref>K10</xm:sqref>
        </x14:conditionalFormatting>
        <x14:conditionalFormatting xmlns:xm="http://schemas.microsoft.com/office/excel/2006/main">
          <x14:cfRule type="containsText" priority="26" operator="containsText" id="{7D0A8C64-7145-4372-9EAE-301114D70EBF}">
            <xm:f>NOT(ISERROR(SEARCH($K$33,K12)))</xm:f>
            <xm:f>$K$33</xm:f>
            <x14:dxf>
              <fill>
                <patternFill>
                  <bgColor rgb="FFFF0000"/>
                </patternFill>
              </fill>
            </x14:dxf>
          </x14:cfRule>
          <x14:cfRule type="containsText" priority="27" operator="containsText" id="{FE05AB64-7E99-45C7-8D75-E8C0CC38007C}">
            <xm:f>NOT(ISERROR(SEARCH($K$32,K12)))</xm:f>
            <xm:f>$K$32</xm:f>
            <x14:dxf>
              <fill>
                <patternFill>
                  <bgColor rgb="FFFFC000"/>
                </patternFill>
              </fill>
            </x14:dxf>
          </x14:cfRule>
          <x14:cfRule type="containsText" priority="28" operator="containsText" id="{73CBC578-AC5F-44FD-855A-450699654518}">
            <xm:f>NOT(ISERROR(SEARCH($K$31,K12)))</xm:f>
            <xm:f>$K$31</xm:f>
            <x14:dxf>
              <fill>
                <patternFill>
                  <bgColor rgb="FFFFFF00"/>
                </patternFill>
              </fill>
            </x14:dxf>
          </x14:cfRule>
          <x14:cfRule type="containsText" priority="29" operator="containsText" id="{17FC2B03-494F-43FC-A710-0881FDD37081}">
            <xm:f>NOT(ISERROR(SEARCH($K$30,K12)))</xm:f>
            <xm:f>$K$30</xm:f>
            <x14:dxf>
              <fill>
                <patternFill>
                  <bgColor rgb="FF00B050"/>
                </patternFill>
              </fill>
            </x14:dxf>
          </x14:cfRule>
          <x14:cfRule type="containsText" priority="30" operator="containsText" id="{62B9F651-BCBB-4926-A81B-E0F9958144C2}">
            <xm:f>NOT(ISERROR(SEARCH($K$29,K12)))</xm:f>
            <xm:f>$K$29</xm:f>
            <x14:dxf>
              <fill>
                <patternFill>
                  <bgColor rgb="FF92D050"/>
                </patternFill>
              </fill>
            </x14:dxf>
          </x14:cfRule>
          <xm:sqref>K12:K13</xm:sqref>
        </x14:conditionalFormatting>
        <x14:conditionalFormatting xmlns:xm="http://schemas.microsoft.com/office/excel/2006/main">
          <x14:cfRule type="containsText" priority="21" operator="containsText" id="{52BC01AC-CE79-4BB2-85FA-AD0A2B7DE654}">
            <xm:f>NOT(ISERROR(SEARCH($K$33,K14)))</xm:f>
            <xm:f>$K$33</xm:f>
            <x14:dxf>
              <fill>
                <patternFill>
                  <bgColor rgb="FFFF0000"/>
                </patternFill>
              </fill>
            </x14:dxf>
          </x14:cfRule>
          <x14:cfRule type="containsText" priority="22" operator="containsText" id="{F6615BB2-6C34-4EFA-AFC6-5754F3939F49}">
            <xm:f>NOT(ISERROR(SEARCH($K$32,K14)))</xm:f>
            <xm:f>$K$32</xm:f>
            <x14:dxf>
              <fill>
                <patternFill>
                  <bgColor rgb="FFFFC000"/>
                </patternFill>
              </fill>
            </x14:dxf>
          </x14:cfRule>
          <x14:cfRule type="containsText" priority="23" operator="containsText" id="{75009B0F-0957-4405-9C14-DFC4DDC10F4A}">
            <xm:f>NOT(ISERROR(SEARCH($K$31,K14)))</xm:f>
            <xm:f>$K$31</xm:f>
            <x14:dxf>
              <fill>
                <patternFill>
                  <bgColor rgb="FFFFFF00"/>
                </patternFill>
              </fill>
            </x14:dxf>
          </x14:cfRule>
          <x14:cfRule type="containsText" priority="24" operator="containsText" id="{CD65F568-42A7-4DFE-9B92-B1197E2A1C49}">
            <xm:f>NOT(ISERROR(SEARCH($K$30,K14)))</xm:f>
            <xm:f>$K$30</xm:f>
            <x14:dxf>
              <fill>
                <patternFill>
                  <bgColor rgb="FF00B050"/>
                </patternFill>
              </fill>
            </x14:dxf>
          </x14:cfRule>
          <x14:cfRule type="containsText" priority="25" operator="containsText" id="{8955CE7B-742C-48B4-8D33-D3378DBC7C0B}">
            <xm:f>NOT(ISERROR(SEARCH($K$29,K14)))</xm:f>
            <xm:f>$K$29</xm:f>
            <x14:dxf>
              <fill>
                <patternFill>
                  <bgColor rgb="FF92D050"/>
                </patternFill>
              </fill>
            </x14:dxf>
          </x14:cfRule>
          <xm:sqref>K14:K21</xm:sqref>
        </x14:conditionalFormatting>
        <x14:conditionalFormatting xmlns:xm="http://schemas.microsoft.com/office/excel/2006/main">
          <x14:cfRule type="containsText" priority="17" operator="containsText" id="{2FE0AB57-9641-4445-8C6D-9C45CAB3FFEB}">
            <xm:f>NOT(ISERROR(SEARCH($M$32,M10)))</xm:f>
            <xm:f>$M$32</xm:f>
            <x14:dxf>
              <fill>
                <patternFill>
                  <bgColor rgb="FFFF0000"/>
                </patternFill>
              </fill>
            </x14:dxf>
          </x14:cfRule>
          <x14:cfRule type="containsText" priority="18" operator="containsText" id="{01B835FB-023F-48D7-A1F1-A50C0E63A67E}">
            <xm:f>NOT(ISERROR(SEARCH($M$31,M10)))</xm:f>
            <xm:f>$M$31</xm:f>
            <x14:dxf>
              <fill>
                <patternFill>
                  <bgColor rgb="FFC00000"/>
                </patternFill>
              </fill>
            </x14:dxf>
          </x14:cfRule>
          <x14:cfRule type="containsText" priority="19" operator="containsText" id="{61792140-CEF5-4A24-AE48-4086BD7EADB1}">
            <xm:f>NOT(ISERROR(SEARCH($M$30,M10)))</xm:f>
            <xm:f>$M$30</xm:f>
            <x14:dxf>
              <fill>
                <patternFill>
                  <bgColor rgb="FFFFFF00"/>
                </patternFill>
              </fill>
            </x14:dxf>
          </x14:cfRule>
          <x14:cfRule type="containsText" priority="20" operator="containsText" id="{DE45FAC9-8588-4BED-8F94-3B0C4F30FE60}">
            <xm:f>NOT(ISERROR(SEARCH($M$29,M10)))</xm:f>
            <xm:f>$M$29</xm:f>
            <x14:dxf>
              <fill>
                <patternFill>
                  <bgColor rgb="FF92D050"/>
                </patternFill>
              </fill>
            </x14:dxf>
          </x14:cfRule>
          <xm:sqref>M10</xm:sqref>
        </x14:conditionalFormatting>
        <x14:conditionalFormatting xmlns:xm="http://schemas.microsoft.com/office/excel/2006/main">
          <x14:cfRule type="containsText" priority="5" operator="containsText" id="{9C3561A3-73A6-4616-AD14-D48A1B7F24A7}">
            <xm:f>NOT(ISERROR(SEARCH($M$32,M12)))</xm:f>
            <xm:f>$M$32</xm:f>
            <x14:dxf>
              <fill>
                <patternFill>
                  <bgColor rgb="FFFF0000"/>
                </patternFill>
              </fill>
            </x14:dxf>
          </x14:cfRule>
          <x14:cfRule type="containsText" priority="6" operator="containsText" id="{8B6AEABB-6E80-4066-B816-3290935C8250}">
            <xm:f>NOT(ISERROR(SEARCH($M$31,M12)))</xm:f>
            <xm:f>$M$31</xm:f>
            <x14:dxf>
              <fill>
                <patternFill>
                  <bgColor rgb="FFC00000"/>
                </patternFill>
              </fill>
            </x14:dxf>
          </x14:cfRule>
          <x14:cfRule type="containsText" priority="7" operator="containsText" id="{EC3DFAEF-BEC8-404E-AE58-9DA1B9C46626}">
            <xm:f>NOT(ISERROR(SEARCH($M$30,M12)))</xm:f>
            <xm:f>$M$30</xm:f>
            <x14:dxf>
              <fill>
                <patternFill>
                  <bgColor rgb="FFFFFF00"/>
                </patternFill>
              </fill>
            </x14:dxf>
          </x14:cfRule>
          <x14:cfRule type="containsText" priority="8" operator="containsText" id="{E438D143-182F-4E15-A812-D8FCA7CA3E6A}">
            <xm:f>NOT(ISERROR(SEARCH($M$29,M12)))</xm:f>
            <xm:f>$M$29</xm:f>
            <x14:dxf>
              <fill>
                <patternFill>
                  <bgColor rgb="FF92D050"/>
                </patternFill>
              </fill>
            </x14:dxf>
          </x14:cfRule>
          <xm:sqref>M12:M21</xm:sqref>
        </x14:conditionalFormatting>
      </x14:conditionalFormattings>
    </ext>
    <ext xmlns:x14="http://schemas.microsoft.com/office/spreadsheetml/2009/9/main" uri="{CCE6A557-97BC-4b89-ADB6-D9C93CAAB3DF}">
      <x14:dataValidations xmlns:xm="http://schemas.microsoft.com/office/excel/2006/main" count="7">
        <x14:dataValidation type="list" allowBlank="1" showInputMessage="1" showErrorMessage="1">
          <x14:formula1>
            <xm:f>'Tabla probabiidad'!$B$5:$B$9</xm:f>
          </x14:formula1>
          <xm:sqref>H10 H12:H25</xm:sqref>
        </x14:dataValidation>
        <x14:dataValidation type="list" allowBlank="1" showInputMessage="1" showErrorMessage="1">
          <x14:formula1>
            <xm:f>'Atributos controles'!$D$4:$D$6</xm:f>
          </x14:formula1>
          <xm:sqref>R10:R14</xm:sqref>
        </x14:dataValidation>
        <x14:dataValidation type="list" allowBlank="1" showInputMessage="1" showErrorMessage="1">
          <x14:formula1>
            <xm:f>'Atributos controles'!$D$7:$D$8</xm:f>
          </x14:formula1>
          <xm:sqref>S10:S14</xm:sqref>
        </x14:dataValidation>
        <x14:dataValidation type="list" allowBlank="1" showInputMessage="1" showErrorMessage="1">
          <x14:formula1>
            <xm:f>'Atributos controles'!$D$9:$D$10</xm:f>
          </x14:formula1>
          <xm:sqref>U10:U14</xm:sqref>
        </x14:dataValidation>
        <x14:dataValidation type="list" allowBlank="1" showInputMessage="1" showErrorMessage="1">
          <x14:formula1>
            <xm:f>'Atributos controles'!$D$11:$D$12</xm:f>
          </x14:formula1>
          <xm:sqref>V10:V14</xm:sqref>
        </x14:dataValidation>
        <x14:dataValidation type="list" allowBlank="1" showInputMessage="1" showErrorMessage="1">
          <x14:formula1>
            <xm:f>'Atributos controles'!$D$13:$D$15</xm:f>
          </x14:formula1>
          <xm:sqref>W10:W14</xm:sqref>
        </x14:dataValidation>
        <x14:dataValidation type="list" allowBlank="1" showInputMessage="1" showErrorMessage="1">
          <x14:formula1>
            <xm:f>'Clasificacion riesgo'!$B$3:$B$9</xm:f>
          </x14:formula1>
          <xm:sqref>F10 F12:F21</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sheetPr>
  <dimension ref="A1:DA74"/>
  <sheetViews>
    <sheetView tabSelected="1" topLeftCell="A4" zoomScale="120" zoomScaleNormal="120" workbookViewId="0">
      <pane xSplit="3" ySplit="6" topLeftCell="D10" activePane="bottomRight" state="frozen"/>
      <selection activeCell="A4" sqref="A4"/>
      <selection pane="topRight" activeCell="D4" sqref="D4"/>
      <selection pane="bottomLeft" activeCell="A10" sqref="A10"/>
      <selection pane="bottomRight" activeCell="AR26" sqref="AR26"/>
    </sheetView>
  </sheetViews>
  <sheetFormatPr baseColWidth="10" defaultRowHeight="16.5" x14ac:dyDescent="0.3"/>
  <cols>
    <col min="1" max="1" width="5" style="2" bestFit="1" customWidth="1"/>
    <col min="2" max="2" width="7.85546875" style="2" customWidth="1"/>
    <col min="3" max="3" width="13.7109375" style="2" customWidth="1"/>
    <col min="4" max="4" width="19.28515625" style="2" customWidth="1"/>
    <col min="5" max="5" width="40.42578125" style="2" customWidth="1"/>
    <col min="6" max="6" width="43" style="1" customWidth="1"/>
    <col min="7" max="7" width="16.85546875" style="5" customWidth="1"/>
    <col min="8" max="8" width="20.5703125" style="1" customWidth="1"/>
    <col min="9" max="9" width="12.7109375" style="1" customWidth="1"/>
    <col min="10" max="10" width="6.140625" style="1" customWidth="1"/>
    <col min="11" max="11" width="13.5703125" style="1" customWidth="1"/>
    <col min="12" max="12" width="7" style="1" customWidth="1"/>
    <col min="13" max="13" width="12.5703125" style="1" customWidth="1"/>
    <col min="14" max="14" width="3.7109375" style="1" customWidth="1"/>
    <col min="15" max="15" width="38.140625" style="1" customWidth="1"/>
    <col min="16" max="16" width="7.140625" style="1" customWidth="1"/>
    <col min="17" max="17" width="7.28515625" style="1" customWidth="1"/>
    <col min="18" max="18" width="6.85546875" style="1" customWidth="1"/>
    <col min="19" max="19" width="5" style="1" customWidth="1"/>
    <col min="20" max="20" width="7.28515625" style="1" customWidth="1"/>
    <col min="21" max="21" width="7.140625" style="1" customWidth="1"/>
    <col min="22" max="22" width="6.7109375" style="1" customWidth="1"/>
    <col min="23" max="23" width="6.28515625" style="1" customWidth="1"/>
    <col min="24" max="24" width="10.140625" style="1" customWidth="1"/>
    <col min="25" max="25" width="7" style="1" customWidth="1"/>
    <col min="26" max="26" width="13.42578125" style="1" customWidth="1"/>
    <col min="27" max="27" width="7.140625" style="1" customWidth="1"/>
    <col min="28" max="28" width="9" style="1" customWidth="1"/>
    <col min="29" max="29" width="7.28515625" style="1" customWidth="1"/>
    <col min="30" max="30" width="47" style="1" customWidth="1"/>
    <col min="31" max="31" width="30.5703125" style="1" hidden="1" customWidth="1"/>
    <col min="32" max="32" width="19.28515625" style="1" hidden="1" customWidth="1"/>
    <col min="33" max="33" width="18.5703125" style="1" hidden="1" customWidth="1"/>
    <col min="34" max="34" width="65.28515625" style="1" hidden="1" customWidth="1"/>
    <col min="35" max="35" width="55" style="1" hidden="1" customWidth="1"/>
    <col min="36" max="36" width="13" style="1" hidden="1" customWidth="1"/>
    <col min="37" max="37" width="62.7109375" style="77" hidden="1" customWidth="1"/>
    <col min="38" max="38" width="46.85546875" style="77" hidden="1" customWidth="1"/>
    <col min="39" max="39" width="44.7109375" style="77" hidden="1" customWidth="1"/>
    <col min="40" max="40" width="39" style="77" hidden="1" customWidth="1"/>
    <col min="41" max="41" width="68" style="77" hidden="1" customWidth="1"/>
    <col min="42" max="42" width="51" style="77" hidden="1" customWidth="1"/>
    <col min="43" max="43" width="13.42578125" style="77" hidden="1" customWidth="1"/>
    <col min="44" max="44" width="88.85546875" style="715" customWidth="1"/>
    <col min="45" max="46" width="11.42578125" style="77"/>
    <col min="47" max="16384" width="11.42578125" style="1"/>
  </cols>
  <sheetData>
    <row r="1" spans="1:105" ht="44.25" customHeight="1" x14ac:dyDescent="0.3"/>
    <row r="2" spans="1:105" ht="51" customHeight="1" x14ac:dyDescent="0.3">
      <c r="C2" s="10"/>
    </row>
    <row r="3" spans="1:105" ht="39" customHeight="1" x14ac:dyDescent="0.3">
      <c r="C3" s="75" t="s">
        <v>615</v>
      </c>
    </row>
    <row r="4" spans="1:105" x14ac:dyDescent="0.3">
      <c r="A4" s="498" t="s">
        <v>45</v>
      </c>
      <c r="B4" s="559"/>
      <c r="C4" s="499"/>
      <c r="D4" s="121" t="s">
        <v>606</v>
      </c>
      <c r="E4" s="12"/>
      <c r="F4" s="12"/>
      <c r="G4" s="13"/>
      <c r="H4" s="14"/>
      <c r="I4" s="13"/>
      <c r="J4" s="13"/>
      <c r="K4" s="13"/>
      <c r="L4" s="13"/>
      <c r="M4" s="13"/>
      <c r="N4" s="15"/>
      <c r="O4" s="11"/>
      <c r="P4" s="11"/>
      <c r="Q4" s="11"/>
      <c r="R4" s="11"/>
      <c r="S4" s="11"/>
      <c r="T4" s="11"/>
      <c r="U4" s="11"/>
      <c r="V4" s="11"/>
      <c r="W4" s="11"/>
      <c r="X4" s="11"/>
      <c r="Y4" s="11"/>
      <c r="Z4" s="11"/>
      <c r="AA4" s="11"/>
      <c r="AB4" s="11"/>
      <c r="AC4" s="11"/>
      <c r="AD4" s="11"/>
      <c r="AE4" s="11"/>
      <c r="AF4" s="11"/>
      <c r="AG4" s="11"/>
      <c r="AH4" s="11"/>
      <c r="AI4" s="11"/>
      <c r="AJ4" s="11"/>
    </row>
    <row r="5" spans="1:105" ht="30.75" customHeight="1" x14ac:dyDescent="0.3">
      <c r="A5" s="498" t="s">
        <v>47</v>
      </c>
      <c r="B5" s="559"/>
      <c r="C5" s="499"/>
      <c r="D5" s="560" t="s">
        <v>608</v>
      </c>
      <c r="E5" s="561"/>
      <c r="F5" s="561"/>
      <c r="G5" s="561"/>
      <c r="H5" s="561"/>
      <c r="I5" s="561"/>
      <c r="J5" s="561"/>
      <c r="K5" s="561"/>
      <c r="L5" s="561"/>
      <c r="M5" s="561"/>
      <c r="N5" s="562"/>
      <c r="O5" s="11"/>
      <c r="P5" s="11"/>
      <c r="Q5" s="11"/>
      <c r="R5" s="11"/>
      <c r="S5" s="11"/>
      <c r="T5" s="11"/>
      <c r="U5" s="11"/>
      <c r="V5" s="11"/>
      <c r="W5" s="11"/>
      <c r="X5" s="11"/>
      <c r="Y5" s="11"/>
      <c r="Z5" s="11"/>
      <c r="AA5" s="11"/>
      <c r="AB5" s="11"/>
      <c r="AC5" s="11"/>
      <c r="AD5" s="11"/>
      <c r="AE5" s="11"/>
      <c r="AF5" s="11"/>
      <c r="AG5" s="11"/>
      <c r="AH5" s="11"/>
      <c r="AI5" s="11"/>
      <c r="AJ5" s="11"/>
    </row>
    <row r="6" spans="1:105" ht="32.25" customHeight="1" x14ac:dyDescent="0.3">
      <c r="A6" s="498" t="s">
        <v>46</v>
      </c>
      <c r="B6" s="559"/>
      <c r="C6" s="499"/>
      <c r="D6" s="560" t="s">
        <v>607</v>
      </c>
      <c r="E6" s="561"/>
      <c r="F6" s="561"/>
      <c r="G6" s="561"/>
      <c r="H6" s="561"/>
      <c r="I6" s="561"/>
      <c r="J6" s="561"/>
      <c r="K6" s="561"/>
      <c r="L6" s="561"/>
      <c r="M6" s="561"/>
      <c r="N6" s="562"/>
      <c r="O6" s="11"/>
      <c r="P6" s="11"/>
      <c r="Q6" s="11"/>
      <c r="R6" s="11"/>
      <c r="S6" s="11"/>
      <c r="T6" s="11"/>
      <c r="U6" s="11"/>
      <c r="V6" s="11"/>
      <c r="W6" s="11"/>
      <c r="X6" s="11"/>
      <c r="Y6" s="11"/>
      <c r="Z6" s="11"/>
      <c r="AA6" s="11"/>
      <c r="AB6" s="11"/>
      <c r="AC6" s="11"/>
      <c r="AD6" s="11"/>
      <c r="AE6" s="11"/>
      <c r="AF6" s="11"/>
      <c r="AG6" s="11"/>
      <c r="AH6" s="11"/>
      <c r="AI6" s="11"/>
      <c r="AJ6" s="11"/>
    </row>
    <row r="7" spans="1:105" ht="32.25" customHeight="1" x14ac:dyDescent="0.3">
      <c r="A7" s="544" t="s">
        <v>236</v>
      </c>
      <c r="B7" s="545"/>
      <c r="C7" s="545"/>
      <c r="D7" s="545"/>
      <c r="E7" s="545"/>
      <c r="F7" s="545"/>
      <c r="G7" s="545"/>
      <c r="H7" s="545"/>
      <c r="I7" s="544" t="s">
        <v>237</v>
      </c>
      <c r="J7" s="545"/>
      <c r="K7" s="545"/>
      <c r="L7" s="545"/>
      <c r="M7" s="545"/>
      <c r="N7" s="496" t="s">
        <v>238</v>
      </c>
      <c r="O7" s="546"/>
      <c r="P7" s="546"/>
      <c r="Q7" s="546"/>
      <c r="R7" s="546"/>
      <c r="S7" s="546"/>
      <c r="T7" s="546"/>
      <c r="U7" s="546"/>
      <c r="V7" s="546"/>
      <c r="W7" s="497"/>
      <c r="X7" s="496" t="s">
        <v>239</v>
      </c>
      <c r="Y7" s="546"/>
      <c r="Z7" s="546"/>
      <c r="AA7" s="546"/>
      <c r="AB7" s="546"/>
      <c r="AC7" s="546"/>
      <c r="AD7" s="546" t="s">
        <v>36</v>
      </c>
      <c r="AE7" s="546"/>
      <c r="AF7" s="546"/>
      <c r="AG7" s="546"/>
      <c r="AH7" s="546"/>
      <c r="AI7" s="546"/>
      <c r="AJ7" s="546"/>
    </row>
    <row r="8" spans="1:105" ht="16.5" customHeight="1" x14ac:dyDescent="0.3">
      <c r="A8" s="563" t="s">
        <v>0</v>
      </c>
      <c r="B8" s="563" t="s">
        <v>283</v>
      </c>
      <c r="C8" s="565" t="s">
        <v>2</v>
      </c>
      <c r="D8" s="549" t="s">
        <v>3</v>
      </c>
      <c r="E8" s="549" t="s">
        <v>44</v>
      </c>
      <c r="F8" s="566" t="s">
        <v>1</v>
      </c>
      <c r="G8" s="567" t="s">
        <v>132</v>
      </c>
      <c r="H8" s="549" t="s">
        <v>149</v>
      </c>
      <c r="I8" s="568" t="s">
        <v>35</v>
      </c>
      <c r="J8" s="547" t="s">
        <v>5</v>
      </c>
      <c r="K8" s="548" t="s">
        <v>48</v>
      </c>
      <c r="L8" s="547" t="s">
        <v>5</v>
      </c>
      <c r="M8" s="549" t="s">
        <v>50</v>
      </c>
      <c r="N8" s="551" t="s">
        <v>12</v>
      </c>
      <c r="O8" s="550" t="s">
        <v>147</v>
      </c>
      <c r="P8" s="550" t="s">
        <v>13</v>
      </c>
      <c r="Q8" s="550"/>
      <c r="R8" s="500" t="s">
        <v>9</v>
      </c>
      <c r="S8" s="553"/>
      <c r="T8" s="553"/>
      <c r="U8" s="553"/>
      <c r="V8" s="553"/>
      <c r="W8" s="501"/>
      <c r="X8" s="569" t="s">
        <v>241</v>
      </c>
      <c r="Y8" s="571" t="s">
        <v>5</v>
      </c>
      <c r="Z8" s="569" t="s">
        <v>240</v>
      </c>
      <c r="AA8" s="571" t="s">
        <v>5</v>
      </c>
      <c r="AB8" s="573" t="s">
        <v>201</v>
      </c>
      <c r="AC8" s="551" t="s">
        <v>31</v>
      </c>
      <c r="AD8" s="550" t="s">
        <v>36</v>
      </c>
      <c r="AE8" s="550" t="s">
        <v>37</v>
      </c>
      <c r="AF8" s="550" t="s">
        <v>38</v>
      </c>
      <c r="AG8" s="550" t="s">
        <v>40</v>
      </c>
      <c r="AH8" s="550" t="s">
        <v>742</v>
      </c>
      <c r="AI8" s="550" t="s">
        <v>744</v>
      </c>
      <c r="AJ8" s="550" t="s">
        <v>41</v>
      </c>
      <c r="AK8" s="550" t="s">
        <v>743</v>
      </c>
      <c r="AL8" s="550" t="s">
        <v>745</v>
      </c>
      <c r="AM8" s="550" t="s">
        <v>846</v>
      </c>
      <c r="AN8" s="550" t="s">
        <v>847</v>
      </c>
      <c r="AO8" s="550" t="s">
        <v>934</v>
      </c>
      <c r="AP8" s="550" t="s">
        <v>935</v>
      </c>
      <c r="AQ8" s="567" t="s">
        <v>41</v>
      </c>
      <c r="AR8" s="716" t="s">
        <v>997</v>
      </c>
    </row>
    <row r="9" spans="1:105" s="483" customFormat="1" ht="90.75" customHeight="1" x14ac:dyDescent="0.3">
      <c r="A9" s="564"/>
      <c r="B9" s="564"/>
      <c r="C9" s="565"/>
      <c r="D9" s="550"/>
      <c r="E9" s="550"/>
      <c r="F9" s="565"/>
      <c r="G9" s="549"/>
      <c r="H9" s="550"/>
      <c r="I9" s="549"/>
      <c r="J9" s="496"/>
      <c r="K9" s="496"/>
      <c r="L9" s="496"/>
      <c r="M9" s="550"/>
      <c r="N9" s="552"/>
      <c r="O9" s="550"/>
      <c r="P9" s="492" t="s">
        <v>4</v>
      </c>
      <c r="Q9" s="492" t="s">
        <v>2</v>
      </c>
      <c r="R9" s="9" t="s">
        <v>14</v>
      </c>
      <c r="S9" s="9" t="s">
        <v>18</v>
      </c>
      <c r="T9" s="9" t="s">
        <v>30</v>
      </c>
      <c r="U9" s="9" t="s">
        <v>19</v>
      </c>
      <c r="V9" s="9" t="s">
        <v>22</v>
      </c>
      <c r="W9" s="9" t="s">
        <v>25</v>
      </c>
      <c r="X9" s="570"/>
      <c r="Y9" s="572"/>
      <c r="Z9" s="570"/>
      <c r="AA9" s="572"/>
      <c r="AB9" s="573"/>
      <c r="AC9" s="552"/>
      <c r="AD9" s="550"/>
      <c r="AE9" s="550"/>
      <c r="AF9" s="550"/>
      <c r="AG9" s="550"/>
      <c r="AH9" s="550"/>
      <c r="AI9" s="550"/>
      <c r="AJ9" s="550"/>
      <c r="AK9" s="550"/>
      <c r="AL9" s="550"/>
      <c r="AM9" s="550"/>
      <c r="AN9" s="550"/>
      <c r="AO9" s="550"/>
      <c r="AP9" s="550"/>
      <c r="AQ9" s="549"/>
      <c r="AR9" s="717"/>
      <c r="AT9" s="712"/>
      <c r="AU9" s="5"/>
      <c r="AV9" s="5"/>
      <c r="AW9" s="5"/>
      <c r="AX9" s="5"/>
      <c r="AY9" s="5"/>
      <c r="AZ9" s="5"/>
      <c r="BA9" s="5"/>
      <c r="BB9" s="5"/>
      <c r="BC9" s="5"/>
      <c r="BD9" s="5"/>
      <c r="BE9" s="5"/>
      <c r="BF9" s="5"/>
      <c r="BG9" s="5"/>
      <c r="BH9" s="5"/>
      <c r="BI9" s="5"/>
      <c r="BJ9" s="5"/>
      <c r="BK9" s="5"/>
      <c r="BL9" s="5"/>
      <c r="BM9" s="5"/>
      <c r="BN9" s="5"/>
      <c r="BO9" s="5"/>
      <c r="BP9" s="5"/>
      <c r="BQ9" s="5"/>
      <c r="BR9" s="5"/>
      <c r="BS9" s="5"/>
      <c r="BT9" s="5"/>
      <c r="BU9" s="5"/>
      <c r="BV9" s="5"/>
      <c r="BW9" s="5"/>
      <c r="BX9" s="5"/>
      <c r="BY9" s="5"/>
      <c r="BZ9" s="5"/>
      <c r="CA9" s="5"/>
      <c r="CB9" s="5"/>
      <c r="CC9" s="5"/>
      <c r="CD9" s="5"/>
      <c r="CE9" s="5"/>
      <c r="CF9" s="5"/>
      <c r="CG9" s="5"/>
      <c r="CH9" s="5"/>
      <c r="CI9" s="5"/>
      <c r="CJ9" s="5"/>
      <c r="CK9" s="5"/>
      <c r="CL9" s="5"/>
      <c r="CM9" s="5"/>
      <c r="CN9" s="5"/>
      <c r="CO9" s="5"/>
      <c r="CP9" s="5"/>
      <c r="CQ9" s="5"/>
      <c r="CR9" s="5"/>
      <c r="CS9" s="5"/>
      <c r="CT9" s="5"/>
      <c r="CU9" s="5"/>
      <c r="CV9" s="5"/>
      <c r="CW9" s="5"/>
      <c r="CX9" s="5"/>
      <c r="CY9" s="5"/>
      <c r="CZ9" s="5"/>
      <c r="DA9" s="5"/>
    </row>
    <row r="10" spans="1:105" s="3" customFormat="1" ht="153" customHeight="1" x14ac:dyDescent="0.3">
      <c r="A10" s="430">
        <v>1</v>
      </c>
      <c r="B10" s="430" t="s">
        <v>284</v>
      </c>
      <c r="C10" s="436" t="s">
        <v>152</v>
      </c>
      <c r="D10" s="436" t="s">
        <v>577</v>
      </c>
      <c r="E10" s="436" t="s">
        <v>578</v>
      </c>
      <c r="F10" s="436" t="s">
        <v>467</v>
      </c>
      <c r="G10" s="429" t="s">
        <v>81</v>
      </c>
      <c r="H10" s="438">
        <v>1</v>
      </c>
      <c r="I10" s="203" t="s">
        <v>94</v>
      </c>
      <c r="J10" s="174">
        <f>IF(I10="MUY BAJA",20%,IF(I10="BAJA",40%,IF(I10="MEDIA",60%,IF(I10="ALTA",80%,IF(I10="MUY ALTA",100%,IF(I10="",""))))))</f>
        <v>0.2</v>
      </c>
      <c r="K10" s="260" t="s">
        <v>105</v>
      </c>
      <c r="L10" s="174">
        <f>IF(K10="LEVE",20%,IF(K10="MENOR",40%,IF(K10="MODERADO",60%,IF(K10="MAYOR",80%,IF(K10="CATASTRÓFICO",100%,IF(I10="",""))))))</f>
        <v>1</v>
      </c>
      <c r="M10" s="432" t="s">
        <v>100</v>
      </c>
      <c r="N10" s="6">
        <v>1</v>
      </c>
      <c r="O10" s="16" t="s">
        <v>468</v>
      </c>
      <c r="P10" s="173" t="s">
        <v>29</v>
      </c>
      <c r="Q10" s="173" t="s">
        <v>29</v>
      </c>
      <c r="R10" s="19" t="s">
        <v>15</v>
      </c>
      <c r="S10" s="19" t="s">
        <v>10</v>
      </c>
      <c r="T10" s="174">
        <v>0.4</v>
      </c>
      <c r="U10" s="19" t="s">
        <v>20</v>
      </c>
      <c r="V10" s="19" t="s">
        <v>23</v>
      </c>
      <c r="W10" s="19" t="s">
        <v>27</v>
      </c>
      <c r="X10" s="203" t="s">
        <v>94</v>
      </c>
      <c r="Y10" s="200">
        <f>'Calculos Controles'!C6</f>
        <v>0.12</v>
      </c>
      <c r="Z10" s="260" t="s">
        <v>105</v>
      </c>
      <c r="AA10" s="176">
        <v>1</v>
      </c>
      <c r="AB10" s="252" t="s">
        <v>100</v>
      </c>
      <c r="AC10" s="191" t="s">
        <v>32</v>
      </c>
      <c r="AD10" s="126" t="s">
        <v>279</v>
      </c>
      <c r="AE10" s="126" t="s">
        <v>278</v>
      </c>
      <c r="AF10" s="71" t="s">
        <v>583</v>
      </c>
      <c r="AG10" s="250" t="s">
        <v>229</v>
      </c>
      <c r="AH10" s="460" t="s">
        <v>748</v>
      </c>
      <c r="AI10" s="460" t="s">
        <v>748</v>
      </c>
      <c r="AJ10" s="460"/>
      <c r="AK10" s="304" t="s">
        <v>777</v>
      </c>
      <c r="AL10" s="177" t="s">
        <v>778</v>
      </c>
      <c r="AM10" s="476" t="s">
        <v>748</v>
      </c>
      <c r="AN10" s="476" t="s">
        <v>748</v>
      </c>
      <c r="AO10" s="83" t="s">
        <v>969</v>
      </c>
      <c r="AP10" s="487" t="s">
        <v>970</v>
      </c>
      <c r="AQ10" s="7"/>
      <c r="AR10" s="480" t="s">
        <v>998</v>
      </c>
      <c r="AS10" s="77"/>
      <c r="AT10" s="77"/>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row>
    <row r="11" spans="1:105" ht="117.75" customHeight="1" x14ac:dyDescent="0.3">
      <c r="A11" s="6">
        <v>2</v>
      </c>
      <c r="B11" s="430" t="s">
        <v>284</v>
      </c>
      <c r="C11" s="16" t="s">
        <v>152</v>
      </c>
      <c r="D11" s="16" t="s">
        <v>281</v>
      </c>
      <c r="E11" s="16" t="s">
        <v>280</v>
      </c>
      <c r="F11" s="16" t="s">
        <v>469</v>
      </c>
      <c r="G11" s="481" t="s">
        <v>81</v>
      </c>
      <c r="H11" s="7">
        <v>12</v>
      </c>
      <c r="I11" s="203" t="s">
        <v>95</v>
      </c>
      <c r="J11" s="174">
        <f>IF(I11="MUY BAJA",20%,IF(I11="BAJA",40%,IF(I11="MEDIA",60%,IF(I11="ALTA",80%,IF(I11="MUY ALTA",100%,IF(I11="",""))))))</f>
        <v>0.4</v>
      </c>
      <c r="K11" s="260" t="s">
        <v>102</v>
      </c>
      <c r="L11" s="174">
        <f t="shared" ref="L11:L37" si="0">IF(K11="LEVE",20%,IF(K11="MENOR",40%,IF(K11="MODERADO",60%,IF(K11="MAYOR",80%,IF(K11="CATASTRÓFICO",100%,IF(I11="",""))))))</f>
        <v>0.6</v>
      </c>
      <c r="M11" s="432" t="s">
        <v>102</v>
      </c>
      <c r="N11" s="6">
        <v>2</v>
      </c>
      <c r="O11" s="126" t="s">
        <v>282</v>
      </c>
      <c r="P11" s="6" t="s">
        <v>29</v>
      </c>
      <c r="Q11" s="6" t="s">
        <v>29</v>
      </c>
      <c r="R11" s="19" t="s">
        <v>16</v>
      </c>
      <c r="S11" s="19" t="s">
        <v>10</v>
      </c>
      <c r="T11" s="174">
        <v>0.3</v>
      </c>
      <c r="U11" s="19" t="s">
        <v>20</v>
      </c>
      <c r="V11" s="19" t="s">
        <v>23</v>
      </c>
      <c r="W11" s="19" t="s">
        <v>27</v>
      </c>
      <c r="X11" s="203" t="s">
        <v>94</v>
      </c>
      <c r="Y11" s="174">
        <f>'Calculos Controles'!C15</f>
        <v>0.14000000000000001</v>
      </c>
      <c r="Z11" s="260" t="s">
        <v>102</v>
      </c>
      <c r="AA11" s="182">
        <v>0.6</v>
      </c>
      <c r="AB11" s="453" t="s">
        <v>102</v>
      </c>
      <c r="AC11" s="437" t="s">
        <v>32</v>
      </c>
      <c r="AD11" s="126" t="s">
        <v>470</v>
      </c>
      <c r="AE11" s="443" t="s">
        <v>689</v>
      </c>
      <c r="AF11" s="71" t="s">
        <v>583</v>
      </c>
      <c r="AG11" s="250" t="s">
        <v>229</v>
      </c>
      <c r="AH11" s="460" t="s">
        <v>748</v>
      </c>
      <c r="AI11" s="460" t="s">
        <v>748</v>
      </c>
      <c r="AJ11" s="16"/>
      <c r="AK11" s="304" t="s">
        <v>779</v>
      </c>
      <c r="AL11" s="177" t="s">
        <v>780</v>
      </c>
      <c r="AM11" s="476" t="s">
        <v>748</v>
      </c>
      <c r="AN11" s="476" t="s">
        <v>748</v>
      </c>
      <c r="AO11" s="487" t="s">
        <v>971</v>
      </c>
      <c r="AP11" s="487" t="s">
        <v>780</v>
      </c>
      <c r="AQ11" s="7"/>
      <c r="AR11" s="480" t="s">
        <v>1005</v>
      </c>
    </row>
    <row r="12" spans="1:105" ht="183.75" customHeight="1" x14ac:dyDescent="0.3">
      <c r="A12" s="6">
        <v>3</v>
      </c>
      <c r="B12" s="274" t="s">
        <v>611</v>
      </c>
      <c r="C12" s="275" t="s">
        <v>345</v>
      </c>
      <c r="D12" s="275" t="s">
        <v>346</v>
      </c>
      <c r="E12" s="276" t="s">
        <v>347</v>
      </c>
      <c r="F12" s="277" t="s">
        <v>580</v>
      </c>
      <c r="G12" s="481" t="s">
        <v>81</v>
      </c>
      <c r="H12" s="279">
        <v>369</v>
      </c>
      <c r="I12" s="203" t="s">
        <v>202</v>
      </c>
      <c r="J12" s="280">
        <f>IF(I12="MUY BAJA",20%,IF(I12="BAJA",40%,IF(I12="MEDIA",60%,IF(I12="ALTA",80%,IF(I12="MUY ALTA",100%,IF(I12="",""))))))</f>
        <v>0.6</v>
      </c>
      <c r="K12" s="260" t="s">
        <v>8</v>
      </c>
      <c r="L12" s="174">
        <f t="shared" si="0"/>
        <v>0.8</v>
      </c>
      <c r="M12" s="432" t="s">
        <v>101</v>
      </c>
      <c r="N12" s="6">
        <v>1</v>
      </c>
      <c r="O12" s="281" t="s">
        <v>471</v>
      </c>
      <c r="P12" s="71" t="s">
        <v>29</v>
      </c>
      <c r="Q12" s="6" t="s">
        <v>29</v>
      </c>
      <c r="R12" s="19" t="s">
        <v>15</v>
      </c>
      <c r="S12" s="19" t="s">
        <v>10</v>
      </c>
      <c r="T12" s="265">
        <v>0.4</v>
      </c>
      <c r="U12" s="19" t="s">
        <v>20</v>
      </c>
      <c r="V12" s="19" t="s">
        <v>23</v>
      </c>
      <c r="W12" s="19" t="s">
        <v>26</v>
      </c>
      <c r="X12" s="203" t="s">
        <v>94</v>
      </c>
      <c r="Y12" s="174">
        <v>0.36</v>
      </c>
      <c r="Z12" s="260" t="s">
        <v>102</v>
      </c>
      <c r="AA12" s="174">
        <f>IF(Z12="LEVE",20%,IF(Z12="MENOR",40%,IF(Z12="MODERADO",60%,IF(Z12="MAYOR",80%,IF(Z12="CATASTROFICO",100%,IF(Z12="",""))))))</f>
        <v>0.6</v>
      </c>
      <c r="AB12" s="432" t="s">
        <v>101</v>
      </c>
      <c r="AC12" s="437" t="s">
        <v>32</v>
      </c>
      <c r="AD12" s="16" t="s">
        <v>566</v>
      </c>
      <c r="AE12" s="7" t="s">
        <v>348</v>
      </c>
      <c r="AF12" s="71" t="s">
        <v>583</v>
      </c>
      <c r="AG12" s="192" t="s">
        <v>693</v>
      </c>
      <c r="AH12" s="177" t="s">
        <v>690</v>
      </c>
      <c r="AI12" s="177" t="s">
        <v>809</v>
      </c>
      <c r="AJ12" s="6"/>
      <c r="AK12" s="304" t="s">
        <v>804</v>
      </c>
      <c r="AL12" s="304" t="s">
        <v>807</v>
      </c>
      <c r="AM12" s="476" t="s">
        <v>748</v>
      </c>
      <c r="AN12" s="476" t="s">
        <v>748</v>
      </c>
      <c r="AO12" s="484" t="s">
        <v>937</v>
      </c>
      <c r="AP12" s="177" t="s">
        <v>939</v>
      </c>
      <c r="AQ12" s="7"/>
      <c r="AR12" s="715" t="s">
        <v>1017</v>
      </c>
    </row>
    <row r="13" spans="1:105" ht="166.5" customHeight="1" x14ac:dyDescent="0.3">
      <c r="A13" s="6">
        <v>4</v>
      </c>
      <c r="B13" s="274" t="s">
        <v>612</v>
      </c>
      <c r="C13" s="275" t="s">
        <v>474</v>
      </c>
      <c r="D13" s="318" t="s">
        <v>567</v>
      </c>
      <c r="E13" s="275" t="s">
        <v>581</v>
      </c>
      <c r="F13" s="275" t="s">
        <v>582</v>
      </c>
      <c r="G13" s="481" t="s">
        <v>81</v>
      </c>
      <c r="H13" s="279">
        <v>369</v>
      </c>
      <c r="I13" s="203" t="s">
        <v>202</v>
      </c>
      <c r="J13" s="280">
        <f>IF(I13="MUY BAJA",20%,IF(I13="BAJA",40%,IF(I13="MEDIA",60%,IF(I13="ALTA",80%,IF(I13="MUY ALTA",100%,IF(I13="",""))))))</f>
        <v>0.6</v>
      </c>
      <c r="K13" s="260" t="s">
        <v>8</v>
      </c>
      <c r="L13" s="174">
        <f t="shared" si="0"/>
        <v>0.8</v>
      </c>
      <c r="M13" s="432" t="s">
        <v>101</v>
      </c>
      <c r="N13" s="6">
        <v>2</v>
      </c>
      <c r="O13" s="282" t="s">
        <v>472</v>
      </c>
      <c r="P13" s="6" t="s">
        <v>29</v>
      </c>
      <c r="Q13" s="6" t="s">
        <v>29</v>
      </c>
      <c r="R13" s="19" t="s">
        <v>15</v>
      </c>
      <c r="S13" s="19" t="s">
        <v>10</v>
      </c>
      <c r="T13" s="265">
        <v>0.4</v>
      </c>
      <c r="U13" s="19" t="s">
        <v>20</v>
      </c>
      <c r="V13" s="19" t="s">
        <v>23</v>
      </c>
      <c r="W13" s="19" t="s">
        <v>26</v>
      </c>
      <c r="X13" s="203" t="s">
        <v>94</v>
      </c>
      <c r="Y13" s="181">
        <v>0.36</v>
      </c>
      <c r="Z13" s="260" t="s">
        <v>102</v>
      </c>
      <c r="AA13" s="174">
        <f>IF(Z13="LEVE",20%,IF(Z13="MENOR",40%,IF(Z13="MODERADO",60%,IF(Z13="MAYOR",80%,IF(Z13="CATASTROFICO",100%,IF(Z13="",""))))))</f>
        <v>0.6</v>
      </c>
      <c r="AB13" s="432" t="s">
        <v>101</v>
      </c>
      <c r="AC13" s="437" t="s">
        <v>32</v>
      </c>
      <c r="AD13" s="177" t="s">
        <v>473</v>
      </c>
      <c r="AE13" s="7" t="s">
        <v>348</v>
      </c>
      <c r="AF13" s="71" t="s">
        <v>583</v>
      </c>
      <c r="AG13" s="192" t="s">
        <v>693</v>
      </c>
      <c r="AH13" s="177" t="s">
        <v>691</v>
      </c>
      <c r="AI13" s="177" t="s">
        <v>810</v>
      </c>
      <c r="AJ13" s="7"/>
      <c r="AK13" s="304" t="s">
        <v>805</v>
      </c>
      <c r="AL13" s="304" t="s">
        <v>808</v>
      </c>
      <c r="AM13" s="476" t="s">
        <v>748</v>
      </c>
      <c r="AN13" s="476" t="s">
        <v>748</v>
      </c>
      <c r="AO13" s="177" t="s">
        <v>936</v>
      </c>
      <c r="AP13" s="177" t="s">
        <v>938</v>
      </c>
      <c r="AQ13" s="7"/>
      <c r="AR13" s="715" t="s">
        <v>1018</v>
      </c>
    </row>
    <row r="14" spans="1:105" ht="183" customHeight="1" x14ac:dyDescent="0.3">
      <c r="A14" s="6">
        <v>5</v>
      </c>
      <c r="B14" s="274" t="s">
        <v>613</v>
      </c>
      <c r="C14" s="275" t="s">
        <v>474</v>
      </c>
      <c r="D14" s="275" t="s">
        <v>349</v>
      </c>
      <c r="E14" s="275" t="s">
        <v>723</v>
      </c>
      <c r="F14" s="275" t="s">
        <v>722</v>
      </c>
      <c r="G14" s="481" t="s">
        <v>929</v>
      </c>
      <c r="H14" s="284">
        <v>2</v>
      </c>
      <c r="I14" s="442" t="s">
        <v>94</v>
      </c>
      <c r="J14" s="280">
        <f>IF(I14="MUY BAJA",20%,IF(I14="BAJA",40%,IF(I14="MEDIA",60%,IF(I14="ALTA",80%,IF(I14="MUY ALTA",100%,IF(I14="",""))))))</f>
        <v>0.2</v>
      </c>
      <c r="K14" s="260" t="s">
        <v>105</v>
      </c>
      <c r="L14" s="174">
        <f t="shared" si="0"/>
        <v>1</v>
      </c>
      <c r="M14" s="432" t="s">
        <v>100</v>
      </c>
      <c r="N14" s="7">
        <v>3</v>
      </c>
      <c r="O14" s="281" t="s">
        <v>475</v>
      </c>
      <c r="P14" s="285" t="s">
        <v>350</v>
      </c>
      <c r="Q14" s="7" t="s">
        <v>350</v>
      </c>
      <c r="R14" s="19" t="s">
        <v>15</v>
      </c>
      <c r="S14" s="19" t="s">
        <v>10</v>
      </c>
      <c r="T14" s="265">
        <f>+'[1]ValoraciónControles Fomento'!G62</f>
        <v>0</v>
      </c>
      <c r="U14" s="19" t="s">
        <v>20</v>
      </c>
      <c r="V14" s="19" t="s">
        <v>23</v>
      </c>
      <c r="W14" s="19" t="s">
        <v>26</v>
      </c>
      <c r="X14" s="203" t="s">
        <v>94</v>
      </c>
      <c r="Y14" s="174">
        <v>0.36</v>
      </c>
      <c r="Z14" s="260" t="s">
        <v>105</v>
      </c>
      <c r="AA14" s="174">
        <f>IF(Z14="LEVE",20%,IF(Z14="MENOR",40%,IF(Z14="MODERADO",60%,IF(Z14="MAYOR",80%,IF(Z14="CATASTRÓFICO",100%,IF(Z14="",""))))))</f>
        <v>1</v>
      </c>
      <c r="AB14" s="252" t="s">
        <v>100</v>
      </c>
      <c r="AC14" s="437" t="s">
        <v>32</v>
      </c>
      <c r="AD14" s="177" t="s">
        <v>476</v>
      </c>
      <c r="AE14" s="7" t="s">
        <v>348</v>
      </c>
      <c r="AF14" s="71" t="s">
        <v>583</v>
      </c>
      <c r="AG14" s="450" t="s">
        <v>692</v>
      </c>
      <c r="AH14" s="177" t="s">
        <v>720</v>
      </c>
      <c r="AI14" s="177" t="s">
        <v>725</v>
      </c>
      <c r="AJ14" s="7"/>
      <c r="AK14" s="304" t="s">
        <v>806</v>
      </c>
      <c r="AL14" s="177" t="s">
        <v>725</v>
      </c>
      <c r="AM14" s="476" t="s">
        <v>748</v>
      </c>
      <c r="AN14" s="476" t="s">
        <v>748</v>
      </c>
      <c r="AO14" s="177" t="s">
        <v>940</v>
      </c>
      <c r="AP14" s="177" t="s">
        <v>941</v>
      </c>
      <c r="AQ14" s="7"/>
      <c r="AR14" s="715" t="s">
        <v>1019</v>
      </c>
    </row>
    <row r="15" spans="1:105" ht="123.75" customHeight="1" x14ac:dyDescent="0.3">
      <c r="A15" s="508">
        <v>6</v>
      </c>
      <c r="B15" s="508" t="s">
        <v>614</v>
      </c>
      <c r="C15" s="522" t="s">
        <v>152</v>
      </c>
      <c r="D15" s="554" t="s">
        <v>477</v>
      </c>
      <c r="E15" s="554" t="s">
        <v>285</v>
      </c>
      <c r="F15" s="554" t="s">
        <v>286</v>
      </c>
      <c r="G15" s="505" t="s">
        <v>81</v>
      </c>
      <c r="H15" s="531">
        <v>2</v>
      </c>
      <c r="I15" s="556" t="s">
        <v>94</v>
      </c>
      <c r="J15" s="534">
        <v>0.2</v>
      </c>
      <c r="K15" s="536" t="s">
        <v>8</v>
      </c>
      <c r="L15" s="516">
        <f t="shared" si="0"/>
        <v>0.8</v>
      </c>
      <c r="M15" s="510" t="s">
        <v>101</v>
      </c>
      <c r="N15" s="6">
        <v>1</v>
      </c>
      <c r="O15" s="16" t="s">
        <v>287</v>
      </c>
      <c r="P15" s="173" t="s">
        <v>29</v>
      </c>
      <c r="Q15" s="173" t="s">
        <v>29</v>
      </c>
      <c r="R15" s="19" t="s">
        <v>15</v>
      </c>
      <c r="S15" s="19" t="s">
        <v>10</v>
      </c>
      <c r="T15" s="174">
        <v>0.4</v>
      </c>
      <c r="U15" s="19" t="s">
        <v>20</v>
      </c>
      <c r="V15" s="19" t="s">
        <v>23</v>
      </c>
      <c r="W15" s="19" t="s">
        <v>27</v>
      </c>
      <c r="X15" s="203" t="s">
        <v>94</v>
      </c>
      <c r="Y15" s="200">
        <v>0.12</v>
      </c>
      <c r="Z15" s="260" t="s">
        <v>8</v>
      </c>
      <c r="AA15" s="174">
        <f t="shared" ref="AA15:AA47" si="1">IF(Z15="LEVE",20%,IF(Z15="MENOR",40%,IF(Z15="MODERADO",60%,IF(Z15="MAYOR",80%,IF(Z15="CATASTRÓFICO",100%,IF(Z15="",""))))))</f>
        <v>0.8</v>
      </c>
      <c r="AB15" s="432" t="s">
        <v>101</v>
      </c>
      <c r="AC15" s="437" t="s">
        <v>32</v>
      </c>
      <c r="AD15" s="126" t="s">
        <v>288</v>
      </c>
      <c r="AE15" s="127" t="s">
        <v>682</v>
      </c>
      <c r="AF15" s="71" t="s">
        <v>583</v>
      </c>
      <c r="AG15" s="192" t="s">
        <v>229</v>
      </c>
      <c r="AH15" s="7" t="s">
        <v>748</v>
      </c>
      <c r="AI15" s="7" t="s">
        <v>748</v>
      </c>
      <c r="AJ15" s="7"/>
      <c r="AK15" s="304" t="s">
        <v>781</v>
      </c>
      <c r="AL15" s="177" t="s">
        <v>782</v>
      </c>
      <c r="AM15" s="477" t="s">
        <v>921</v>
      </c>
      <c r="AN15" s="477" t="s">
        <v>884</v>
      </c>
      <c r="AO15" s="477" t="s">
        <v>942</v>
      </c>
      <c r="AP15" s="177" t="s">
        <v>944</v>
      </c>
      <c r="AQ15" s="7"/>
      <c r="AR15" s="714" t="s">
        <v>999</v>
      </c>
    </row>
    <row r="16" spans="1:105" ht="87" customHeight="1" x14ac:dyDescent="0.3">
      <c r="A16" s="509"/>
      <c r="B16" s="509"/>
      <c r="C16" s="523"/>
      <c r="D16" s="555"/>
      <c r="E16" s="555"/>
      <c r="F16" s="555"/>
      <c r="G16" s="507"/>
      <c r="H16" s="538"/>
      <c r="I16" s="557"/>
      <c r="J16" s="558"/>
      <c r="K16" s="539"/>
      <c r="L16" s="517"/>
      <c r="M16" s="511"/>
      <c r="N16" s="6">
        <v>2</v>
      </c>
      <c r="O16" s="16" t="s">
        <v>478</v>
      </c>
      <c r="P16" s="173" t="s">
        <v>29</v>
      </c>
      <c r="Q16" s="173" t="s">
        <v>29</v>
      </c>
      <c r="R16" s="19" t="s">
        <v>15</v>
      </c>
      <c r="S16" s="19" t="s">
        <v>10</v>
      </c>
      <c r="T16" s="174">
        <v>0.4</v>
      </c>
      <c r="U16" s="19" t="s">
        <v>20</v>
      </c>
      <c r="V16" s="19" t="s">
        <v>23</v>
      </c>
      <c r="W16" s="19" t="s">
        <v>27</v>
      </c>
      <c r="X16" s="203" t="s">
        <v>94</v>
      </c>
      <c r="Y16" s="200">
        <v>7.1999999999999995E-2</v>
      </c>
      <c r="Z16" s="260" t="s">
        <v>8</v>
      </c>
      <c r="AA16" s="174">
        <f t="shared" si="1"/>
        <v>0.8</v>
      </c>
      <c r="AB16" s="432" t="s">
        <v>101</v>
      </c>
      <c r="AC16" s="437" t="s">
        <v>32</v>
      </c>
      <c r="AD16" s="126" t="s">
        <v>681</v>
      </c>
      <c r="AE16" s="127" t="s">
        <v>682</v>
      </c>
      <c r="AF16" s="71" t="s">
        <v>583</v>
      </c>
      <c r="AG16" s="192" t="s">
        <v>229</v>
      </c>
      <c r="AH16" s="7" t="s">
        <v>748</v>
      </c>
      <c r="AI16" s="7" t="s">
        <v>748</v>
      </c>
      <c r="AJ16" s="7"/>
      <c r="AK16" s="304" t="s">
        <v>783</v>
      </c>
      <c r="AL16" s="177" t="s">
        <v>782</v>
      </c>
      <c r="AM16" s="478" t="s">
        <v>883</v>
      </c>
      <c r="AN16" s="478" t="s">
        <v>885</v>
      </c>
      <c r="AO16" s="477" t="s">
        <v>943</v>
      </c>
      <c r="AP16" s="177" t="s">
        <v>945</v>
      </c>
      <c r="AQ16" s="7"/>
      <c r="AR16" s="714"/>
    </row>
    <row r="17" spans="1:44" ht="71.25" customHeight="1" x14ac:dyDescent="0.3">
      <c r="A17" s="508">
        <v>7</v>
      </c>
      <c r="B17" s="508" t="s">
        <v>610</v>
      </c>
      <c r="C17" s="524" t="s">
        <v>152</v>
      </c>
      <c r="D17" s="554" t="s">
        <v>289</v>
      </c>
      <c r="E17" s="554" t="s">
        <v>568</v>
      </c>
      <c r="F17" s="554" t="s">
        <v>569</v>
      </c>
      <c r="G17" s="505" t="s">
        <v>81</v>
      </c>
      <c r="H17" s="531">
        <v>12</v>
      </c>
      <c r="I17" s="533" t="s">
        <v>95</v>
      </c>
      <c r="J17" s="534">
        <v>0.4</v>
      </c>
      <c r="K17" s="536" t="s">
        <v>102</v>
      </c>
      <c r="L17" s="516">
        <f t="shared" si="0"/>
        <v>0.6</v>
      </c>
      <c r="M17" s="510" t="s">
        <v>102</v>
      </c>
      <c r="N17" s="6">
        <v>1</v>
      </c>
      <c r="O17" s="16" t="s">
        <v>290</v>
      </c>
      <c r="P17" s="173" t="s">
        <v>29</v>
      </c>
      <c r="Q17" s="173" t="s">
        <v>29</v>
      </c>
      <c r="R17" s="19" t="s">
        <v>15</v>
      </c>
      <c r="S17" s="19" t="s">
        <v>10</v>
      </c>
      <c r="T17" s="174">
        <v>0.4</v>
      </c>
      <c r="U17" s="19" t="s">
        <v>20</v>
      </c>
      <c r="V17" s="19" t="s">
        <v>23</v>
      </c>
      <c r="W17" s="19" t="s">
        <v>27</v>
      </c>
      <c r="X17" s="203" t="s">
        <v>95</v>
      </c>
      <c r="Y17" s="200">
        <v>0.24</v>
      </c>
      <c r="Z17" s="260" t="s">
        <v>104</v>
      </c>
      <c r="AA17" s="174">
        <f t="shared" si="1"/>
        <v>0.4</v>
      </c>
      <c r="AB17" s="432" t="s">
        <v>101</v>
      </c>
      <c r="AC17" s="437" t="s">
        <v>32</v>
      </c>
      <c r="AD17" s="177" t="s">
        <v>291</v>
      </c>
      <c r="AE17" s="127" t="s">
        <v>292</v>
      </c>
      <c r="AF17" s="71" t="s">
        <v>583</v>
      </c>
      <c r="AG17" s="192" t="s">
        <v>693</v>
      </c>
      <c r="AH17" s="446" t="s">
        <v>717</v>
      </c>
      <c r="AI17" s="7" t="s">
        <v>788</v>
      </c>
      <c r="AJ17" s="7"/>
      <c r="AK17" s="177" t="s">
        <v>784</v>
      </c>
      <c r="AL17" s="177" t="s">
        <v>789</v>
      </c>
      <c r="AM17" s="485" t="s">
        <v>848</v>
      </c>
      <c r="AN17" s="177" t="s">
        <v>789</v>
      </c>
      <c r="AO17" s="83" t="s">
        <v>946</v>
      </c>
      <c r="AP17" s="177" t="s">
        <v>949</v>
      </c>
      <c r="AQ17" s="7"/>
      <c r="AR17" s="715" t="s">
        <v>1000</v>
      </c>
    </row>
    <row r="18" spans="1:44" ht="72.75" customHeight="1" x14ac:dyDescent="0.3">
      <c r="A18" s="509"/>
      <c r="B18" s="509"/>
      <c r="C18" s="530"/>
      <c r="D18" s="576"/>
      <c r="E18" s="576"/>
      <c r="F18" s="576"/>
      <c r="G18" s="507"/>
      <c r="H18" s="532"/>
      <c r="I18" s="533"/>
      <c r="J18" s="535"/>
      <c r="K18" s="537"/>
      <c r="L18" s="517"/>
      <c r="M18" s="511"/>
      <c r="N18" s="6">
        <v>2</v>
      </c>
      <c r="O18" s="126" t="s">
        <v>293</v>
      </c>
      <c r="P18" s="173" t="s">
        <v>29</v>
      </c>
      <c r="Q18" s="173" t="s">
        <v>29</v>
      </c>
      <c r="R18" s="19" t="s">
        <v>16</v>
      </c>
      <c r="S18" s="19" t="s">
        <v>10</v>
      </c>
      <c r="T18" s="174">
        <v>0.3</v>
      </c>
      <c r="U18" s="19" t="s">
        <v>20</v>
      </c>
      <c r="V18" s="19" t="s">
        <v>23</v>
      </c>
      <c r="W18" s="19" t="s">
        <v>27</v>
      </c>
      <c r="X18" s="203" t="s">
        <v>94</v>
      </c>
      <c r="Y18" s="200">
        <v>0.16800000000000001</v>
      </c>
      <c r="Z18" s="260" t="s">
        <v>104</v>
      </c>
      <c r="AA18" s="174">
        <f t="shared" si="1"/>
        <v>0.4</v>
      </c>
      <c r="AB18" s="432" t="s">
        <v>103</v>
      </c>
      <c r="AC18" s="437" t="s">
        <v>32</v>
      </c>
      <c r="AD18" s="177" t="s">
        <v>294</v>
      </c>
      <c r="AE18" s="127" t="s">
        <v>292</v>
      </c>
      <c r="AF18" s="71" t="s">
        <v>583</v>
      </c>
      <c r="AG18" s="192" t="s">
        <v>693</v>
      </c>
      <c r="AH18" s="446" t="s">
        <v>718</v>
      </c>
      <c r="AI18" s="7" t="s">
        <v>788</v>
      </c>
      <c r="AJ18" s="7"/>
      <c r="AK18" s="177" t="s">
        <v>785</v>
      </c>
      <c r="AL18" s="177" t="s">
        <v>789</v>
      </c>
      <c r="AM18" s="475" t="s">
        <v>850</v>
      </c>
      <c r="AN18" s="177" t="s">
        <v>789</v>
      </c>
      <c r="AO18" s="83" t="s">
        <v>947</v>
      </c>
      <c r="AP18" s="177" t="s">
        <v>950</v>
      </c>
      <c r="AQ18" s="7"/>
      <c r="AR18" s="715" t="s">
        <v>1001</v>
      </c>
    </row>
    <row r="19" spans="1:44" ht="187.5" customHeight="1" x14ac:dyDescent="0.3">
      <c r="A19" s="6">
        <v>8</v>
      </c>
      <c r="B19" s="6" t="s">
        <v>609</v>
      </c>
      <c r="C19" s="16" t="s">
        <v>787</v>
      </c>
      <c r="D19" s="263" t="s">
        <v>295</v>
      </c>
      <c r="E19" s="264" t="s">
        <v>571</v>
      </c>
      <c r="F19" s="263" t="s">
        <v>572</v>
      </c>
      <c r="G19" s="481" t="s">
        <v>929</v>
      </c>
      <c r="H19" s="7">
        <v>120</v>
      </c>
      <c r="I19" s="203" t="s">
        <v>202</v>
      </c>
      <c r="J19" s="8">
        <v>0.6</v>
      </c>
      <c r="K19" s="260" t="s">
        <v>8</v>
      </c>
      <c r="L19" s="174">
        <f t="shared" si="0"/>
        <v>0.8</v>
      </c>
      <c r="M19" s="432" t="s">
        <v>101</v>
      </c>
      <c r="N19" s="6">
        <v>3</v>
      </c>
      <c r="O19" s="126" t="s">
        <v>296</v>
      </c>
      <c r="P19" s="6" t="s">
        <v>29</v>
      </c>
      <c r="Q19" s="6" t="s">
        <v>29</v>
      </c>
      <c r="R19" s="19" t="s">
        <v>16</v>
      </c>
      <c r="S19" s="19" t="s">
        <v>10</v>
      </c>
      <c r="T19" s="174">
        <v>0.3</v>
      </c>
      <c r="U19" s="19" t="s">
        <v>20</v>
      </c>
      <c r="V19" s="19" t="s">
        <v>23</v>
      </c>
      <c r="W19" s="19" t="s">
        <v>26</v>
      </c>
      <c r="X19" s="203" t="s">
        <v>202</v>
      </c>
      <c r="Y19" s="183">
        <v>0.42</v>
      </c>
      <c r="Z19" s="260" t="s">
        <v>174</v>
      </c>
      <c r="AA19" s="174">
        <f t="shared" si="1"/>
        <v>0.2</v>
      </c>
      <c r="AB19" s="432" t="s">
        <v>103</v>
      </c>
      <c r="AC19" s="437" t="s">
        <v>32</v>
      </c>
      <c r="AD19" s="127" t="s">
        <v>683</v>
      </c>
      <c r="AE19" s="7" t="s">
        <v>297</v>
      </c>
      <c r="AF19" s="71" t="s">
        <v>583</v>
      </c>
      <c r="AG19" s="192" t="s">
        <v>692</v>
      </c>
      <c r="AH19" s="177" t="s">
        <v>719</v>
      </c>
      <c r="AI19" s="304" t="s">
        <v>726</v>
      </c>
      <c r="AJ19" s="7"/>
      <c r="AK19" s="177" t="s">
        <v>786</v>
      </c>
      <c r="AL19" s="454" t="s">
        <v>790</v>
      </c>
      <c r="AM19" s="444" t="s">
        <v>849</v>
      </c>
      <c r="AN19" s="454" t="s">
        <v>851</v>
      </c>
      <c r="AO19" s="83" t="s">
        <v>948</v>
      </c>
      <c r="AP19" s="177" t="s">
        <v>951</v>
      </c>
      <c r="AQ19" s="7"/>
      <c r="AR19" s="715" t="s">
        <v>1002</v>
      </c>
    </row>
    <row r="20" spans="1:44" ht="277.5" customHeight="1" x14ac:dyDescent="0.3">
      <c r="A20" s="6">
        <v>9</v>
      </c>
      <c r="B20" s="274" t="s">
        <v>661</v>
      </c>
      <c r="C20" s="177" t="s">
        <v>340</v>
      </c>
      <c r="D20" s="177" t="s">
        <v>341</v>
      </c>
      <c r="E20" s="177" t="s">
        <v>579</v>
      </c>
      <c r="F20" s="177" t="s">
        <v>342</v>
      </c>
      <c r="G20" s="481" t="s">
        <v>81</v>
      </c>
      <c r="H20" s="7">
        <v>2</v>
      </c>
      <c r="I20" s="203" t="s">
        <v>94</v>
      </c>
      <c r="J20" s="174">
        <f>IF(I20="MUY BAJA",20%,IF(I20="BAJA",40%,IF(I20="MEDIA",60%,IF(I20="ALTA",80%,IF(I20="MUY ALTA",100%,IF(I20="",""))))))</f>
        <v>0.2</v>
      </c>
      <c r="K20" s="260" t="s">
        <v>8</v>
      </c>
      <c r="L20" s="174">
        <f t="shared" si="0"/>
        <v>0.8</v>
      </c>
      <c r="M20" s="432" t="s">
        <v>101</v>
      </c>
      <c r="N20" s="6">
        <v>1</v>
      </c>
      <c r="O20" s="16" t="s">
        <v>573</v>
      </c>
      <c r="P20" s="71" t="s">
        <v>29</v>
      </c>
      <c r="Q20" s="6" t="s">
        <v>29</v>
      </c>
      <c r="R20" s="19" t="s">
        <v>15</v>
      </c>
      <c r="S20" s="19" t="s">
        <v>10</v>
      </c>
      <c r="T20" s="265">
        <f>[2]ValoraciónControles!G26</f>
        <v>0</v>
      </c>
      <c r="U20" s="19" t="s">
        <v>20</v>
      </c>
      <c r="V20" s="19" t="s">
        <v>23</v>
      </c>
      <c r="W20" s="19" t="s">
        <v>27</v>
      </c>
      <c r="X20" s="203" t="s">
        <v>95</v>
      </c>
      <c r="Y20" s="174">
        <v>0.36</v>
      </c>
      <c r="Z20" s="260" t="s">
        <v>8</v>
      </c>
      <c r="AA20" s="174">
        <f t="shared" si="1"/>
        <v>0.8</v>
      </c>
      <c r="AB20" s="432" t="s">
        <v>101</v>
      </c>
      <c r="AC20" s="437" t="s">
        <v>32</v>
      </c>
      <c r="AD20" s="16" t="s">
        <v>574</v>
      </c>
      <c r="AE20" s="7" t="s">
        <v>299</v>
      </c>
      <c r="AF20" s="71" t="s">
        <v>583</v>
      </c>
      <c r="AG20" s="192" t="s">
        <v>693</v>
      </c>
      <c r="AH20" s="177" t="s">
        <v>707</v>
      </c>
      <c r="AI20" s="177" t="s">
        <v>801</v>
      </c>
      <c r="AJ20" s="7"/>
      <c r="AK20" s="177" t="s">
        <v>791</v>
      </c>
      <c r="AL20" s="177" t="s">
        <v>803</v>
      </c>
      <c r="AM20" s="177" t="s">
        <v>886</v>
      </c>
      <c r="AN20" s="177" t="s">
        <v>888</v>
      </c>
      <c r="AO20" s="486" t="s">
        <v>961</v>
      </c>
      <c r="AP20" s="177" t="s">
        <v>966</v>
      </c>
      <c r="AQ20" s="7"/>
      <c r="AR20" s="715" t="s">
        <v>1024</v>
      </c>
    </row>
    <row r="21" spans="1:44" ht="123" customHeight="1" x14ac:dyDescent="0.3">
      <c r="A21" s="6">
        <v>10</v>
      </c>
      <c r="B21" s="274" t="s">
        <v>660</v>
      </c>
      <c r="C21" s="177" t="s">
        <v>300</v>
      </c>
      <c r="D21" s="177" t="s">
        <v>343</v>
      </c>
      <c r="E21" s="177" t="s">
        <v>724</v>
      </c>
      <c r="F21" s="177" t="s">
        <v>344</v>
      </c>
      <c r="G21" s="481" t="s">
        <v>929</v>
      </c>
      <c r="H21" s="7">
        <v>700</v>
      </c>
      <c r="I21" s="203" t="s">
        <v>7</v>
      </c>
      <c r="J21" s="174">
        <f>IF(I21="MUY BAJA",20%,IF(I21="BAJA",40%,IF(I21="MEDIA",60%,IF(I21="ALTA",80%,IF(I21="MUY ALTA",100%,IF(I21="",""))))))</f>
        <v>0.8</v>
      </c>
      <c r="K21" s="260" t="s">
        <v>8</v>
      </c>
      <c r="L21" s="174">
        <f t="shared" si="0"/>
        <v>0.8</v>
      </c>
      <c r="M21" s="432" t="s">
        <v>101</v>
      </c>
      <c r="N21" s="6">
        <v>2</v>
      </c>
      <c r="O21" s="126" t="s">
        <v>890</v>
      </c>
      <c r="P21" s="6" t="s">
        <v>29</v>
      </c>
      <c r="Q21" s="6" t="s">
        <v>29</v>
      </c>
      <c r="R21" s="19" t="s">
        <v>15</v>
      </c>
      <c r="S21" s="19" t="s">
        <v>10</v>
      </c>
      <c r="T21" s="265">
        <f>[2]ValoraciónControles!G41</f>
        <v>0</v>
      </c>
      <c r="U21" s="19" t="s">
        <v>20</v>
      </c>
      <c r="V21" s="19" t="s">
        <v>23</v>
      </c>
      <c r="W21" s="19" t="s">
        <v>27</v>
      </c>
      <c r="X21" s="203" t="s">
        <v>95</v>
      </c>
      <c r="Y21" s="174">
        <v>0.24</v>
      </c>
      <c r="Z21" s="260" t="s">
        <v>8</v>
      </c>
      <c r="AA21" s="174">
        <f t="shared" si="1"/>
        <v>0.8</v>
      </c>
      <c r="AB21" s="432" t="s">
        <v>101</v>
      </c>
      <c r="AC21" s="437" t="s">
        <v>32</v>
      </c>
      <c r="AD21" s="16" t="s">
        <v>889</v>
      </c>
      <c r="AE21" s="7" t="s">
        <v>299</v>
      </c>
      <c r="AF21" s="71" t="s">
        <v>583</v>
      </c>
      <c r="AG21" s="192" t="s">
        <v>708</v>
      </c>
      <c r="AH21" s="177" t="s">
        <v>709</v>
      </c>
      <c r="AI21" s="177" t="s">
        <v>727</v>
      </c>
      <c r="AJ21" s="7"/>
      <c r="AK21" s="177" t="s">
        <v>792</v>
      </c>
      <c r="AL21" s="177" t="s">
        <v>802</v>
      </c>
      <c r="AM21" s="177" t="s">
        <v>887</v>
      </c>
      <c r="AN21" s="177" t="s">
        <v>891</v>
      </c>
      <c r="AO21" s="477" t="s">
        <v>962</v>
      </c>
      <c r="AP21" s="177" t="s">
        <v>967</v>
      </c>
      <c r="AQ21" s="7"/>
      <c r="AR21" s="715" t="s">
        <v>1025</v>
      </c>
    </row>
    <row r="22" spans="1:44" ht="117" customHeight="1" x14ac:dyDescent="0.3">
      <c r="A22" s="6">
        <v>11</v>
      </c>
      <c r="B22" s="274" t="s">
        <v>395</v>
      </c>
      <c r="C22" s="267" t="s">
        <v>298</v>
      </c>
      <c r="D22" s="267" t="s">
        <v>301</v>
      </c>
      <c r="E22" s="267" t="s">
        <v>479</v>
      </c>
      <c r="F22" s="177" t="s">
        <v>480</v>
      </c>
      <c r="G22" s="481" t="s">
        <v>81</v>
      </c>
      <c r="H22" s="7">
        <v>1000</v>
      </c>
      <c r="I22" s="203" t="s">
        <v>7</v>
      </c>
      <c r="J22" s="174">
        <f>IF(I22="MUY BAJA",20%,IF(I22="BAJA",40%,IF(I22="MEDIA",60%,IF(I22="ALTA",80%,IF(I22="MUY ALTA",100%,IF(I22="",""))))))</f>
        <v>0.8</v>
      </c>
      <c r="K22" s="260" t="s">
        <v>8</v>
      </c>
      <c r="L22" s="174">
        <f t="shared" si="0"/>
        <v>0.8</v>
      </c>
      <c r="M22" s="432" t="s">
        <v>101</v>
      </c>
      <c r="N22" s="6">
        <v>1</v>
      </c>
      <c r="O22" s="16" t="s">
        <v>302</v>
      </c>
      <c r="P22" s="71" t="s">
        <v>29</v>
      </c>
      <c r="Q22" s="6" t="s">
        <v>29</v>
      </c>
      <c r="R22" s="19" t="s">
        <v>15</v>
      </c>
      <c r="S22" s="19" t="s">
        <v>10</v>
      </c>
      <c r="T22" s="265">
        <f>[2]ValoraciónControles!G58</f>
        <v>0</v>
      </c>
      <c r="U22" s="19" t="s">
        <v>20</v>
      </c>
      <c r="V22" s="19" t="s">
        <v>23</v>
      </c>
      <c r="W22" s="19" t="s">
        <v>27</v>
      </c>
      <c r="X22" s="203" t="s">
        <v>7</v>
      </c>
      <c r="Y22" s="174">
        <v>0.36</v>
      </c>
      <c r="Z22" s="260" t="s">
        <v>102</v>
      </c>
      <c r="AA22" s="174">
        <f t="shared" si="1"/>
        <v>0.6</v>
      </c>
      <c r="AB22" s="432" t="s">
        <v>101</v>
      </c>
      <c r="AC22" s="437" t="s">
        <v>32</v>
      </c>
      <c r="AD22" s="16" t="s">
        <v>303</v>
      </c>
      <c r="AE22" s="7" t="s">
        <v>304</v>
      </c>
      <c r="AF22" s="71" t="s">
        <v>583</v>
      </c>
      <c r="AG22" s="192" t="s">
        <v>693</v>
      </c>
      <c r="AH22" s="446" t="s">
        <v>710</v>
      </c>
      <c r="AI22" s="446" t="s">
        <v>796</v>
      </c>
      <c r="AJ22" s="7"/>
      <c r="AK22" s="177" t="s">
        <v>793</v>
      </c>
      <c r="AL22" s="446" t="s">
        <v>796</v>
      </c>
      <c r="AM22" s="479" t="s">
        <v>892</v>
      </c>
      <c r="AN22" s="7" t="s">
        <v>895</v>
      </c>
      <c r="AO22" s="486" t="s">
        <v>963</v>
      </c>
      <c r="AP22" s="177" t="s">
        <v>968</v>
      </c>
      <c r="AQ22" s="7"/>
      <c r="AR22" s="715" t="s">
        <v>1026</v>
      </c>
    </row>
    <row r="23" spans="1:44" ht="157.5" customHeight="1" x14ac:dyDescent="0.3">
      <c r="A23" s="6">
        <v>12</v>
      </c>
      <c r="B23" s="274" t="s">
        <v>396</v>
      </c>
      <c r="C23" s="267" t="s">
        <v>300</v>
      </c>
      <c r="D23" s="177" t="s">
        <v>334</v>
      </c>
      <c r="E23" s="267" t="s">
        <v>335</v>
      </c>
      <c r="F23" s="177" t="s">
        <v>336</v>
      </c>
      <c r="G23" s="481" t="s">
        <v>86</v>
      </c>
      <c r="H23" s="7">
        <v>120</v>
      </c>
      <c r="I23" s="203" t="s">
        <v>202</v>
      </c>
      <c r="J23" s="174">
        <f>IF(I23="MUY BAJA",20%,IF(I23="BAJA",40%,IF(I23="MEDIA",60%,IF(I23="ALTA",80%,IF(I23="MUY ALTA",100%,IF(I23="",""))))))</f>
        <v>0.6</v>
      </c>
      <c r="K23" s="260" t="s">
        <v>8</v>
      </c>
      <c r="L23" s="174">
        <f t="shared" si="0"/>
        <v>0.8</v>
      </c>
      <c r="M23" s="432" t="s">
        <v>101</v>
      </c>
      <c r="N23" s="6">
        <v>2</v>
      </c>
      <c r="O23" s="126" t="s">
        <v>481</v>
      </c>
      <c r="P23" s="6" t="s">
        <v>29</v>
      </c>
      <c r="Q23" s="6" t="s">
        <v>29</v>
      </c>
      <c r="R23" s="19" t="s">
        <v>16</v>
      </c>
      <c r="S23" s="19" t="s">
        <v>10</v>
      </c>
      <c r="T23" s="265">
        <f>[2]ValoraciónControles!G73</f>
        <v>0</v>
      </c>
      <c r="U23" s="19" t="s">
        <v>20</v>
      </c>
      <c r="V23" s="19" t="s">
        <v>23</v>
      </c>
      <c r="W23" s="19" t="s">
        <v>27</v>
      </c>
      <c r="X23" s="203" t="s">
        <v>202</v>
      </c>
      <c r="Y23" s="174">
        <v>0.36</v>
      </c>
      <c r="Z23" s="260" t="s">
        <v>8</v>
      </c>
      <c r="AA23" s="174">
        <f t="shared" si="1"/>
        <v>0.8</v>
      </c>
      <c r="AB23" s="432" t="s">
        <v>101</v>
      </c>
      <c r="AC23" s="437" t="s">
        <v>32</v>
      </c>
      <c r="AD23" s="16" t="s">
        <v>482</v>
      </c>
      <c r="AE23" s="7" t="s">
        <v>483</v>
      </c>
      <c r="AF23" s="71" t="s">
        <v>583</v>
      </c>
      <c r="AG23" s="192" t="s">
        <v>693</v>
      </c>
      <c r="AH23" s="177" t="s">
        <v>797</v>
      </c>
      <c r="AI23" s="446" t="s">
        <v>798</v>
      </c>
      <c r="AJ23" s="7"/>
      <c r="AK23" s="177" t="s">
        <v>794</v>
      </c>
      <c r="AL23" s="177" t="s">
        <v>799</v>
      </c>
      <c r="AM23" s="479" t="s">
        <v>893</v>
      </c>
      <c r="AN23" s="177" t="s">
        <v>896</v>
      </c>
      <c r="AO23" s="486" t="s">
        <v>964</v>
      </c>
      <c r="AP23" s="177" t="s">
        <v>968</v>
      </c>
      <c r="AQ23" s="7"/>
      <c r="AR23" s="715" t="s">
        <v>1027</v>
      </c>
    </row>
    <row r="24" spans="1:44" ht="148.5" customHeight="1" x14ac:dyDescent="0.3">
      <c r="A24" s="6">
        <v>13</v>
      </c>
      <c r="B24" s="274" t="s">
        <v>397</v>
      </c>
      <c r="C24" s="267" t="s">
        <v>300</v>
      </c>
      <c r="D24" s="177" t="s">
        <v>337</v>
      </c>
      <c r="E24" s="267" t="s">
        <v>338</v>
      </c>
      <c r="F24" s="177" t="s">
        <v>339</v>
      </c>
      <c r="G24" s="481" t="s">
        <v>929</v>
      </c>
      <c r="H24" s="7">
        <v>120</v>
      </c>
      <c r="I24" s="203" t="s">
        <v>202</v>
      </c>
      <c r="J24" s="174">
        <f>IF(I24="MUY BAJA",20%,IF(I24="BAJA",40%,IF(I24="MEDIA",60%,IF(I24="ALTA",80%,IF(I24="MUY ALTA",100%,IF(I24="",""))))))</f>
        <v>0.6</v>
      </c>
      <c r="K24" s="260" t="s">
        <v>8</v>
      </c>
      <c r="L24" s="174">
        <f t="shared" si="0"/>
        <v>0.8</v>
      </c>
      <c r="M24" s="432" t="s">
        <v>101</v>
      </c>
      <c r="N24" s="6">
        <v>3</v>
      </c>
      <c r="O24" s="126" t="s">
        <v>305</v>
      </c>
      <c r="P24" s="6" t="s">
        <v>29</v>
      </c>
      <c r="Q24" s="6" t="s">
        <v>29</v>
      </c>
      <c r="R24" s="19" t="s">
        <v>15</v>
      </c>
      <c r="S24" s="19" t="s">
        <v>10</v>
      </c>
      <c r="T24" s="265">
        <f>[2]ValoraciónControles!G88</f>
        <v>0</v>
      </c>
      <c r="U24" s="19" t="s">
        <v>20</v>
      </c>
      <c r="V24" s="19" t="s">
        <v>23</v>
      </c>
      <c r="W24" s="19" t="s">
        <v>27</v>
      </c>
      <c r="X24" s="203" t="s">
        <v>7</v>
      </c>
      <c r="Y24" s="174">
        <v>0.36</v>
      </c>
      <c r="Z24" s="260" t="s">
        <v>102</v>
      </c>
      <c r="AA24" s="174">
        <f t="shared" si="1"/>
        <v>0.6</v>
      </c>
      <c r="AB24" s="432" t="s">
        <v>101</v>
      </c>
      <c r="AC24" s="437" t="s">
        <v>32</v>
      </c>
      <c r="AD24" s="177" t="s">
        <v>729</v>
      </c>
      <c r="AE24" s="7" t="s">
        <v>299</v>
      </c>
      <c r="AF24" s="71" t="s">
        <v>583</v>
      </c>
      <c r="AG24" s="192" t="s">
        <v>694</v>
      </c>
      <c r="AH24" s="177" t="s">
        <v>712</v>
      </c>
      <c r="AI24" s="177" t="s">
        <v>728</v>
      </c>
      <c r="AJ24" s="7"/>
      <c r="AK24" s="177" t="s">
        <v>795</v>
      </c>
      <c r="AL24" s="177" t="s">
        <v>800</v>
      </c>
      <c r="AM24" s="479" t="s">
        <v>894</v>
      </c>
      <c r="AN24" s="177" t="s">
        <v>897</v>
      </c>
      <c r="AO24" s="477" t="s">
        <v>965</v>
      </c>
      <c r="AP24" s="177" t="s">
        <v>968</v>
      </c>
      <c r="AQ24" s="7"/>
      <c r="AR24" s="715" t="s">
        <v>1028</v>
      </c>
    </row>
    <row r="25" spans="1:44" ht="82.5" x14ac:dyDescent="0.3">
      <c r="A25" s="6">
        <v>14</v>
      </c>
      <c r="B25" s="6" t="s">
        <v>390</v>
      </c>
      <c r="C25" s="177" t="s">
        <v>152</v>
      </c>
      <c r="D25" s="16" t="s">
        <v>306</v>
      </c>
      <c r="E25" s="16" t="s">
        <v>307</v>
      </c>
      <c r="F25" s="16" t="s">
        <v>485</v>
      </c>
      <c r="G25" s="481" t="s">
        <v>931</v>
      </c>
      <c r="H25" s="7">
        <v>72</v>
      </c>
      <c r="I25" s="203" t="s">
        <v>202</v>
      </c>
      <c r="J25" s="8">
        <v>0.6</v>
      </c>
      <c r="K25" s="260" t="s">
        <v>102</v>
      </c>
      <c r="L25" s="174">
        <f t="shared" si="0"/>
        <v>0.6</v>
      </c>
      <c r="M25" s="432" t="s">
        <v>102</v>
      </c>
      <c r="N25" s="6">
        <v>1</v>
      </c>
      <c r="O25" s="16" t="s">
        <v>309</v>
      </c>
      <c r="P25" s="173" t="s">
        <v>29</v>
      </c>
      <c r="Q25" s="173" t="s">
        <v>29</v>
      </c>
      <c r="R25" s="19" t="s">
        <v>15</v>
      </c>
      <c r="S25" s="19" t="s">
        <v>10</v>
      </c>
      <c r="T25" s="174">
        <v>0.4</v>
      </c>
      <c r="U25" s="19" t="s">
        <v>20</v>
      </c>
      <c r="V25" s="19" t="s">
        <v>23</v>
      </c>
      <c r="W25" s="19" t="s">
        <v>27</v>
      </c>
      <c r="X25" s="203" t="s">
        <v>94</v>
      </c>
      <c r="Y25" s="174">
        <v>0.36</v>
      </c>
      <c r="Z25" s="260" t="s">
        <v>102</v>
      </c>
      <c r="AA25" s="174">
        <f t="shared" si="1"/>
        <v>0.6</v>
      </c>
      <c r="AB25" s="432" t="s">
        <v>102</v>
      </c>
      <c r="AC25" s="437" t="s">
        <v>32</v>
      </c>
      <c r="AD25" s="177" t="s">
        <v>310</v>
      </c>
      <c r="AE25" s="7" t="s">
        <v>313</v>
      </c>
      <c r="AF25" s="71" t="s">
        <v>583</v>
      </c>
      <c r="AG25" s="250" t="s">
        <v>229</v>
      </c>
      <c r="AH25" s="7" t="s">
        <v>748</v>
      </c>
      <c r="AI25" s="7" t="s">
        <v>748</v>
      </c>
      <c r="AJ25" s="7"/>
      <c r="AK25" s="177" t="s">
        <v>757</v>
      </c>
      <c r="AL25" s="177" t="s">
        <v>762</v>
      </c>
      <c r="AM25" s="177" t="s">
        <v>898</v>
      </c>
      <c r="AN25" s="7" t="s">
        <v>903</v>
      </c>
      <c r="AO25" s="177" t="s">
        <v>979</v>
      </c>
      <c r="AP25" s="177" t="s">
        <v>903</v>
      </c>
      <c r="AQ25" s="7"/>
      <c r="AR25" s="715" t="s">
        <v>1034</v>
      </c>
    </row>
    <row r="26" spans="1:44" ht="82.5" x14ac:dyDescent="0.3">
      <c r="A26" s="6">
        <v>15</v>
      </c>
      <c r="B26" s="6" t="s">
        <v>391</v>
      </c>
      <c r="C26" s="177" t="s">
        <v>484</v>
      </c>
      <c r="D26" s="16" t="s">
        <v>311</v>
      </c>
      <c r="E26" s="16" t="s">
        <v>486</v>
      </c>
      <c r="F26" s="16" t="s">
        <v>487</v>
      </c>
      <c r="G26" s="481" t="s">
        <v>88</v>
      </c>
      <c r="H26" s="7">
        <v>12</v>
      </c>
      <c r="I26" s="439" t="s">
        <v>95</v>
      </c>
      <c r="J26" s="8">
        <v>0.4</v>
      </c>
      <c r="K26" s="260" t="s">
        <v>8</v>
      </c>
      <c r="L26" s="174">
        <f t="shared" si="0"/>
        <v>0.8</v>
      </c>
      <c r="M26" s="432" t="s">
        <v>101</v>
      </c>
      <c r="N26" s="6">
        <v>2</v>
      </c>
      <c r="O26" s="126" t="s">
        <v>488</v>
      </c>
      <c r="P26" s="6" t="s">
        <v>29</v>
      </c>
      <c r="Q26" s="6" t="s">
        <v>29</v>
      </c>
      <c r="R26" s="19" t="s">
        <v>15</v>
      </c>
      <c r="S26" s="19" t="s">
        <v>10</v>
      </c>
      <c r="T26" s="181">
        <v>0.4</v>
      </c>
      <c r="U26" s="19" t="s">
        <v>20</v>
      </c>
      <c r="V26" s="19" t="s">
        <v>23</v>
      </c>
      <c r="W26" s="19" t="s">
        <v>27</v>
      </c>
      <c r="X26" s="203" t="s">
        <v>94</v>
      </c>
      <c r="Y26" s="174">
        <v>0.24</v>
      </c>
      <c r="Z26" s="260" t="s">
        <v>8</v>
      </c>
      <c r="AA26" s="174">
        <f t="shared" si="1"/>
        <v>0.8</v>
      </c>
      <c r="AB26" s="432" t="s">
        <v>101</v>
      </c>
      <c r="AC26" s="437" t="s">
        <v>32</v>
      </c>
      <c r="AD26" s="177" t="s">
        <v>312</v>
      </c>
      <c r="AE26" s="7" t="s">
        <v>313</v>
      </c>
      <c r="AF26" s="71" t="s">
        <v>583</v>
      </c>
      <c r="AG26" s="250" t="s">
        <v>229</v>
      </c>
      <c r="AH26" s="7" t="s">
        <v>748</v>
      </c>
      <c r="AI26" s="7" t="s">
        <v>748</v>
      </c>
      <c r="AJ26" s="7"/>
      <c r="AK26" s="177" t="s">
        <v>758</v>
      </c>
      <c r="AL26" s="177" t="s">
        <v>762</v>
      </c>
      <c r="AM26" s="177" t="s">
        <v>899</v>
      </c>
      <c r="AN26" s="7" t="s">
        <v>903</v>
      </c>
      <c r="AO26" s="177" t="s">
        <v>980</v>
      </c>
      <c r="AP26" s="177" t="s">
        <v>903</v>
      </c>
      <c r="AQ26" s="7"/>
      <c r="AR26" s="715" t="s">
        <v>1035</v>
      </c>
    </row>
    <row r="27" spans="1:44" ht="76.5" x14ac:dyDescent="0.3">
      <c r="A27" s="6">
        <v>16</v>
      </c>
      <c r="B27" s="6" t="s">
        <v>392</v>
      </c>
      <c r="C27" s="177" t="s">
        <v>489</v>
      </c>
      <c r="D27" s="126" t="s">
        <v>314</v>
      </c>
      <c r="E27" s="16" t="s">
        <v>490</v>
      </c>
      <c r="F27" s="16" t="s">
        <v>491</v>
      </c>
      <c r="G27" s="481" t="s">
        <v>88</v>
      </c>
      <c r="H27" s="7">
        <v>36</v>
      </c>
      <c r="I27" s="439" t="s">
        <v>95</v>
      </c>
      <c r="J27" s="8">
        <v>0.6</v>
      </c>
      <c r="K27" s="260" t="s">
        <v>105</v>
      </c>
      <c r="L27" s="174">
        <f t="shared" si="0"/>
        <v>1</v>
      </c>
      <c r="M27" s="432" t="s">
        <v>100</v>
      </c>
      <c r="N27" s="6">
        <v>3</v>
      </c>
      <c r="O27" s="126" t="s">
        <v>203</v>
      </c>
      <c r="P27" s="6" t="s">
        <v>29</v>
      </c>
      <c r="Q27" s="6" t="s">
        <v>29</v>
      </c>
      <c r="R27" s="19" t="s">
        <v>15</v>
      </c>
      <c r="S27" s="19" t="s">
        <v>10</v>
      </c>
      <c r="T27" s="181">
        <v>0.3</v>
      </c>
      <c r="U27" s="19" t="s">
        <v>20</v>
      </c>
      <c r="V27" s="19" t="s">
        <v>23</v>
      </c>
      <c r="W27" s="19" t="s">
        <v>27</v>
      </c>
      <c r="X27" s="203" t="s">
        <v>95</v>
      </c>
      <c r="Y27" s="183">
        <v>0.42</v>
      </c>
      <c r="Z27" s="260" t="s">
        <v>105</v>
      </c>
      <c r="AA27" s="174">
        <f t="shared" si="1"/>
        <v>1</v>
      </c>
      <c r="AB27" s="432" t="s">
        <v>100</v>
      </c>
      <c r="AC27" s="437" t="s">
        <v>32</v>
      </c>
      <c r="AD27" s="177" t="s">
        <v>315</v>
      </c>
      <c r="AE27" s="7" t="s">
        <v>316</v>
      </c>
      <c r="AF27" s="71" t="s">
        <v>583</v>
      </c>
      <c r="AG27" s="250" t="s">
        <v>229</v>
      </c>
      <c r="AH27" s="7" t="s">
        <v>748</v>
      </c>
      <c r="AI27" s="7" t="s">
        <v>748</v>
      </c>
      <c r="AJ27" s="7"/>
      <c r="AK27" s="177" t="s">
        <v>759</v>
      </c>
      <c r="AL27" s="444" t="s">
        <v>763</v>
      </c>
      <c r="AM27" s="444" t="s">
        <v>900</v>
      </c>
      <c r="AN27" s="444" t="s">
        <v>904</v>
      </c>
      <c r="AO27" s="444" t="s">
        <v>981</v>
      </c>
      <c r="AP27" s="444" t="s">
        <v>984</v>
      </c>
      <c r="AQ27" s="7"/>
      <c r="AR27" s="715" t="s">
        <v>1036</v>
      </c>
    </row>
    <row r="28" spans="1:44" ht="90" customHeight="1" x14ac:dyDescent="0.3">
      <c r="A28" s="6">
        <v>17</v>
      </c>
      <c r="B28" s="6" t="s">
        <v>393</v>
      </c>
      <c r="C28" s="177" t="s">
        <v>317</v>
      </c>
      <c r="D28" s="126" t="s">
        <v>318</v>
      </c>
      <c r="E28" s="268" t="s">
        <v>319</v>
      </c>
      <c r="F28" s="16" t="s">
        <v>492</v>
      </c>
      <c r="G28" s="481" t="s">
        <v>81</v>
      </c>
      <c r="H28" s="7">
        <v>650</v>
      </c>
      <c r="I28" s="439" t="s">
        <v>7</v>
      </c>
      <c r="J28" s="8">
        <v>0.8</v>
      </c>
      <c r="K28" s="260" t="s">
        <v>104</v>
      </c>
      <c r="L28" s="174">
        <f t="shared" si="0"/>
        <v>0.4</v>
      </c>
      <c r="M28" s="432" t="s">
        <v>102</v>
      </c>
      <c r="N28" s="7">
        <v>4</v>
      </c>
      <c r="O28" s="127" t="s">
        <v>320</v>
      </c>
      <c r="P28" s="7" t="s">
        <v>29</v>
      </c>
      <c r="Q28" s="7" t="s">
        <v>29</v>
      </c>
      <c r="R28" s="19" t="s">
        <v>15</v>
      </c>
      <c r="S28" s="19" t="s">
        <v>10</v>
      </c>
      <c r="T28" s="181">
        <v>0.4</v>
      </c>
      <c r="U28" s="19" t="s">
        <v>20</v>
      </c>
      <c r="V28" s="19" t="s">
        <v>23</v>
      </c>
      <c r="W28" s="19" t="s">
        <v>27</v>
      </c>
      <c r="X28" s="203" t="s">
        <v>95</v>
      </c>
      <c r="Y28" s="174">
        <v>0.48</v>
      </c>
      <c r="Z28" s="260" t="s">
        <v>104</v>
      </c>
      <c r="AA28" s="174">
        <f t="shared" si="1"/>
        <v>0.4</v>
      </c>
      <c r="AB28" s="432" t="s">
        <v>102</v>
      </c>
      <c r="AC28" s="437" t="s">
        <v>32</v>
      </c>
      <c r="AD28" s="177" t="s">
        <v>493</v>
      </c>
      <c r="AE28" s="177" t="s">
        <v>321</v>
      </c>
      <c r="AF28" s="71" t="s">
        <v>583</v>
      </c>
      <c r="AG28" s="250" t="s">
        <v>229</v>
      </c>
      <c r="AH28" s="7" t="s">
        <v>748</v>
      </c>
      <c r="AI28" s="7" t="s">
        <v>748</v>
      </c>
      <c r="AJ28" s="7"/>
      <c r="AK28" s="304" t="s">
        <v>760</v>
      </c>
      <c r="AL28" s="444" t="s">
        <v>764</v>
      </c>
      <c r="AM28" s="444" t="s">
        <v>901</v>
      </c>
      <c r="AN28" s="444" t="s">
        <v>905</v>
      </c>
      <c r="AO28" s="485" t="s">
        <v>982</v>
      </c>
      <c r="AP28" s="444" t="s">
        <v>985</v>
      </c>
      <c r="AQ28" s="7"/>
      <c r="AR28" s="715" t="s">
        <v>1037</v>
      </c>
    </row>
    <row r="29" spans="1:44" ht="81" x14ac:dyDescent="0.3">
      <c r="A29" s="6">
        <v>18</v>
      </c>
      <c r="B29" s="6" t="s">
        <v>394</v>
      </c>
      <c r="C29" s="177" t="s">
        <v>331</v>
      </c>
      <c r="D29" s="83" t="s">
        <v>322</v>
      </c>
      <c r="E29" s="83" t="s">
        <v>323</v>
      </c>
      <c r="F29" s="83" t="s">
        <v>494</v>
      </c>
      <c r="G29" s="481" t="s">
        <v>81</v>
      </c>
      <c r="H29" s="7">
        <v>100</v>
      </c>
      <c r="I29" s="203" t="s">
        <v>202</v>
      </c>
      <c r="J29" s="8">
        <v>0.6</v>
      </c>
      <c r="K29" s="260" t="s">
        <v>174</v>
      </c>
      <c r="L29" s="174">
        <f t="shared" si="0"/>
        <v>0.2</v>
      </c>
      <c r="M29" s="432" t="s">
        <v>102</v>
      </c>
      <c r="N29" s="7">
        <v>5</v>
      </c>
      <c r="O29" s="127" t="s">
        <v>495</v>
      </c>
      <c r="P29" s="7" t="s">
        <v>29</v>
      </c>
      <c r="Q29" s="7" t="s">
        <v>29</v>
      </c>
      <c r="R29" s="19" t="s">
        <v>15</v>
      </c>
      <c r="S29" s="19" t="s">
        <v>10</v>
      </c>
      <c r="T29" s="294">
        <v>0.4</v>
      </c>
      <c r="U29" s="19" t="s">
        <v>20</v>
      </c>
      <c r="V29" s="19" t="s">
        <v>23</v>
      </c>
      <c r="W29" s="19" t="s">
        <v>27</v>
      </c>
      <c r="X29" s="203" t="s">
        <v>94</v>
      </c>
      <c r="Y29" s="174">
        <v>0.36</v>
      </c>
      <c r="Z29" s="260" t="s">
        <v>174</v>
      </c>
      <c r="AA29" s="174">
        <f t="shared" si="1"/>
        <v>0.2</v>
      </c>
      <c r="AB29" s="432" t="s">
        <v>103</v>
      </c>
      <c r="AC29" s="437" t="s">
        <v>32</v>
      </c>
      <c r="AD29" s="177" t="s">
        <v>324</v>
      </c>
      <c r="AE29" s="177" t="s">
        <v>765</v>
      </c>
      <c r="AF29" s="71" t="s">
        <v>583</v>
      </c>
      <c r="AG29" s="250" t="s">
        <v>229</v>
      </c>
      <c r="AH29" s="476" t="s">
        <v>748</v>
      </c>
      <c r="AI29" s="476" t="s">
        <v>748</v>
      </c>
      <c r="AJ29" s="476"/>
      <c r="AK29" s="444" t="s">
        <v>761</v>
      </c>
      <c r="AL29" s="485" t="s">
        <v>906</v>
      </c>
      <c r="AM29" s="444" t="s">
        <v>902</v>
      </c>
      <c r="AN29" s="444" t="s">
        <v>907</v>
      </c>
      <c r="AO29" s="177" t="s">
        <v>983</v>
      </c>
      <c r="AP29" s="444" t="s">
        <v>986</v>
      </c>
      <c r="AQ29" s="7"/>
      <c r="AR29" s="715" t="s">
        <v>1038</v>
      </c>
    </row>
    <row r="30" spans="1:44" ht="75.75" x14ac:dyDescent="0.3">
      <c r="A30" s="6">
        <v>19</v>
      </c>
      <c r="B30" s="6" t="s">
        <v>398</v>
      </c>
      <c r="C30" s="436" t="s">
        <v>298</v>
      </c>
      <c r="D30" s="436" t="s">
        <v>496</v>
      </c>
      <c r="E30" s="436" t="s">
        <v>326</v>
      </c>
      <c r="F30" s="436" t="s">
        <v>327</v>
      </c>
      <c r="G30" s="481" t="s">
        <v>81</v>
      </c>
      <c r="H30" s="438">
        <v>1500</v>
      </c>
      <c r="I30" s="439" t="s">
        <v>7</v>
      </c>
      <c r="J30" s="174">
        <f t="shared" ref="J30:J38" si="2">IF(I30="MUY BAJA",20%,IF(I30="BAJA",40%,IF(I30="MEDIA",60%,IF(I30="ALTA",80%,IF(I30="MUY ALTA",100%,IF(I30="",""))))))</f>
        <v>0.8</v>
      </c>
      <c r="K30" s="260" t="s">
        <v>174</v>
      </c>
      <c r="L30" s="174">
        <f t="shared" si="0"/>
        <v>0.2</v>
      </c>
      <c r="M30" s="432" t="s">
        <v>103</v>
      </c>
      <c r="N30" s="6">
        <v>1</v>
      </c>
      <c r="O30" s="16" t="s">
        <v>328</v>
      </c>
      <c r="P30" s="173" t="s">
        <v>29</v>
      </c>
      <c r="Q30" s="173" t="s">
        <v>29</v>
      </c>
      <c r="R30" s="19" t="s">
        <v>16</v>
      </c>
      <c r="S30" s="19" t="s">
        <v>10</v>
      </c>
      <c r="T30" s="174">
        <v>0.3</v>
      </c>
      <c r="U30" s="19" t="s">
        <v>20</v>
      </c>
      <c r="V30" s="19" t="s">
        <v>23</v>
      </c>
      <c r="W30" s="19" t="s">
        <v>27</v>
      </c>
      <c r="X30" s="203" t="s">
        <v>95</v>
      </c>
      <c r="Y30" s="269">
        <v>0.56000000000000005</v>
      </c>
      <c r="Z30" s="260" t="s">
        <v>174</v>
      </c>
      <c r="AA30" s="174">
        <f t="shared" si="1"/>
        <v>0.2</v>
      </c>
      <c r="AB30" s="432" t="s">
        <v>103</v>
      </c>
      <c r="AC30" s="437" t="s">
        <v>32</v>
      </c>
      <c r="AD30" s="16" t="s">
        <v>329</v>
      </c>
      <c r="AE30" s="126" t="s">
        <v>330</v>
      </c>
      <c r="AF30" s="71" t="s">
        <v>583</v>
      </c>
      <c r="AG30" s="250" t="s">
        <v>702</v>
      </c>
      <c r="AH30" s="444" t="s">
        <v>705</v>
      </c>
      <c r="AI30" s="444" t="s">
        <v>818</v>
      </c>
      <c r="AJ30" s="7"/>
      <c r="AK30" s="7" t="s">
        <v>835</v>
      </c>
      <c r="AL30" s="476" t="s">
        <v>835</v>
      </c>
      <c r="AM30" s="444" t="s">
        <v>917</v>
      </c>
      <c r="AN30" s="444" t="s">
        <v>919</v>
      </c>
      <c r="AO30" s="488" t="s">
        <v>975</v>
      </c>
      <c r="AP30" s="177" t="s">
        <v>977</v>
      </c>
      <c r="AQ30" s="7"/>
      <c r="AR30" s="715" t="s">
        <v>1039</v>
      </c>
    </row>
    <row r="31" spans="1:44" ht="94.5" x14ac:dyDescent="0.3">
      <c r="A31" s="6">
        <v>20</v>
      </c>
      <c r="B31" s="6" t="s">
        <v>399</v>
      </c>
      <c r="C31" s="16" t="s">
        <v>331</v>
      </c>
      <c r="D31" s="16" t="s">
        <v>332</v>
      </c>
      <c r="E31" s="16" t="s">
        <v>497</v>
      </c>
      <c r="F31" s="16" t="s">
        <v>498</v>
      </c>
      <c r="G31" s="481" t="s">
        <v>81</v>
      </c>
      <c r="H31" s="7">
        <v>2000</v>
      </c>
      <c r="I31" s="439" t="s">
        <v>7</v>
      </c>
      <c r="J31" s="174">
        <f t="shared" si="2"/>
        <v>0.8</v>
      </c>
      <c r="K31" s="260" t="s">
        <v>174</v>
      </c>
      <c r="L31" s="174">
        <f t="shared" si="0"/>
        <v>0.2</v>
      </c>
      <c r="M31" s="432" t="s">
        <v>103</v>
      </c>
      <c r="N31" s="6">
        <v>2</v>
      </c>
      <c r="O31" s="126" t="s">
        <v>499</v>
      </c>
      <c r="P31" s="6" t="s">
        <v>29</v>
      </c>
      <c r="Q31" s="6" t="s">
        <v>29</v>
      </c>
      <c r="R31" s="19" t="s">
        <v>17</v>
      </c>
      <c r="S31" s="19" t="s">
        <v>10</v>
      </c>
      <c r="T31" s="174">
        <v>0.4</v>
      </c>
      <c r="U31" s="19" t="s">
        <v>20</v>
      </c>
      <c r="V31" s="19" t="s">
        <v>23</v>
      </c>
      <c r="W31" s="19" t="s">
        <v>27</v>
      </c>
      <c r="X31" s="203" t="s">
        <v>95</v>
      </c>
      <c r="Y31" s="270">
        <v>0.48</v>
      </c>
      <c r="Z31" s="260" t="s">
        <v>174</v>
      </c>
      <c r="AA31" s="174">
        <f t="shared" si="1"/>
        <v>0.2</v>
      </c>
      <c r="AB31" s="432" t="s">
        <v>103</v>
      </c>
      <c r="AC31" s="437" t="s">
        <v>32</v>
      </c>
      <c r="AD31" s="16" t="s">
        <v>333</v>
      </c>
      <c r="AE31" s="71" t="s">
        <v>330</v>
      </c>
      <c r="AF31" s="71" t="s">
        <v>583</v>
      </c>
      <c r="AG31" s="250" t="s">
        <v>702</v>
      </c>
      <c r="AH31" s="445" t="s">
        <v>706</v>
      </c>
      <c r="AI31" s="444" t="s">
        <v>818</v>
      </c>
      <c r="AJ31" s="7"/>
      <c r="AK31" s="7" t="s">
        <v>835</v>
      </c>
      <c r="AL31" s="476" t="s">
        <v>835</v>
      </c>
      <c r="AM31" s="445" t="s">
        <v>918</v>
      </c>
      <c r="AN31" s="485" t="s">
        <v>920</v>
      </c>
      <c r="AO31" s="489" t="s">
        <v>976</v>
      </c>
      <c r="AP31" s="445" t="s">
        <v>978</v>
      </c>
      <c r="AQ31" s="7"/>
      <c r="AR31" s="715" t="s">
        <v>1040</v>
      </c>
    </row>
    <row r="32" spans="1:44" ht="72" customHeight="1" x14ac:dyDescent="0.3">
      <c r="A32" s="6">
        <v>21</v>
      </c>
      <c r="B32" s="6" t="s">
        <v>370</v>
      </c>
      <c r="C32" s="7" t="s">
        <v>351</v>
      </c>
      <c r="D32" s="126" t="s">
        <v>352</v>
      </c>
      <c r="E32" s="16" t="s">
        <v>353</v>
      </c>
      <c r="F32" s="16" t="s">
        <v>500</v>
      </c>
      <c r="G32" s="481" t="s">
        <v>81</v>
      </c>
      <c r="H32" s="7">
        <f>(3*12)+2+5+12</f>
        <v>55</v>
      </c>
      <c r="I32" s="203" t="s">
        <v>202</v>
      </c>
      <c r="J32" s="174">
        <f t="shared" si="2"/>
        <v>0.6</v>
      </c>
      <c r="K32" s="260" t="s">
        <v>174</v>
      </c>
      <c r="L32" s="174">
        <f t="shared" si="0"/>
        <v>0.2</v>
      </c>
      <c r="M32" s="432" t="s">
        <v>103</v>
      </c>
      <c r="N32" s="6">
        <v>1</v>
      </c>
      <c r="O32" s="83" t="s">
        <v>354</v>
      </c>
      <c r="P32" s="71" t="s">
        <v>29</v>
      </c>
      <c r="Q32" s="6" t="s">
        <v>29</v>
      </c>
      <c r="R32" s="19" t="s">
        <v>15</v>
      </c>
      <c r="S32" s="19" t="s">
        <v>10</v>
      </c>
      <c r="T32" s="265">
        <v>0.4</v>
      </c>
      <c r="U32" s="19" t="s">
        <v>20</v>
      </c>
      <c r="V32" s="19" t="s">
        <v>23</v>
      </c>
      <c r="W32" s="19" t="s">
        <v>27</v>
      </c>
      <c r="X32" s="203" t="s">
        <v>94</v>
      </c>
      <c r="Y32" s="174">
        <v>0.36</v>
      </c>
      <c r="Z32" s="260" t="s">
        <v>174</v>
      </c>
      <c r="AA32" s="174">
        <f t="shared" si="1"/>
        <v>0.2</v>
      </c>
      <c r="AB32" s="432" t="s">
        <v>103</v>
      </c>
      <c r="AC32" s="437" t="s">
        <v>32</v>
      </c>
      <c r="AD32" s="16" t="s">
        <v>501</v>
      </c>
      <c r="AE32" s="7" t="s">
        <v>355</v>
      </c>
      <c r="AF32" s="71" t="s">
        <v>583</v>
      </c>
      <c r="AG32" s="250" t="s">
        <v>702</v>
      </c>
      <c r="AH32" s="177" t="s">
        <v>698</v>
      </c>
      <c r="AI32" s="444" t="s">
        <v>750</v>
      </c>
      <c r="AJ32" s="7"/>
      <c r="AK32" s="454" t="s">
        <v>746</v>
      </c>
      <c r="AL32" s="177" t="s">
        <v>756</v>
      </c>
      <c r="AM32" s="7" t="s">
        <v>748</v>
      </c>
      <c r="AN32" s="7" t="s">
        <v>748</v>
      </c>
      <c r="AO32" s="444" t="s">
        <v>952</v>
      </c>
      <c r="AP32" s="444" t="s">
        <v>956</v>
      </c>
      <c r="AQ32" s="7"/>
      <c r="AR32" s="715" t="s">
        <v>1041</v>
      </c>
    </row>
    <row r="33" spans="1:44" ht="330" x14ac:dyDescent="0.3">
      <c r="A33" s="6">
        <v>22</v>
      </c>
      <c r="B33" s="6" t="s">
        <v>371</v>
      </c>
      <c r="C33" s="16" t="s">
        <v>484</v>
      </c>
      <c r="D33" s="16" t="s">
        <v>356</v>
      </c>
      <c r="E33" s="16" t="s">
        <v>357</v>
      </c>
      <c r="F33" s="16" t="s">
        <v>502</v>
      </c>
      <c r="G33" s="481" t="s">
        <v>929</v>
      </c>
      <c r="H33" s="7">
        <v>15</v>
      </c>
      <c r="I33" s="203" t="s">
        <v>95</v>
      </c>
      <c r="J33" s="174">
        <f t="shared" si="2"/>
        <v>0.4</v>
      </c>
      <c r="K33" s="260" t="s">
        <v>8</v>
      </c>
      <c r="L33" s="174">
        <f t="shared" si="0"/>
        <v>0.8</v>
      </c>
      <c r="M33" s="432" t="s">
        <v>101</v>
      </c>
      <c r="N33" s="6">
        <v>2</v>
      </c>
      <c r="O33" s="126" t="s">
        <v>358</v>
      </c>
      <c r="P33" s="6" t="s">
        <v>29</v>
      </c>
      <c r="Q33" s="6" t="s">
        <v>29</v>
      </c>
      <c r="R33" s="19" t="s">
        <v>15</v>
      </c>
      <c r="S33" s="19" t="s">
        <v>10</v>
      </c>
      <c r="T33" s="265">
        <v>0.4</v>
      </c>
      <c r="U33" s="19" t="s">
        <v>20</v>
      </c>
      <c r="V33" s="19" t="s">
        <v>23</v>
      </c>
      <c r="W33" s="19" t="s">
        <v>26</v>
      </c>
      <c r="X33" s="203" t="s">
        <v>94</v>
      </c>
      <c r="Y33" s="174">
        <v>0.24</v>
      </c>
      <c r="Z33" s="260" t="s">
        <v>8</v>
      </c>
      <c r="AA33" s="174">
        <f t="shared" si="1"/>
        <v>0.8</v>
      </c>
      <c r="AB33" s="432" t="s">
        <v>101</v>
      </c>
      <c r="AC33" s="437" t="s">
        <v>32</v>
      </c>
      <c r="AD33" s="16" t="s">
        <v>359</v>
      </c>
      <c r="AE33" s="7" t="s">
        <v>355</v>
      </c>
      <c r="AF33" s="71" t="s">
        <v>583</v>
      </c>
      <c r="AG33" s="192" t="s">
        <v>694</v>
      </c>
      <c r="AH33" s="177" t="s">
        <v>751</v>
      </c>
      <c r="AI33" s="444" t="s">
        <v>730</v>
      </c>
      <c r="AJ33" s="7"/>
      <c r="AK33" s="455" t="s">
        <v>748</v>
      </c>
      <c r="AL33" s="455" t="s">
        <v>748</v>
      </c>
      <c r="AM33" s="16" t="s">
        <v>852</v>
      </c>
      <c r="AN33" s="177" t="s">
        <v>854</v>
      </c>
      <c r="AO33" s="444" t="s">
        <v>953</v>
      </c>
      <c r="AP33" s="444" t="s">
        <v>956</v>
      </c>
      <c r="AQ33" s="7"/>
      <c r="AR33" s="715" t="s">
        <v>1042</v>
      </c>
    </row>
    <row r="34" spans="1:44" ht="115.5" x14ac:dyDescent="0.3">
      <c r="A34" s="6">
        <v>23</v>
      </c>
      <c r="B34" s="6" t="s">
        <v>372</v>
      </c>
      <c r="C34" s="16" t="s">
        <v>474</v>
      </c>
      <c r="D34" s="16" t="s">
        <v>360</v>
      </c>
      <c r="E34" s="16" t="s">
        <v>361</v>
      </c>
      <c r="F34" s="16" t="s">
        <v>362</v>
      </c>
      <c r="G34" s="481" t="s">
        <v>81</v>
      </c>
      <c r="H34" s="7">
        <f>2+1+12+1</f>
        <v>16</v>
      </c>
      <c r="I34" s="203" t="s">
        <v>95</v>
      </c>
      <c r="J34" s="174">
        <f t="shared" si="2"/>
        <v>0.4</v>
      </c>
      <c r="K34" s="260" t="s">
        <v>104</v>
      </c>
      <c r="L34" s="174">
        <f t="shared" si="0"/>
        <v>0.4</v>
      </c>
      <c r="M34" s="432" t="s">
        <v>103</v>
      </c>
      <c r="N34" s="6">
        <v>3</v>
      </c>
      <c r="O34" s="126" t="s">
        <v>363</v>
      </c>
      <c r="P34" s="6" t="s">
        <v>29</v>
      </c>
      <c r="Q34" s="6" t="s">
        <v>29</v>
      </c>
      <c r="R34" s="19" t="s">
        <v>15</v>
      </c>
      <c r="S34" s="19" t="s">
        <v>10</v>
      </c>
      <c r="T34" s="265">
        <v>0.4</v>
      </c>
      <c r="U34" s="19" t="s">
        <v>20</v>
      </c>
      <c r="V34" s="19" t="s">
        <v>23</v>
      </c>
      <c r="W34" s="19" t="s">
        <v>26</v>
      </c>
      <c r="X34" s="203" t="s">
        <v>94</v>
      </c>
      <c r="Y34" s="181">
        <v>0.36</v>
      </c>
      <c r="Z34" s="260" t="s">
        <v>104</v>
      </c>
      <c r="AA34" s="174">
        <f t="shared" si="1"/>
        <v>0.4</v>
      </c>
      <c r="AB34" s="432" t="s">
        <v>103</v>
      </c>
      <c r="AC34" s="437" t="s">
        <v>32</v>
      </c>
      <c r="AD34" s="177" t="s">
        <v>364</v>
      </c>
      <c r="AE34" s="7" t="s">
        <v>365</v>
      </c>
      <c r="AF34" s="71" t="s">
        <v>583</v>
      </c>
      <c r="AG34" s="250" t="s">
        <v>703</v>
      </c>
      <c r="AH34" s="177" t="s">
        <v>700</v>
      </c>
      <c r="AI34" s="177" t="s">
        <v>754</v>
      </c>
      <c r="AJ34" s="7"/>
      <c r="AK34" s="454" t="s">
        <v>747</v>
      </c>
      <c r="AL34" s="177" t="s">
        <v>755</v>
      </c>
      <c r="AM34" s="7" t="s">
        <v>748</v>
      </c>
      <c r="AN34" s="7" t="s">
        <v>748</v>
      </c>
      <c r="AO34" s="444" t="s">
        <v>954</v>
      </c>
      <c r="AP34" s="444" t="s">
        <v>956</v>
      </c>
      <c r="AQ34" s="7"/>
      <c r="AR34" s="715" t="s">
        <v>1043</v>
      </c>
    </row>
    <row r="35" spans="1:44" ht="165" x14ac:dyDescent="0.3">
      <c r="A35" s="6">
        <v>24</v>
      </c>
      <c r="B35" s="6" t="s">
        <v>373</v>
      </c>
      <c r="C35" s="16" t="s">
        <v>484</v>
      </c>
      <c r="D35" s="16" t="s">
        <v>366</v>
      </c>
      <c r="E35" s="16" t="s">
        <v>367</v>
      </c>
      <c r="F35" s="16" t="s">
        <v>503</v>
      </c>
      <c r="G35" s="481" t="s">
        <v>929</v>
      </c>
      <c r="H35" s="123">
        <f>(365-52)*5</f>
        <v>1565</v>
      </c>
      <c r="I35" s="203" t="s">
        <v>7</v>
      </c>
      <c r="J35" s="174">
        <f t="shared" si="2"/>
        <v>0.8</v>
      </c>
      <c r="K35" s="260" t="s">
        <v>8</v>
      </c>
      <c r="L35" s="174">
        <f t="shared" si="0"/>
        <v>0.8</v>
      </c>
      <c r="M35" s="432" t="s">
        <v>101</v>
      </c>
      <c r="N35" s="7">
        <v>4</v>
      </c>
      <c r="O35" s="127" t="s">
        <v>368</v>
      </c>
      <c r="P35" s="285" t="s">
        <v>29</v>
      </c>
      <c r="Q35" s="7" t="s">
        <v>29</v>
      </c>
      <c r="R35" s="19" t="s">
        <v>15</v>
      </c>
      <c r="S35" s="19" t="s">
        <v>10</v>
      </c>
      <c r="T35" s="265">
        <v>0.4</v>
      </c>
      <c r="U35" s="19" t="s">
        <v>20</v>
      </c>
      <c r="V35" s="19" t="s">
        <v>23</v>
      </c>
      <c r="W35" s="19" t="s">
        <v>27</v>
      </c>
      <c r="X35" s="203" t="s">
        <v>94</v>
      </c>
      <c r="Y35" s="174">
        <v>0.36</v>
      </c>
      <c r="Z35" s="260" t="s">
        <v>8</v>
      </c>
      <c r="AA35" s="174">
        <f t="shared" si="1"/>
        <v>0.8</v>
      </c>
      <c r="AB35" s="432" t="s">
        <v>101</v>
      </c>
      <c r="AC35" s="437" t="s">
        <v>32</v>
      </c>
      <c r="AD35" s="177" t="s">
        <v>504</v>
      </c>
      <c r="AE35" s="7" t="s">
        <v>369</v>
      </c>
      <c r="AF35" s="71" t="s">
        <v>583</v>
      </c>
      <c r="AG35" s="192" t="s">
        <v>694</v>
      </c>
      <c r="AH35" s="177" t="s">
        <v>701</v>
      </c>
      <c r="AI35" s="177" t="s">
        <v>731</v>
      </c>
      <c r="AJ35" s="7"/>
      <c r="AK35" s="7" t="s">
        <v>748</v>
      </c>
      <c r="AL35" s="7" t="s">
        <v>748</v>
      </c>
      <c r="AM35" s="16" t="s">
        <v>853</v>
      </c>
      <c r="AN35" s="177" t="s">
        <v>855</v>
      </c>
      <c r="AO35" s="444" t="s">
        <v>955</v>
      </c>
      <c r="AP35" s="444" t="s">
        <v>956</v>
      </c>
      <c r="AQ35" s="7"/>
      <c r="AR35" s="715" t="s">
        <v>1044</v>
      </c>
    </row>
    <row r="36" spans="1:44" ht="181.5" x14ac:dyDescent="0.3">
      <c r="A36" s="6">
        <v>25</v>
      </c>
      <c r="B36" s="6" t="s">
        <v>383</v>
      </c>
      <c r="C36" s="16" t="s">
        <v>374</v>
      </c>
      <c r="D36" s="126" t="s">
        <v>505</v>
      </c>
      <c r="E36" s="16" t="s">
        <v>375</v>
      </c>
      <c r="F36" s="16" t="s">
        <v>376</v>
      </c>
      <c r="G36" s="481" t="s">
        <v>81</v>
      </c>
      <c r="H36" s="7">
        <v>16</v>
      </c>
      <c r="I36" s="203" t="s">
        <v>95</v>
      </c>
      <c r="J36" s="174">
        <f t="shared" si="2"/>
        <v>0.4</v>
      </c>
      <c r="K36" s="260" t="s">
        <v>174</v>
      </c>
      <c r="L36" s="174">
        <f t="shared" si="0"/>
        <v>0.2</v>
      </c>
      <c r="M36" s="432" t="s">
        <v>103</v>
      </c>
      <c r="N36" s="6">
        <v>1</v>
      </c>
      <c r="O36" s="16" t="s">
        <v>377</v>
      </c>
      <c r="P36" s="71" t="s">
        <v>29</v>
      </c>
      <c r="Q36" s="6" t="s">
        <v>29</v>
      </c>
      <c r="R36" s="19" t="s">
        <v>15</v>
      </c>
      <c r="S36" s="19" t="s">
        <v>10</v>
      </c>
      <c r="T36" s="265">
        <v>0.4</v>
      </c>
      <c r="U36" s="19" t="s">
        <v>21</v>
      </c>
      <c r="V36" s="19" t="s">
        <v>24</v>
      </c>
      <c r="W36" s="19" t="s">
        <v>27</v>
      </c>
      <c r="X36" s="203" t="s">
        <v>94</v>
      </c>
      <c r="Y36" s="174">
        <v>0.24</v>
      </c>
      <c r="Z36" s="260" t="s">
        <v>174</v>
      </c>
      <c r="AA36" s="174">
        <f t="shared" si="1"/>
        <v>0.2</v>
      </c>
      <c r="AB36" s="432" t="s">
        <v>103</v>
      </c>
      <c r="AC36" s="437" t="s">
        <v>32</v>
      </c>
      <c r="AD36" s="16" t="s">
        <v>378</v>
      </c>
      <c r="AE36" s="7" t="s">
        <v>506</v>
      </c>
      <c r="AF36" s="71" t="s">
        <v>583</v>
      </c>
      <c r="AG36" s="250" t="s">
        <v>702</v>
      </c>
      <c r="AH36" s="304" t="s">
        <v>704</v>
      </c>
      <c r="AI36" s="304" t="s">
        <v>752</v>
      </c>
      <c r="AJ36" s="7"/>
      <c r="AK36" s="304" t="s">
        <v>749</v>
      </c>
      <c r="AL36" s="177" t="s">
        <v>753</v>
      </c>
      <c r="AM36" s="7" t="s">
        <v>748</v>
      </c>
      <c r="AN36" s="7" t="s">
        <v>748</v>
      </c>
      <c r="AO36" s="444" t="s">
        <v>957</v>
      </c>
      <c r="AP36" s="444" t="s">
        <v>959</v>
      </c>
      <c r="AQ36" s="7"/>
      <c r="AR36" s="715" t="s">
        <v>1045</v>
      </c>
    </row>
    <row r="37" spans="1:44" ht="198" x14ac:dyDescent="0.3">
      <c r="A37" s="6">
        <v>26</v>
      </c>
      <c r="B37" s="6" t="s">
        <v>384</v>
      </c>
      <c r="C37" s="16" t="s">
        <v>507</v>
      </c>
      <c r="D37" s="16" t="s">
        <v>508</v>
      </c>
      <c r="E37" s="16" t="s">
        <v>379</v>
      </c>
      <c r="F37" s="16" t="s">
        <v>380</v>
      </c>
      <c r="G37" s="481" t="s">
        <v>929</v>
      </c>
      <c r="H37" s="7">
        <v>60</v>
      </c>
      <c r="I37" s="203" t="s">
        <v>202</v>
      </c>
      <c r="J37" s="174">
        <f t="shared" si="2"/>
        <v>0.6</v>
      </c>
      <c r="K37" s="260" t="s">
        <v>8</v>
      </c>
      <c r="L37" s="174">
        <f t="shared" si="0"/>
        <v>0.8</v>
      </c>
      <c r="M37" s="432" t="s">
        <v>101</v>
      </c>
      <c r="N37" s="6">
        <v>3</v>
      </c>
      <c r="O37" s="126" t="s">
        <v>381</v>
      </c>
      <c r="P37" s="6" t="s">
        <v>29</v>
      </c>
      <c r="Q37" s="6" t="s">
        <v>29</v>
      </c>
      <c r="R37" s="19" t="s">
        <v>15</v>
      </c>
      <c r="S37" s="19" t="s">
        <v>10</v>
      </c>
      <c r="T37" s="265">
        <v>0.4</v>
      </c>
      <c r="U37" s="19" t="s">
        <v>20</v>
      </c>
      <c r="V37" s="19" t="s">
        <v>23</v>
      </c>
      <c r="W37" s="19" t="s">
        <v>26</v>
      </c>
      <c r="X37" s="203" t="s">
        <v>94</v>
      </c>
      <c r="Y37" s="181">
        <v>0.36</v>
      </c>
      <c r="Z37" s="260" t="s">
        <v>8</v>
      </c>
      <c r="AA37" s="174">
        <f t="shared" si="1"/>
        <v>0.8</v>
      </c>
      <c r="AB37" s="432" t="s">
        <v>101</v>
      </c>
      <c r="AC37" s="437" t="s">
        <v>32</v>
      </c>
      <c r="AD37" s="177" t="s">
        <v>382</v>
      </c>
      <c r="AE37" s="7" t="s">
        <v>365</v>
      </c>
      <c r="AF37" s="71" t="s">
        <v>583</v>
      </c>
      <c r="AG37" s="192" t="s">
        <v>694</v>
      </c>
      <c r="AH37" s="304" t="s">
        <v>732</v>
      </c>
      <c r="AI37" s="304" t="s">
        <v>733</v>
      </c>
      <c r="AJ37" s="7"/>
      <c r="AK37" s="7" t="s">
        <v>748</v>
      </c>
      <c r="AL37" s="7" t="s">
        <v>748</v>
      </c>
      <c r="AM37" s="16" t="s">
        <v>875</v>
      </c>
      <c r="AN37" s="304" t="s">
        <v>856</v>
      </c>
      <c r="AO37" s="444" t="s">
        <v>958</v>
      </c>
      <c r="AP37" s="444" t="s">
        <v>960</v>
      </c>
      <c r="AQ37" s="7"/>
      <c r="AR37" s="715" t="s">
        <v>1046</v>
      </c>
    </row>
    <row r="38" spans="1:44" ht="65.25" customHeight="1" x14ac:dyDescent="0.3">
      <c r="A38" s="508">
        <v>27</v>
      </c>
      <c r="B38" s="508" t="s">
        <v>385</v>
      </c>
      <c r="C38" s="524" t="s">
        <v>374</v>
      </c>
      <c r="D38" s="524" t="s">
        <v>386</v>
      </c>
      <c r="E38" s="524" t="s">
        <v>387</v>
      </c>
      <c r="F38" s="524" t="s">
        <v>509</v>
      </c>
      <c r="G38" s="481" t="s">
        <v>81</v>
      </c>
      <c r="H38" s="531">
        <v>600</v>
      </c>
      <c r="I38" s="512" t="s">
        <v>7</v>
      </c>
      <c r="J38" s="516">
        <f t="shared" si="2"/>
        <v>0.8</v>
      </c>
      <c r="K38" s="536" t="s">
        <v>102</v>
      </c>
      <c r="L38" s="516">
        <f>IF(K38="LEVE",20%,IF(K38="MENOR",40%,IF(K38="MODERADO",60%,IF(K38="MAYOR",80%,IF(K38="CATASTROFICO",100%,IF(I38="",""))))))</f>
        <v>0.6</v>
      </c>
      <c r="M38" s="510" t="s">
        <v>101</v>
      </c>
      <c r="N38" s="6">
        <v>1</v>
      </c>
      <c r="O38" s="126" t="s">
        <v>388</v>
      </c>
      <c r="P38" s="6" t="s">
        <v>29</v>
      </c>
      <c r="Q38" s="6" t="s">
        <v>29</v>
      </c>
      <c r="R38" s="19" t="s">
        <v>15</v>
      </c>
      <c r="S38" s="19" t="s">
        <v>10</v>
      </c>
      <c r="T38" s="265">
        <v>0.4</v>
      </c>
      <c r="U38" s="19" t="s">
        <v>20</v>
      </c>
      <c r="V38" s="19" t="s">
        <v>23</v>
      </c>
      <c r="W38" s="19" t="s">
        <v>26</v>
      </c>
      <c r="X38" s="512" t="s">
        <v>95</v>
      </c>
      <c r="Y38" s="174">
        <v>0.48</v>
      </c>
      <c r="Z38" s="536" t="s">
        <v>102</v>
      </c>
      <c r="AA38" s="516">
        <f t="shared" si="1"/>
        <v>0.6</v>
      </c>
      <c r="AB38" s="510" t="s">
        <v>101</v>
      </c>
      <c r="AC38" s="437" t="s">
        <v>32</v>
      </c>
      <c r="AD38" s="126" t="s">
        <v>841</v>
      </c>
      <c r="AE38" s="126" t="s">
        <v>510</v>
      </c>
      <c r="AF38" s="71" t="s">
        <v>583</v>
      </c>
      <c r="AG38" s="250" t="s">
        <v>229</v>
      </c>
      <c r="AH38" s="7" t="s">
        <v>748</v>
      </c>
      <c r="AI38" s="7" t="s">
        <v>748</v>
      </c>
      <c r="AJ38" s="7"/>
      <c r="AK38" s="177" t="s">
        <v>876</v>
      </c>
      <c r="AL38" s="177" t="s">
        <v>877</v>
      </c>
      <c r="AM38" s="7" t="s">
        <v>882</v>
      </c>
      <c r="AN38" s="7" t="s">
        <v>882</v>
      </c>
      <c r="AO38" s="177" t="s">
        <v>987</v>
      </c>
      <c r="AP38" s="177" t="s">
        <v>877</v>
      </c>
      <c r="AQ38" s="7"/>
      <c r="AR38" s="715" t="s">
        <v>1048</v>
      </c>
    </row>
    <row r="39" spans="1:44" ht="81" customHeight="1" x14ac:dyDescent="0.3">
      <c r="A39" s="509"/>
      <c r="B39" s="509"/>
      <c r="C39" s="525"/>
      <c r="D39" s="525"/>
      <c r="E39" s="525"/>
      <c r="F39" s="525"/>
      <c r="G39" s="481" t="s">
        <v>81</v>
      </c>
      <c r="H39" s="538"/>
      <c r="I39" s="513"/>
      <c r="J39" s="517"/>
      <c r="K39" s="537"/>
      <c r="L39" s="517"/>
      <c r="M39" s="511"/>
      <c r="N39" s="6">
        <v>2</v>
      </c>
      <c r="O39" s="126" t="s">
        <v>511</v>
      </c>
      <c r="P39" s="6" t="s">
        <v>29</v>
      </c>
      <c r="Q39" s="6" t="s">
        <v>29</v>
      </c>
      <c r="R39" s="19" t="s">
        <v>15</v>
      </c>
      <c r="S39" s="19" t="s">
        <v>10</v>
      </c>
      <c r="T39" s="265">
        <v>0.3</v>
      </c>
      <c r="U39" s="19" t="s">
        <v>20</v>
      </c>
      <c r="V39" s="19" t="s">
        <v>23</v>
      </c>
      <c r="W39" s="19" t="s">
        <v>26</v>
      </c>
      <c r="X39" s="513"/>
      <c r="Y39" s="174">
        <v>0.48</v>
      </c>
      <c r="Z39" s="537"/>
      <c r="AA39" s="517"/>
      <c r="AB39" s="511"/>
      <c r="AC39" s="437" t="s">
        <v>32</v>
      </c>
      <c r="AD39" s="126" t="s">
        <v>842</v>
      </c>
      <c r="AE39" s="126" t="s">
        <v>513</v>
      </c>
      <c r="AF39" s="71" t="s">
        <v>583</v>
      </c>
      <c r="AG39" s="250" t="s">
        <v>229</v>
      </c>
      <c r="AH39" s="7" t="s">
        <v>748</v>
      </c>
      <c r="AI39" s="7" t="s">
        <v>748</v>
      </c>
      <c r="AJ39" s="7"/>
      <c r="AK39" s="177" t="s">
        <v>878</v>
      </c>
      <c r="AL39" s="177" t="s">
        <v>877</v>
      </c>
      <c r="AM39" s="7" t="s">
        <v>882</v>
      </c>
      <c r="AN39" s="7" t="s">
        <v>882</v>
      </c>
      <c r="AO39" s="126" t="s">
        <v>512</v>
      </c>
      <c r="AP39" s="177" t="s">
        <v>877</v>
      </c>
      <c r="AQ39" s="7"/>
      <c r="AR39" s="715" t="s">
        <v>1047</v>
      </c>
    </row>
    <row r="40" spans="1:44" ht="81" customHeight="1" x14ac:dyDescent="0.3">
      <c r="A40" s="431">
        <v>28</v>
      </c>
      <c r="B40" s="431" t="s">
        <v>585</v>
      </c>
      <c r="C40" s="16" t="s">
        <v>374</v>
      </c>
      <c r="D40" s="16" t="s">
        <v>588</v>
      </c>
      <c r="E40" s="16" t="s">
        <v>589</v>
      </c>
      <c r="F40" s="16" t="s">
        <v>590</v>
      </c>
      <c r="G40" s="481" t="s">
        <v>81</v>
      </c>
      <c r="H40" s="123">
        <v>12</v>
      </c>
      <c r="I40" s="203" t="s">
        <v>95</v>
      </c>
      <c r="J40" s="174">
        <f t="shared" ref="J40:J48" si="3">IF(I40="MUY BAJA",20%,IF(I40="BAJA",40%,IF(I40="MEDIA",60%,IF(I40="ALTA",80%,IF(I40="MUY ALTA",100%,IF(I40="",""))))))</f>
        <v>0.4</v>
      </c>
      <c r="K40" s="260" t="s">
        <v>104</v>
      </c>
      <c r="L40" s="174">
        <f>IF(K40="LEVE",20%,IF(K40="MENOR",40%,IF(K40="MODERADO",60%,IF(K40="MAYOR",80%,IF(K40="CATASTROFICO",100%,IF(I40="",""))))))</f>
        <v>0.4</v>
      </c>
      <c r="M40" s="432" t="s">
        <v>103</v>
      </c>
      <c r="N40" s="6">
        <v>3</v>
      </c>
      <c r="O40" s="127" t="s">
        <v>591</v>
      </c>
      <c r="P40" s="285" t="s">
        <v>29</v>
      </c>
      <c r="Q40" s="7" t="s">
        <v>29</v>
      </c>
      <c r="R40" s="19" t="s">
        <v>16</v>
      </c>
      <c r="S40" s="19" t="s">
        <v>10</v>
      </c>
      <c r="T40" s="265">
        <v>0.3</v>
      </c>
      <c r="U40" s="19" t="s">
        <v>20</v>
      </c>
      <c r="V40" s="19" t="s">
        <v>23</v>
      </c>
      <c r="W40" s="19" t="s">
        <v>27</v>
      </c>
      <c r="X40" s="203" t="s">
        <v>94</v>
      </c>
      <c r="Y40" s="174">
        <v>0.48</v>
      </c>
      <c r="Z40" s="260" t="s">
        <v>104</v>
      </c>
      <c r="AA40" s="174">
        <f>IF(Z40="LEVE",20%,IF(Z40="MENOR",40%,IF(Z40="MODERADO",60%,IF(Z40="MAYOR",80%,IF(Z40="CATASTROFICO",100%,IF(Z40="",""))))))</f>
        <v>0.4</v>
      </c>
      <c r="AB40" s="432" t="s">
        <v>103</v>
      </c>
      <c r="AC40" s="437" t="s">
        <v>32</v>
      </c>
      <c r="AD40" s="16" t="s">
        <v>592</v>
      </c>
      <c r="AE40" s="126" t="s">
        <v>593</v>
      </c>
      <c r="AF40" s="71" t="s">
        <v>583</v>
      </c>
      <c r="AG40" s="250" t="s">
        <v>229</v>
      </c>
      <c r="AH40" s="7" t="s">
        <v>748</v>
      </c>
      <c r="AI40" s="7" t="s">
        <v>748</v>
      </c>
      <c r="AJ40" s="7"/>
      <c r="AK40" s="177" t="s">
        <v>879</v>
      </c>
      <c r="AL40" s="177" t="s">
        <v>877</v>
      </c>
      <c r="AM40" s="7" t="s">
        <v>882</v>
      </c>
      <c r="AN40" s="7" t="s">
        <v>882</v>
      </c>
      <c r="AO40" s="177" t="s">
        <v>988</v>
      </c>
      <c r="AP40" s="177" t="s">
        <v>877</v>
      </c>
      <c r="AQ40" s="7"/>
      <c r="AR40" s="715" t="s">
        <v>1020</v>
      </c>
    </row>
    <row r="41" spans="1:44" ht="81" customHeight="1" x14ac:dyDescent="0.3">
      <c r="A41" s="431">
        <v>29</v>
      </c>
      <c r="B41" s="431" t="s">
        <v>586</v>
      </c>
      <c r="C41" s="16" t="s">
        <v>374</v>
      </c>
      <c r="D41" s="83" t="s">
        <v>594</v>
      </c>
      <c r="E41" s="83" t="s">
        <v>595</v>
      </c>
      <c r="F41" s="83" t="s">
        <v>596</v>
      </c>
      <c r="G41" s="481" t="s">
        <v>81</v>
      </c>
      <c r="H41" s="123">
        <v>2</v>
      </c>
      <c r="I41" s="203" t="s">
        <v>94</v>
      </c>
      <c r="J41" s="174">
        <f t="shared" si="3"/>
        <v>0.2</v>
      </c>
      <c r="K41" s="260" t="s">
        <v>104</v>
      </c>
      <c r="L41" s="174">
        <f>IF(K41="LEVE",20%,IF(K41="MENOR",40%,IF(K41="MODERADO",60%,IF(K41="MAYOR",80%,IF(K41="CATASTROFICO",100%,IF(I41="",""))))))</f>
        <v>0.4</v>
      </c>
      <c r="M41" s="432" t="s">
        <v>103</v>
      </c>
      <c r="N41" s="6">
        <v>4</v>
      </c>
      <c r="O41" s="127" t="s">
        <v>597</v>
      </c>
      <c r="P41" s="7" t="s">
        <v>29</v>
      </c>
      <c r="Q41" s="7" t="s">
        <v>29</v>
      </c>
      <c r="R41" s="19" t="s">
        <v>15</v>
      </c>
      <c r="S41" s="19" t="s">
        <v>10</v>
      </c>
      <c r="T41" s="265">
        <v>0.4</v>
      </c>
      <c r="U41" s="19" t="s">
        <v>20</v>
      </c>
      <c r="V41" s="19" t="s">
        <v>23</v>
      </c>
      <c r="W41" s="19" t="s">
        <v>26</v>
      </c>
      <c r="X41" s="203" t="s">
        <v>94</v>
      </c>
      <c r="Y41" s="174">
        <v>0.28000000000000003</v>
      </c>
      <c r="Z41" s="260" t="s">
        <v>104</v>
      </c>
      <c r="AA41" s="174">
        <f>IF(Z41="LEVE",20%,IF(Z41="MENOR",40%,IF(Z41="MODERADO",60%,IF(Z41="MAYOR",80%,IF(Z41="CATASTROFICO",100%,IF(Z41="",""))))))</f>
        <v>0.4</v>
      </c>
      <c r="AB41" s="432" t="s">
        <v>103</v>
      </c>
      <c r="AC41" s="437" t="s">
        <v>32</v>
      </c>
      <c r="AD41" s="16" t="s">
        <v>598</v>
      </c>
      <c r="AE41" s="126" t="s">
        <v>599</v>
      </c>
      <c r="AF41" s="71" t="s">
        <v>583</v>
      </c>
      <c r="AG41" s="250" t="s">
        <v>229</v>
      </c>
      <c r="AH41" s="7" t="s">
        <v>748</v>
      </c>
      <c r="AI41" s="7" t="s">
        <v>748</v>
      </c>
      <c r="AJ41" s="7"/>
      <c r="AK41" s="177" t="s">
        <v>880</v>
      </c>
      <c r="AL41" s="177" t="s">
        <v>877</v>
      </c>
      <c r="AM41" s="7" t="s">
        <v>882</v>
      </c>
      <c r="AN41" s="7" t="s">
        <v>882</v>
      </c>
      <c r="AO41" s="177" t="s">
        <v>989</v>
      </c>
      <c r="AP41" s="177" t="s">
        <v>877</v>
      </c>
      <c r="AQ41" s="7"/>
      <c r="AR41" s="715" t="s">
        <v>1021</v>
      </c>
    </row>
    <row r="42" spans="1:44" ht="81" customHeight="1" x14ac:dyDescent="0.3">
      <c r="A42" s="431">
        <v>30</v>
      </c>
      <c r="B42" s="431" t="s">
        <v>587</v>
      </c>
      <c r="C42" s="16" t="s">
        <v>298</v>
      </c>
      <c r="D42" s="83" t="s">
        <v>600</v>
      </c>
      <c r="E42" s="16" t="s">
        <v>601</v>
      </c>
      <c r="F42" s="122" t="s">
        <v>602</v>
      </c>
      <c r="G42" s="481" t="s">
        <v>81</v>
      </c>
      <c r="H42" s="123">
        <f>2*12</f>
        <v>24</v>
      </c>
      <c r="I42" s="203" t="s">
        <v>95</v>
      </c>
      <c r="J42" s="174">
        <f t="shared" si="3"/>
        <v>0.4</v>
      </c>
      <c r="K42" s="260" t="s">
        <v>174</v>
      </c>
      <c r="L42" s="174">
        <f>IF(K42="LEVE",20%,IF(K42="MENOR",40%,IF(K42="MODERADO",60%,IF(K42="MAYOR",80%,IF(K42="CATASTROFICO",100%,IF(I42="",""))))))</f>
        <v>0.2</v>
      </c>
      <c r="M42" s="432" t="s">
        <v>103</v>
      </c>
      <c r="N42" s="6">
        <v>5</v>
      </c>
      <c r="O42" s="127" t="s">
        <v>603</v>
      </c>
      <c r="P42" s="7" t="s">
        <v>29</v>
      </c>
      <c r="Q42" s="7" t="s">
        <v>29</v>
      </c>
      <c r="R42" s="19" t="s">
        <v>16</v>
      </c>
      <c r="S42" s="19" t="s">
        <v>10</v>
      </c>
      <c r="T42" s="323">
        <v>0.3</v>
      </c>
      <c r="U42" s="19" t="s">
        <v>20</v>
      </c>
      <c r="V42" s="19" t="s">
        <v>23</v>
      </c>
      <c r="W42" s="19" t="s">
        <v>26</v>
      </c>
      <c r="X42" s="203" t="s">
        <v>94</v>
      </c>
      <c r="Y42" s="294">
        <v>0.12</v>
      </c>
      <c r="Z42" s="260" t="s">
        <v>174</v>
      </c>
      <c r="AA42" s="174">
        <f>IF(Z42="LEVE",20%,IF(Z42="MENOR",40%,IF(Z42="MODERADO",60%,IF(Z42="MAYOR",80%,IF(Z42="CATASTROFICO",100%,IF(Z42="",""))))))</f>
        <v>0.2</v>
      </c>
      <c r="AB42" s="432" t="s">
        <v>103</v>
      </c>
      <c r="AC42" s="437" t="s">
        <v>32</v>
      </c>
      <c r="AD42" s="16" t="s">
        <v>604</v>
      </c>
      <c r="AE42" s="126" t="s">
        <v>605</v>
      </c>
      <c r="AF42" s="71" t="s">
        <v>583</v>
      </c>
      <c r="AG42" s="250" t="s">
        <v>229</v>
      </c>
      <c r="AH42" s="7" t="s">
        <v>748</v>
      </c>
      <c r="AI42" s="7" t="s">
        <v>748</v>
      </c>
      <c r="AJ42" s="7"/>
      <c r="AK42" s="177" t="s">
        <v>881</v>
      </c>
      <c r="AL42" s="177" t="s">
        <v>877</v>
      </c>
      <c r="AM42" s="7" t="s">
        <v>882</v>
      </c>
      <c r="AN42" s="7" t="s">
        <v>882</v>
      </c>
      <c r="AO42" s="177" t="s">
        <v>990</v>
      </c>
      <c r="AP42" s="177" t="s">
        <v>877</v>
      </c>
      <c r="AQ42" s="7"/>
      <c r="AR42" s="715" t="s">
        <v>1022</v>
      </c>
    </row>
    <row r="43" spans="1:44" ht="81" customHeight="1" x14ac:dyDescent="0.3">
      <c r="A43" s="461">
        <v>31</v>
      </c>
      <c r="B43" s="461" t="s">
        <v>836</v>
      </c>
      <c r="C43" s="16" t="s">
        <v>374</v>
      </c>
      <c r="D43" s="7" t="s">
        <v>837</v>
      </c>
      <c r="E43" s="7" t="s">
        <v>838</v>
      </c>
      <c r="F43" s="7" t="s">
        <v>839</v>
      </c>
      <c r="G43" s="481" t="s">
        <v>81</v>
      </c>
      <c r="H43" s="7">
        <v>50</v>
      </c>
      <c r="I43" s="203" t="s">
        <v>202</v>
      </c>
      <c r="J43" s="174">
        <f t="shared" si="3"/>
        <v>0.6</v>
      </c>
      <c r="K43" s="260" t="s">
        <v>174</v>
      </c>
      <c r="L43" s="174">
        <f>IF(K43="LEVE",20%,IF(K43="MENOR",40%,IF(K43="MODERADO",60%,IF(K43="MAYOR",80%,IF(K43="CATASTROFICO",100%,IF(I43="",""))))))</f>
        <v>0.2</v>
      </c>
      <c r="M43" s="462" t="s">
        <v>103</v>
      </c>
      <c r="N43" s="6">
        <v>6</v>
      </c>
      <c r="O43" s="127" t="s">
        <v>840</v>
      </c>
      <c r="P43" s="7" t="s">
        <v>29</v>
      </c>
      <c r="Q43" s="7" t="s">
        <v>29</v>
      </c>
      <c r="R43" s="19" t="s">
        <v>15</v>
      </c>
      <c r="S43" s="19" t="s">
        <v>10</v>
      </c>
      <c r="T43" s="265">
        <v>0.4</v>
      </c>
      <c r="U43" s="19" t="s">
        <v>20</v>
      </c>
      <c r="V43" s="19" t="s">
        <v>23</v>
      </c>
      <c r="W43" s="19" t="s">
        <v>26</v>
      </c>
      <c r="X43" s="203" t="s">
        <v>95</v>
      </c>
      <c r="Y43" s="294">
        <v>0.12</v>
      </c>
      <c r="Z43" s="260" t="s">
        <v>174</v>
      </c>
      <c r="AA43" s="174">
        <f>IF(Z43="LEVE",20%,IF(Z43="MENOR",40%,IF(Z43="MODERADO",60%,IF(Z43="MAYOR",80%,IF(Z43="CATASTROFICO",100%,IF(Z43="",""))))))</f>
        <v>0.2</v>
      </c>
      <c r="AB43" s="462" t="s">
        <v>103</v>
      </c>
      <c r="AC43" s="463" t="s">
        <v>32</v>
      </c>
      <c r="AD43" s="16" t="s">
        <v>843</v>
      </c>
      <c r="AE43" s="126" t="s">
        <v>605</v>
      </c>
      <c r="AF43" s="71" t="s">
        <v>844</v>
      </c>
      <c r="AG43" s="250" t="s">
        <v>229</v>
      </c>
      <c r="AH43" s="7" t="s">
        <v>748</v>
      </c>
      <c r="AI43" s="7" t="s">
        <v>748</v>
      </c>
      <c r="AJ43" s="7"/>
      <c r="AK43" s="455" t="s">
        <v>845</v>
      </c>
      <c r="AL43" s="7" t="s">
        <v>845</v>
      </c>
      <c r="AM43" s="7" t="s">
        <v>882</v>
      </c>
      <c r="AN43" s="7" t="s">
        <v>882</v>
      </c>
      <c r="AO43" s="177" t="s">
        <v>991</v>
      </c>
      <c r="AP43" s="177" t="s">
        <v>877</v>
      </c>
      <c r="AQ43" s="7"/>
      <c r="AR43" s="715" t="s">
        <v>1023</v>
      </c>
    </row>
    <row r="44" spans="1:44" ht="116.25" customHeight="1" x14ac:dyDescent="0.3">
      <c r="A44" s="6">
        <v>32</v>
      </c>
      <c r="B44" s="6" t="s">
        <v>400</v>
      </c>
      <c r="C44" s="435" t="s">
        <v>514</v>
      </c>
      <c r="D44" s="441" t="s">
        <v>404</v>
      </c>
      <c r="E44" s="458" t="s">
        <v>775</v>
      </c>
      <c r="F44" s="441" t="s">
        <v>516</v>
      </c>
      <c r="G44" s="481" t="s">
        <v>81</v>
      </c>
      <c r="H44" s="438">
        <v>8</v>
      </c>
      <c r="I44" s="203" t="s">
        <v>95</v>
      </c>
      <c r="J44" s="434">
        <f t="shared" si="3"/>
        <v>0.4</v>
      </c>
      <c r="K44" s="260" t="s">
        <v>8</v>
      </c>
      <c r="L44" s="174">
        <f>IF(K44="LEVE",20%,IF(K44="MENOR",40%,IF(K44="MODERADO",60%,IF(K44="MAYOR",80%,IF(K44="CATASTRÓFICO",100%,IF(I44="",""))))))</f>
        <v>0.8</v>
      </c>
      <c r="M44" s="432" t="s">
        <v>101</v>
      </c>
      <c r="N44" s="6">
        <v>1</v>
      </c>
      <c r="O44" s="16" t="s">
        <v>405</v>
      </c>
      <c r="P44" s="173" t="s">
        <v>29</v>
      </c>
      <c r="Q44" s="173" t="s">
        <v>29</v>
      </c>
      <c r="R44" s="19" t="s">
        <v>15</v>
      </c>
      <c r="S44" s="19" t="s">
        <v>10</v>
      </c>
      <c r="T44" s="174">
        <v>0.4</v>
      </c>
      <c r="U44" s="19" t="s">
        <v>20</v>
      </c>
      <c r="V44" s="19" t="s">
        <v>23</v>
      </c>
      <c r="W44" s="19" t="s">
        <v>27</v>
      </c>
      <c r="X44" s="203" t="s">
        <v>95</v>
      </c>
      <c r="Y44" s="174">
        <v>0.28000000000000003</v>
      </c>
      <c r="Z44" s="260" t="s">
        <v>8</v>
      </c>
      <c r="AA44" s="174">
        <f t="shared" si="1"/>
        <v>0.8</v>
      </c>
      <c r="AB44" s="432" t="s">
        <v>101</v>
      </c>
      <c r="AC44" s="437" t="s">
        <v>32</v>
      </c>
      <c r="AD44" s="177" t="s">
        <v>517</v>
      </c>
      <c r="AE44" s="127" t="s">
        <v>518</v>
      </c>
      <c r="AF44" s="71" t="s">
        <v>583</v>
      </c>
      <c r="AG44" s="192" t="s">
        <v>693</v>
      </c>
      <c r="AH44" s="447" t="s">
        <v>713</v>
      </c>
      <c r="AI44" s="447" t="s">
        <v>770</v>
      </c>
      <c r="AJ44" s="7"/>
      <c r="AK44" s="304" t="s">
        <v>766</v>
      </c>
      <c r="AL44" s="177" t="s">
        <v>773</v>
      </c>
      <c r="AM44" s="304" t="s">
        <v>911</v>
      </c>
      <c r="AN44" s="177" t="s">
        <v>912</v>
      </c>
      <c r="AO44" s="491" t="s">
        <v>992</v>
      </c>
      <c r="AP44" s="177" t="s">
        <v>996</v>
      </c>
      <c r="AQ44" s="7"/>
      <c r="AR44" s="715" t="s">
        <v>1006</v>
      </c>
    </row>
    <row r="45" spans="1:44" ht="147" customHeight="1" x14ac:dyDescent="0.3">
      <c r="A45" s="6">
        <v>33</v>
      </c>
      <c r="B45" s="6" t="s">
        <v>401</v>
      </c>
      <c r="C45" s="435" t="s">
        <v>514</v>
      </c>
      <c r="D45" s="263" t="s">
        <v>519</v>
      </c>
      <c r="E45" s="459" t="s">
        <v>776</v>
      </c>
      <c r="F45" s="263" t="s">
        <v>521</v>
      </c>
      <c r="G45" s="481" t="s">
        <v>81</v>
      </c>
      <c r="H45" s="7">
        <f>5*12</f>
        <v>60</v>
      </c>
      <c r="I45" s="203" t="s">
        <v>202</v>
      </c>
      <c r="J45" s="434">
        <f t="shared" si="3"/>
        <v>0.6</v>
      </c>
      <c r="K45" s="260" t="s">
        <v>174</v>
      </c>
      <c r="L45" s="174">
        <f>IF(K45="LEVE",20%,IF(K45="MENOR",40%,IF(K45="MODERADO",60%,IF(K45="MAYOR",80%,IF(K45="CATASTRÓFICO",100%,IF(I45="",""))))))</f>
        <v>0.2</v>
      </c>
      <c r="M45" s="432" t="s">
        <v>103</v>
      </c>
      <c r="N45" s="6">
        <v>2</v>
      </c>
      <c r="O45" s="126" t="s">
        <v>406</v>
      </c>
      <c r="P45" s="6" t="s">
        <v>29</v>
      </c>
      <c r="Q45" s="6" t="s">
        <v>29</v>
      </c>
      <c r="R45" s="19" t="s">
        <v>17</v>
      </c>
      <c r="S45" s="19" t="s">
        <v>10</v>
      </c>
      <c r="T45" s="174">
        <v>0.3</v>
      </c>
      <c r="U45" s="19" t="s">
        <v>20</v>
      </c>
      <c r="V45" s="19" t="s">
        <v>23</v>
      </c>
      <c r="W45" s="19" t="s">
        <v>27</v>
      </c>
      <c r="X45" s="203" t="s">
        <v>202</v>
      </c>
      <c r="Y45" s="174">
        <v>0.36</v>
      </c>
      <c r="Z45" s="260" t="s">
        <v>174</v>
      </c>
      <c r="AA45" s="174">
        <f t="shared" si="1"/>
        <v>0.2</v>
      </c>
      <c r="AB45" s="432" t="s">
        <v>103</v>
      </c>
      <c r="AC45" s="437" t="s">
        <v>32</v>
      </c>
      <c r="AD45" s="177" t="s">
        <v>522</v>
      </c>
      <c r="AE45" s="7" t="s">
        <v>407</v>
      </c>
      <c r="AF45" s="71" t="s">
        <v>583</v>
      </c>
      <c r="AG45" s="192" t="s">
        <v>693</v>
      </c>
      <c r="AH45" s="456" t="s">
        <v>714</v>
      </c>
      <c r="AI45" s="457" t="s">
        <v>771</v>
      </c>
      <c r="AJ45" s="7"/>
      <c r="AK45" s="177" t="s">
        <v>767</v>
      </c>
      <c r="AL45" s="177" t="s">
        <v>914</v>
      </c>
      <c r="AM45" s="192" t="s">
        <v>908</v>
      </c>
      <c r="AN45" s="7" t="s">
        <v>913</v>
      </c>
      <c r="AO45" s="490" t="s">
        <v>993</v>
      </c>
      <c r="AP45" s="7" t="s">
        <v>913</v>
      </c>
      <c r="AQ45" s="7"/>
      <c r="AR45" s="715" t="s">
        <v>1007</v>
      </c>
    </row>
    <row r="46" spans="1:44" ht="120" customHeight="1" x14ac:dyDescent="0.3">
      <c r="A46" s="430">
        <v>34</v>
      </c>
      <c r="B46" s="6" t="s">
        <v>402</v>
      </c>
      <c r="C46" s="177" t="s">
        <v>408</v>
      </c>
      <c r="D46" s="263" t="s">
        <v>523</v>
      </c>
      <c r="E46" s="263" t="s">
        <v>524</v>
      </c>
      <c r="F46" s="263" t="s">
        <v>525</v>
      </c>
      <c r="G46" s="481" t="s">
        <v>81</v>
      </c>
      <c r="H46" s="7">
        <v>32</v>
      </c>
      <c r="I46" s="203" t="s">
        <v>202</v>
      </c>
      <c r="J46" s="434">
        <f t="shared" si="3"/>
        <v>0.6</v>
      </c>
      <c r="K46" s="260" t="s">
        <v>8</v>
      </c>
      <c r="L46" s="174">
        <f>IF(K46="LEVE",20%,IF(K46="MENOR",40%,IF(K46="MODERADO",60%,IF(K46="MAYOR",80%,IF(K46="CATASTRÓFICO",100%,IF(I46="",""))))))</f>
        <v>0.8</v>
      </c>
      <c r="M46" s="432" t="s">
        <v>101</v>
      </c>
      <c r="N46" s="6">
        <v>3</v>
      </c>
      <c r="O46" s="126" t="s">
        <v>409</v>
      </c>
      <c r="P46" s="6" t="s">
        <v>29</v>
      </c>
      <c r="Q46" s="6" t="s">
        <v>29</v>
      </c>
      <c r="R46" s="19" t="s">
        <v>16</v>
      </c>
      <c r="S46" s="19" t="s">
        <v>10</v>
      </c>
      <c r="T46" s="298">
        <v>0.4</v>
      </c>
      <c r="U46" s="19" t="s">
        <v>20</v>
      </c>
      <c r="V46" s="19" t="s">
        <v>23</v>
      </c>
      <c r="W46" s="19" t="s">
        <v>26</v>
      </c>
      <c r="X46" s="203" t="s">
        <v>95</v>
      </c>
      <c r="Y46" s="183">
        <v>0.36</v>
      </c>
      <c r="Z46" s="260" t="s">
        <v>8</v>
      </c>
      <c r="AA46" s="174">
        <f t="shared" si="1"/>
        <v>0.8</v>
      </c>
      <c r="AB46" s="432" t="s">
        <v>101</v>
      </c>
      <c r="AC46" s="437" t="s">
        <v>32</v>
      </c>
      <c r="AD46" s="126" t="s">
        <v>410</v>
      </c>
      <c r="AE46" s="7" t="s">
        <v>526</v>
      </c>
      <c r="AF46" s="71" t="s">
        <v>583</v>
      </c>
      <c r="AG46" s="192" t="s">
        <v>693</v>
      </c>
      <c r="AH46" s="456" t="s">
        <v>715</v>
      </c>
      <c r="AI46" s="457" t="s">
        <v>772</v>
      </c>
      <c r="AJ46" s="7"/>
      <c r="AK46" s="177" t="s">
        <v>768</v>
      </c>
      <c r="AL46" s="177" t="s">
        <v>772</v>
      </c>
      <c r="AM46" s="192" t="s">
        <v>909</v>
      </c>
      <c r="AN46" s="177" t="s">
        <v>915</v>
      </c>
      <c r="AO46" s="490" t="s">
        <v>994</v>
      </c>
      <c r="AP46" s="177" t="s">
        <v>915</v>
      </c>
      <c r="AQ46" s="7"/>
      <c r="AR46" s="715" t="s">
        <v>1008</v>
      </c>
    </row>
    <row r="47" spans="1:44" ht="95.25" customHeight="1" x14ac:dyDescent="0.3">
      <c r="A47" s="431">
        <v>35</v>
      </c>
      <c r="B47" s="6" t="s">
        <v>403</v>
      </c>
      <c r="C47" s="177" t="s">
        <v>408</v>
      </c>
      <c r="D47" s="16" t="s">
        <v>411</v>
      </c>
      <c r="E47" s="16" t="s">
        <v>412</v>
      </c>
      <c r="F47" s="16" t="s">
        <v>413</v>
      </c>
      <c r="G47" s="481" t="s">
        <v>929</v>
      </c>
      <c r="H47" s="7">
        <f>816</f>
        <v>816</v>
      </c>
      <c r="I47" s="203" t="s">
        <v>7</v>
      </c>
      <c r="J47" s="434">
        <f t="shared" si="3"/>
        <v>0.8</v>
      </c>
      <c r="K47" s="260" t="s">
        <v>8</v>
      </c>
      <c r="L47" s="174">
        <f>IF(K47="LEVE",20%,IF(K47="MENOR",40%,IF(K47="MODERADO",60%,IF(K47="MAYOR",80%,IF(K47="CATASTRÓFICO",100%,IF(I47="",""))))))</f>
        <v>0.8</v>
      </c>
      <c r="M47" s="432" t="s">
        <v>101</v>
      </c>
      <c r="N47" s="7">
        <v>4</v>
      </c>
      <c r="O47" s="127" t="s">
        <v>415</v>
      </c>
      <c r="P47" s="7" t="s">
        <v>29</v>
      </c>
      <c r="Q47" s="7" t="s">
        <v>29</v>
      </c>
      <c r="R47" s="19" t="s">
        <v>15</v>
      </c>
      <c r="S47" s="19" t="s">
        <v>11</v>
      </c>
      <c r="T47" s="181">
        <v>0.5</v>
      </c>
      <c r="U47" s="19" t="s">
        <v>20</v>
      </c>
      <c r="V47" s="19" t="s">
        <v>23</v>
      </c>
      <c r="W47" s="19" t="s">
        <v>27</v>
      </c>
      <c r="X47" s="203" t="s">
        <v>95</v>
      </c>
      <c r="Y47" s="174">
        <v>0.4</v>
      </c>
      <c r="Z47" s="260" t="s">
        <v>8</v>
      </c>
      <c r="AA47" s="174">
        <f t="shared" si="1"/>
        <v>0.8</v>
      </c>
      <c r="AB47" s="432" t="s">
        <v>101</v>
      </c>
      <c r="AC47" s="437" t="s">
        <v>32</v>
      </c>
      <c r="AD47" s="177" t="s">
        <v>416</v>
      </c>
      <c r="AE47" s="7" t="s">
        <v>527</v>
      </c>
      <c r="AF47" s="71" t="s">
        <v>583</v>
      </c>
      <c r="AG47" s="192" t="s">
        <v>694</v>
      </c>
      <c r="AH47" s="447" t="s">
        <v>716</v>
      </c>
      <c r="AI47" s="457" t="s">
        <v>735</v>
      </c>
      <c r="AJ47" s="7"/>
      <c r="AK47" s="177" t="s">
        <v>769</v>
      </c>
      <c r="AL47" s="177" t="s">
        <v>774</v>
      </c>
      <c r="AM47" s="192" t="s">
        <v>910</v>
      </c>
      <c r="AN47" s="459" t="s">
        <v>916</v>
      </c>
      <c r="AO47" s="490" t="s">
        <v>995</v>
      </c>
      <c r="AP47" s="459" t="s">
        <v>916</v>
      </c>
      <c r="AQ47" s="7"/>
      <c r="AR47" s="715" t="s">
        <v>1009</v>
      </c>
    </row>
    <row r="48" spans="1:44" ht="144.75" customHeight="1" x14ac:dyDescent="0.3">
      <c r="A48" s="508">
        <v>36</v>
      </c>
      <c r="B48" s="508" t="s">
        <v>429</v>
      </c>
      <c r="C48" s="522" t="s">
        <v>152</v>
      </c>
      <c r="D48" s="524" t="s">
        <v>417</v>
      </c>
      <c r="E48" s="524" t="s">
        <v>528</v>
      </c>
      <c r="F48" s="524" t="s">
        <v>529</v>
      </c>
      <c r="G48" s="505" t="s">
        <v>929</v>
      </c>
      <c r="H48" s="531">
        <v>100</v>
      </c>
      <c r="I48" s="512" t="s">
        <v>202</v>
      </c>
      <c r="J48" s="516">
        <f t="shared" si="3"/>
        <v>0.6</v>
      </c>
      <c r="K48" s="536" t="s">
        <v>105</v>
      </c>
      <c r="L48" s="516">
        <f>IF(K48="LEVE",20%,IF(K48="MENOR",40%,IF(K48="MODERADO",60%,IF(K48="MAYOR",80%,IF(K48="CATASTRÓFICO",100%,IF(I48="",""))))))</f>
        <v>1</v>
      </c>
      <c r="M48" s="510" t="s">
        <v>100</v>
      </c>
      <c r="N48" s="6">
        <v>1</v>
      </c>
      <c r="O48" s="16" t="s">
        <v>418</v>
      </c>
      <c r="P48" s="173" t="s">
        <v>29</v>
      </c>
      <c r="Q48" s="173" t="s">
        <v>29</v>
      </c>
      <c r="R48" s="19" t="s">
        <v>15</v>
      </c>
      <c r="S48" s="19" t="s">
        <v>10</v>
      </c>
      <c r="T48" s="174">
        <v>0.4</v>
      </c>
      <c r="U48" s="19" t="s">
        <v>20</v>
      </c>
      <c r="V48" s="19" t="s">
        <v>23</v>
      </c>
      <c r="W48" s="19" t="s">
        <v>27</v>
      </c>
      <c r="X48" s="512" t="s">
        <v>202</v>
      </c>
      <c r="Y48" s="200">
        <v>0.36</v>
      </c>
      <c r="Z48" s="514" t="s">
        <v>105</v>
      </c>
      <c r="AA48" s="516">
        <f>IF(Z48="LEVE",20%,IF(Z48="MENOR",40%,IF(Z48="MODERADO",60%,IF(Z48="MAYOR",80%,IF(Z48="CATASTRÓFICO",100%,IF(X48="",""))))))</f>
        <v>1</v>
      </c>
      <c r="AB48" s="510" t="s">
        <v>100</v>
      </c>
      <c r="AC48" s="526" t="s">
        <v>32</v>
      </c>
      <c r="AD48" s="177" t="s">
        <v>530</v>
      </c>
      <c r="AE48" s="301" t="s">
        <v>419</v>
      </c>
      <c r="AF48" s="71" t="s">
        <v>583</v>
      </c>
      <c r="AG48" s="518" t="s">
        <v>694</v>
      </c>
      <c r="AH48" s="177" t="s">
        <v>737</v>
      </c>
      <c r="AI48" s="304" t="s">
        <v>740</v>
      </c>
      <c r="AJ48" s="7"/>
      <c r="AK48" s="177" t="s">
        <v>819</v>
      </c>
      <c r="AL48" s="177" t="s">
        <v>823</v>
      </c>
      <c r="AM48" s="177" t="s">
        <v>857</v>
      </c>
      <c r="AN48" s="177" t="s">
        <v>863</v>
      </c>
      <c r="AO48" s="7"/>
      <c r="AP48" s="7"/>
      <c r="AQ48" s="7"/>
      <c r="AR48" s="715" t="s">
        <v>1030</v>
      </c>
    </row>
    <row r="49" spans="1:44" ht="117.75" customHeight="1" x14ac:dyDescent="0.3">
      <c r="A49" s="509"/>
      <c r="B49" s="509"/>
      <c r="C49" s="523"/>
      <c r="D49" s="525"/>
      <c r="E49" s="525"/>
      <c r="F49" s="525"/>
      <c r="G49" s="507"/>
      <c r="H49" s="538"/>
      <c r="I49" s="513"/>
      <c r="J49" s="517"/>
      <c r="K49" s="539"/>
      <c r="L49" s="517"/>
      <c r="M49" s="511"/>
      <c r="N49" s="6">
        <v>2</v>
      </c>
      <c r="O49" s="16" t="s">
        <v>420</v>
      </c>
      <c r="P49" s="173" t="s">
        <v>29</v>
      </c>
      <c r="Q49" s="173" t="s">
        <v>29</v>
      </c>
      <c r="R49" s="19" t="s">
        <v>15</v>
      </c>
      <c r="S49" s="19" t="s">
        <v>10</v>
      </c>
      <c r="T49" s="174">
        <v>0.4</v>
      </c>
      <c r="U49" s="19" t="s">
        <v>20</v>
      </c>
      <c r="V49" s="19" t="s">
        <v>23</v>
      </c>
      <c r="W49" s="19" t="s">
        <v>27</v>
      </c>
      <c r="X49" s="513"/>
      <c r="Y49" s="200">
        <v>0.216</v>
      </c>
      <c r="Z49" s="515"/>
      <c r="AA49" s="517"/>
      <c r="AB49" s="511"/>
      <c r="AC49" s="527"/>
      <c r="AD49" s="177" t="s">
        <v>421</v>
      </c>
      <c r="AE49" s="301" t="s">
        <v>419</v>
      </c>
      <c r="AF49" s="71" t="s">
        <v>583</v>
      </c>
      <c r="AG49" s="519"/>
      <c r="AH49" s="7"/>
      <c r="AI49" s="304" t="s">
        <v>739</v>
      </c>
      <c r="AJ49" s="7"/>
      <c r="AK49" s="304"/>
      <c r="AL49" s="304" t="s">
        <v>739</v>
      </c>
      <c r="AM49" s="177" t="s">
        <v>858</v>
      </c>
      <c r="AN49" s="177" t="s">
        <v>864</v>
      </c>
      <c r="AO49" s="7"/>
      <c r="AP49" s="7"/>
      <c r="AQ49" s="7"/>
      <c r="AR49" s="715" t="s">
        <v>1031</v>
      </c>
    </row>
    <row r="50" spans="1:44" ht="68.25" customHeight="1" x14ac:dyDescent="0.3">
      <c r="A50" s="430">
        <v>37</v>
      </c>
      <c r="B50" s="6" t="s">
        <v>430</v>
      </c>
      <c r="C50" s="16" t="s">
        <v>152</v>
      </c>
      <c r="D50" s="16" t="s">
        <v>531</v>
      </c>
      <c r="E50" s="16" t="s">
        <v>422</v>
      </c>
      <c r="F50" s="16" t="s">
        <v>532</v>
      </c>
      <c r="G50" s="481" t="s">
        <v>929</v>
      </c>
      <c r="H50" s="7">
        <v>24</v>
      </c>
      <c r="I50" s="203" t="s">
        <v>95</v>
      </c>
      <c r="J50" s="434">
        <f>IF(I50="MUY BAJA",20%,IF(I50="BAJA",40%,IF(I50="MEDIA",60%,IF(I50="ALTA",80%,IF(I50="MUY ALTA",100%,IF(I50="",""))))))</f>
        <v>0.4</v>
      </c>
      <c r="K50" s="260" t="s">
        <v>105</v>
      </c>
      <c r="L50" s="174">
        <f>IF(K50="LEVE",20%,IF(K50="MENOR",40%,IF(K50="MODERADO",60%,IF(K50="MAYOR",80%,IF(K50="CATASTRÓFICO",100%,IF(I50="",""))))))</f>
        <v>1</v>
      </c>
      <c r="M50" s="432" t="s">
        <v>100</v>
      </c>
      <c r="N50" s="6">
        <v>3</v>
      </c>
      <c r="O50" s="126" t="s">
        <v>423</v>
      </c>
      <c r="P50" s="6" t="s">
        <v>29</v>
      </c>
      <c r="Q50" s="6" t="s">
        <v>29</v>
      </c>
      <c r="R50" s="19" t="s">
        <v>17</v>
      </c>
      <c r="S50" s="19" t="s">
        <v>10</v>
      </c>
      <c r="T50" s="174">
        <v>0.4</v>
      </c>
      <c r="U50" s="19" t="s">
        <v>20</v>
      </c>
      <c r="V50" s="19" t="s">
        <v>23</v>
      </c>
      <c r="W50" s="19" t="s">
        <v>27</v>
      </c>
      <c r="X50" s="203" t="s">
        <v>95</v>
      </c>
      <c r="Y50" s="174">
        <v>0.36</v>
      </c>
      <c r="Z50" s="433" t="s">
        <v>105</v>
      </c>
      <c r="AA50" s="174">
        <f>IF(Z50="LEVE",20%,IF(Z50="MENOR",40%,IF(Z50="MODERADO",60%,IF(Z50="MAYOR",80%,IF(Z50="CATASTRÓFICO",100%,IF(X50="",""))))))</f>
        <v>1</v>
      </c>
      <c r="AB50" s="432" t="s">
        <v>100</v>
      </c>
      <c r="AC50" s="437" t="s">
        <v>32</v>
      </c>
      <c r="AD50" s="177" t="s">
        <v>424</v>
      </c>
      <c r="AE50" s="301" t="s">
        <v>425</v>
      </c>
      <c r="AF50" s="71" t="s">
        <v>583</v>
      </c>
      <c r="AG50" s="192" t="s">
        <v>694</v>
      </c>
      <c r="AH50" s="177" t="s">
        <v>738</v>
      </c>
      <c r="AI50" s="304" t="s">
        <v>741</v>
      </c>
      <c r="AJ50" s="7"/>
      <c r="AK50" s="7" t="s">
        <v>748</v>
      </c>
      <c r="AL50" s="7" t="s">
        <v>748</v>
      </c>
      <c r="AM50" s="177" t="s">
        <v>865</v>
      </c>
      <c r="AN50" s="177" t="s">
        <v>866</v>
      </c>
      <c r="AO50" s="7"/>
      <c r="AP50" s="7"/>
      <c r="AQ50" s="7"/>
      <c r="AR50" s="715" t="s">
        <v>1010</v>
      </c>
    </row>
    <row r="51" spans="1:44" ht="91.5" customHeight="1" x14ac:dyDescent="0.3">
      <c r="A51" s="508">
        <v>38</v>
      </c>
      <c r="B51" s="508" t="s">
        <v>431</v>
      </c>
      <c r="C51" s="524" t="s">
        <v>152</v>
      </c>
      <c r="D51" s="524" t="s">
        <v>533</v>
      </c>
      <c r="E51" s="524" t="s">
        <v>534</v>
      </c>
      <c r="F51" s="524" t="s">
        <v>535</v>
      </c>
      <c r="G51" s="505" t="s">
        <v>931</v>
      </c>
      <c r="H51" s="531">
        <v>100</v>
      </c>
      <c r="I51" s="512" t="s">
        <v>202</v>
      </c>
      <c r="J51" s="516">
        <f>IF(I51="MUY BAJA",20%,IF(I51="BAJA",40%,IF(I51="MEDIA",60%,IF(I51="ALTA",80%,IF(I51="MUY ALTA",100%,IF(I51="",""))))))</f>
        <v>0.6</v>
      </c>
      <c r="K51" s="536" t="s">
        <v>105</v>
      </c>
      <c r="L51" s="516">
        <f>IF(K51="LEVE",20%,IF(K51="MENOR",40%,IF(K51="MODERADO",60%,IF(K51="MAYOR",80%,IF(K51="CATASTRÓFICO",100%,IF(I51="",""))))))</f>
        <v>1</v>
      </c>
      <c r="M51" s="510" t="s">
        <v>100</v>
      </c>
      <c r="N51" s="6">
        <v>4</v>
      </c>
      <c r="O51" s="126" t="s">
        <v>426</v>
      </c>
      <c r="P51" s="6" t="s">
        <v>29</v>
      </c>
      <c r="Q51" s="6" t="s">
        <v>29</v>
      </c>
      <c r="R51" s="19" t="s">
        <v>16</v>
      </c>
      <c r="S51" s="19" t="s">
        <v>10</v>
      </c>
      <c r="T51" s="174">
        <v>0.4</v>
      </c>
      <c r="U51" s="19" t="s">
        <v>20</v>
      </c>
      <c r="V51" s="19" t="s">
        <v>23</v>
      </c>
      <c r="W51" s="19" t="s">
        <v>26</v>
      </c>
      <c r="X51" s="512" t="s">
        <v>202</v>
      </c>
      <c r="Y51" s="174">
        <v>0.24</v>
      </c>
      <c r="Z51" s="540" t="s">
        <v>105</v>
      </c>
      <c r="AA51" s="528">
        <f>IF(Z51="LEVE",20%,IF(Z51="MENOR",40%,IF(Z51="MODERADO",60%,IF(Z51="MAYOR",80%,IF(Z51="CATASTRÓFICO",100%,IF(X51="",""))))))</f>
        <v>1</v>
      </c>
      <c r="AB51" s="510" t="s">
        <v>100</v>
      </c>
      <c r="AC51" s="526" t="s">
        <v>225</v>
      </c>
      <c r="AD51" s="304" t="s">
        <v>536</v>
      </c>
      <c r="AE51" s="305" t="s">
        <v>427</v>
      </c>
      <c r="AF51" s="71" t="s">
        <v>583</v>
      </c>
      <c r="AG51" s="518" t="s">
        <v>229</v>
      </c>
      <c r="AH51" s="7"/>
      <c r="AI51" s="7"/>
      <c r="AJ51" s="7"/>
      <c r="AK51" s="177" t="s">
        <v>820</v>
      </c>
      <c r="AL51" s="177" t="s">
        <v>822</v>
      </c>
      <c r="AM51" s="177" t="s">
        <v>867</v>
      </c>
      <c r="AN51" s="7" t="s">
        <v>868</v>
      </c>
      <c r="AO51" s="7"/>
      <c r="AP51" s="7"/>
      <c r="AQ51" s="7"/>
      <c r="AR51" s="715" t="s">
        <v>1011</v>
      </c>
    </row>
    <row r="52" spans="1:44" ht="111.75" customHeight="1" x14ac:dyDescent="0.3">
      <c r="A52" s="509"/>
      <c r="B52" s="509"/>
      <c r="C52" s="525"/>
      <c r="D52" s="525"/>
      <c r="E52" s="525"/>
      <c r="F52" s="525"/>
      <c r="G52" s="507"/>
      <c r="H52" s="538"/>
      <c r="I52" s="513"/>
      <c r="J52" s="517"/>
      <c r="K52" s="539"/>
      <c r="L52" s="517"/>
      <c r="M52" s="511"/>
      <c r="N52" s="6">
        <v>5</v>
      </c>
      <c r="O52" s="126" t="s">
        <v>537</v>
      </c>
      <c r="P52" s="6" t="s">
        <v>29</v>
      </c>
      <c r="Q52" s="6" t="s">
        <v>29</v>
      </c>
      <c r="R52" s="19" t="s">
        <v>16</v>
      </c>
      <c r="S52" s="19" t="s">
        <v>10</v>
      </c>
      <c r="T52" s="174">
        <v>0.3</v>
      </c>
      <c r="U52" s="19" t="s">
        <v>20</v>
      </c>
      <c r="V52" s="19" t="s">
        <v>23</v>
      </c>
      <c r="W52" s="19" t="s">
        <v>26</v>
      </c>
      <c r="X52" s="513"/>
      <c r="Y52" s="303">
        <v>0.16799999999999998</v>
      </c>
      <c r="Z52" s="541"/>
      <c r="AA52" s="529"/>
      <c r="AB52" s="511"/>
      <c r="AC52" s="527"/>
      <c r="AD52" s="177" t="s">
        <v>428</v>
      </c>
      <c r="AE52" s="7" t="s">
        <v>427</v>
      </c>
      <c r="AF52" s="71" t="s">
        <v>583</v>
      </c>
      <c r="AG52" s="519"/>
      <c r="AH52" s="7"/>
      <c r="AI52" s="7"/>
      <c r="AJ52" s="7"/>
      <c r="AK52" s="466"/>
      <c r="AL52" s="466" t="s">
        <v>821</v>
      </c>
      <c r="AM52" s="466" t="s">
        <v>859</v>
      </c>
      <c r="AN52" s="7" t="s">
        <v>868</v>
      </c>
      <c r="AO52" s="7"/>
      <c r="AP52" s="7"/>
      <c r="AQ52" s="7"/>
      <c r="AR52" s="715" t="s">
        <v>1012</v>
      </c>
    </row>
    <row r="53" spans="1:44" ht="82.5" x14ac:dyDescent="0.3">
      <c r="A53" s="430">
        <v>39</v>
      </c>
      <c r="B53" s="6" t="s">
        <v>447</v>
      </c>
      <c r="C53" s="177" t="s">
        <v>152</v>
      </c>
      <c r="D53" s="177" t="s">
        <v>432</v>
      </c>
      <c r="E53" s="177" t="s">
        <v>433</v>
      </c>
      <c r="F53" s="177" t="s">
        <v>434</v>
      </c>
      <c r="G53" s="481" t="s">
        <v>81</v>
      </c>
      <c r="H53" s="7">
        <v>19</v>
      </c>
      <c r="I53" s="203" t="s">
        <v>95</v>
      </c>
      <c r="J53" s="434">
        <f t="shared" ref="J53:J65" si="4">IF(I53="MUY BAJA",20%,IF(I53="BAJA",40%,IF(I53="MEDIA",60%,IF(I53="ALTA",80%,IF(I53="MUY ALTA",100%,IF(I53="",""))))))</f>
        <v>0.4</v>
      </c>
      <c r="K53" s="260" t="s">
        <v>105</v>
      </c>
      <c r="L53" s="174">
        <f>IF(K53="LEVE",20%,IF(K53="MENOR",40%,IF(K53="MODERADO",60%,IF(K53="MAYOR",80%,IF(K53="CATASTRÓFICO",100%,IF(I53="",""))))))</f>
        <v>1</v>
      </c>
      <c r="M53" s="432" t="s">
        <v>100</v>
      </c>
      <c r="N53" s="7">
        <v>1</v>
      </c>
      <c r="O53" s="177" t="s">
        <v>435</v>
      </c>
      <c r="P53" s="7" t="s">
        <v>29</v>
      </c>
      <c r="Q53" s="7" t="s">
        <v>29</v>
      </c>
      <c r="R53" s="19" t="s">
        <v>15</v>
      </c>
      <c r="S53" s="19" t="s">
        <v>10</v>
      </c>
      <c r="T53" s="294">
        <v>0.4</v>
      </c>
      <c r="U53" s="19" t="s">
        <v>20</v>
      </c>
      <c r="V53" s="19" t="s">
        <v>23</v>
      </c>
      <c r="W53" s="19" t="s">
        <v>27</v>
      </c>
      <c r="X53" s="203" t="s">
        <v>94</v>
      </c>
      <c r="Y53" s="294">
        <v>0.24</v>
      </c>
      <c r="Z53" s="260" t="s">
        <v>105</v>
      </c>
      <c r="AA53" s="174">
        <f>IF(Z53="LEVE",20%,IF(Z53="MENOR",40%,IF(Z53="MODERADO",60%,IF(Z53="MAYOR",80%,IF(Z53="CATASTRÓFICO",100%,IF(X53="",""))))))</f>
        <v>1</v>
      </c>
      <c r="AB53" s="432" t="s">
        <v>100</v>
      </c>
      <c r="AC53" s="437" t="s">
        <v>32</v>
      </c>
      <c r="AD53" s="177" t="s">
        <v>538</v>
      </c>
      <c r="AE53" s="7" t="s">
        <v>436</v>
      </c>
      <c r="AF53" s="71" t="s">
        <v>583</v>
      </c>
      <c r="AG53" s="192" t="s">
        <v>229</v>
      </c>
      <c r="AH53" s="7" t="s">
        <v>748</v>
      </c>
      <c r="AI53" s="7" t="s">
        <v>748</v>
      </c>
      <c r="AJ53" s="7"/>
      <c r="AK53" s="177" t="s">
        <v>811</v>
      </c>
      <c r="AL53" s="177" t="s">
        <v>815</v>
      </c>
      <c r="AM53" s="177" t="s">
        <v>860</v>
      </c>
      <c r="AN53" s="7" t="s">
        <v>868</v>
      </c>
      <c r="AO53" s="7"/>
      <c r="AP53" s="7"/>
      <c r="AQ53" s="7"/>
      <c r="AR53" s="715" t="s">
        <v>1013</v>
      </c>
    </row>
    <row r="54" spans="1:44" ht="99" x14ac:dyDescent="0.3">
      <c r="A54" s="430">
        <v>40</v>
      </c>
      <c r="B54" s="6" t="s">
        <v>448</v>
      </c>
      <c r="C54" s="177" t="s">
        <v>152</v>
      </c>
      <c r="D54" s="177" t="s">
        <v>437</v>
      </c>
      <c r="E54" s="177" t="s">
        <v>438</v>
      </c>
      <c r="F54" s="177" t="s">
        <v>439</v>
      </c>
      <c r="G54" s="481" t="s">
        <v>81</v>
      </c>
      <c r="H54" s="7">
        <v>19</v>
      </c>
      <c r="I54" s="203" t="s">
        <v>95</v>
      </c>
      <c r="J54" s="434">
        <f t="shared" si="4"/>
        <v>0.4</v>
      </c>
      <c r="K54" s="260" t="s">
        <v>105</v>
      </c>
      <c r="L54" s="174">
        <f>IF(K54="LEVE",20%,IF(K54="MENOR",40%,IF(K54="MODERADO",60%,IF(K54="MAYOR",80%,IF(K54="CATASTRÓFICO",100%,IF(I54="",""))))))</f>
        <v>1</v>
      </c>
      <c r="M54" s="432" t="s">
        <v>100</v>
      </c>
      <c r="N54" s="7">
        <v>2</v>
      </c>
      <c r="O54" s="177" t="s">
        <v>440</v>
      </c>
      <c r="P54" s="7" t="s">
        <v>29</v>
      </c>
      <c r="Q54" s="7" t="s">
        <v>29</v>
      </c>
      <c r="R54" s="19" t="s">
        <v>15</v>
      </c>
      <c r="S54" s="19" t="s">
        <v>10</v>
      </c>
      <c r="T54" s="8">
        <v>0.4</v>
      </c>
      <c r="U54" s="19" t="s">
        <v>20</v>
      </c>
      <c r="V54" s="19" t="s">
        <v>23</v>
      </c>
      <c r="W54" s="19" t="s">
        <v>27</v>
      </c>
      <c r="X54" s="203" t="s">
        <v>94</v>
      </c>
      <c r="Y54" s="294">
        <v>0.24</v>
      </c>
      <c r="Z54" s="260" t="s">
        <v>105</v>
      </c>
      <c r="AA54" s="174">
        <f>IF(Z54="LEVE",20%,IF(Z54="MENOR",40%,IF(Z54="MODERADO",60%,IF(Z54="MAYOR",80%,IF(Z54="CATASTRÓFICO",100%,IF(X54="",""))))))</f>
        <v>1</v>
      </c>
      <c r="AB54" s="432" t="s">
        <v>100</v>
      </c>
      <c r="AC54" s="437" t="s">
        <v>32</v>
      </c>
      <c r="AD54" s="177" t="s">
        <v>441</v>
      </c>
      <c r="AE54" s="7" t="s">
        <v>436</v>
      </c>
      <c r="AF54" s="71" t="s">
        <v>583</v>
      </c>
      <c r="AG54" s="192" t="s">
        <v>229</v>
      </c>
      <c r="AH54" s="7" t="s">
        <v>748</v>
      </c>
      <c r="AI54" s="7" t="s">
        <v>748</v>
      </c>
      <c r="AJ54" s="7"/>
      <c r="AK54" s="177" t="s">
        <v>812</v>
      </c>
      <c r="AL54" s="177" t="s">
        <v>816</v>
      </c>
      <c r="AM54" s="177" t="s">
        <v>861</v>
      </c>
      <c r="AN54" s="7" t="s">
        <v>868</v>
      </c>
      <c r="AO54" s="7"/>
      <c r="AP54" s="7"/>
      <c r="AQ54" s="7"/>
      <c r="AR54" s="715" t="s">
        <v>1014</v>
      </c>
    </row>
    <row r="55" spans="1:44" ht="99" x14ac:dyDescent="0.3">
      <c r="A55" s="430">
        <v>41</v>
      </c>
      <c r="B55" s="6" t="s">
        <v>449</v>
      </c>
      <c r="C55" s="177" t="s">
        <v>152</v>
      </c>
      <c r="D55" s="177" t="s">
        <v>442</v>
      </c>
      <c r="E55" s="177" t="s">
        <v>443</v>
      </c>
      <c r="F55" s="177" t="s">
        <v>444</v>
      </c>
      <c r="G55" s="481" t="s">
        <v>81</v>
      </c>
      <c r="H55" s="7">
        <v>36</v>
      </c>
      <c r="I55" s="203" t="s">
        <v>202</v>
      </c>
      <c r="J55" s="434">
        <f t="shared" si="4"/>
        <v>0.6</v>
      </c>
      <c r="K55" s="260" t="s">
        <v>174</v>
      </c>
      <c r="L55" s="174">
        <f>IF(K55="LEVE",20%,IF(K55="MENOR",40%,IF(K55="MODERADO",60%,IF(K55="MAYOR",80%,IF(K55="CATASTRÓFICO",100%,IF(I55="",""))))))</f>
        <v>0.2</v>
      </c>
      <c r="M55" s="432" t="s">
        <v>103</v>
      </c>
      <c r="N55" s="7">
        <v>3</v>
      </c>
      <c r="O55" s="177" t="s">
        <v>445</v>
      </c>
      <c r="P55" s="7" t="s">
        <v>29</v>
      </c>
      <c r="Q55" s="7" t="s">
        <v>29</v>
      </c>
      <c r="R55" s="19" t="s">
        <v>15</v>
      </c>
      <c r="S55" s="19" t="s">
        <v>10</v>
      </c>
      <c r="T55" s="8">
        <v>0.4</v>
      </c>
      <c r="U55" s="19" t="s">
        <v>20</v>
      </c>
      <c r="V55" s="19" t="s">
        <v>23</v>
      </c>
      <c r="W55" s="19" t="s">
        <v>27</v>
      </c>
      <c r="X55" s="203" t="s">
        <v>202</v>
      </c>
      <c r="Y55" s="294">
        <v>0.36</v>
      </c>
      <c r="Z55" s="260" t="s">
        <v>174</v>
      </c>
      <c r="AA55" s="174">
        <f>IF(Z55="LEVE",20%,IF(Z55="MENOR",40%,IF(Z55="MODERADO",60%,IF(Z55="MAYOR",80%,IF(Z55="CATASTRÓFICO",100%,IF(X55="",""))))))</f>
        <v>0.2</v>
      </c>
      <c r="AB55" s="432" t="s">
        <v>103</v>
      </c>
      <c r="AC55" s="437" t="s">
        <v>32</v>
      </c>
      <c r="AD55" s="7" t="s">
        <v>539</v>
      </c>
      <c r="AE55" s="7" t="s">
        <v>427</v>
      </c>
      <c r="AF55" s="71" t="s">
        <v>583</v>
      </c>
      <c r="AG55" s="192" t="s">
        <v>229</v>
      </c>
      <c r="AH55" s="7" t="s">
        <v>748</v>
      </c>
      <c r="AI55" s="7" t="s">
        <v>748</v>
      </c>
      <c r="AJ55" s="7"/>
      <c r="AK55" s="177" t="s">
        <v>813</v>
      </c>
      <c r="AL55" s="177" t="s">
        <v>817</v>
      </c>
      <c r="AM55" s="177" t="s">
        <v>862</v>
      </c>
      <c r="AN55" s="7" t="s">
        <v>868</v>
      </c>
      <c r="AO55" s="7"/>
      <c r="AP55" s="7"/>
      <c r="AQ55" s="7"/>
      <c r="AR55" s="715" t="s">
        <v>1015</v>
      </c>
    </row>
    <row r="56" spans="1:44" ht="165" x14ac:dyDescent="0.3">
      <c r="A56" s="430">
        <v>42</v>
      </c>
      <c r="B56" s="6" t="s">
        <v>450</v>
      </c>
      <c r="C56" s="177" t="s">
        <v>152</v>
      </c>
      <c r="D56" s="177" t="s">
        <v>446</v>
      </c>
      <c r="E56" s="177" t="s">
        <v>540</v>
      </c>
      <c r="F56" s="177" t="s">
        <v>541</v>
      </c>
      <c r="G56" s="481" t="s">
        <v>931</v>
      </c>
      <c r="H56" s="7">
        <v>19</v>
      </c>
      <c r="I56" s="203" t="s">
        <v>95</v>
      </c>
      <c r="J56" s="434">
        <f t="shared" si="4"/>
        <v>0.4</v>
      </c>
      <c r="K56" s="260" t="s">
        <v>105</v>
      </c>
      <c r="L56" s="174">
        <f>IF(K56="LEVE",20%,IF(K56="MENOR",40%,IF(K56="MODERADO",60%,IF(K56="MAYOR",80%,IF(K56="CATASTRÓFICO",100%,IF(I56="",""))))))</f>
        <v>1</v>
      </c>
      <c r="M56" s="432" t="s">
        <v>100</v>
      </c>
      <c r="N56" s="7">
        <v>4</v>
      </c>
      <c r="O56" s="177" t="s">
        <v>553</v>
      </c>
      <c r="P56" s="7" t="s">
        <v>29</v>
      </c>
      <c r="Q56" s="7" t="s">
        <v>29</v>
      </c>
      <c r="R56" s="19" t="s">
        <v>15</v>
      </c>
      <c r="S56" s="19" t="s">
        <v>10</v>
      </c>
      <c r="T56" s="8">
        <v>0.4</v>
      </c>
      <c r="U56" s="19" t="s">
        <v>20</v>
      </c>
      <c r="V56" s="19" t="s">
        <v>23</v>
      </c>
      <c r="W56" s="19" t="s">
        <v>27</v>
      </c>
      <c r="X56" s="203" t="s">
        <v>94</v>
      </c>
      <c r="Y56" s="294">
        <v>0.24</v>
      </c>
      <c r="Z56" s="260" t="s">
        <v>105</v>
      </c>
      <c r="AA56" s="174">
        <f>IF(Z56="LEVE",20%,IF(Z56="MENOR",40%,IF(Z56="MODERADO",60%,IF(Z56="MAYOR",80%,IF(Z56="CATASTRÓFICO",100%,IF(X56="",""))))))</f>
        <v>1</v>
      </c>
      <c r="AB56" s="432" t="s">
        <v>100</v>
      </c>
      <c r="AC56" s="437" t="s">
        <v>32</v>
      </c>
      <c r="AD56" s="177" t="s">
        <v>428</v>
      </c>
      <c r="AE56" s="7" t="s">
        <v>427</v>
      </c>
      <c r="AF56" s="71" t="s">
        <v>583</v>
      </c>
      <c r="AG56" s="192" t="s">
        <v>229</v>
      </c>
      <c r="AH56" s="7" t="s">
        <v>748</v>
      </c>
      <c r="AI56" s="7" t="s">
        <v>748</v>
      </c>
      <c r="AJ56" s="7"/>
      <c r="AK56" s="177" t="s">
        <v>814</v>
      </c>
      <c r="AL56" s="177" t="s">
        <v>818</v>
      </c>
      <c r="AM56" s="7" t="s">
        <v>748</v>
      </c>
      <c r="AN56" s="7" t="s">
        <v>748</v>
      </c>
      <c r="AO56" s="7"/>
      <c r="AP56" s="7"/>
      <c r="AQ56" s="7"/>
      <c r="AR56" s="715" t="s">
        <v>1016</v>
      </c>
    </row>
    <row r="57" spans="1:44" ht="102" customHeight="1" x14ac:dyDescent="0.3">
      <c r="A57" s="508">
        <v>43</v>
      </c>
      <c r="B57" s="508" t="s">
        <v>451</v>
      </c>
      <c r="C57" s="524" t="s">
        <v>152</v>
      </c>
      <c r="D57" s="524" t="s">
        <v>542</v>
      </c>
      <c r="E57" s="524" t="s">
        <v>543</v>
      </c>
      <c r="F57" s="524" t="s">
        <v>544</v>
      </c>
      <c r="G57" s="505" t="s">
        <v>81</v>
      </c>
      <c r="H57" s="531">
        <v>12</v>
      </c>
      <c r="I57" s="512" t="s">
        <v>95</v>
      </c>
      <c r="J57" s="516">
        <f t="shared" si="4"/>
        <v>0.4</v>
      </c>
      <c r="K57" s="536" t="s">
        <v>8</v>
      </c>
      <c r="L57" s="534">
        <v>0.8</v>
      </c>
      <c r="M57" s="510" t="s">
        <v>101</v>
      </c>
      <c r="N57" s="6">
        <v>1</v>
      </c>
      <c r="O57" s="16" t="s">
        <v>545</v>
      </c>
      <c r="P57" s="173" t="s">
        <v>29</v>
      </c>
      <c r="Q57" s="173" t="s">
        <v>29</v>
      </c>
      <c r="R57" s="19" t="s">
        <v>15</v>
      </c>
      <c r="S57" s="19" t="s">
        <v>10</v>
      </c>
      <c r="T57" s="174">
        <v>0.4</v>
      </c>
      <c r="U57" s="19" t="s">
        <v>20</v>
      </c>
      <c r="V57" s="19" t="s">
        <v>23</v>
      </c>
      <c r="W57" s="19" t="s">
        <v>27</v>
      </c>
      <c r="X57" s="574" t="s">
        <v>94</v>
      </c>
      <c r="Y57" s="269">
        <v>0.24</v>
      </c>
      <c r="Z57" s="310" t="s">
        <v>258</v>
      </c>
      <c r="AA57" s="311">
        <v>0.8</v>
      </c>
      <c r="AB57" s="510" t="s">
        <v>101</v>
      </c>
      <c r="AC57" s="437" t="s">
        <v>32</v>
      </c>
      <c r="AD57" s="268" t="s">
        <v>684</v>
      </c>
      <c r="AE57" s="268" t="s">
        <v>685</v>
      </c>
      <c r="AF57" s="71" t="s">
        <v>583</v>
      </c>
      <c r="AG57" s="520" t="s">
        <v>229</v>
      </c>
      <c r="AH57" s="177" t="s">
        <v>827</v>
      </c>
      <c r="AI57" s="177" t="s">
        <v>831</v>
      </c>
      <c r="AJ57" s="7"/>
      <c r="AK57" s="177" t="s">
        <v>825</v>
      </c>
      <c r="AL57" s="177" t="s">
        <v>831</v>
      </c>
      <c r="AM57" s="304" t="s">
        <v>869</v>
      </c>
      <c r="AN57" s="177" t="s">
        <v>870</v>
      </c>
      <c r="AO57" s="177" t="s">
        <v>972</v>
      </c>
      <c r="AP57" s="177" t="s">
        <v>870</v>
      </c>
      <c r="AQ57" s="7"/>
      <c r="AR57" s="714" t="s">
        <v>1004</v>
      </c>
    </row>
    <row r="58" spans="1:44" ht="109.5" customHeight="1" x14ac:dyDescent="0.3">
      <c r="A58" s="509"/>
      <c r="B58" s="509"/>
      <c r="C58" s="525"/>
      <c r="D58" s="525"/>
      <c r="E58" s="525"/>
      <c r="F58" s="525"/>
      <c r="G58" s="507"/>
      <c r="H58" s="538"/>
      <c r="I58" s="513"/>
      <c r="J58" s="517"/>
      <c r="K58" s="539"/>
      <c r="L58" s="558"/>
      <c r="M58" s="511"/>
      <c r="N58" s="6">
        <v>2</v>
      </c>
      <c r="O58" s="16" t="s">
        <v>546</v>
      </c>
      <c r="P58" s="173" t="s">
        <v>29</v>
      </c>
      <c r="Q58" s="173" t="s">
        <v>29</v>
      </c>
      <c r="R58" s="19" t="s">
        <v>15</v>
      </c>
      <c r="S58" s="19" t="s">
        <v>10</v>
      </c>
      <c r="T58" s="174">
        <v>0.4</v>
      </c>
      <c r="U58" s="19" t="s">
        <v>20</v>
      </c>
      <c r="V58" s="19" t="s">
        <v>23</v>
      </c>
      <c r="W58" s="19" t="s">
        <v>27</v>
      </c>
      <c r="X58" s="575"/>
      <c r="Y58" s="269">
        <v>0.14399999999999999</v>
      </c>
      <c r="Z58" s="310" t="s">
        <v>258</v>
      </c>
      <c r="AA58" s="311">
        <v>0.8</v>
      </c>
      <c r="AB58" s="511"/>
      <c r="AC58" s="437" t="s">
        <v>32</v>
      </c>
      <c r="AD58" s="268" t="s">
        <v>824</v>
      </c>
      <c r="AE58" s="268" t="s">
        <v>687</v>
      </c>
      <c r="AF58" s="71" t="s">
        <v>583</v>
      </c>
      <c r="AG58" s="521"/>
      <c r="AH58" s="177" t="s">
        <v>827</v>
      </c>
      <c r="AI58" s="177" t="s">
        <v>831</v>
      </c>
      <c r="AJ58" s="7"/>
      <c r="AK58" s="177" t="s">
        <v>825</v>
      </c>
      <c r="AL58" s="177" t="s">
        <v>831</v>
      </c>
      <c r="AM58" s="177" t="s">
        <v>871</v>
      </c>
      <c r="AN58" s="177" t="s">
        <v>870</v>
      </c>
      <c r="AO58" s="177" t="s">
        <v>972</v>
      </c>
      <c r="AP58" s="177" t="s">
        <v>870</v>
      </c>
      <c r="AQ58" s="7"/>
      <c r="AR58" s="714"/>
    </row>
    <row r="59" spans="1:44" ht="100.5" customHeight="1" x14ac:dyDescent="0.3">
      <c r="A59" s="430">
        <v>44</v>
      </c>
      <c r="B59" s="6" t="s">
        <v>452</v>
      </c>
      <c r="C59" s="16" t="s">
        <v>331</v>
      </c>
      <c r="D59" s="16" t="s">
        <v>547</v>
      </c>
      <c r="E59" s="16" t="s">
        <v>548</v>
      </c>
      <c r="F59" s="83" t="s">
        <v>549</v>
      </c>
      <c r="G59" s="481" t="s">
        <v>81</v>
      </c>
      <c r="H59" s="7">
        <v>12</v>
      </c>
      <c r="I59" s="203" t="s">
        <v>95</v>
      </c>
      <c r="J59" s="434">
        <f t="shared" si="4"/>
        <v>0.4</v>
      </c>
      <c r="K59" s="260" t="s">
        <v>174</v>
      </c>
      <c r="L59" s="8">
        <v>0.2</v>
      </c>
      <c r="M59" s="432" t="s">
        <v>103</v>
      </c>
      <c r="N59" s="6">
        <v>3</v>
      </c>
      <c r="O59" s="126" t="s">
        <v>550</v>
      </c>
      <c r="P59" s="6" t="s">
        <v>29</v>
      </c>
      <c r="Q59" s="6" t="s">
        <v>29</v>
      </c>
      <c r="R59" s="19" t="s">
        <v>17</v>
      </c>
      <c r="S59" s="19" t="s">
        <v>10</v>
      </c>
      <c r="T59" s="174">
        <v>0.3</v>
      </c>
      <c r="U59" s="19" t="s">
        <v>20</v>
      </c>
      <c r="V59" s="19" t="s">
        <v>23</v>
      </c>
      <c r="W59" s="19" t="s">
        <v>27</v>
      </c>
      <c r="X59" s="309" t="s">
        <v>94</v>
      </c>
      <c r="Y59" s="270">
        <v>0.28000000000000003</v>
      </c>
      <c r="Z59" s="309" t="s">
        <v>174</v>
      </c>
      <c r="AA59" s="312">
        <v>0.2</v>
      </c>
      <c r="AB59" s="432" t="s">
        <v>103</v>
      </c>
      <c r="AC59" s="437" t="s">
        <v>32</v>
      </c>
      <c r="AD59" s="16" t="s">
        <v>551</v>
      </c>
      <c r="AE59" s="268" t="s">
        <v>685</v>
      </c>
      <c r="AF59" s="71" t="s">
        <v>583</v>
      </c>
      <c r="AG59" s="192" t="s">
        <v>229</v>
      </c>
      <c r="AH59" s="177" t="s">
        <v>826</v>
      </c>
      <c r="AI59" s="177" t="s">
        <v>831</v>
      </c>
      <c r="AJ59" s="7"/>
      <c r="AK59" s="177" t="s">
        <v>828</v>
      </c>
      <c r="AL59" s="177" t="s">
        <v>831</v>
      </c>
      <c r="AM59" s="177" t="s">
        <v>872</v>
      </c>
      <c r="AN59" s="7" t="s">
        <v>873</v>
      </c>
      <c r="AO59" s="177" t="s">
        <v>872</v>
      </c>
      <c r="AP59" s="7" t="s">
        <v>873</v>
      </c>
      <c r="AQ59" s="7"/>
      <c r="AR59" s="713" t="s">
        <v>1003</v>
      </c>
    </row>
    <row r="60" spans="1:44" ht="183" customHeight="1" x14ac:dyDescent="0.3">
      <c r="A60" s="430">
        <v>45</v>
      </c>
      <c r="B60" s="6" t="s">
        <v>453</v>
      </c>
      <c r="C60" s="16" t="s">
        <v>973</v>
      </c>
      <c r="D60" s="16" t="s">
        <v>256</v>
      </c>
      <c r="E60" s="16" t="s">
        <v>554</v>
      </c>
      <c r="F60" s="16" t="s">
        <v>555</v>
      </c>
      <c r="G60" s="481" t="s">
        <v>81</v>
      </c>
      <c r="H60" s="7">
        <f>16*4</f>
        <v>64</v>
      </c>
      <c r="I60" s="203" t="s">
        <v>202</v>
      </c>
      <c r="J60" s="434">
        <f t="shared" si="4"/>
        <v>0.6</v>
      </c>
      <c r="K60" s="260" t="s">
        <v>8</v>
      </c>
      <c r="L60" s="8">
        <v>0.8</v>
      </c>
      <c r="M60" s="432" t="s">
        <v>101</v>
      </c>
      <c r="N60" s="6">
        <v>4</v>
      </c>
      <c r="O60" s="126" t="s">
        <v>556</v>
      </c>
      <c r="P60" s="6" t="s">
        <v>29</v>
      </c>
      <c r="Q60" s="6" t="s">
        <v>29</v>
      </c>
      <c r="R60" s="19" t="s">
        <v>16</v>
      </c>
      <c r="S60" s="19" t="s">
        <v>10</v>
      </c>
      <c r="T60" s="174">
        <v>0.3</v>
      </c>
      <c r="U60" s="19" t="s">
        <v>20</v>
      </c>
      <c r="V60" s="19" t="s">
        <v>23</v>
      </c>
      <c r="W60" s="19" t="s">
        <v>26</v>
      </c>
      <c r="X60" s="313" t="s">
        <v>202</v>
      </c>
      <c r="Y60" s="314">
        <v>0.42</v>
      </c>
      <c r="Z60" s="310" t="s">
        <v>258</v>
      </c>
      <c r="AA60" s="314">
        <v>0.8</v>
      </c>
      <c r="AB60" s="432" t="s">
        <v>101</v>
      </c>
      <c r="AC60" s="437" t="s">
        <v>32</v>
      </c>
      <c r="AD60" s="16" t="s">
        <v>557</v>
      </c>
      <c r="AE60" s="268" t="s">
        <v>688</v>
      </c>
      <c r="AF60" s="71" t="s">
        <v>583</v>
      </c>
      <c r="AG60" s="192" t="s">
        <v>229</v>
      </c>
      <c r="AH60" s="177" t="s">
        <v>829</v>
      </c>
      <c r="AI60" s="177" t="s">
        <v>831</v>
      </c>
      <c r="AJ60" s="7"/>
      <c r="AK60" s="177" t="s">
        <v>830</v>
      </c>
      <c r="AL60" s="177" t="s">
        <v>831</v>
      </c>
      <c r="AM60" s="177" t="s">
        <v>874</v>
      </c>
      <c r="AN60" s="7" t="s">
        <v>873</v>
      </c>
      <c r="AO60" s="177" t="s">
        <v>974</v>
      </c>
      <c r="AP60" s="7" t="s">
        <v>873</v>
      </c>
      <c r="AQ60" s="7"/>
      <c r="AR60" s="713"/>
    </row>
    <row r="61" spans="1:44" ht="132" x14ac:dyDescent="0.3">
      <c r="A61" s="430">
        <v>46</v>
      </c>
      <c r="B61" s="6" t="s">
        <v>454</v>
      </c>
      <c r="C61" s="7" t="s">
        <v>298</v>
      </c>
      <c r="D61" s="126" t="s">
        <v>558</v>
      </c>
      <c r="E61" s="16" t="s">
        <v>559</v>
      </c>
      <c r="F61" s="16" t="s">
        <v>560</v>
      </c>
      <c r="G61" s="481" t="s">
        <v>929</v>
      </c>
      <c r="H61" s="7">
        <f>16+5+1+55</f>
        <v>77</v>
      </c>
      <c r="I61" s="203" t="s">
        <v>202</v>
      </c>
      <c r="J61" s="174">
        <f t="shared" si="4"/>
        <v>0.6</v>
      </c>
      <c r="K61" s="260" t="s">
        <v>8</v>
      </c>
      <c r="L61" s="174">
        <f>IF(K61="LEVE",20%,IF(K61="MENOR",40%,IF(K61="MODERADO",60%,IF(K61="MAYOR",80%,IF(K61="CATASTROFICO",100%,IF(I61="",""))))))</f>
        <v>0.8</v>
      </c>
      <c r="M61" s="432" t="s">
        <v>101</v>
      </c>
      <c r="N61" s="6">
        <v>1</v>
      </c>
      <c r="O61" s="16" t="s">
        <v>457</v>
      </c>
      <c r="P61" s="71" t="s">
        <v>29</v>
      </c>
      <c r="Q61" s="6" t="s">
        <v>29</v>
      </c>
      <c r="R61" s="19" t="s">
        <v>15</v>
      </c>
      <c r="S61" s="19" t="s">
        <v>10</v>
      </c>
      <c r="T61" s="265">
        <f>'[3]ValoraciónControles OCI'!G63</f>
        <v>0</v>
      </c>
      <c r="U61" s="19" t="s">
        <v>20</v>
      </c>
      <c r="V61" s="19" t="s">
        <v>23</v>
      </c>
      <c r="W61" s="19" t="s">
        <v>27</v>
      </c>
      <c r="X61" s="315" t="s">
        <v>95</v>
      </c>
      <c r="Y61" s="316">
        <f>'[3]Calculos OCI'!D55</f>
        <v>0</v>
      </c>
      <c r="Z61" s="315" t="s">
        <v>8</v>
      </c>
      <c r="AA61" s="174">
        <f>IF(Z61="LEVE",20%,IF(Z61="MENOR",40%,IF(Z61="MODERADO",60%,IF(Z61="MAYOR",80%,IF(Z61="CATASTROFICO",100%,IF(Z61="",""))))))</f>
        <v>0.8</v>
      </c>
      <c r="AB61" s="432" t="s">
        <v>101</v>
      </c>
      <c r="AC61" s="191" t="s">
        <v>32</v>
      </c>
      <c r="AD61" s="16" t="s">
        <v>561</v>
      </c>
      <c r="AE61" s="7" t="s">
        <v>458</v>
      </c>
      <c r="AF61" s="71" t="s">
        <v>583</v>
      </c>
      <c r="AG61" s="192" t="s">
        <v>694</v>
      </c>
      <c r="AH61" s="177" t="s">
        <v>695</v>
      </c>
      <c r="AI61" s="177" t="s">
        <v>736</v>
      </c>
      <c r="AJ61" s="7"/>
      <c r="AK61" s="177" t="s">
        <v>832</v>
      </c>
      <c r="AL61" s="177" t="s">
        <v>831</v>
      </c>
      <c r="AM61" s="480" t="s">
        <v>922</v>
      </c>
      <c r="AN61" s="480" t="s">
        <v>925</v>
      </c>
      <c r="AO61" s="7"/>
      <c r="AP61" s="7"/>
      <c r="AQ61" s="7"/>
      <c r="AR61" s="715" t="s">
        <v>1029</v>
      </c>
    </row>
    <row r="62" spans="1:44" ht="89.25" x14ac:dyDescent="0.3">
      <c r="A62" s="430">
        <v>47</v>
      </c>
      <c r="B62" s="6" t="s">
        <v>455</v>
      </c>
      <c r="C62" s="16" t="s">
        <v>562</v>
      </c>
      <c r="D62" s="16" t="s">
        <v>563</v>
      </c>
      <c r="E62" s="16" t="s">
        <v>459</v>
      </c>
      <c r="F62" s="16" t="s">
        <v>460</v>
      </c>
      <c r="G62" s="481" t="s">
        <v>81</v>
      </c>
      <c r="H62" s="7">
        <f>3*11+15*2</f>
        <v>63</v>
      </c>
      <c r="I62" s="203" t="s">
        <v>202</v>
      </c>
      <c r="J62" s="174">
        <f t="shared" si="4"/>
        <v>0.6</v>
      </c>
      <c r="K62" s="260" t="s">
        <v>104</v>
      </c>
      <c r="L62" s="174">
        <f>IF(K62="LEVE",20%,IF(K62="MENOR",40%,IF(K62="MODERADO",60%,IF(K62="MAYOR",80%,IF(K62="CATASTROFICO",100%,IF(I62="",""))))))</f>
        <v>0.4</v>
      </c>
      <c r="M62" s="432" t="s">
        <v>102</v>
      </c>
      <c r="N62" s="6">
        <v>2</v>
      </c>
      <c r="O62" s="126" t="s">
        <v>461</v>
      </c>
      <c r="P62" s="6" t="s">
        <v>29</v>
      </c>
      <c r="Q62" s="6" t="s">
        <v>29</v>
      </c>
      <c r="R62" s="19" t="s">
        <v>15</v>
      </c>
      <c r="S62" s="19" t="s">
        <v>10</v>
      </c>
      <c r="T62" s="265">
        <f>'[3]ValoraciónControles OCI'!G78</f>
        <v>0</v>
      </c>
      <c r="U62" s="19" t="s">
        <v>20</v>
      </c>
      <c r="V62" s="19" t="s">
        <v>23</v>
      </c>
      <c r="W62" s="19" t="s">
        <v>26</v>
      </c>
      <c r="X62" s="315" t="s">
        <v>95</v>
      </c>
      <c r="Y62" s="316">
        <f>'[3]Calculos OCI'!D64</f>
        <v>0</v>
      </c>
      <c r="Z62" s="315" t="s">
        <v>104</v>
      </c>
      <c r="AA62" s="174">
        <f>IF(Z62="LEVE",20%,IF(Z62="MENOR",40%,IF(Z62="MODERADO",60%,IF(Z62="MAYOR",80%,IF(Z62="CATASTROFICO",100%,IF(Z62="",""))))))</f>
        <v>0.4</v>
      </c>
      <c r="AB62" s="432" t="s">
        <v>103</v>
      </c>
      <c r="AC62" s="191" t="s">
        <v>32</v>
      </c>
      <c r="AD62" s="16" t="s">
        <v>564</v>
      </c>
      <c r="AE62" s="7" t="s">
        <v>458</v>
      </c>
      <c r="AF62" s="71" t="s">
        <v>583</v>
      </c>
      <c r="AG62" s="192" t="s">
        <v>229</v>
      </c>
      <c r="AH62" s="177" t="s">
        <v>696</v>
      </c>
      <c r="AI62" s="7" t="s">
        <v>748</v>
      </c>
      <c r="AJ62" s="7"/>
      <c r="AK62" s="177" t="s">
        <v>833</v>
      </c>
      <c r="AL62" s="177" t="s">
        <v>831</v>
      </c>
      <c r="AM62" s="480" t="s">
        <v>923</v>
      </c>
      <c r="AN62" s="480" t="s">
        <v>926</v>
      </c>
      <c r="AO62" s="7"/>
      <c r="AP62" s="7"/>
      <c r="AQ62" s="7"/>
      <c r="AR62" s="715" t="s">
        <v>1032</v>
      </c>
    </row>
    <row r="63" spans="1:44" ht="153" x14ac:dyDescent="0.3">
      <c r="A63" s="430">
        <v>48</v>
      </c>
      <c r="B63" s="6" t="s">
        <v>456</v>
      </c>
      <c r="C63" s="16" t="s">
        <v>474</v>
      </c>
      <c r="D63" s="16" t="s">
        <v>462</v>
      </c>
      <c r="E63" s="16" t="s">
        <v>565</v>
      </c>
      <c r="F63" s="16" t="s">
        <v>463</v>
      </c>
      <c r="G63" s="481" t="s">
        <v>81</v>
      </c>
      <c r="H63" s="7">
        <f>3*11+15*2</f>
        <v>63</v>
      </c>
      <c r="I63" s="203" t="s">
        <v>202</v>
      </c>
      <c r="J63" s="174">
        <f t="shared" si="4"/>
        <v>0.6</v>
      </c>
      <c r="K63" s="260" t="s">
        <v>104</v>
      </c>
      <c r="L63" s="174">
        <f>IF(K63="LEVE",20%,IF(K63="MENOR",40%,IF(K63="MODERADO",60%,IF(K63="MAYOR",80%,IF(K63="CATASTROFICO",100%,IF(I63="",""))))))</f>
        <v>0.4</v>
      </c>
      <c r="M63" s="432" t="s">
        <v>102</v>
      </c>
      <c r="N63" s="6">
        <v>3</v>
      </c>
      <c r="O63" s="126" t="s">
        <v>464</v>
      </c>
      <c r="P63" s="6" t="s">
        <v>29</v>
      </c>
      <c r="Q63" s="6" t="s">
        <v>29</v>
      </c>
      <c r="R63" s="19" t="s">
        <v>15</v>
      </c>
      <c r="S63" s="19" t="s">
        <v>10</v>
      </c>
      <c r="T63" s="265">
        <f>'[3]ValoraciónControles OCI'!G93</f>
        <v>0</v>
      </c>
      <c r="U63" s="19" t="s">
        <v>20</v>
      </c>
      <c r="V63" s="19" t="s">
        <v>23</v>
      </c>
      <c r="W63" s="19" t="s">
        <v>26</v>
      </c>
      <c r="X63" s="315" t="s">
        <v>95</v>
      </c>
      <c r="Y63" s="317">
        <v>0.36</v>
      </c>
      <c r="Z63" s="315" t="s">
        <v>104</v>
      </c>
      <c r="AA63" s="174">
        <f>IF(Z63="LEVE",20%,IF(Z63="MENOR",40%,IF(Z63="MODERADO",60%,IF(Z63="MAYOR",80%,IF(Z63="CATASTROFICO",100%,IF(Z63="",""))))))</f>
        <v>0.4</v>
      </c>
      <c r="AB63" s="432" t="s">
        <v>103</v>
      </c>
      <c r="AC63" s="191" t="s">
        <v>32</v>
      </c>
      <c r="AD63" s="177" t="s">
        <v>465</v>
      </c>
      <c r="AE63" s="7" t="s">
        <v>466</v>
      </c>
      <c r="AF63" s="71" t="s">
        <v>583</v>
      </c>
      <c r="AG63" s="192" t="s">
        <v>229</v>
      </c>
      <c r="AH63" s="177" t="s">
        <v>697</v>
      </c>
      <c r="AI63" s="7" t="s">
        <v>748</v>
      </c>
      <c r="AJ63" s="7"/>
      <c r="AK63" s="177" t="s">
        <v>834</v>
      </c>
      <c r="AL63" s="177" t="s">
        <v>831</v>
      </c>
      <c r="AM63" s="480" t="s">
        <v>924</v>
      </c>
      <c r="AN63" s="480" t="s">
        <v>927</v>
      </c>
      <c r="AO63" s="7"/>
      <c r="AP63" s="7"/>
      <c r="AQ63" s="7"/>
      <c r="AR63" s="715" t="s">
        <v>1033</v>
      </c>
    </row>
    <row r="64" spans="1:44" x14ac:dyDescent="0.3">
      <c r="A64" s="6"/>
      <c r="B64" s="6"/>
      <c r="C64" s="7"/>
      <c r="D64" s="7"/>
      <c r="E64" s="7"/>
      <c r="F64" s="7"/>
      <c r="G64" s="71"/>
      <c r="H64" s="7"/>
      <c r="I64" s="203"/>
      <c r="J64" s="174" t="str">
        <f t="shared" si="4"/>
        <v/>
      </c>
      <c r="K64" s="262"/>
      <c r="L64" s="174"/>
      <c r="M64" s="432"/>
      <c r="N64" s="7"/>
      <c r="O64" s="7"/>
      <c r="P64" s="7"/>
      <c r="Q64" s="7"/>
      <c r="R64" s="7"/>
      <c r="S64" s="7"/>
      <c r="T64" s="7"/>
      <c r="U64" s="7"/>
      <c r="V64" s="7"/>
      <c r="W64" s="7"/>
      <c r="X64" s="203"/>
      <c r="Y64" s="7"/>
      <c r="Z64" s="123"/>
      <c r="AA64" s="7"/>
      <c r="AB64" s="7"/>
      <c r="AC64" s="437"/>
      <c r="AD64" s="7"/>
      <c r="AE64" s="7"/>
      <c r="AF64" s="7"/>
      <c r="AG64" s="192"/>
      <c r="AH64" s="7"/>
      <c r="AI64" s="7"/>
      <c r="AJ64" s="7"/>
      <c r="AM64" s="7"/>
      <c r="AN64" s="7"/>
      <c r="AO64" s="7"/>
      <c r="AP64" s="7"/>
      <c r="AQ64" s="7"/>
    </row>
    <row r="65" spans="1:43" x14ac:dyDescent="0.3">
      <c r="A65" s="6"/>
      <c r="B65" s="6"/>
      <c r="C65" s="7"/>
      <c r="D65" s="7"/>
      <c r="E65" s="7"/>
      <c r="F65" s="7"/>
      <c r="G65" s="71"/>
      <c r="H65" s="7"/>
      <c r="I65" s="203"/>
      <c r="J65" s="174" t="str">
        <f t="shared" si="4"/>
        <v/>
      </c>
      <c r="K65" s="262"/>
      <c r="L65" s="174"/>
      <c r="M65" s="432"/>
      <c r="N65" s="7"/>
      <c r="O65" s="7"/>
      <c r="P65" s="7"/>
      <c r="Q65" s="7"/>
      <c r="R65" s="7"/>
      <c r="S65" s="7"/>
      <c r="T65" s="7"/>
      <c r="U65" s="7"/>
      <c r="V65" s="7"/>
      <c r="W65" s="7"/>
      <c r="X65" s="203"/>
      <c r="Y65" s="7"/>
      <c r="Z65" s="123"/>
      <c r="AA65" s="7"/>
      <c r="AB65" s="7"/>
      <c r="AC65" s="437"/>
      <c r="AD65" s="7"/>
      <c r="AE65" s="7"/>
      <c r="AF65" s="7"/>
      <c r="AG65" s="192"/>
      <c r="AH65" s="7"/>
      <c r="AI65" s="7"/>
      <c r="AJ65" s="7"/>
      <c r="AM65" s="7"/>
      <c r="AN65" s="7"/>
      <c r="AO65" s="7"/>
      <c r="AP65" s="7"/>
      <c r="AQ65" s="7"/>
    </row>
    <row r="66" spans="1:43" x14ac:dyDescent="0.3">
      <c r="A66" s="6"/>
      <c r="I66" s="203"/>
    </row>
    <row r="67" spans="1:43" x14ac:dyDescent="0.3">
      <c r="A67" s="324"/>
      <c r="B67" s="325"/>
      <c r="C67" s="325"/>
      <c r="D67" s="325"/>
    </row>
    <row r="68" spans="1:43" ht="36" hidden="1" customHeight="1" x14ac:dyDescent="0.3">
      <c r="I68" s="542" t="s">
        <v>242</v>
      </c>
      <c r="J68" s="542"/>
      <c r="K68" s="543" t="s">
        <v>263</v>
      </c>
      <c r="L68" s="543"/>
      <c r="M68" s="218" t="s">
        <v>267</v>
      </c>
      <c r="AD68" s="306" t="s">
        <v>227</v>
      </c>
    </row>
    <row r="69" spans="1:43" hidden="1" x14ac:dyDescent="0.3">
      <c r="I69" s="204" t="s">
        <v>94</v>
      </c>
      <c r="J69" s="205">
        <v>0.2</v>
      </c>
      <c r="K69" s="189" t="s">
        <v>174</v>
      </c>
      <c r="L69" s="205">
        <v>0.2</v>
      </c>
      <c r="M69" s="219" t="s">
        <v>103</v>
      </c>
      <c r="AD69" s="217" t="s">
        <v>32</v>
      </c>
    </row>
    <row r="70" spans="1:43" hidden="1" x14ac:dyDescent="0.3">
      <c r="I70" s="228" t="s">
        <v>95</v>
      </c>
      <c r="J70" s="205">
        <v>0.4</v>
      </c>
      <c r="K70" s="223" t="s">
        <v>104</v>
      </c>
      <c r="L70" s="205">
        <v>0.4</v>
      </c>
      <c r="M70" s="220" t="s">
        <v>102</v>
      </c>
      <c r="AD70" s="307" t="s">
        <v>33</v>
      </c>
    </row>
    <row r="71" spans="1:43" hidden="1" x14ac:dyDescent="0.3">
      <c r="I71" s="206" t="s">
        <v>202</v>
      </c>
      <c r="J71" s="205">
        <v>0.6</v>
      </c>
      <c r="K71" s="224" t="s">
        <v>102</v>
      </c>
      <c r="L71" s="205">
        <v>0.6</v>
      </c>
      <c r="M71" s="221" t="s">
        <v>101</v>
      </c>
      <c r="AD71" s="217" t="s">
        <v>225</v>
      </c>
    </row>
    <row r="72" spans="1:43" hidden="1" x14ac:dyDescent="0.3">
      <c r="I72" s="207" t="s">
        <v>7</v>
      </c>
      <c r="J72" s="205">
        <v>0.8</v>
      </c>
      <c r="K72" s="194" t="s">
        <v>8</v>
      </c>
      <c r="L72" s="205">
        <v>0.8</v>
      </c>
      <c r="M72" s="222" t="s">
        <v>100</v>
      </c>
      <c r="AD72" s="217" t="s">
        <v>226</v>
      </c>
    </row>
    <row r="73" spans="1:43" hidden="1" x14ac:dyDescent="0.3">
      <c r="I73" s="208" t="s">
        <v>96</v>
      </c>
      <c r="J73" s="205">
        <v>1</v>
      </c>
      <c r="K73" s="225" t="s">
        <v>105</v>
      </c>
      <c r="L73" s="205">
        <v>1</v>
      </c>
      <c r="M73" s="217"/>
      <c r="AD73" s="217" t="s">
        <v>34</v>
      </c>
    </row>
    <row r="74" spans="1:43" hidden="1" x14ac:dyDescent="0.3"/>
  </sheetData>
  <autoFilter ref="A3:AQ65"/>
  <mergeCells count="149">
    <mergeCell ref="AR8:AR9"/>
    <mergeCell ref="AR15:AR16"/>
    <mergeCell ref="AR57:AR58"/>
    <mergeCell ref="AR59:AR60"/>
    <mergeCell ref="A4:C4"/>
    <mergeCell ref="A5:C5"/>
    <mergeCell ref="D5:N5"/>
    <mergeCell ref="A6:C6"/>
    <mergeCell ref="D6:N6"/>
    <mergeCell ref="A7:H7"/>
    <mergeCell ref="I7:M7"/>
    <mergeCell ref="N7:W7"/>
    <mergeCell ref="L8:L9"/>
    <mergeCell ref="M8:M9"/>
    <mergeCell ref="N8:N9"/>
    <mergeCell ref="O8:O9"/>
    <mergeCell ref="B8:B9"/>
    <mergeCell ref="X7:AC7"/>
    <mergeCell ref="AD7:AJ7"/>
    <mergeCell ref="A8:A9"/>
    <mergeCell ref="C8:C9"/>
    <mergeCell ref="D8:D9"/>
    <mergeCell ref="E8:E9"/>
    <mergeCell ref="F8:F9"/>
    <mergeCell ref="G8:G9"/>
    <mergeCell ref="H8:H9"/>
    <mergeCell ref="I8:I9"/>
    <mergeCell ref="AH8:AH9"/>
    <mergeCell ref="AJ8:AJ9"/>
    <mergeCell ref="AC8:AC9"/>
    <mergeCell ref="AD8:AD9"/>
    <mergeCell ref="AE8:AE9"/>
    <mergeCell ref="AF8:AF9"/>
    <mergeCell ref="AG8:AG9"/>
    <mergeCell ref="A15:A16"/>
    <mergeCell ref="B15:B16"/>
    <mergeCell ref="C15:C16"/>
    <mergeCell ref="D15:D16"/>
    <mergeCell ref="E15:E16"/>
    <mergeCell ref="F15:F16"/>
    <mergeCell ref="G15:G16"/>
    <mergeCell ref="H15:H16"/>
    <mergeCell ref="AB8:AB9"/>
    <mergeCell ref="P8:Q8"/>
    <mergeCell ref="R8:W8"/>
    <mergeCell ref="X8:X9"/>
    <mergeCell ref="Y8:Y9"/>
    <mergeCell ref="Z8:Z9"/>
    <mergeCell ref="AA8:AA9"/>
    <mergeCell ref="J8:J9"/>
    <mergeCell ref="K8:K9"/>
    <mergeCell ref="I15:I16"/>
    <mergeCell ref="J15:J16"/>
    <mergeCell ref="K15:K16"/>
    <mergeCell ref="L15:L16"/>
    <mergeCell ref="M15:M16"/>
    <mergeCell ref="A17:A18"/>
    <mergeCell ref="B17:B18"/>
    <mergeCell ref="C17:C18"/>
    <mergeCell ref="D17:D18"/>
    <mergeCell ref="E17:E18"/>
    <mergeCell ref="A48:A49"/>
    <mergeCell ref="L17:L18"/>
    <mergeCell ref="M17:M18"/>
    <mergeCell ref="A38:A39"/>
    <mergeCell ref="B38:B39"/>
    <mergeCell ref="C38:C39"/>
    <mergeCell ref="D38:D39"/>
    <mergeCell ref="E38:E39"/>
    <mergeCell ref="F38:F39"/>
    <mergeCell ref="H38:H39"/>
    <mergeCell ref="F17:F18"/>
    <mergeCell ref="G17:G18"/>
    <mergeCell ref="H17:H18"/>
    <mergeCell ref="I17:I18"/>
    <mergeCell ref="J17:J18"/>
    <mergeCell ref="K17:K18"/>
    <mergeCell ref="B48:B49"/>
    <mergeCell ref="C48:C49"/>
    <mergeCell ref="D48:D49"/>
    <mergeCell ref="AC48:AC49"/>
    <mergeCell ref="AG48:AG49"/>
    <mergeCell ref="H48:H49"/>
    <mergeCell ref="I48:I49"/>
    <mergeCell ref="J48:J49"/>
    <mergeCell ref="K48:K49"/>
    <mergeCell ref="L48:L49"/>
    <mergeCell ref="M48:M49"/>
    <mergeCell ref="Z38:Z39"/>
    <mergeCell ref="AA38:AA39"/>
    <mergeCell ref="AB38:AB39"/>
    <mergeCell ref="K38:K39"/>
    <mergeCell ref="L38:L39"/>
    <mergeCell ref="M38:M39"/>
    <mergeCell ref="X38:X39"/>
    <mergeCell ref="AA48:AA49"/>
    <mergeCell ref="AB48:AB49"/>
    <mergeCell ref="I38:I39"/>
    <mergeCell ref="J38:J39"/>
    <mergeCell ref="X48:X49"/>
    <mergeCell ref="Z48:Z49"/>
    <mergeCell ref="A51:A52"/>
    <mergeCell ref="B51:B52"/>
    <mergeCell ref="C51:C52"/>
    <mergeCell ref="D51:D52"/>
    <mergeCell ref="E51:E52"/>
    <mergeCell ref="F51:F52"/>
    <mergeCell ref="A57:A58"/>
    <mergeCell ref="B57:B58"/>
    <mergeCell ref="C57:C58"/>
    <mergeCell ref="D57:D58"/>
    <mergeCell ref="E57:E58"/>
    <mergeCell ref="F57:F58"/>
    <mergeCell ref="E48:E49"/>
    <mergeCell ref="F48:F49"/>
    <mergeCell ref="G48:G49"/>
    <mergeCell ref="I68:J68"/>
    <mergeCell ref="K68:L68"/>
    <mergeCell ref="J57:J58"/>
    <mergeCell ref="K57:K58"/>
    <mergeCell ref="L57:L58"/>
    <mergeCell ref="M57:M58"/>
    <mergeCell ref="G51:G52"/>
    <mergeCell ref="H51:H52"/>
    <mergeCell ref="I51:I52"/>
    <mergeCell ref="J51:J52"/>
    <mergeCell ref="K51:K52"/>
    <mergeCell ref="L51:L52"/>
    <mergeCell ref="G57:G58"/>
    <mergeCell ref="H57:H58"/>
    <mergeCell ref="I57:I58"/>
    <mergeCell ref="X57:X58"/>
    <mergeCell ref="AB57:AB58"/>
    <mergeCell ref="AG51:AG52"/>
    <mergeCell ref="M51:M52"/>
    <mergeCell ref="X51:X52"/>
    <mergeCell ref="Z51:Z52"/>
    <mergeCell ref="AA51:AA52"/>
    <mergeCell ref="AB51:AB52"/>
    <mergeCell ref="AC51:AC52"/>
    <mergeCell ref="AP8:AP9"/>
    <mergeCell ref="AQ8:AQ9"/>
    <mergeCell ref="AM8:AM9"/>
    <mergeCell ref="AN8:AN9"/>
    <mergeCell ref="AK8:AK9"/>
    <mergeCell ref="AO8:AO9"/>
    <mergeCell ref="AI8:AI9"/>
    <mergeCell ref="AL8:AL9"/>
    <mergeCell ref="AG57:AG58"/>
  </mergeCells>
  <conditionalFormatting sqref="J15">
    <cfRule type="cellIs" dxfId="1251" priority="1135" operator="equal">
      <formula>$H$10</formula>
    </cfRule>
  </conditionalFormatting>
  <conditionalFormatting sqref="J17">
    <cfRule type="cellIs" dxfId="1250" priority="1134" operator="equal">
      <formula>$H$10</formula>
    </cfRule>
  </conditionalFormatting>
  <dataValidations count="8">
    <dataValidation type="list" allowBlank="1" showInputMessage="1" showErrorMessage="1" sqref="AC61:AC63 AJ10:AJ12">
      <formula1>#REF!</formula1>
    </dataValidation>
    <dataValidation type="list" allowBlank="1" showInputMessage="1" showErrorMessage="1" sqref="X61:X63">
      <formula1>$H$21:$H$25</formula1>
    </dataValidation>
    <dataValidation type="list" allowBlank="1" showInputMessage="1" showErrorMessage="1" sqref="Z61:Z63">
      <formula1>$J$21:$J$25</formula1>
    </dataValidation>
    <dataValidation type="list" allowBlank="1" showInputMessage="1" showErrorMessage="1" sqref="AC57:AC60">
      <formula1>$AD$25:$AD$30</formula1>
    </dataValidation>
    <dataValidation type="list" allowBlank="1" showInputMessage="1" showErrorMessage="1" sqref="Z48 Z50:Z51">
      <formula1>$K$23:$K$27</formula1>
    </dataValidation>
    <dataValidation type="list" allowBlank="1" showInputMessage="1" showErrorMessage="1" sqref="AC50:AC51 AC10:AC48 AC53:AC56 AC64:AC65">
      <formula1>$AD$69:$AD$73</formula1>
    </dataValidation>
    <dataValidation type="list" allowBlank="1" showInputMessage="1" showErrorMessage="1" sqref="M10:M15 AB40:AB48 M40:M48 M17 M19:M38 AB50:AB51 M50:M51 AB53:AB57 M53:M57 M59:M65 AB59:AB63 AB11:AB13 AB15:AB38">
      <formula1>$M$69:$M$72</formula1>
    </dataValidation>
    <dataValidation type="list" allowBlank="1" showInputMessage="1" showErrorMessage="1" sqref="K10:K15 K40:K48 K17 K19:K38 Z10:Z38 Z40:Z47 K50:K51 Z53:Z56 K53:K57 K59:K65">
      <formula1>$K$69:$K$73</formula1>
    </dataValidation>
  </dataValidations>
  <pageMargins left="0.31496062992125984" right="0.11811023622047245" top="0.35433070866141736" bottom="0.35433070866141736" header="0.31496062992125984" footer="0.31496062992125984"/>
  <pageSetup paperSize="5" scale="60" orientation="landscape" r:id="rId1"/>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1198" operator="containsText" id="{69E1D594-2327-434C-9C86-1A9E1A12FF21}">
            <xm:f>NOT(ISERROR(SEARCH($K$73,K10)))</xm:f>
            <xm:f>$K$73</xm:f>
            <x14:dxf>
              <fill>
                <patternFill>
                  <bgColor rgb="FFFF0000"/>
                </patternFill>
              </fill>
            </x14:dxf>
          </x14:cfRule>
          <x14:cfRule type="containsText" priority="1199" operator="containsText" id="{068679B7-4067-45F6-9709-2C66089E9218}">
            <xm:f>NOT(ISERROR(SEARCH($K$72,K10)))</xm:f>
            <xm:f>$K$72</xm:f>
            <x14:dxf>
              <fill>
                <patternFill>
                  <bgColor rgb="FFFFC000"/>
                </patternFill>
              </fill>
            </x14:dxf>
          </x14:cfRule>
          <x14:cfRule type="containsText" priority="1200" operator="containsText" id="{AE7D0D95-63D8-4278-B9DB-BA05C689C40C}">
            <xm:f>NOT(ISERROR(SEARCH($K$71,K10)))</xm:f>
            <xm:f>$K$71</xm:f>
            <x14:dxf>
              <fill>
                <patternFill>
                  <bgColor rgb="FFFFFF00"/>
                </patternFill>
              </fill>
            </x14:dxf>
          </x14:cfRule>
          <x14:cfRule type="containsText" priority="1201" operator="containsText" id="{031D253B-D527-4887-A46A-F25DD403B59D}">
            <xm:f>NOT(ISERROR(SEARCH($K$70,K10)))</xm:f>
            <xm:f>$K$70</xm:f>
            <x14:dxf>
              <fill>
                <patternFill>
                  <bgColor rgb="FF00B050"/>
                </patternFill>
              </fill>
            </x14:dxf>
          </x14:cfRule>
          <x14:cfRule type="containsText" priority="1202" operator="containsText" id="{BD335BA8-5237-4378-AAED-825E4B43FB24}">
            <xm:f>NOT(ISERROR(SEARCH($K$69,K10)))</xm:f>
            <xm:f>$K$69</xm:f>
            <x14:dxf>
              <fill>
                <patternFill>
                  <bgColor rgb="FF92D050"/>
                </patternFill>
              </fill>
            </x14:dxf>
          </x14:cfRule>
          <xm:sqref>K10 K64:K65</xm:sqref>
        </x14:conditionalFormatting>
        <x14:conditionalFormatting xmlns:xm="http://schemas.microsoft.com/office/excel/2006/main">
          <x14:cfRule type="containsText" priority="1193" operator="containsText" id="{48E032B8-37F9-41C7-9912-880DE876CBB3}">
            <xm:f>NOT(ISERROR(SEARCH($K$73,K11)))</xm:f>
            <xm:f>$K$73</xm:f>
            <x14:dxf>
              <fill>
                <patternFill>
                  <bgColor rgb="FFFF0000"/>
                </patternFill>
              </fill>
            </x14:dxf>
          </x14:cfRule>
          <x14:cfRule type="containsText" priority="1194" operator="containsText" id="{E5D807AA-058B-4BAF-87B4-0E2C940EE579}">
            <xm:f>NOT(ISERROR(SEARCH($K$72,K11)))</xm:f>
            <xm:f>$K$72</xm:f>
            <x14:dxf>
              <fill>
                <patternFill>
                  <bgColor rgb="FFFFC000"/>
                </patternFill>
              </fill>
            </x14:dxf>
          </x14:cfRule>
          <x14:cfRule type="containsText" priority="1195" operator="containsText" id="{3378FDFC-13CE-4DE2-BB58-249F6F97B3FF}">
            <xm:f>NOT(ISERROR(SEARCH($K$71,K11)))</xm:f>
            <xm:f>$K$71</xm:f>
            <x14:dxf>
              <fill>
                <patternFill>
                  <bgColor rgb="FFFFFF00"/>
                </patternFill>
              </fill>
            </x14:dxf>
          </x14:cfRule>
          <x14:cfRule type="containsText" priority="1196" operator="containsText" id="{0B8448C3-40CE-46A8-8827-C4D9BFD1DF31}">
            <xm:f>NOT(ISERROR(SEARCH($K$70,K11)))</xm:f>
            <xm:f>$K$70</xm:f>
            <x14:dxf>
              <fill>
                <patternFill>
                  <bgColor rgb="FF00B050"/>
                </patternFill>
              </fill>
            </x14:dxf>
          </x14:cfRule>
          <x14:cfRule type="containsText" priority="1197" operator="containsText" id="{3DE1D921-E87A-4B7A-BD58-ABEA405D3A22}">
            <xm:f>NOT(ISERROR(SEARCH($K$69,K11)))</xm:f>
            <xm:f>$K$69</xm:f>
            <x14:dxf>
              <fill>
                <patternFill>
                  <bgColor rgb="FF92D050"/>
                </patternFill>
              </fill>
            </x14:dxf>
          </x14:cfRule>
          <xm:sqref>K11</xm:sqref>
        </x14:conditionalFormatting>
        <x14:conditionalFormatting xmlns:xm="http://schemas.microsoft.com/office/excel/2006/main">
          <x14:cfRule type="containsText" priority="1185" operator="containsText" id="{3993A333-EC7B-489F-A5C6-53F6CE3EED1C}">
            <xm:f>NOT(ISERROR(SEARCH($I$69,I10)))</xm:f>
            <xm:f>$I$69</xm:f>
            <x14:dxf>
              <fill>
                <patternFill>
                  <fgColor rgb="FF92D050"/>
                  <bgColor rgb="FF92D050"/>
                </patternFill>
              </fill>
            </x14:dxf>
          </x14:cfRule>
          <x14:cfRule type="containsText" priority="1186" operator="containsText" id="{0746673A-B62D-4C69-AC38-5DA4821F641E}">
            <xm:f>NOT(ISERROR(SEARCH($I$70,I10)))</xm:f>
            <xm:f>$I$70</xm:f>
            <x14:dxf>
              <fill>
                <patternFill>
                  <bgColor rgb="FF00B050"/>
                </patternFill>
              </fill>
            </x14:dxf>
          </x14:cfRule>
          <x14:cfRule type="containsText" priority="1187" operator="containsText" id="{2E138860-7534-42BB-90A1-729018EEE4F5}">
            <xm:f>NOT(ISERROR(SEARCH($I$73,I10)))</xm:f>
            <xm:f>$I$73</xm:f>
            <x14:dxf>
              <fill>
                <patternFill>
                  <bgColor rgb="FFFF0000"/>
                </patternFill>
              </fill>
            </x14:dxf>
          </x14:cfRule>
          <x14:cfRule type="containsText" priority="1188" operator="containsText" id="{2EA719AD-3566-4027-B07D-8F802E4A7EDF}">
            <xm:f>NOT(ISERROR(SEARCH($I$72,I10)))</xm:f>
            <xm:f>$I$72</xm:f>
            <x14:dxf>
              <fill>
                <patternFill>
                  <fgColor rgb="FFFFC000"/>
                  <bgColor rgb="FFFFC000"/>
                </patternFill>
              </fill>
            </x14:dxf>
          </x14:cfRule>
          <x14:cfRule type="containsText" priority="1189" operator="containsText" id="{17916398-733E-4C1D-9144-0FA46E3BFD6D}">
            <xm:f>NOT(ISERROR(SEARCH($I$71,I10)))</xm:f>
            <xm:f>$I$71</xm:f>
            <x14:dxf>
              <fill>
                <patternFill>
                  <fgColor rgb="FFFFFF00"/>
                  <bgColor rgb="FFFFFF00"/>
                </patternFill>
              </fill>
            </x14:dxf>
          </x14:cfRule>
          <x14:cfRule type="containsText" priority="1190" operator="containsText" id="{86E16A35-5C45-4336-A203-08C0570B0A69}">
            <xm:f>NOT(ISERROR(SEARCH($I$70,I10)))</xm:f>
            <xm:f>$I$70</xm:f>
            <x14:dxf>
              <fill>
                <patternFill>
                  <bgColor theme="0" tint="-0.14996795556505021"/>
                </patternFill>
              </fill>
            </x14:dxf>
          </x14:cfRule>
          <x14:cfRule type="cellIs" priority="1191" operator="equal" id="{CD8064CA-EF54-4BA5-9D9D-4271E9DA76E5}">
            <xm:f>'Tabla probabiidad'!$B$5</xm:f>
            <x14:dxf>
              <fill>
                <patternFill>
                  <fgColor theme="6"/>
                </patternFill>
              </fill>
            </x14:dxf>
          </x14:cfRule>
          <x14:cfRule type="cellIs" priority="1192" operator="equal" id="{720FBA2B-DFE5-4A28-98CD-6F71DFF793DC}">
            <xm:f>'Tabla probabiidad'!$B$5</xm:f>
            <x14:dxf>
              <fill>
                <patternFill>
                  <fgColor rgb="FF92D050"/>
                  <bgColor theme="6" tint="0.59996337778862885"/>
                </patternFill>
              </fill>
            </x14:dxf>
          </x14:cfRule>
          <xm:sqref>I10 X64:X65 I64:I65</xm:sqref>
        </x14:conditionalFormatting>
        <x14:conditionalFormatting xmlns:xm="http://schemas.microsoft.com/office/excel/2006/main">
          <x14:cfRule type="containsText" priority="1177" operator="containsText" id="{F739E460-8642-4321-AA82-736F4118742C}">
            <xm:f>NOT(ISERROR(SEARCH($I$69,I11)))</xm:f>
            <xm:f>$I$69</xm:f>
            <x14:dxf>
              <fill>
                <patternFill>
                  <fgColor rgb="FF92D050"/>
                  <bgColor rgb="FF92D050"/>
                </patternFill>
              </fill>
            </x14:dxf>
          </x14:cfRule>
          <x14:cfRule type="containsText" priority="1178" operator="containsText" id="{75954B9E-B3CC-4EB9-9A79-E5F38780ECFA}">
            <xm:f>NOT(ISERROR(SEARCH($I$70,I11)))</xm:f>
            <xm:f>$I$70</xm:f>
            <x14:dxf>
              <fill>
                <patternFill>
                  <bgColor rgb="FF00B050"/>
                </patternFill>
              </fill>
            </x14:dxf>
          </x14:cfRule>
          <x14:cfRule type="containsText" priority="1179" operator="containsText" id="{1D7CF128-C2D3-48F7-B692-A714FB7601DD}">
            <xm:f>NOT(ISERROR(SEARCH($I$73,I11)))</xm:f>
            <xm:f>$I$73</xm:f>
            <x14:dxf>
              <fill>
                <patternFill>
                  <bgColor rgb="FFFF0000"/>
                </patternFill>
              </fill>
            </x14:dxf>
          </x14:cfRule>
          <x14:cfRule type="containsText" priority="1180" operator="containsText" id="{159F53D3-269A-4EAB-809E-392A2A3CB1A0}">
            <xm:f>NOT(ISERROR(SEARCH($I$72,I11)))</xm:f>
            <xm:f>$I$72</xm:f>
            <x14:dxf>
              <fill>
                <patternFill>
                  <fgColor rgb="FFFFC000"/>
                  <bgColor rgb="FFFFC000"/>
                </patternFill>
              </fill>
            </x14:dxf>
          </x14:cfRule>
          <x14:cfRule type="containsText" priority="1181" operator="containsText" id="{F1623A2B-4C28-4606-9558-296A3147160E}">
            <xm:f>NOT(ISERROR(SEARCH($I$71,I11)))</xm:f>
            <xm:f>$I$71</xm:f>
            <x14:dxf>
              <fill>
                <patternFill>
                  <fgColor rgb="FFFFFF00"/>
                  <bgColor rgb="FFFFFF00"/>
                </patternFill>
              </fill>
            </x14:dxf>
          </x14:cfRule>
          <x14:cfRule type="containsText" priority="1182" operator="containsText" id="{DFB00281-BBCF-47AC-821A-751B64663D48}">
            <xm:f>NOT(ISERROR(SEARCH($I$70,I11)))</xm:f>
            <xm:f>$I$70</xm:f>
            <x14:dxf>
              <fill>
                <patternFill>
                  <bgColor theme="0" tint="-0.14996795556505021"/>
                </patternFill>
              </fill>
            </x14:dxf>
          </x14:cfRule>
          <x14:cfRule type="cellIs" priority="1183" operator="equal" id="{DAB6CC30-DC0F-4352-9541-F1811246F0AA}">
            <xm:f>'Tabla probabiidad'!$B$5</xm:f>
            <x14:dxf>
              <fill>
                <patternFill>
                  <fgColor theme="6"/>
                </patternFill>
              </fill>
            </x14:dxf>
          </x14:cfRule>
          <x14:cfRule type="cellIs" priority="1184" operator="equal" id="{963C9E19-0936-4E40-9E6A-BA08B81D1A34}">
            <xm:f>'Tabla probabiidad'!$B$5</xm:f>
            <x14:dxf>
              <fill>
                <patternFill>
                  <fgColor rgb="FF92D050"/>
                  <bgColor theme="6" tint="0.59996337778862885"/>
                </patternFill>
              </fill>
            </x14:dxf>
          </x14:cfRule>
          <xm:sqref>I11</xm:sqref>
        </x14:conditionalFormatting>
        <x14:conditionalFormatting xmlns:xm="http://schemas.microsoft.com/office/excel/2006/main">
          <x14:cfRule type="containsText" priority="1169" operator="containsText" id="{B19A57F8-D264-4C42-B54F-8BE970329E1F}">
            <xm:f>NOT(ISERROR(SEARCH($I$69,X10)))</xm:f>
            <xm:f>$I$69</xm:f>
            <x14:dxf>
              <fill>
                <patternFill>
                  <fgColor rgb="FF92D050"/>
                  <bgColor rgb="FF92D050"/>
                </patternFill>
              </fill>
            </x14:dxf>
          </x14:cfRule>
          <x14:cfRule type="containsText" priority="1170" operator="containsText" id="{47F2C214-4D7F-4993-BBF4-442E690A8942}">
            <xm:f>NOT(ISERROR(SEARCH($I$70,X10)))</xm:f>
            <xm:f>$I$70</xm:f>
            <x14:dxf>
              <fill>
                <patternFill>
                  <bgColor rgb="FF00B050"/>
                </patternFill>
              </fill>
            </x14:dxf>
          </x14:cfRule>
          <x14:cfRule type="containsText" priority="1171" operator="containsText" id="{3BE5101B-A3DF-4E23-9CEF-BB7B7F3FD85E}">
            <xm:f>NOT(ISERROR(SEARCH($I$73,X10)))</xm:f>
            <xm:f>$I$73</xm:f>
            <x14:dxf>
              <fill>
                <patternFill>
                  <bgColor rgb="FFFF0000"/>
                </patternFill>
              </fill>
            </x14:dxf>
          </x14:cfRule>
          <x14:cfRule type="containsText" priority="1172" operator="containsText" id="{07539C2C-32A9-48A4-AE34-013A12DDA86E}">
            <xm:f>NOT(ISERROR(SEARCH($I$72,X10)))</xm:f>
            <xm:f>$I$72</xm:f>
            <x14:dxf>
              <fill>
                <patternFill>
                  <fgColor rgb="FFFFC000"/>
                  <bgColor rgb="FFFFC000"/>
                </patternFill>
              </fill>
            </x14:dxf>
          </x14:cfRule>
          <x14:cfRule type="containsText" priority="1173" operator="containsText" id="{90F98209-AC8F-4326-9C26-1E266FBD0D00}">
            <xm:f>NOT(ISERROR(SEARCH($I$71,X10)))</xm:f>
            <xm:f>$I$71</xm:f>
            <x14:dxf>
              <fill>
                <patternFill>
                  <fgColor rgb="FFFFFF00"/>
                  <bgColor rgb="FFFFFF00"/>
                </patternFill>
              </fill>
            </x14:dxf>
          </x14:cfRule>
          <x14:cfRule type="containsText" priority="1174" operator="containsText" id="{EE1873CA-B1CB-414D-BBDB-F31E5C55B8A3}">
            <xm:f>NOT(ISERROR(SEARCH($I$70,X10)))</xm:f>
            <xm:f>$I$70</xm:f>
            <x14:dxf>
              <fill>
                <patternFill>
                  <bgColor theme="0" tint="-0.14996795556505021"/>
                </patternFill>
              </fill>
            </x14:dxf>
          </x14:cfRule>
          <x14:cfRule type="cellIs" priority="1175" operator="equal" id="{92DE971D-CE5E-4335-BFF7-C0B6BFB02B7D}">
            <xm:f>'Tabla probabiidad'!$B$5</xm:f>
            <x14:dxf>
              <fill>
                <patternFill>
                  <fgColor theme="6"/>
                </patternFill>
              </fill>
            </x14:dxf>
          </x14:cfRule>
          <x14:cfRule type="cellIs" priority="1176" operator="equal" id="{31486B07-382C-43E7-9D60-9DD623F4AFA1}">
            <xm:f>'Tabla probabiidad'!$B$5</xm:f>
            <x14:dxf>
              <fill>
                <patternFill>
                  <fgColor rgb="FF92D050"/>
                  <bgColor theme="6" tint="0.59996337778862885"/>
                </patternFill>
              </fill>
            </x14:dxf>
          </x14:cfRule>
          <xm:sqref>X10</xm:sqref>
        </x14:conditionalFormatting>
        <x14:conditionalFormatting xmlns:xm="http://schemas.microsoft.com/office/excel/2006/main">
          <x14:cfRule type="containsText" priority="1161" operator="containsText" id="{136F0E76-AE4E-4FAB-AE7D-2110D466E956}">
            <xm:f>NOT(ISERROR(SEARCH($I$69,X11)))</xm:f>
            <xm:f>$I$69</xm:f>
            <x14:dxf>
              <fill>
                <patternFill>
                  <fgColor rgb="FF92D050"/>
                  <bgColor rgb="FF92D050"/>
                </patternFill>
              </fill>
            </x14:dxf>
          </x14:cfRule>
          <x14:cfRule type="containsText" priority="1162" operator="containsText" id="{E9DE1FB1-BF30-4D05-848B-8088F86BCB04}">
            <xm:f>NOT(ISERROR(SEARCH($I$70,X11)))</xm:f>
            <xm:f>$I$70</xm:f>
            <x14:dxf>
              <fill>
                <patternFill>
                  <bgColor rgb="FF00B050"/>
                </patternFill>
              </fill>
            </x14:dxf>
          </x14:cfRule>
          <x14:cfRule type="containsText" priority="1163" operator="containsText" id="{018A4E0B-FCAA-4C68-BB1B-86E2C691B43A}">
            <xm:f>NOT(ISERROR(SEARCH($I$73,X11)))</xm:f>
            <xm:f>$I$73</xm:f>
            <x14:dxf>
              <fill>
                <patternFill>
                  <bgColor rgb="FFFF0000"/>
                </patternFill>
              </fill>
            </x14:dxf>
          </x14:cfRule>
          <x14:cfRule type="containsText" priority="1164" operator="containsText" id="{619B8951-074C-4448-A9A8-D466A610F7BF}">
            <xm:f>NOT(ISERROR(SEARCH($I$72,X11)))</xm:f>
            <xm:f>$I$72</xm:f>
            <x14:dxf>
              <fill>
                <patternFill>
                  <fgColor rgb="FFFFC000"/>
                  <bgColor rgb="FFFFC000"/>
                </patternFill>
              </fill>
            </x14:dxf>
          </x14:cfRule>
          <x14:cfRule type="containsText" priority="1165" operator="containsText" id="{F995735D-6736-41CA-A534-A6FDE3C1532F}">
            <xm:f>NOT(ISERROR(SEARCH($I$71,X11)))</xm:f>
            <xm:f>$I$71</xm:f>
            <x14:dxf>
              <fill>
                <patternFill>
                  <fgColor rgb="FFFFFF00"/>
                  <bgColor rgb="FFFFFF00"/>
                </patternFill>
              </fill>
            </x14:dxf>
          </x14:cfRule>
          <x14:cfRule type="containsText" priority="1166" operator="containsText" id="{CA47D779-AF29-4580-AD1F-4AA720EF9892}">
            <xm:f>NOT(ISERROR(SEARCH($I$70,X11)))</xm:f>
            <xm:f>$I$70</xm:f>
            <x14:dxf>
              <fill>
                <patternFill>
                  <bgColor theme="0" tint="-0.14996795556505021"/>
                </patternFill>
              </fill>
            </x14:dxf>
          </x14:cfRule>
          <x14:cfRule type="cellIs" priority="1167" operator="equal" id="{5D01F775-42D8-41AA-AC50-135F35372609}">
            <xm:f>'Tabla probabiidad'!$B$5</xm:f>
            <x14:dxf>
              <fill>
                <patternFill>
                  <fgColor theme="6"/>
                </patternFill>
              </fill>
            </x14:dxf>
          </x14:cfRule>
          <x14:cfRule type="cellIs" priority="1168" operator="equal" id="{560A247C-8708-4664-8723-DDFCCC9A9AB8}">
            <xm:f>'Tabla probabiidad'!$B$5</xm:f>
            <x14:dxf>
              <fill>
                <patternFill>
                  <fgColor rgb="FF92D050"/>
                  <bgColor theme="6" tint="0.59996337778862885"/>
                </patternFill>
              </fill>
            </x14:dxf>
          </x14:cfRule>
          <xm:sqref>X11</xm:sqref>
        </x14:conditionalFormatting>
        <x14:conditionalFormatting xmlns:xm="http://schemas.microsoft.com/office/excel/2006/main">
          <x14:cfRule type="containsText" priority="1156" operator="containsText" id="{9BBB8410-8558-49E2-BC99-72403809C2C3}">
            <xm:f>NOT(ISERROR(SEARCH($K$73,Z11)))</xm:f>
            <xm:f>$K$73</xm:f>
            <x14:dxf>
              <fill>
                <patternFill>
                  <bgColor rgb="FFFF0000"/>
                </patternFill>
              </fill>
            </x14:dxf>
          </x14:cfRule>
          <x14:cfRule type="containsText" priority="1157" operator="containsText" id="{1AAD5D4D-F729-4719-8CA1-030AE81B6A25}">
            <xm:f>NOT(ISERROR(SEARCH($K$72,Z11)))</xm:f>
            <xm:f>$K$72</xm:f>
            <x14:dxf>
              <fill>
                <patternFill>
                  <bgColor rgb="FFFFC000"/>
                </patternFill>
              </fill>
            </x14:dxf>
          </x14:cfRule>
          <x14:cfRule type="containsText" priority="1158" operator="containsText" id="{E44D19E4-628E-41F4-B5CB-AE51637F6BA3}">
            <xm:f>NOT(ISERROR(SEARCH($K$71,Z11)))</xm:f>
            <xm:f>$K$71</xm:f>
            <x14:dxf>
              <fill>
                <patternFill>
                  <bgColor rgb="FFFFFF00"/>
                </patternFill>
              </fill>
            </x14:dxf>
          </x14:cfRule>
          <x14:cfRule type="containsText" priority="1159" operator="containsText" id="{FF537F4C-DA48-4F25-B7B6-3280B07DA54F}">
            <xm:f>NOT(ISERROR(SEARCH($K$70,Z11)))</xm:f>
            <xm:f>$K$70</xm:f>
            <x14:dxf>
              <fill>
                <patternFill>
                  <bgColor rgb="FF00B050"/>
                </patternFill>
              </fill>
            </x14:dxf>
          </x14:cfRule>
          <x14:cfRule type="containsText" priority="1160" operator="containsText" id="{1B5D9474-C150-47FD-8972-910542AA94C4}">
            <xm:f>NOT(ISERROR(SEARCH($K$69,Z11)))</xm:f>
            <xm:f>$K$69</xm:f>
            <x14:dxf>
              <fill>
                <patternFill>
                  <bgColor rgb="FF92D050"/>
                </patternFill>
              </fill>
            </x14:dxf>
          </x14:cfRule>
          <xm:sqref>Z11</xm:sqref>
        </x14:conditionalFormatting>
        <x14:conditionalFormatting xmlns:xm="http://schemas.microsoft.com/office/excel/2006/main">
          <x14:cfRule type="containsText" priority="1151" operator="containsText" id="{FFE4E7EF-D4F8-414F-8838-6FD589F3ED0A}">
            <xm:f>NOT(ISERROR(SEARCH($K$73,Z10)))</xm:f>
            <xm:f>$K$73</xm:f>
            <x14:dxf>
              <fill>
                <patternFill>
                  <bgColor rgb="FFFF0000"/>
                </patternFill>
              </fill>
            </x14:dxf>
          </x14:cfRule>
          <x14:cfRule type="containsText" priority="1152" operator="containsText" id="{C9AD6C13-34D0-47BE-97B8-D3FE131D9535}">
            <xm:f>NOT(ISERROR(SEARCH($K$72,Z10)))</xm:f>
            <xm:f>$K$72</xm:f>
            <x14:dxf>
              <fill>
                <patternFill>
                  <bgColor rgb="FFFFC000"/>
                </patternFill>
              </fill>
            </x14:dxf>
          </x14:cfRule>
          <x14:cfRule type="containsText" priority="1153" operator="containsText" id="{A82E7FA1-1B32-44A9-8437-947F7C297DDD}">
            <xm:f>NOT(ISERROR(SEARCH($K$71,Z10)))</xm:f>
            <xm:f>$K$71</xm:f>
            <x14:dxf>
              <fill>
                <patternFill>
                  <bgColor rgb="FFFFFF00"/>
                </patternFill>
              </fill>
            </x14:dxf>
          </x14:cfRule>
          <x14:cfRule type="containsText" priority="1154" operator="containsText" id="{9EC8DFC2-BEAD-4B19-8943-E622679ED7C7}">
            <xm:f>NOT(ISERROR(SEARCH($K$70,Z10)))</xm:f>
            <xm:f>$K$70</xm:f>
            <x14:dxf>
              <fill>
                <patternFill>
                  <bgColor rgb="FF00B050"/>
                </patternFill>
              </fill>
            </x14:dxf>
          </x14:cfRule>
          <x14:cfRule type="containsText" priority="1155" operator="containsText" id="{A9B9E27A-CCF1-426D-94B3-0109DB9D6EE4}">
            <xm:f>NOT(ISERROR(SEARCH($K$69,Z10)))</xm:f>
            <xm:f>$K$69</xm:f>
            <x14:dxf>
              <fill>
                <patternFill>
                  <bgColor rgb="FF92D050"/>
                </patternFill>
              </fill>
            </x14:dxf>
          </x14:cfRule>
          <xm:sqref>Z10</xm:sqref>
        </x14:conditionalFormatting>
        <x14:conditionalFormatting xmlns:xm="http://schemas.microsoft.com/office/excel/2006/main">
          <x14:cfRule type="containsText" priority="1147" operator="containsText" id="{73620C8B-6AD5-4499-862E-B97D4AD484CC}">
            <xm:f>NOT(ISERROR(SEARCH($M$72,M10)))</xm:f>
            <xm:f>$M$72</xm:f>
            <x14:dxf>
              <fill>
                <patternFill>
                  <bgColor rgb="FFFF0000"/>
                </patternFill>
              </fill>
            </x14:dxf>
          </x14:cfRule>
          <x14:cfRule type="containsText" priority="1148" operator="containsText" id="{A7A525D6-1456-4EE2-B481-2B64C9C2CC2B}">
            <xm:f>NOT(ISERROR(SEARCH($M$71,M10)))</xm:f>
            <xm:f>$M$71</xm:f>
            <x14:dxf>
              <fill>
                <patternFill>
                  <bgColor rgb="FFFFC000"/>
                </patternFill>
              </fill>
            </x14:dxf>
          </x14:cfRule>
          <x14:cfRule type="containsText" priority="1149" operator="containsText" id="{A9B0B4C3-A01E-4CC3-B2CF-E4FE87EE805D}">
            <xm:f>NOT(ISERROR(SEARCH($M$70,M10)))</xm:f>
            <xm:f>$M$70</xm:f>
            <x14:dxf>
              <fill>
                <patternFill>
                  <bgColor rgb="FFFFFF00"/>
                </patternFill>
              </fill>
            </x14:dxf>
          </x14:cfRule>
          <x14:cfRule type="containsText" priority="1150" operator="containsText" id="{BDA346A8-78FE-4FDC-9A9B-2F34A693B84D}">
            <xm:f>NOT(ISERROR(SEARCH($M$69,M10)))</xm:f>
            <xm:f>$M$69</xm:f>
            <x14:dxf>
              <fill>
                <patternFill>
                  <bgColor rgb="FF92D050"/>
                </patternFill>
              </fill>
            </x14:dxf>
          </x14:cfRule>
          <xm:sqref>M10 M64:M65</xm:sqref>
        </x14:conditionalFormatting>
        <x14:conditionalFormatting xmlns:xm="http://schemas.microsoft.com/office/excel/2006/main">
          <x14:cfRule type="containsText" priority="1143" operator="containsText" id="{B3D9F1D2-B1A8-4A4D-B7E5-95A88FDF3204}">
            <xm:f>NOT(ISERROR(SEARCH($M$72,M11)))</xm:f>
            <xm:f>$M$72</xm:f>
            <x14:dxf>
              <fill>
                <patternFill>
                  <bgColor rgb="FFFF0000"/>
                </patternFill>
              </fill>
            </x14:dxf>
          </x14:cfRule>
          <x14:cfRule type="containsText" priority="1144" operator="containsText" id="{EE371DA0-D63D-47DC-84BE-9DAF03FD98D7}">
            <xm:f>NOT(ISERROR(SEARCH($M$71,M11)))</xm:f>
            <xm:f>$M$71</xm:f>
            <x14:dxf>
              <fill>
                <patternFill>
                  <bgColor rgb="FFFFC000"/>
                </patternFill>
              </fill>
            </x14:dxf>
          </x14:cfRule>
          <x14:cfRule type="containsText" priority="1145" operator="containsText" id="{D19A2913-C166-4CA9-A04F-5ADE748A7D08}">
            <xm:f>NOT(ISERROR(SEARCH($M$70,M11)))</xm:f>
            <xm:f>$M$70</xm:f>
            <x14:dxf>
              <fill>
                <patternFill>
                  <bgColor rgb="FFFFFF00"/>
                </patternFill>
              </fill>
            </x14:dxf>
          </x14:cfRule>
          <x14:cfRule type="containsText" priority="1146" operator="containsText" id="{BB8B2090-3C3A-4424-96E1-F51FEEA9F324}">
            <xm:f>NOT(ISERROR(SEARCH($M$69,M11)))</xm:f>
            <xm:f>$M$69</xm:f>
            <x14:dxf>
              <fill>
                <patternFill>
                  <bgColor rgb="FF92D050"/>
                </patternFill>
              </fill>
            </x14:dxf>
          </x14:cfRule>
          <xm:sqref>M11</xm:sqref>
        </x14:conditionalFormatting>
        <x14:conditionalFormatting xmlns:xm="http://schemas.microsoft.com/office/excel/2006/main">
          <x14:cfRule type="containsText" priority="1136" operator="containsText" id="{8F556E1F-574A-4193-A276-DAD5A2A6837D}">
            <xm:f>NOT(ISERROR(SEARCH($H$70,I15)))</xm:f>
            <xm:f>$H$70</xm:f>
            <x14:dxf>
              <fill>
                <patternFill>
                  <fgColor rgb="FF92D050"/>
                  <bgColor rgb="FF92D050"/>
                </patternFill>
              </fill>
            </x14:dxf>
          </x14:cfRule>
          <x14:cfRule type="containsText" priority="1137" operator="containsText" id="{55AA2621-E4B6-4BB4-B309-B736D4188D8E}">
            <xm:f>NOT(ISERROR(SEARCH($H$74,I15)))</xm:f>
            <xm:f>$H$74</xm:f>
            <x14:dxf>
              <fill>
                <patternFill>
                  <bgColor rgb="FFFF0000"/>
                </patternFill>
              </fill>
            </x14:dxf>
          </x14:cfRule>
          <x14:cfRule type="containsText" priority="1138" operator="containsText" id="{E184E66E-85C7-4465-A093-4A2F6E90ABF6}">
            <xm:f>NOT(ISERROR(SEARCH($H$73,I15)))</xm:f>
            <xm:f>$H$73</xm:f>
            <x14:dxf>
              <fill>
                <patternFill>
                  <fgColor rgb="FFFFFF00"/>
                  <bgColor rgb="FFFFFF00"/>
                </patternFill>
              </fill>
            </x14:dxf>
          </x14:cfRule>
          <x14:cfRule type="containsText" priority="1139" operator="containsText" id="{53FCC318-DC39-4284-AAC4-286856F61F85}">
            <xm:f>NOT(ISERROR(SEARCH($H$72,I15)))</xm:f>
            <xm:f>$H$72</xm:f>
            <x14:dxf>
              <fill>
                <patternFill>
                  <fgColor rgb="FFFFC000"/>
                  <bgColor rgb="FFFFC000"/>
                </patternFill>
              </fill>
            </x14:dxf>
          </x14:cfRule>
          <x14:cfRule type="containsText" priority="1140" operator="containsText" id="{1DF967CA-FA12-4FD8-83DD-8E1DFDF599E2}">
            <xm:f>NOT(ISERROR(SEARCH($H$71,I15)))</xm:f>
            <xm:f>$H$71</xm:f>
            <x14:dxf>
              <fill>
                <patternFill>
                  <bgColor rgb="FF00B050"/>
                </patternFill>
              </fill>
            </x14:dxf>
          </x14:cfRule>
          <x14:cfRule type="cellIs" priority="1141" operator="equal" id="{B4DBF77E-41B0-4681-B481-6A08D5F42222}">
            <xm:f>'\UAEOS\TRABAJO EN CASA\MAPAS DE RIESGOS\RIESGOS 2021\MAPAS DE RIESGOS DE PROCESO 2021\MAPAS DE RIESGOS GUIA 2021\[MAPA_RIESGOS_PROGRAMAS Y PROYECTOS_UAEOS_2021.xlsx]Tabla probabiidad'!#REF!</xm:f>
            <x14:dxf>
              <fill>
                <patternFill>
                  <fgColor theme="6"/>
                </patternFill>
              </fill>
            </x14:dxf>
          </x14:cfRule>
          <x14:cfRule type="cellIs" priority="1142" operator="equal" id="{8F84D5AD-0150-400D-A8CF-0DF468CBF631}">
            <xm:f>'\UAEOS\TRABAJO EN CASA\MAPAS DE RIESGOS\RIESGOS 2021\MAPAS DE RIESGOS DE PROCESO 2021\MAPAS DE RIESGOS GUIA 2021\[MAPA_RIESGOS_PROGRAMAS Y PROYECTOS_UAEOS_2021.xlsx]Tabla probabiidad'!#REF!</xm:f>
            <x14:dxf>
              <fill>
                <patternFill>
                  <fgColor rgb="FF92D050"/>
                  <bgColor theme="6" tint="0.59996337778862885"/>
                </patternFill>
              </fill>
            </x14:dxf>
          </x14:cfRule>
          <xm:sqref>I15</xm:sqref>
        </x14:conditionalFormatting>
        <x14:conditionalFormatting xmlns:xm="http://schemas.microsoft.com/office/excel/2006/main">
          <x14:cfRule type="containsText" priority="1126" operator="containsText" id="{882CBBE8-98A7-48C1-8540-B9B8808271EC}">
            <xm:f>NOT(ISERROR(SEARCH($I$69,I17)))</xm:f>
            <xm:f>$I$69</xm:f>
            <x14:dxf>
              <fill>
                <patternFill>
                  <fgColor rgb="FF92D050"/>
                  <bgColor rgb="FF92D050"/>
                </patternFill>
              </fill>
            </x14:dxf>
          </x14:cfRule>
          <x14:cfRule type="containsText" priority="1127" operator="containsText" id="{DC07102C-C466-4B21-9FBB-9C6DA24616D7}">
            <xm:f>NOT(ISERROR(SEARCH($I$70,I17)))</xm:f>
            <xm:f>$I$70</xm:f>
            <x14:dxf>
              <fill>
                <patternFill>
                  <bgColor rgb="FF00B050"/>
                </patternFill>
              </fill>
            </x14:dxf>
          </x14:cfRule>
          <x14:cfRule type="containsText" priority="1128" operator="containsText" id="{675D57E4-2B58-44E3-8111-570CE9995D30}">
            <xm:f>NOT(ISERROR(SEARCH($I$73,I17)))</xm:f>
            <xm:f>$I$73</xm:f>
            <x14:dxf>
              <fill>
                <patternFill>
                  <bgColor rgb="FFFF0000"/>
                </patternFill>
              </fill>
            </x14:dxf>
          </x14:cfRule>
          <x14:cfRule type="containsText" priority="1129" operator="containsText" id="{6290CBBB-0E3A-4913-BA6A-8556E2E15DAA}">
            <xm:f>NOT(ISERROR(SEARCH($I$72,I17)))</xm:f>
            <xm:f>$I$72</xm:f>
            <x14:dxf>
              <fill>
                <patternFill>
                  <fgColor rgb="FFFFC000"/>
                  <bgColor rgb="FFFFC000"/>
                </patternFill>
              </fill>
            </x14:dxf>
          </x14:cfRule>
          <x14:cfRule type="containsText" priority="1130" operator="containsText" id="{121340B2-950C-49D6-88DD-DA4191CAA338}">
            <xm:f>NOT(ISERROR(SEARCH($I$71,I17)))</xm:f>
            <xm:f>$I$71</xm:f>
            <x14:dxf>
              <fill>
                <patternFill>
                  <fgColor rgb="FFFFFF00"/>
                  <bgColor rgb="FFFFFF00"/>
                </patternFill>
              </fill>
            </x14:dxf>
          </x14:cfRule>
          <x14:cfRule type="containsText" priority="1131" operator="containsText" id="{92FE1F19-98F0-41E6-A89E-F0013400B2B0}">
            <xm:f>NOT(ISERROR(SEARCH($I$70,I17)))</xm:f>
            <xm:f>$I$70</xm:f>
            <x14:dxf>
              <fill>
                <patternFill>
                  <bgColor theme="0" tint="-0.14996795556505021"/>
                </patternFill>
              </fill>
            </x14:dxf>
          </x14:cfRule>
          <x14:cfRule type="cellIs" priority="1132" operator="equal" id="{F515DFA0-93A9-43E3-A9AD-057A15ABB37A}">
            <xm:f>'Tabla probabiidad'!$B$5</xm:f>
            <x14:dxf>
              <fill>
                <patternFill>
                  <fgColor theme="6"/>
                </patternFill>
              </fill>
            </x14:dxf>
          </x14:cfRule>
          <x14:cfRule type="cellIs" priority="1133" operator="equal" id="{FD73497F-1D60-4C25-AD67-7DF2A653D275}">
            <xm:f>'Tabla probabiidad'!$B$5</xm:f>
            <x14:dxf>
              <fill>
                <patternFill>
                  <fgColor rgb="FF92D050"/>
                  <bgColor theme="6" tint="0.59996337778862885"/>
                </patternFill>
              </fill>
            </x14:dxf>
          </x14:cfRule>
          <xm:sqref>I17</xm:sqref>
        </x14:conditionalFormatting>
        <x14:conditionalFormatting xmlns:xm="http://schemas.microsoft.com/office/excel/2006/main">
          <x14:cfRule type="containsText" priority="1118" operator="containsText" id="{D8882B4B-A7A0-49BF-BC15-FC186F939DAE}">
            <xm:f>NOT(ISERROR(SEARCH($I$69,I19)))</xm:f>
            <xm:f>$I$69</xm:f>
            <x14:dxf>
              <fill>
                <patternFill>
                  <fgColor rgb="FF92D050"/>
                  <bgColor rgb="FF92D050"/>
                </patternFill>
              </fill>
            </x14:dxf>
          </x14:cfRule>
          <x14:cfRule type="containsText" priority="1119" operator="containsText" id="{A82E8098-C102-4FB8-A506-FD4C311677BB}">
            <xm:f>NOT(ISERROR(SEARCH($I$70,I19)))</xm:f>
            <xm:f>$I$70</xm:f>
            <x14:dxf>
              <fill>
                <patternFill>
                  <bgColor rgb="FF00B050"/>
                </patternFill>
              </fill>
            </x14:dxf>
          </x14:cfRule>
          <x14:cfRule type="containsText" priority="1120" operator="containsText" id="{E6E1DCA1-E839-4A4B-A48C-187E9A60B63B}">
            <xm:f>NOT(ISERROR(SEARCH($I$73,I19)))</xm:f>
            <xm:f>$I$73</xm:f>
            <x14:dxf>
              <fill>
                <patternFill>
                  <bgColor rgb="FFFF0000"/>
                </patternFill>
              </fill>
            </x14:dxf>
          </x14:cfRule>
          <x14:cfRule type="containsText" priority="1121" operator="containsText" id="{CFC08FED-D69B-4D85-88B5-709C4A504902}">
            <xm:f>NOT(ISERROR(SEARCH($I$72,I19)))</xm:f>
            <xm:f>$I$72</xm:f>
            <x14:dxf>
              <fill>
                <patternFill>
                  <fgColor rgb="FFFFC000"/>
                  <bgColor rgb="FFFFC000"/>
                </patternFill>
              </fill>
            </x14:dxf>
          </x14:cfRule>
          <x14:cfRule type="containsText" priority="1122" operator="containsText" id="{9E0FF0DC-764D-4B75-A68C-0DDACE158648}">
            <xm:f>NOT(ISERROR(SEARCH($I$71,I19)))</xm:f>
            <xm:f>$I$71</xm:f>
            <x14:dxf>
              <fill>
                <patternFill>
                  <fgColor rgb="FFFFFF00"/>
                  <bgColor rgb="FFFFFF00"/>
                </patternFill>
              </fill>
            </x14:dxf>
          </x14:cfRule>
          <x14:cfRule type="containsText" priority="1123" operator="containsText" id="{5FF4AD23-1B32-4CA2-A012-A2EF84842CFE}">
            <xm:f>NOT(ISERROR(SEARCH($I$70,I19)))</xm:f>
            <xm:f>$I$70</xm:f>
            <x14:dxf>
              <fill>
                <patternFill>
                  <bgColor theme="0" tint="-0.14996795556505021"/>
                </patternFill>
              </fill>
            </x14:dxf>
          </x14:cfRule>
          <x14:cfRule type="cellIs" priority="1124" operator="equal" id="{9352D76E-97CF-4063-A986-1447E77105D4}">
            <xm:f>'Tabla probabiidad'!$B$5</xm:f>
            <x14:dxf>
              <fill>
                <patternFill>
                  <fgColor theme="6"/>
                </patternFill>
              </fill>
            </x14:dxf>
          </x14:cfRule>
          <x14:cfRule type="cellIs" priority="1125" operator="equal" id="{82513167-2392-48F7-A3FD-CC47B35D3139}">
            <xm:f>'Tabla probabiidad'!$B$5</xm:f>
            <x14:dxf>
              <fill>
                <patternFill>
                  <fgColor rgb="FF92D050"/>
                  <bgColor theme="6" tint="0.59996337778862885"/>
                </patternFill>
              </fill>
            </x14:dxf>
          </x14:cfRule>
          <xm:sqref>I19</xm:sqref>
        </x14:conditionalFormatting>
        <x14:conditionalFormatting xmlns:xm="http://schemas.microsoft.com/office/excel/2006/main">
          <x14:cfRule type="containsText" priority="1113" operator="containsText" id="{BD4D7E91-1AA3-47EC-9725-051EED5DE9A4}">
            <xm:f>NOT(ISERROR(SEARCH($K$73,K19)))</xm:f>
            <xm:f>$K$73</xm:f>
            <x14:dxf>
              <fill>
                <patternFill>
                  <bgColor rgb="FFFF0000"/>
                </patternFill>
              </fill>
            </x14:dxf>
          </x14:cfRule>
          <x14:cfRule type="containsText" priority="1114" operator="containsText" id="{AD5E64FE-9D40-4A3C-AD06-14B5FF3AC526}">
            <xm:f>NOT(ISERROR(SEARCH($K$72,K19)))</xm:f>
            <xm:f>$K$72</xm:f>
            <x14:dxf>
              <fill>
                <patternFill>
                  <bgColor rgb="FFFFC000"/>
                </patternFill>
              </fill>
            </x14:dxf>
          </x14:cfRule>
          <x14:cfRule type="containsText" priority="1115" operator="containsText" id="{5A85BBBA-8525-4764-A783-CCED23082049}">
            <xm:f>NOT(ISERROR(SEARCH($K$71,K19)))</xm:f>
            <xm:f>$K$71</xm:f>
            <x14:dxf>
              <fill>
                <patternFill>
                  <bgColor rgb="FFFFFF00"/>
                </patternFill>
              </fill>
            </x14:dxf>
          </x14:cfRule>
          <x14:cfRule type="containsText" priority="1116" operator="containsText" id="{88D4811D-8766-44BF-AE5F-F8DE0809F3D2}">
            <xm:f>NOT(ISERROR(SEARCH($K$70,K19)))</xm:f>
            <xm:f>$K$70</xm:f>
            <x14:dxf>
              <fill>
                <patternFill>
                  <bgColor rgb="FF00B050"/>
                </patternFill>
              </fill>
            </x14:dxf>
          </x14:cfRule>
          <x14:cfRule type="containsText" priority="1117" operator="containsText" id="{540929C2-27DC-4EE4-9EDA-730D8540E3D6}">
            <xm:f>NOT(ISERROR(SEARCH($K$69,K19)))</xm:f>
            <xm:f>$K$69</xm:f>
            <x14:dxf>
              <fill>
                <patternFill>
                  <bgColor rgb="FF92D050"/>
                </patternFill>
              </fill>
            </x14:dxf>
          </x14:cfRule>
          <xm:sqref>K19</xm:sqref>
        </x14:conditionalFormatting>
        <x14:conditionalFormatting xmlns:xm="http://schemas.microsoft.com/office/excel/2006/main">
          <x14:cfRule type="containsText" priority="1105" operator="containsText" id="{CC923DE8-9ADB-494F-94E7-0F63DD1785D8}">
            <xm:f>NOT(ISERROR(SEARCH($I$69,I25)))</xm:f>
            <xm:f>$I$69</xm:f>
            <x14:dxf>
              <fill>
                <patternFill>
                  <fgColor rgb="FF92D050"/>
                  <bgColor rgb="FF92D050"/>
                </patternFill>
              </fill>
            </x14:dxf>
          </x14:cfRule>
          <x14:cfRule type="containsText" priority="1106" operator="containsText" id="{4AF8D7DD-2B7A-4CA0-BF8B-B2379A28611B}">
            <xm:f>NOT(ISERROR(SEARCH($I$70,I25)))</xm:f>
            <xm:f>$I$70</xm:f>
            <x14:dxf>
              <fill>
                <patternFill>
                  <bgColor rgb="FF00B050"/>
                </patternFill>
              </fill>
            </x14:dxf>
          </x14:cfRule>
          <x14:cfRule type="containsText" priority="1107" operator="containsText" id="{5D268339-DC77-4564-B071-895D3417075C}">
            <xm:f>NOT(ISERROR(SEARCH($I$73,I25)))</xm:f>
            <xm:f>$I$73</xm:f>
            <x14:dxf>
              <fill>
                <patternFill>
                  <bgColor rgb="FFFF0000"/>
                </patternFill>
              </fill>
            </x14:dxf>
          </x14:cfRule>
          <x14:cfRule type="containsText" priority="1108" operator="containsText" id="{388EC844-D3E6-4FBF-B1CB-4E3FA9F89C4F}">
            <xm:f>NOT(ISERROR(SEARCH($I$72,I25)))</xm:f>
            <xm:f>$I$72</xm:f>
            <x14:dxf>
              <fill>
                <patternFill>
                  <fgColor rgb="FFFFC000"/>
                  <bgColor rgb="FFFFC000"/>
                </patternFill>
              </fill>
            </x14:dxf>
          </x14:cfRule>
          <x14:cfRule type="containsText" priority="1109" operator="containsText" id="{62F0CF9B-0334-495A-A6B7-5ACCD99A63F5}">
            <xm:f>NOT(ISERROR(SEARCH($I$71,I25)))</xm:f>
            <xm:f>$I$71</xm:f>
            <x14:dxf>
              <fill>
                <patternFill>
                  <fgColor rgb="FFFFFF00"/>
                  <bgColor rgb="FFFFFF00"/>
                </patternFill>
              </fill>
            </x14:dxf>
          </x14:cfRule>
          <x14:cfRule type="containsText" priority="1110" operator="containsText" id="{240FA493-3DEB-42EA-9495-18C1D8798379}">
            <xm:f>NOT(ISERROR(SEARCH($I$70,I25)))</xm:f>
            <xm:f>$I$70</xm:f>
            <x14:dxf>
              <fill>
                <patternFill>
                  <bgColor theme="0" tint="-0.14996795556505021"/>
                </patternFill>
              </fill>
            </x14:dxf>
          </x14:cfRule>
          <x14:cfRule type="cellIs" priority="1111" operator="equal" id="{28FF1168-D960-4B6E-A6E4-224449F3065E}">
            <xm:f>'Tabla probabiidad'!$B$5</xm:f>
            <x14:dxf>
              <fill>
                <patternFill>
                  <fgColor theme="6"/>
                </patternFill>
              </fill>
            </x14:dxf>
          </x14:cfRule>
          <x14:cfRule type="cellIs" priority="1112" operator="equal" id="{EB103BC2-C6F1-4346-81B7-776EE5B2F629}">
            <xm:f>'Tabla probabiidad'!$B$5</xm:f>
            <x14:dxf>
              <fill>
                <patternFill>
                  <fgColor rgb="FF92D050"/>
                  <bgColor theme="6" tint="0.59996337778862885"/>
                </patternFill>
              </fill>
            </x14:dxf>
          </x14:cfRule>
          <xm:sqref>I25</xm:sqref>
        </x14:conditionalFormatting>
        <x14:conditionalFormatting xmlns:xm="http://schemas.microsoft.com/office/excel/2006/main">
          <x14:cfRule type="containsText" priority="1097" operator="containsText" id="{C30A4058-72A5-4503-A452-23EA5A8C06DF}">
            <xm:f>NOT(ISERROR(SEARCH($I$69,I29)))</xm:f>
            <xm:f>$I$69</xm:f>
            <x14:dxf>
              <fill>
                <patternFill>
                  <fgColor rgb="FF92D050"/>
                  <bgColor rgb="FF92D050"/>
                </patternFill>
              </fill>
            </x14:dxf>
          </x14:cfRule>
          <x14:cfRule type="containsText" priority="1098" operator="containsText" id="{582C9402-8F5C-44A7-83BC-0A178FA7B373}">
            <xm:f>NOT(ISERROR(SEARCH($I$70,I29)))</xm:f>
            <xm:f>$I$70</xm:f>
            <x14:dxf>
              <fill>
                <patternFill>
                  <bgColor rgb="FF00B050"/>
                </patternFill>
              </fill>
            </x14:dxf>
          </x14:cfRule>
          <x14:cfRule type="containsText" priority="1099" operator="containsText" id="{4185EC72-DCC5-42E1-B4AB-1E7FDA1C1E05}">
            <xm:f>NOT(ISERROR(SEARCH($I$73,I29)))</xm:f>
            <xm:f>$I$73</xm:f>
            <x14:dxf>
              <fill>
                <patternFill>
                  <bgColor rgb="FFFF0000"/>
                </patternFill>
              </fill>
            </x14:dxf>
          </x14:cfRule>
          <x14:cfRule type="containsText" priority="1100" operator="containsText" id="{58C355FC-DCE7-42CD-8401-52AC139E3A83}">
            <xm:f>NOT(ISERROR(SEARCH($I$72,I29)))</xm:f>
            <xm:f>$I$72</xm:f>
            <x14:dxf>
              <fill>
                <patternFill>
                  <fgColor rgb="FFFFC000"/>
                  <bgColor rgb="FFFFC000"/>
                </patternFill>
              </fill>
            </x14:dxf>
          </x14:cfRule>
          <x14:cfRule type="containsText" priority="1101" operator="containsText" id="{AA8E5BA7-779B-4207-85A0-9D9A539767C1}">
            <xm:f>NOT(ISERROR(SEARCH($I$71,I29)))</xm:f>
            <xm:f>$I$71</xm:f>
            <x14:dxf>
              <fill>
                <patternFill>
                  <fgColor rgb="FFFFFF00"/>
                  <bgColor rgb="FFFFFF00"/>
                </patternFill>
              </fill>
            </x14:dxf>
          </x14:cfRule>
          <x14:cfRule type="containsText" priority="1102" operator="containsText" id="{E9B8E9A3-0463-4297-B662-3BABB7FFC6DE}">
            <xm:f>NOT(ISERROR(SEARCH($I$70,I29)))</xm:f>
            <xm:f>$I$70</xm:f>
            <x14:dxf>
              <fill>
                <patternFill>
                  <bgColor theme="0" tint="-0.14996795556505021"/>
                </patternFill>
              </fill>
            </x14:dxf>
          </x14:cfRule>
          <x14:cfRule type="cellIs" priority="1103" operator="equal" id="{3820BFAF-1B24-4817-90BA-87525443A21A}">
            <xm:f>'Tabla probabiidad'!$B$5</xm:f>
            <x14:dxf>
              <fill>
                <patternFill>
                  <fgColor theme="6"/>
                </patternFill>
              </fill>
            </x14:dxf>
          </x14:cfRule>
          <x14:cfRule type="cellIs" priority="1104" operator="equal" id="{F9B8548C-48B7-461E-887F-750CF34223F8}">
            <xm:f>'Tabla probabiidad'!$B$5</xm:f>
            <x14:dxf>
              <fill>
                <patternFill>
                  <fgColor rgb="FF92D050"/>
                  <bgColor theme="6" tint="0.59996337778862885"/>
                </patternFill>
              </fill>
            </x14:dxf>
          </x14:cfRule>
          <xm:sqref>I29</xm:sqref>
        </x14:conditionalFormatting>
        <x14:conditionalFormatting xmlns:xm="http://schemas.microsoft.com/office/excel/2006/main">
          <x14:cfRule type="containsText" priority="1089" operator="containsText" id="{E10A58D8-2733-43A8-AF04-020B1E3BCB19}">
            <xm:f>NOT(ISERROR(SEARCH($I$69,I26)))</xm:f>
            <xm:f>$I$69</xm:f>
            <x14:dxf>
              <fill>
                <patternFill>
                  <fgColor rgb="FF92D050"/>
                  <bgColor rgb="FF92D050"/>
                </patternFill>
              </fill>
            </x14:dxf>
          </x14:cfRule>
          <x14:cfRule type="containsText" priority="1090" operator="containsText" id="{84E20988-FB6C-49A1-8DB1-1E75B4924F6E}">
            <xm:f>NOT(ISERROR(SEARCH($I$70,I26)))</xm:f>
            <xm:f>$I$70</xm:f>
            <x14:dxf>
              <fill>
                <patternFill>
                  <bgColor rgb="FF00B050"/>
                </patternFill>
              </fill>
            </x14:dxf>
          </x14:cfRule>
          <x14:cfRule type="containsText" priority="1091" operator="containsText" id="{7D768A56-C92A-479B-A97A-3BD7163D2B60}">
            <xm:f>NOT(ISERROR(SEARCH($I$73,I26)))</xm:f>
            <xm:f>$I$73</xm:f>
            <x14:dxf>
              <fill>
                <patternFill>
                  <bgColor rgb="FFFF0000"/>
                </patternFill>
              </fill>
            </x14:dxf>
          </x14:cfRule>
          <x14:cfRule type="containsText" priority="1092" operator="containsText" id="{9427EEBD-7366-4F4F-ADA3-505934E57968}">
            <xm:f>NOT(ISERROR(SEARCH($I$72,I26)))</xm:f>
            <xm:f>$I$72</xm:f>
            <x14:dxf>
              <fill>
                <patternFill>
                  <fgColor rgb="FFFFC000"/>
                  <bgColor rgb="FFFFC000"/>
                </patternFill>
              </fill>
            </x14:dxf>
          </x14:cfRule>
          <x14:cfRule type="containsText" priority="1093" operator="containsText" id="{AF877E13-1E1F-4A14-B70D-29B906375620}">
            <xm:f>NOT(ISERROR(SEARCH($I$71,I26)))</xm:f>
            <xm:f>$I$71</xm:f>
            <x14:dxf>
              <fill>
                <patternFill>
                  <fgColor rgb="FFFFFF00"/>
                  <bgColor rgb="FFFFFF00"/>
                </patternFill>
              </fill>
            </x14:dxf>
          </x14:cfRule>
          <x14:cfRule type="containsText" priority="1094" operator="containsText" id="{0AB2A5BD-10B6-4800-981D-EA1A00A19217}">
            <xm:f>NOT(ISERROR(SEARCH($I$70,I26)))</xm:f>
            <xm:f>$I$70</xm:f>
            <x14:dxf>
              <fill>
                <patternFill>
                  <bgColor theme="0" tint="-0.14996795556505021"/>
                </patternFill>
              </fill>
            </x14:dxf>
          </x14:cfRule>
          <x14:cfRule type="cellIs" priority="1095" operator="equal" id="{730B1A8A-2D8C-42B6-93E6-3002D1712DC0}">
            <xm:f>'Tabla probabiidad'!$B$5</xm:f>
            <x14:dxf>
              <fill>
                <patternFill>
                  <fgColor theme="6"/>
                </patternFill>
              </fill>
            </x14:dxf>
          </x14:cfRule>
          <x14:cfRule type="cellIs" priority="1096" operator="equal" id="{F33F4D04-9107-43BF-9396-9F89911A8A56}">
            <xm:f>'Tabla probabiidad'!$B$5</xm:f>
            <x14:dxf>
              <fill>
                <patternFill>
                  <fgColor rgb="FF92D050"/>
                  <bgColor theme="6" tint="0.59996337778862885"/>
                </patternFill>
              </fill>
            </x14:dxf>
          </x14:cfRule>
          <xm:sqref>I26</xm:sqref>
        </x14:conditionalFormatting>
        <x14:conditionalFormatting xmlns:xm="http://schemas.microsoft.com/office/excel/2006/main">
          <x14:cfRule type="containsText" priority="1081" operator="containsText" id="{C4787904-B7D9-4F55-B9AB-321E373FB9F8}">
            <xm:f>NOT(ISERROR(SEARCH($I$69,I28)))</xm:f>
            <xm:f>$I$69</xm:f>
            <x14:dxf>
              <fill>
                <patternFill>
                  <fgColor rgb="FF92D050"/>
                  <bgColor rgb="FF92D050"/>
                </patternFill>
              </fill>
            </x14:dxf>
          </x14:cfRule>
          <x14:cfRule type="containsText" priority="1082" operator="containsText" id="{142A8E01-84F5-4746-B765-CC36C802998C}">
            <xm:f>NOT(ISERROR(SEARCH($I$70,I28)))</xm:f>
            <xm:f>$I$70</xm:f>
            <x14:dxf>
              <fill>
                <patternFill>
                  <bgColor rgb="FF00B050"/>
                </patternFill>
              </fill>
            </x14:dxf>
          </x14:cfRule>
          <x14:cfRule type="containsText" priority="1083" operator="containsText" id="{853C9756-FEA4-4EDC-A49A-F2E127A8874C}">
            <xm:f>NOT(ISERROR(SEARCH($I$73,I28)))</xm:f>
            <xm:f>$I$73</xm:f>
            <x14:dxf>
              <fill>
                <patternFill>
                  <bgColor rgb="FFFF0000"/>
                </patternFill>
              </fill>
            </x14:dxf>
          </x14:cfRule>
          <x14:cfRule type="containsText" priority="1084" operator="containsText" id="{DE029458-C684-4F51-9F57-42ACBE02CAEB}">
            <xm:f>NOT(ISERROR(SEARCH($I$72,I28)))</xm:f>
            <xm:f>$I$72</xm:f>
            <x14:dxf>
              <fill>
                <patternFill>
                  <fgColor rgb="FFFFC000"/>
                  <bgColor rgb="FFFFC000"/>
                </patternFill>
              </fill>
            </x14:dxf>
          </x14:cfRule>
          <x14:cfRule type="containsText" priority="1085" operator="containsText" id="{1D5F4DA9-7A92-49ED-B7EF-E56F663811E6}">
            <xm:f>NOT(ISERROR(SEARCH($I$71,I28)))</xm:f>
            <xm:f>$I$71</xm:f>
            <x14:dxf>
              <fill>
                <patternFill>
                  <fgColor rgb="FFFFFF00"/>
                  <bgColor rgb="FFFFFF00"/>
                </patternFill>
              </fill>
            </x14:dxf>
          </x14:cfRule>
          <x14:cfRule type="containsText" priority="1086" operator="containsText" id="{95380123-8911-4725-ACB9-F1ABB7C832E2}">
            <xm:f>NOT(ISERROR(SEARCH($I$70,I28)))</xm:f>
            <xm:f>$I$70</xm:f>
            <x14:dxf>
              <fill>
                <patternFill>
                  <bgColor theme="0" tint="-0.14996795556505021"/>
                </patternFill>
              </fill>
            </x14:dxf>
          </x14:cfRule>
          <x14:cfRule type="cellIs" priority="1087" operator="equal" id="{FD88D435-9033-4D9D-AA40-E5F0F003A437}">
            <xm:f>'Tabla probabiidad'!$B$5</xm:f>
            <x14:dxf>
              <fill>
                <patternFill>
                  <fgColor theme="6"/>
                </patternFill>
              </fill>
            </x14:dxf>
          </x14:cfRule>
          <x14:cfRule type="cellIs" priority="1088" operator="equal" id="{DDCDB27A-3636-46DA-BA0B-9C22A8CB161F}">
            <xm:f>'Tabla probabiidad'!$B$5</xm:f>
            <x14:dxf>
              <fill>
                <patternFill>
                  <fgColor rgb="FF92D050"/>
                  <bgColor theme="6" tint="0.59996337778862885"/>
                </patternFill>
              </fill>
            </x14:dxf>
          </x14:cfRule>
          <xm:sqref>I28</xm:sqref>
        </x14:conditionalFormatting>
        <x14:conditionalFormatting xmlns:xm="http://schemas.microsoft.com/office/excel/2006/main">
          <x14:cfRule type="containsText" priority="1073" operator="containsText" id="{079CA442-93A0-4A81-B512-D8DF505DF39A}">
            <xm:f>NOT(ISERROR(SEARCH($I$69,I27)))</xm:f>
            <xm:f>$I$69</xm:f>
            <x14:dxf>
              <fill>
                <patternFill>
                  <fgColor rgb="FF92D050"/>
                  <bgColor rgb="FF92D050"/>
                </patternFill>
              </fill>
            </x14:dxf>
          </x14:cfRule>
          <x14:cfRule type="containsText" priority="1074" operator="containsText" id="{1FD179B5-C17F-4E23-8AC7-38BFEB777D61}">
            <xm:f>NOT(ISERROR(SEARCH($I$70,I27)))</xm:f>
            <xm:f>$I$70</xm:f>
            <x14:dxf>
              <fill>
                <patternFill>
                  <bgColor rgb="FF00B050"/>
                </patternFill>
              </fill>
            </x14:dxf>
          </x14:cfRule>
          <x14:cfRule type="containsText" priority="1075" operator="containsText" id="{6DA2521F-437E-41DD-A5E9-5700ED837AE0}">
            <xm:f>NOT(ISERROR(SEARCH($I$73,I27)))</xm:f>
            <xm:f>$I$73</xm:f>
            <x14:dxf>
              <fill>
                <patternFill>
                  <bgColor rgb="FFFF0000"/>
                </patternFill>
              </fill>
            </x14:dxf>
          </x14:cfRule>
          <x14:cfRule type="containsText" priority="1076" operator="containsText" id="{2493F31A-C193-4A19-838D-AEB125F8292E}">
            <xm:f>NOT(ISERROR(SEARCH($I$72,I27)))</xm:f>
            <xm:f>$I$72</xm:f>
            <x14:dxf>
              <fill>
                <patternFill>
                  <fgColor rgb="FFFFC000"/>
                  <bgColor rgb="FFFFC000"/>
                </patternFill>
              </fill>
            </x14:dxf>
          </x14:cfRule>
          <x14:cfRule type="containsText" priority="1077" operator="containsText" id="{9C9BF56D-3A99-4BC3-B9C2-2C0006444A2C}">
            <xm:f>NOT(ISERROR(SEARCH($I$71,I27)))</xm:f>
            <xm:f>$I$71</xm:f>
            <x14:dxf>
              <fill>
                <patternFill>
                  <fgColor rgb="FFFFFF00"/>
                  <bgColor rgb="FFFFFF00"/>
                </patternFill>
              </fill>
            </x14:dxf>
          </x14:cfRule>
          <x14:cfRule type="containsText" priority="1078" operator="containsText" id="{FEC103FE-AC10-4AB0-AEB7-B51E940F0B2A}">
            <xm:f>NOT(ISERROR(SEARCH($I$70,I27)))</xm:f>
            <xm:f>$I$70</xm:f>
            <x14:dxf>
              <fill>
                <patternFill>
                  <bgColor theme="0" tint="-0.14996795556505021"/>
                </patternFill>
              </fill>
            </x14:dxf>
          </x14:cfRule>
          <x14:cfRule type="cellIs" priority="1079" operator="equal" id="{811F8BC8-F61E-45AE-B7D1-20091CC7FB4F}">
            <xm:f>'Tabla probabiidad'!$B$5</xm:f>
            <x14:dxf>
              <fill>
                <patternFill>
                  <fgColor theme="6"/>
                </patternFill>
              </fill>
            </x14:dxf>
          </x14:cfRule>
          <x14:cfRule type="cellIs" priority="1080" operator="equal" id="{90DAC8FD-7CE8-40E3-BC2F-F338A3180FB6}">
            <xm:f>'Tabla probabiidad'!$B$5</xm:f>
            <x14:dxf>
              <fill>
                <patternFill>
                  <fgColor rgb="FF92D050"/>
                  <bgColor theme="6" tint="0.59996337778862885"/>
                </patternFill>
              </fill>
            </x14:dxf>
          </x14:cfRule>
          <xm:sqref>I27</xm:sqref>
        </x14:conditionalFormatting>
        <x14:conditionalFormatting xmlns:xm="http://schemas.microsoft.com/office/excel/2006/main">
          <x14:cfRule type="containsText" priority="1065" operator="containsText" id="{B3FDABF3-B8E0-4F69-9A1D-B25BB27ED3BF}">
            <xm:f>NOT(ISERROR(SEARCH($I$69,I30)))</xm:f>
            <xm:f>$I$69</xm:f>
            <x14:dxf>
              <fill>
                <patternFill>
                  <fgColor rgb="FF92D050"/>
                  <bgColor rgb="FF92D050"/>
                </patternFill>
              </fill>
            </x14:dxf>
          </x14:cfRule>
          <x14:cfRule type="containsText" priority="1066" operator="containsText" id="{7B4E6DFE-3350-408A-8E9C-40BABC0A71D3}">
            <xm:f>NOT(ISERROR(SEARCH($I$70,I30)))</xm:f>
            <xm:f>$I$70</xm:f>
            <x14:dxf>
              <fill>
                <patternFill>
                  <bgColor rgb="FF00B050"/>
                </patternFill>
              </fill>
            </x14:dxf>
          </x14:cfRule>
          <x14:cfRule type="containsText" priority="1067" operator="containsText" id="{E1615EDB-32F7-49C5-90E4-B5821111C634}">
            <xm:f>NOT(ISERROR(SEARCH($I$73,I30)))</xm:f>
            <xm:f>$I$73</xm:f>
            <x14:dxf>
              <fill>
                <patternFill>
                  <bgColor rgb="FFFF0000"/>
                </patternFill>
              </fill>
            </x14:dxf>
          </x14:cfRule>
          <x14:cfRule type="containsText" priority="1068" operator="containsText" id="{36B3A18E-53BA-4BCB-8471-011A65A36F5B}">
            <xm:f>NOT(ISERROR(SEARCH($I$72,I30)))</xm:f>
            <xm:f>$I$72</xm:f>
            <x14:dxf>
              <fill>
                <patternFill>
                  <fgColor rgb="FFFFC000"/>
                  <bgColor rgb="FFFFC000"/>
                </patternFill>
              </fill>
            </x14:dxf>
          </x14:cfRule>
          <x14:cfRule type="containsText" priority="1069" operator="containsText" id="{73ADCC4D-FD10-462B-92C9-2134A2C15469}">
            <xm:f>NOT(ISERROR(SEARCH($I$71,I30)))</xm:f>
            <xm:f>$I$71</xm:f>
            <x14:dxf>
              <fill>
                <patternFill>
                  <fgColor rgb="FFFFFF00"/>
                  <bgColor rgb="FFFFFF00"/>
                </patternFill>
              </fill>
            </x14:dxf>
          </x14:cfRule>
          <x14:cfRule type="containsText" priority="1070" operator="containsText" id="{37D976F3-7FDA-4FA4-BB9D-76381F3BC0FA}">
            <xm:f>NOT(ISERROR(SEARCH($I$70,I30)))</xm:f>
            <xm:f>$I$70</xm:f>
            <x14:dxf>
              <fill>
                <patternFill>
                  <bgColor theme="0" tint="-0.14996795556505021"/>
                </patternFill>
              </fill>
            </x14:dxf>
          </x14:cfRule>
          <x14:cfRule type="cellIs" priority="1071" operator="equal" id="{28B5E57A-305D-42AF-88E2-2D792AD1F90C}">
            <xm:f>'Tabla probabiidad'!$B$5</xm:f>
            <x14:dxf>
              <fill>
                <patternFill>
                  <fgColor theme="6"/>
                </patternFill>
              </fill>
            </x14:dxf>
          </x14:cfRule>
          <x14:cfRule type="cellIs" priority="1072" operator="equal" id="{84809970-F7DB-496A-A7B2-3BC7C88646D9}">
            <xm:f>'Tabla probabiidad'!$B$5</xm:f>
            <x14:dxf>
              <fill>
                <patternFill>
                  <fgColor rgb="FF92D050"/>
                  <bgColor theme="6" tint="0.59996337778862885"/>
                </patternFill>
              </fill>
            </x14:dxf>
          </x14:cfRule>
          <xm:sqref>I30:I31</xm:sqref>
        </x14:conditionalFormatting>
        <x14:conditionalFormatting xmlns:xm="http://schemas.microsoft.com/office/excel/2006/main">
          <x14:cfRule type="containsText" priority="1058" operator="containsText" id="{F29C10B1-39B4-4D4F-9028-798030798D03}">
            <xm:f>NOT(ISERROR(SEARCH($H$70,I14)))</xm:f>
            <xm:f>$H$70</xm:f>
            <x14:dxf>
              <fill>
                <patternFill>
                  <fgColor rgb="FF92D050"/>
                  <bgColor rgb="FF92D050"/>
                </patternFill>
              </fill>
            </x14:dxf>
          </x14:cfRule>
          <x14:cfRule type="containsText" priority="1059" operator="containsText" id="{436A0A4C-D277-475C-B25D-BAE59E0EAD8C}">
            <xm:f>NOT(ISERROR(SEARCH($H$74,I14)))</xm:f>
            <xm:f>$H$74</xm:f>
            <x14:dxf>
              <fill>
                <patternFill>
                  <bgColor rgb="FFFF0000"/>
                </patternFill>
              </fill>
            </x14:dxf>
          </x14:cfRule>
          <x14:cfRule type="containsText" priority="1060" operator="containsText" id="{76484093-F5F2-4C33-A011-61F618A1BEB2}">
            <xm:f>NOT(ISERROR(SEARCH($H$73,I14)))</xm:f>
            <xm:f>$H$73</xm:f>
            <x14:dxf>
              <fill>
                <patternFill>
                  <fgColor rgb="FFFFFF00"/>
                  <bgColor rgb="FFFFFF00"/>
                </patternFill>
              </fill>
            </x14:dxf>
          </x14:cfRule>
          <x14:cfRule type="containsText" priority="1061" operator="containsText" id="{B60EF156-1271-405B-A62F-58D3722321F7}">
            <xm:f>NOT(ISERROR(SEARCH($H$72,I14)))</xm:f>
            <xm:f>$H$72</xm:f>
            <x14:dxf>
              <fill>
                <patternFill>
                  <fgColor rgb="FFFFC000"/>
                  <bgColor rgb="FFFFC000"/>
                </patternFill>
              </fill>
            </x14:dxf>
          </x14:cfRule>
          <x14:cfRule type="containsText" priority="1062" operator="containsText" id="{CC5C21FB-6D10-4B58-AFCA-F51572B0A152}">
            <xm:f>NOT(ISERROR(SEARCH($H$71,I14)))</xm:f>
            <xm:f>$H$71</xm:f>
            <x14:dxf>
              <fill>
                <patternFill>
                  <bgColor rgb="FF00B050"/>
                </patternFill>
              </fill>
            </x14:dxf>
          </x14:cfRule>
          <x14:cfRule type="cellIs" priority="1063" operator="equal" id="{C0205954-542C-4DD1-B942-A3F9F4ECBAEC}">
            <xm:f>'\UAEOS\TRABAJO EN CASA\MAPAS DE RIESGOS\RIESGOS 2021\MAPAS DE RIESGOS DE PROCESO 2021\MAPAS DE RIESGOS GUIA 2021\[MAPA_RIESGOS_PROGRAMAS Y PROYECTOS_UAEOS_2021.xlsx]Tabla probabiidad'!#REF!</xm:f>
            <x14:dxf>
              <fill>
                <patternFill>
                  <fgColor theme="6"/>
                </patternFill>
              </fill>
            </x14:dxf>
          </x14:cfRule>
          <x14:cfRule type="cellIs" priority="1064" operator="equal" id="{82FD9F5C-0400-45C7-A96F-3BCF6375C67B}">
            <xm:f>'\UAEOS\TRABAJO EN CASA\MAPAS DE RIESGOS\RIESGOS 2021\MAPAS DE RIESGOS DE PROCESO 2021\MAPAS DE RIESGOS GUIA 2021\[MAPA_RIESGOS_PROGRAMAS Y PROYECTOS_UAEOS_2021.xlsx]Tabla probabiidad'!#REF!</xm:f>
            <x14:dxf>
              <fill>
                <patternFill>
                  <fgColor rgb="FF92D050"/>
                  <bgColor theme="6" tint="0.59996337778862885"/>
                </patternFill>
              </fill>
            </x14:dxf>
          </x14:cfRule>
          <xm:sqref>I14</xm:sqref>
        </x14:conditionalFormatting>
        <x14:conditionalFormatting xmlns:xm="http://schemas.microsoft.com/office/excel/2006/main">
          <x14:cfRule type="containsText" priority="1050" operator="containsText" id="{E9F208D4-0DC9-479A-A142-8F40E166DAA5}">
            <xm:f>NOT(ISERROR(SEARCH($I$69,I12)))</xm:f>
            <xm:f>$I$69</xm:f>
            <x14:dxf>
              <fill>
                <patternFill>
                  <fgColor rgb="FF92D050"/>
                  <bgColor rgb="FF92D050"/>
                </patternFill>
              </fill>
            </x14:dxf>
          </x14:cfRule>
          <x14:cfRule type="containsText" priority="1051" operator="containsText" id="{0273E973-075F-4275-9FAF-9893835C792A}">
            <xm:f>NOT(ISERROR(SEARCH($I$70,I12)))</xm:f>
            <xm:f>$I$70</xm:f>
            <x14:dxf>
              <fill>
                <patternFill>
                  <bgColor rgb="FF00B050"/>
                </patternFill>
              </fill>
            </x14:dxf>
          </x14:cfRule>
          <x14:cfRule type="containsText" priority="1052" operator="containsText" id="{D5C8DBE3-3667-4B2A-BF33-3150A3E8A24F}">
            <xm:f>NOT(ISERROR(SEARCH($I$73,I12)))</xm:f>
            <xm:f>$I$73</xm:f>
            <x14:dxf>
              <fill>
                <patternFill>
                  <bgColor rgb="FFFF0000"/>
                </patternFill>
              </fill>
            </x14:dxf>
          </x14:cfRule>
          <x14:cfRule type="containsText" priority="1053" operator="containsText" id="{16B5B799-45DB-48C0-82FC-F70E12C8C97C}">
            <xm:f>NOT(ISERROR(SEARCH($I$72,I12)))</xm:f>
            <xm:f>$I$72</xm:f>
            <x14:dxf>
              <fill>
                <patternFill>
                  <fgColor rgb="FFFFC000"/>
                  <bgColor rgb="FFFFC000"/>
                </patternFill>
              </fill>
            </x14:dxf>
          </x14:cfRule>
          <x14:cfRule type="containsText" priority="1054" operator="containsText" id="{0961B1B9-282E-4FBB-9739-2FCA4D67F932}">
            <xm:f>NOT(ISERROR(SEARCH($I$71,I12)))</xm:f>
            <xm:f>$I$71</xm:f>
            <x14:dxf>
              <fill>
                <patternFill>
                  <fgColor rgb="FFFFFF00"/>
                  <bgColor rgb="FFFFFF00"/>
                </patternFill>
              </fill>
            </x14:dxf>
          </x14:cfRule>
          <x14:cfRule type="containsText" priority="1055" operator="containsText" id="{AD80E2B6-2EEF-40CE-A2B5-B8F663FC3478}">
            <xm:f>NOT(ISERROR(SEARCH($I$70,I12)))</xm:f>
            <xm:f>$I$70</xm:f>
            <x14:dxf>
              <fill>
                <patternFill>
                  <bgColor theme="0" tint="-0.14996795556505021"/>
                </patternFill>
              </fill>
            </x14:dxf>
          </x14:cfRule>
          <x14:cfRule type="cellIs" priority="1056" operator="equal" id="{EA879911-78EE-4955-B01B-8EB3F274AC25}">
            <xm:f>'Tabla probabiidad'!$B$5</xm:f>
            <x14:dxf>
              <fill>
                <patternFill>
                  <fgColor theme="6"/>
                </patternFill>
              </fill>
            </x14:dxf>
          </x14:cfRule>
          <x14:cfRule type="cellIs" priority="1057" operator="equal" id="{FED281C2-503C-479C-8F28-3689119E222C}">
            <xm:f>'Tabla probabiidad'!$B$5</xm:f>
            <x14:dxf>
              <fill>
                <patternFill>
                  <fgColor rgb="FF92D050"/>
                  <bgColor theme="6" tint="0.59996337778862885"/>
                </patternFill>
              </fill>
            </x14:dxf>
          </x14:cfRule>
          <xm:sqref>I12:I13</xm:sqref>
        </x14:conditionalFormatting>
        <x14:conditionalFormatting xmlns:xm="http://schemas.microsoft.com/office/excel/2006/main">
          <x14:cfRule type="containsText" priority="1045" operator="containsText" id="{E517FB13-FED1-4D47-B883-0CC6181142D0}">
            <xm:f>NOT(ISERROR(SEARCH($K$73,K12)))</xm:f>
            <xm:f>$K$73</xm:f>
            <x14:dxf>
              <fill>
                <patternFill>
                  <bgColor rgb="FFFF0000"/>
                </patternFill>
              </fill>
            </x14:dxf>
          </x14:cfRule>
          <x14:cfRule type="containsText" priority="1046" operator="containsText" id="{E7070BD4-6D34-45E6-A587-01F27F4703E0}">
            <xm:f>NOT(ISERROR(SEARCH($K$72,K12)))</xm:f>
            <xm:f>$K$72</xm:f>
            <x14:dxf>
              <fill>
                <patternFill>
                  <bgColor rgb="FFFFC000"/>
                </patternFill>
              </fill>
            </x14:dxf>
          </x14:cfRule>
          <x14:cfRule type="containsText" priority="1047" operator="containsText" id="{9F03ACA7-EA89-40B4-B2CC-3284CB196D84}">
            <xm:f>NOT(ISERROR(SEARCH($K$71,K12)))</xm:f>
            <xm:f>$K$71</xm:f>
            <x14:dxf>
              <fill>
                <patternFill>
                  <bgColor rgb="FFFFFF00"/>
                </patternFill>
              </fill>
            </x14:dxf>
          </x14:cfRule>
          <x14:cfRule type="containsText" priority="1048" operator="containsText" id="{E40F9FEB-D73D-4950-A5E7-534FDDE836E0}">
            <xm:f>NOT(ISERROR(SEARCH($K$70,K12)))</xm:f>
            <xm:f>$K$70</xm:f>
            <x14:dxf>
              <fill>
                <patternFill>
                  <bgColor rgb="FF00B050"/>
                </patternFill>
              </fill>
            </x14:dxf>
          </x14:cfRule>
          <x14:cfRule type="containsText" priority="1049" operator="containsText" id="{C21DE960-3BF0-4A59-84D3-B378E9CE2FB8}">
            <xm:f>NOT(ISERROR(SEARCH($K$69,K12)))</xm:f>
            <xm:f>$K$69</xm:f>
            <x14:dxf>
              <fill>
                <patternFill>
                  <bgColor rgb="FF92D050"/>
                </patternFill>
              </fill>
            </x14:dxf>
          </x14:cfRule>
          <xm:sqref>K12:K13</xm:sqref>
        </x14:conditionalFormatting>
        <x14:conditionalFormatting xmlns:xm="http://schemas.microsoft.com/office/excel/2006/main">
          <x14:cfRule type="containsText" priority="1040" operator="containsText" id="{11E78007-A375-448B-A700-0225329BD7D6}">
            <xm:f>NOT(ISERROR(SEARCH($K$73,K14)))</xm:f>
            <xm:f>$K$73</xm:f>
            <x14:dxf>
              <fill>
                <patternFill>
                  <bgColor rgb="FFFF0000"/>
                </patternFill>
              </fill>
            </x14:dxf>
          </x14:cfRule>
          <x14:cfRule type="containsText" priority="1041" operator="containsText" id="{66BB01CE-C0D4-4C8E-9B2D-452CF0D4E7BE}">
            <xm:f>NOT(ISERROR(SEARCH($K$72,K14)))</xm:f>
            <xm:f>$K$72</xm:f>
            <x14:dxf>
              <fill>
                <patternFill>
                  <bgColor rgb="FFFFC000"/>
                </patternFill>
              </fill>
            </x14:dxf>
          </x14:cfRule>
          <x14:cfRule type="containsText" priority="1042" operator="containsText" id="{F5457472-0A8A-48EF-8FDD-290F05409166}">
            <xm:f>NOT(ISERROR(SEARCH($K$71,K14)))</xm:f>
            <xm:f>$K$71</xm:f>
            <x14:dxf>
              <fill>
                <patternFill>
                  <bgColor rgb="FFFFFF00"/>
                </patternFill>
              </fill>
            </x14:dxf>
          </x14:cfRule>
          <x14:cfRule type="containsText" priority="1043" operator="containsText" id="{3A4799F3-470B-473F-BF99-B7054189923F}">
            <xm:f>NOT(ISERROR(SEARCH($K$70,K14)))</xm:f>
            <xm:f>$K$70</xm:f>
            <x14:dxf>
              <fill>
                <patternFill>
                  <bgColor rgb="FF00B050"/>
                </patternFill>
              </fill>
            </x14:dxf>
          </x14:cfRule>
          <x14:cfRule type="containsText" priority="1044" operator="containsText" id="{E5EA298C-BDF5-4634-B25F-2A238B33BC4B}">
            <xm:f>NOT(ISERROR(SEARCH($K$69,K14)))</xm:f>
            <xm:f>$K$69</xm:f>
            <x14:dxf>
              <fill>
                <patternFill>
                  <bgColor rgb="FF92D050"/>
                </patternFill>
              </fill>
            </x14:dxf>
          </x14:cfRule>
          <xm:sqref>K14</xm:sqref>
        </x14:conditionalFormatting>
        <x14:conditionalFormatting xmlns:xm="http://schemas.microsoft.com/office/excel/2006/main">
          <x14:cfRule type="containsText" priority="1036" operator="containsText" id="{F02EC2E3-AEED-4752-B9AE-04068D186AE1}">
            <xm:f>NOT(ISERROR(SEARCH($M$72,M12)))</xm:f>
            <xm:f>$M$72</xm:f>
            <x14:dxf>
              <fill>
                <patternFill>
                  <bgColor rgb="FFFF0000"/>
                </patternFill>
              </fill>
            </x14:dxf>
          </x14:cfRule>
          <x14:cfRule type="containsText" priority="1037" operator="containsText" id="{F2020F40-A9BA-44CF-8D94-A2630E6A7E01}">
            <xm:f>NOT(ISERROR(SEARCH($M$71,M12)))</xm:f>
            <xm:f>$M$71</xm:f>
            <x14:dxf>
              <fill>
                <patternFill>
                  <bgColor rgb="FFFFC000"/>
                </patternFill>
              </fill>
            </x14:dxf>
          </x14:cfRule>
          <x14:cfRule type="containsText" priority="1038" operator="containsText" id="{18FAD40C-9466-46B2-966F-09B4F0C80D08}">
            <xm:f>NOT(ISERROR(SEARCH($M$70,M12)))</xm:f>
            <xm:f>$M$70</xm:f>
            <x14:dxf>
              <fill>
                <patternFill>
                  <bgColor rgb="FFFFFF00"/>
                </patternFill>
              </fill>
            </x14:dxf>
          </x14:cfRule>
          <x14:cfRule type="containsText" priority="1039" operator="containsText" id="{63CA1D1F-2492-40FD-B47B-7FFDE717E1D6}">
            <xm:f>NOT(ISERROR(SEARCH($M$69,M12)))</xm:f>
            <xm:f>$M$69</xm:f>
            <x14:dxf>
              <fill>
                <patternFill>
                  <bgColor rgb="FF92D050"/>
                </patternFill>
              </fill>
            </x14:dxf>
          </x14:cfRule>
          <xm:sqref>M12</xm:sqref>
        </x14:conditionalFormatting>
        <x14:conditionalFormatting xmlns:xm="http://schemas.microsoft.com/office/excel/2006/main">
          <x14:cfRule type="containsText" priority="1032" operator="containsText" id="{A2379B85-C36C-407E-A2AA-99ACB874830C}">
            <xm:f>NOT(ISERROR(SEARCH($M$72,M13)))</xm:f>
            <xm:f>$M$72</xm:f>
            <x14:dxf>
              <fill>
                <patternFill>
                  <bgColor rgb="FFFF0000"/>
                </patternFill>
              </fill>
            </x14:dxf>
          </x14:cfRule>
          <x14:cfRule type="containsText" priority="1033" operator="containsText" id="{DD071047-466F-4A79-8340-A118A6DED126}">
            <xm:f>NOT(ISERROR(SEARCH($M$71,M13)))</xm:f>
            <xm:f>$M$71</xm:f>
            <x14:dxf>
              <fill>
                <patternFill>
                  <bgColor rgb="FFFFC000"/>
                </patternFill>
              </fill>
            </x14:dxf>
          </x14:cfRule>
          <x14:cfRule type="containsText" priority="1034" operator="containsText" id="{CC771583-369E-46A1-A7BF-469B347C4CB1}">
            <xm:f>NOT(ISERROR(SEARCH($M$70,M13)))</xm:f>
            <xm:f>$M$70</xm:f>
            <x14:dxf>
              <fill>
                <patternFill>
                  <bgColor rgb="FFFFFF00"/>
                </patternFill>
              </fill>
            </x14:dxf>
          </x14:cfRule>
          <x14:cfRule type="containsText" priority="1035" operator="containsText" id="{B8008849-9C38-42D7-BA7D-7F5163222F1F}">
            <xm:f>NOT(ISERROR(SEARCH($M$69,M13)))</xm:f>
            <xm:f>$M$69</xm:f>
            <x14:dxf>
              <fill>
                <patternFill>
                  <bgColor rgb="FF92D050"/>
                </patternFill>
              </fill>
            </x14:dxf>
          </x14:cfRule>
          <xm:sqref>M13</xm:sqref>
        </x14:conditionalFormatting>
        <x14:conditionalFormatting xmlns:xm="http://schemas.microsoft.com/office/excel/2006/main">
          <x14:cfRule type="containsText" priority="1028" operator="containsText" id="{4CEA21CD-5CFF-49D2-834A-5E3CF77856FC}">
            <xm:f>NOT(ISERROR(SEARCH($M$72,M14)))</xm:f>
            <xm:f>$M$72</xm:f>
            <x14:dxf>
              <fill>
                <patternFill>
                  <bgColor rgb="FFFF0000"/>
                </patternFill>
              </fill>
            </x14:dxf>
          </x14:cfRule>
          <x14:cfRule type="containsText" priority="1029" operator="containsText" id="{BC855083-750A-43D7-AF52-618DBE5119BB}">
            <xm:f>NOT(ISERROR(SEARCH($M$71,M14)))</xm:f>
            <xm:f>$M$71</xm:f>
            <x14:dxf>
              <fill>
                <patternFill>
                  <bgColor rgb="FFFFC000"/>
                </patternFill>
              </fill>
            </x14:dxf>
          </x14:cfRule>
          <x14:cfRule type="containsText" priority="1030" operator="containsText" id="{9771909A-5C8A-42C5-9393-216AACA8C048}">
            <xm:f>NOT(ISERROR(SEARCH($M$70,M14)))</xm:f>
            <xm:f>$M$70</xm:f>
            <x14:dxf>
              <fill>
                <patternFill>
                  <bgColor rgb="FFFFFF00"/>
                </patternFill>
              </fill>
            </x14:dxf>
          </x14:cfRule>
          <x14:cfRule type="containsText" priority="1031" operator="containsText" id="{1B3C7D79-EDF7-40E6-90BA-FC5844968B6E}">
            <xm:f>NOT(ISERROR(SEARCH($M$69,M14)))</xm:f>
            <xm:f>$M$69</xm:f>
            <x14:dxf>
              <fill>
                <patternFill>
                  <bgColor rgb="FF92D050"/>
                </patternFill>
              </fill>
            </x14:dxf>
          </x14:cfRule>
          <xm:sqref>M14</xm:sqref>
        </x14:conditionalFormatting>
        <x14:conditionalFormatting xmlns:xm="http://schemas.microsoft.com/office/excel/2006/main">
          <x14:cfRule type="containsText" priority="1020" operator="containsText" id="{BAA673DC-EE81-4216-B1B4-0FF6703D0031}">
            <xm:f>NOT(ISERROR(SEARCH($I$69,I20)))</xm:f>
            <xm:f>$I$69</xm:f>
            <x14:dxf>
              <fill>
                <patternFill>
                  <fgColor rgb="FF92D050"/>
                  <bgColor rgb="FF92D050"/>
                </patternFill>
              </fill>
            </x14:dxf>
          </x14:cfRule>
          <x14:cfRule type="containsText" priority="1021" operator="containsText" id="{A25399B0-691C-4CEB-BE0C-59AADC6CB54A}">
            <xm:f>NOT(ISERROR(SEARCH($I$70,I20)))</xm:f>
            <xm:f>$I$70</xm:f>
            <x14:dxf>
              <fill>
                <patternFill>
                  <bgColor rgb="FF00B050"/>
                </patternFill>
              </fill>
            </x14:dxf>
          </x14:cfRule>
          <x14:cfRule type="containsText" priority="1022" operator="containsText" id="{ED24325C-9212-477A-8B79-FAF9648AAC0E}">
            <xm:f>NOT(ISERROR(SEARCH($I$73,I20)))</xm:f>
            <xm:f>$I$73</xm:f>
            <x14:dxf>
              <fill>
                <patternFill>
                  <bgColor rgb="FFFF0000"/>
                </patternFill>
              </fill>
            </x14:dxf>
          </x14:cfRule>
          <x14:cfRule type="containsText" priority="1023" operator="containsText" id="{9F02634D-2E6D-4AE4-B21F-8B07B48079D1}">
            <xm:f>NOT(ISERROR(SEARCH($I$72,I20)))</xm:f>
            <xm:f>$I$72</xm:f>
            <x14:dxf>
              <fill>
                <patternFill>
                  <fgColor rgb="FFFFC000"/>
                  <bgColor rgb="FFFFC000"/>
                </patternFill>
              </fill>
            </x14:dxf>
          </x14:cfRule>
          <x14:cfRule type="containsText" priority="1024" operator="containsText" id="{F63A618A-E3A5-47D2-A38D-0BD531C7223B}">
            <xm:f>NOT(ISERROR(SEARCH($I$71,I20)))</xm:f>
            <xm:f>$I$71</xm:f>
            <x14:dxf>
              <fill>
                <patternFill>
                  <fgColor rgb="FFFFFF00"/>
                  <bgColor rgb="FFFFFF00"/>
                </patternFill>
              </fill>
            </x14:dxf>
          </x14:cfRule>
          <x14:cfRule type="containsText" priority="1025" operator="containsText" id="{6AE0922C-FBC7-4D0A-A363-0D6B0AC62BC3}">
            <xm:f>NOT(ISERROR(SEARCH($I$70,I20)))</xm:f>
            <xm:f>$I$70</xm:f>
            <x14:dxf>
              <fill>
                <patternFill>
                  <bgColor theme="0" tint="-0.14996795556505021"/>
                </patternFill>
              </fill>
            </x14:dxf>
          </x14:cfRule>
          <x14:cfRule type="cellIs" priority="1026" operator="equal" id="{5E17B844-36BE-430F-9D5E-95DF59469C7E}">
            <xm:f>'Tabla probabiidad'!$B$5</xm:f>
            <x14:dxf>
              <fill>
                <patternFill>
                  <fgColor theme="6"/>
                </patternFill>
              </fill>
            </x14:dxf>
          </x14:cfRule>
          <x14:cfRule type="cellIs" priority="1027" operator="equal" id="{35E2EB47-6AC8-4334-B12D-BCA81505A948}">
            <xm:f>'Tabla probabiidad'!$B$5</xm:f>
            <x14:dxf>
              <fill>
                <patternFill>
                  <fgColor rgb="FF92D050"/>
                  <bgColor theme="6" tint="0.59996337778862885"/>
                </patternFill>
              </fill>
            </x14:dxf>
          </x14:cfRule>
          <xm:sqref>I20</xm:sqref>
        </x14:conditionalFormatting>
        <x14:conditionalFormatting xmlns:xm="http://schemas.microsoft.com/office/excel/2006/main">
          <x14:cfRule type="containsText" priority="1012" operator="containsText" id="{AD893AC3-3181-4C82-A04A-DC256E49C568}">
            <xm:f>NOT(ISERROR(SEARCH($I$69,I21)))</xm:f>
            <xm:f>$I$69</xm:f>
            <x14:dxf>
              <fill>
                <patternFill>
                  <fgColor rgb="FF92D050"/>
                  <bgColor rgb="FF92D050"/>
                </patternFill>
              </fill>
            </x14:dxf>
          </x14:cfRule>
          <x14:cfRule type="containsText" priority="1013" operator="containsText" id="{BB49DFB4-9246-43D1-9C7F-1E26A3CDD698}">
            <xm:f>NOT(ISERROR(SEARCH($I$70,I21)))</xm:f>
            <xm:f>$I$70</xm:f>
            <x14:dxf>
              <fill>
                <patternFill>
                  <bgColor rgb="FF00B050"/>
                </patternFill>
              </fill>
            </x14:dxf>
          </x14:cfRule>
          <x14:cfRule type="containsText" priority="1014" operator="containsText" id="{4793FCF3-62B3-40DF-8B92-A8F85D07B810}">
            <xm:f>NOT(ISERROR(SEARCH($I$73,I21)))</xm:f>
            <xm:f>$I$73</xm:f>
            <x14:dxf>
              <fill>
                <patternFill>
                  <bgColor rgb="FFFF0000"/>
                </patternFill>
              </fill>
            </x14:dxf>
          </x14:cfRule>
          <x14:cfRule type="containsText" priority="1015" operator="containsText" id="{B6F239B0-80CF-41E2-B6A6-60DD532A9506}">
            <xm:f>NOT(ISERROR(SEARCH($I$72,I21)))</xm:f>
            <xm:f>$I$72</xm:f>
            <x14:dxf>
              <fill>
                <patternFill>
                  <fgColor rgb="FFFFC000"/>
                  <bgColor rgb="FFFFC000"/>
                </patternFill>
              </fill>
            </x14:dxf>
          </x14:cfRule>
          <x14:cfRule type="containsText" priority="1016" operator="containsText" id="{FB25A116-8B03-41A9-A7C4-9D95465CD9E4}">
            <xm:f>NOT(ISERROR(SEARCH($I$71,I21)))</xm:f>
            <xm:f>$I$71</xm:f>
            <x14:dxf>
              <fill>
                <patternFill>
                  <fgColor rgb="FFFFFF00"/>
                  <bgColor rgb="FFFFFF00"/>
                </patternFill>
              </fill>
            </x14:dxf>
          </x14:cfRule>
          <x14:cfRule type="containsText" priority="1017" operator="containsText" id="{65B7951F-B350-4F36-9212-4BBFF57E9147}">
            <xm:f>NOT(ISERROR(SEARCH($I$70,I21)))</xm:f>
            <xm:f>$I$70</xm:f>
            <x14:dxf>
              <fill>
                <patternFill>
                  <bgColor theme="0" tint="-0.14996795556505021"/>
                </patternFill>
              </fill>
            </x14:dxf>
          </x14:cfRule>
          <x14:cfRule type="cellIs" priority="1018" operator="equal" id="{7197482F-EA99-4730-9274-7DF7EC45A439}">
            <xm:f>'Tabla probabiidad'!$B$5</xm:f>
            <x14:dxf>
              <fill>
                <patternFill>
                  <fgColor theme="6"/>
                </patternFill>
              </fill>
            </x14:dxf>
          </x14:cfRule>
          <x14:cfRule type="cellIs" priority="1019" operator="equal" id="{477704C9-E3D2-475D-822E-AF72B8395784}">
            <xm:f>'Tabla probabiidad'!$B$5</xm:f>
            <x14:dxf>
              <fill>
                <patternFill>
                  <fgColor rgb="FF92D050"/>
                  <bgColor theme="6" tint="0.59996337778862885"/>
                </patternFill>
              </fill>
            </x14:dxf>
          </x14:cfRule>
          <xm:sqref>I21:I22</xm:sqref>
        </x14:conditionalFormatting>
        <x14:conditionalFormatting xmlns:xm="http://schemas.microsoft.com/office/excel/2006/main">
          <x14:cfRule type="containsText" priority="1004" operator="containsText" id="{56BDB126-56CE-45E9-89AC-A09E8A23B139}">
            <xm:f>NOT(ISERROR(SEARCH($I$69,I23)))</xm:f>
            <xm:f>$I$69</xm:f>
            <x14:dxf>
              <fill>
                <patternFill>
                  <fgColor rgb="FF92D050"/>
                  <bgColor rgb="FF92D050"/>
                </patternFill>
              </fill>
            </x14:dxf>
          </x14:cfRule>
          <x14:cfRule type="containsText" priority="1005" operator="containsText" id="{2AD9C1F5-232D-456B-A118-12A5F2FB8D4A}">
            <xm:f>NOT(ISERROR(SEARCH($I$70,I23)))</xm:f>
            <xm:f>$I$70</xm:f>
            <x14:dxf>
              <fill>
                <patternFill>
                  <bgColor rgb="FF00B050"/>
                </patternFill>
              </fill>
            </x14:dxf>
          </x14:cfRule>
          <x14:cfRule type="containsText" priority="1006" operator="containsText" id="{D912AF8E-EC5D-4E18-810E-EABE0E841297}">
            <xm:f>NOT(ISERROR(SEARCH($I$73,I23)))</xm:f>
            <xm:f>$I$73</xm:f>
            <x14:dxf>
              <fill>
                <patternFill>
                  <bgColor rgb="FFFF0000"/>
                </patternFill>
              </fill>
            </x14:dxf>
          </x14:cfRule>
          <x14:cfRule type="containsText" priority="1007" operator="containsText" id="{A8D12851-FAB9-418B-918B-AB672097D6DC}">
            <xm:f>NOT(ISERROR(SEARCH($I$72,I23)))</xm:f>
            <xm:f>$I$72</xm:f>
            <x14:dxf>
              <fill>
                <patternFill>
                  <fgColor rgb="FFFFC000"/>
                  <bgColor rgb="FFFFC000"/>
                </patternFill>
              </fill>
            </x14:dxf>
          </x14:cfRule>
          <x14:cfRule type="containsText" priority="1008" operator="containsText" id="{CA61EC42-4FB4-4806-8FD7-386D2639EFC0}">
            <xm:f>NOT(ISERROR(SEARCH($I$71,I23)))</xm:f>
            <xm:f>$I$71</xm:f>
            <x14:dxf>
              <fill>
                <patternFill>
                  <fgColor rgb="FFFFFF00"/>
                  <bgColor rgb="FFFFFF00"/>
                </patternFill>
              </fill>
            </x14:dxf>
          </x14:cfRule>
          <x14:cfRule type="containsText" priority="1009" operator="containsText" id="{7D481CA8-C041-4D7B-BF2E-9689920BBF8C}">
            <xm:f>NOT(ISERROR(SEARCH($I$70,I23)))</xm:f>
            <xm:f>$I$70</xm:f>
            <x14:dxf>
              <fill>
                <patternFill>
                  <bgColor theme="0" tint="-0.14996795556505021"/>
                </patternFill>
              </fill>
            </x14:dxf>
          </x14:cfRule>
          <x14:cfRule type="cellIs" priority="1010" operator="equal" id="{1D921D0E-AAE9-4888-88CE-07CB4F5B15A7}">
            <xm:f>'Tabla probabiidad'!$B$5</xm:f>
            <x14:dxf>
              <fill>
                <patternFill>
                  <fgColor theme="6"/>
                </patternFill>
              </fill>
            </x14:dxf>
          </x14:cfRule>
          <x14:cfRule type="cellIs" priority="1011" operator="equal" id="{B95F5A69-D0F2-4860-A6D0-89E0022A2E31}">
            <xm:f>'Tabla probabiidad'!$B$5</xm:f>
            <x14:dxf>
              <fill>
                <patternFill>
                  <fgColor rgb="FF92D050"/>
                  <bgColor theme="6" tint="0.59996337778862885"/>
                </patternFill>
              </fill>
            </x14:dxf>
          </x14:cfRule>
          <xm:sqref>I23:I24</xm:sqref>
        </x14:conditionalFormatting>
        <x14:conditionalFormatting xmlns:xm="http://schemas.microsoft.com/office/excel/2006/main">
          <x14:cfRule type="containsText" priority="999" operator="containsText" id="{DB475EDC-3C68-4FF5-994B-B56FE00F1606}">
            <xm:f>NOT(ISERROR(SEARCH($K$73,K20)))</xm:f>
            <xm:f>$K$73</xm:f>
            <x14:dxf>
              <fill>
                <patternFill>
                  <bgColor rgb="FFFF0000"/>
                </patternFill>
              </fill>
            </x14:dxf>
          </x14:cfRule>
          <x14:cfRule type="containsText" priority="1000" operator="containsText" id="{337942ED-C397-4C43-A836-6335EB5AB59C}">
            <xm:f>NOT(ISERROR(SEARCH($K$72,K20)))</xm:f>
            <xm:f>$K$72</xm:f>
            <x14:dxf>
              <fill>
                <patternFill>
                  <bgColor rgb="FFFFC000"/>
                </patternFill>
              </fill>
            </x14:dxf>
          </x14:cfRule>
          <x14:cfRule type="containsText" priority="1001" operator="containsText" id="{EDA90777-5087-4FDB-BEE6-4CEA4A40253B}">
            <xm:f>NOT(ISERROR(SEARCH($K$71,K20)))</xm:f>
            <xm:f>$K$71</xm:f>
            <x14:dxf>
              <fill>
                <patternFill>
                  <bgColor rgb="FFFFFF00"/>
                </patternFill>
              </fill>
            </x14:dxf>
          </x14:cfRule>
          <x14:cfRule type="containsText" priority="1002" operator="containsText" id="{573659CF-597E-41FA-B92C-F237CE6FFFD8}">
            <xm:f>NOT(ISERROR(SEARCH($K$70,K20)))</xm:f>
            <xm:f>$K$70</xm:f>
            <x14:dxf>
              <fill>
                <patternFill>
                  <bgColor rgb="FF00B050"/>
                </patternFill>
              </fill>
            </x14:dxf>
          </x14:cfRule>
          <x14:cfRule type="containsText" priority="1003" operator="containsText" id="{CD93CB80-B393-45D2-A23B-32B15C936A26}">
            <xm:f>NOT(ISERROR(SEARCH($K$69,K20)))</xm:f>
            <xm:f>$K$69</xm:f>
            <x14:dxf>
              <fill>
                <patternFill>
                  <bgColor rgb="FF92D050"/>
                </patternFill>
              </fill>
            </x14:dxf>
          </x14:cfRule>
          <xm:sqref>K20</xm:sqref>
        </x14:conditionalFormatting>
        <x14:conditionalFormatting xmlns:xm="http://schemas.microsoft.com/office/excel/2006/main">
          <x14:cfRule type="containsText" priority="995" operator="containsText" id="{17AF123E-9AB6-4ECB-9CA2-D757A2D4CFF5}">
            <xm:f>NOT(ISERROR(SEARCH($M$72,M15)))</xm:f>
            <xm:f>$M$72</xm:f>
            <x14:dxf>
              <fill>
                <patternFill>
                  <bgColor rgb="FFFF0000"/>
                </patternFill>
              </fill>
            </x14:dxf>
          </x14:cfRule>
          <x14:cfRule type="containsText" priority="996" operator="containsText" id="{5018689F-7076-4E41-8AAD-38A867894045}">
            <xm:f>NOT(ISERROR(SEARCH($M$71,M15)))</xm:f>
            <xm:f>$M$71</xm:f>
            <x14:dxf>
              <fill>
                <patternFill>
                  <bgColor rgb="FFFFC000"/>
                </patternFill>
              </fill>
            </x14:dxf>
          </x14:cfRule>
          <x14:cfRule type="containsText" priority="997" operator="containsText" id="{A55D2A2F-0BB9-429B-9085-5578BBAE87CC}">
            <xm:f>NOT(ISERROR(SEARCH($M$70,M15)))</xm:f>
            <xm:f>$M$70</xm:f>
            <x14:dxf>
              <fill>
                <patternFill>
                  <bgColor rgb="FFFFFF00"/>
                </patternFill>
              </fill>
            </x14:dxf>
          </x14:cfRule>
          <x14:cfRule type="containsText" priority="998" operator="containsText" id="{24CE19E2-8A54-4994-B327-47FB727BCDBB}">
            <xm:f>NOT(ISERROR(SEARCH($M$69,M15)))</xm:f>
            <xm:f>$M$69</xm:f>
            <x14:dxf>
              <fill>
                <patternFill>
                  <bgColor rgb="FF92D050"/>
                </patternFill>
              </fill>
            </x14:dxf>
          </x14:cfRule>
          <xm:sqref>M15</xm:sqref>
        </x14:conditionalFormatting>
        <x14:conditionalFormatting xmlns:xm="http://schemas.microsoft.com/office/excel/2006/main">
          <x14:cfRule type="containsText" priority="991" operator="containsText" id="{D87FB1B8-C2CE-41E2-A515-7E3E1A0B6887}">
            <xm:f>NOT(ISERROR(SEARCH($M$72,M17)))</xm:f>
            <xm:f>$M$72</xm:f>
            <x14:dxf>
              <fill>
                <patternFill>
                  <bgColor rgb="FFFF0000"/>
                </patternFill>
              </fill>
            </x14:dxf>
          </x14:cfRule>
          <x14:cfRule type="containsText" priority="992" operator="containsText" id="{F2AF2D99-609E-4034-AA94-3E53793FDB1C}">
            <xm:f>NOT(ISERROR(SEARCH($M$71,M17)))</xm:f>
            <xm:f>$M$71</xm:f>
            <x14:dxf>
              <fill>
                <patternFill>
                  <bgColor rgb="FFFFC000"/>
                </patternFill>
              </fill>
            </x14:dxf>
          </x14:cfRule>
          <x14:cfRule type="containsText" priority="993" operator="containsText" id="{82D209BE-3AD0-416D-8ED3-DF4A19F0CB17}">
            <xm:f>NOT(ISERROR(SEARCH($M$70,M17)))</xm:f>
            <xm:f>$M$70</xm:f>
            <x14:dxf>
              <fill>
                <patternFill>
                  <bgColor rgb="FFFFFF00"/>
                </patternFill>
              </fill>
            </x14:dxf>
          </x14:cfRule>
          <x14:cfRule type="containsText" priority="994" operator="containsText" id="{B17D8654-84E4-411D-98E0-AE857BCE59D6}">
            <xm:f>NOT(ISERROR(SEARCH($M$69,M17)))</xm:f>
            <xm:f>$M$69</xm:f>
            <x14:dxf>
              <fill>
                <patternFill>
                  <bgColor rgb="FF92D050"/>
                </patternFill>
              </fill>
            </x14:dxf>
          </x14:cfRule>
          <xm:sqref>M17</xm:sqref>
        </x14:conditionalFormatting>
        <x14:conditionalFormatting xmlns:xm="http://schemas.microsoft.com/office/excel/2006/main">
          <x14:cfRule type="containsText" priority="987" operator="containsText" id="{FC203A35-9F3D-43D8-866F-85B1795CBE58}">
            <xm:f>NOT(ISERROR(SEARCH($M$72,M19)))</xm:f>
            <xm:f>$M$72</xm:f>
            <x14:dxf>
              <fill>
                <patternFill>
                  <bgColor rgb="FFFF0000"/>
                </patternFill>
              </fill>
            </x14:dxf>
          </x14:cfRule>
          <x14:cfRule type="containsText" priority="988" operator="containsText" id="{AA5E702F-61D3-451B-B173-EEF8F96AC34D}">
            <xm:f>NOT(ISERROR(SEARCH($M$71,M19)))</xm:f>
            <xm:f>$M$71</xm:f>
            <x14:dxf>
              <fill>
                <patternFill>
                  <bgColor rgb="FFFFC000"/>
                </patternFill>
              </fill>
            </x14:dxf>
          </x14:cfRule>
          <x14:cfRule type="containsText" priority="989" operator="containsText" id="{6049A483-4A13-46F5-B8BA-54F86D367F29}">
            <xm:f>NOT(ISERROR(SEARCH($M$70,M19)))</xm:f>
            <xm:f>$M$70</xm:f>
            <x14:dxf>
              <fill>
                <patternFill>
                  <bgColor rgb="FFFFFF00"/>
                </patternFill>
              </fill>
            </x14:dxf>
          </x14:cfRule>
          <x14:cfRule type="containsText" priority="990" operator="containsText" id="{2D0DAE19-B677-46AF-8ED7-49949150A8C0}">
            <xm:f>NOT(ISERROR(SEARCH($M$69,M19)))</xm:f>
            <xm:f>$M$69</xm:f>
            <x14:dxf>
              <fill>
                <patternFill>
                  <bgColor rgb="FF92D050"/>
                </patternFill>
              </fill>
            </x14:dxf>
          </x14:cfRule>
          <xm:sqref>M19:M24</xm:sqref>
        </x14:conditionalFormatting>
        <x14:conditionalFormatting xmlns:xm="http://schemas.microsoft.com/office/excel/2006/main">
          <x14:cfRule type="containsText" priority="983" operator="containsText" id="{D0295211-8CF9-4274-ACCB-A116D1078786}">
            <xm:f>NOT(ISERROR(SEARCH($M$72,M25)))</xm:f>
            <xm:f>$M$72</xm:f>
            <x14:dxf>
              <fill>
                <patternFill>
                  <bgColor rgb="FFFF0000"/>
                </patternFill>
              </fill>
            </x14:dxf>
          </x14:cfRule>
          <x14:cfRule type="containsText" priority="984" operator="containsText" id="{59CF4A99-A0C9-459D-B736-CACBB1F32261}">
            <xm:f>NOT(ISERROR(SEARCH($M$71,M25)))</xm:f>
            <xm:f>$M$71</xm:f>
            <x14:dxf>
              <fill>
                <patternFill>
                  <bgColor rgb="FFFFC000"/>
                </patternFill>
              </fill>
            </x14:dxf>
          </x14:cfRule>
          <x14:cfRule type="containsText" priority="985" operator="containsText" id="{173F76EB-F5B2-43E7-A39E-5E529023E503}">
            <xm:f>NOT(ISERROR(SEARCH($M$70,M25)))</xm:f>
            <xm:f>$M$70</xm:f>
            <x14:dxf>
              <fill>
                <patternFill>
                  <bgColor rgb="FFFFFF00"/>
                </patternFill>
              </fill>
            </x14:dxf>
          </x14:cfRule>
          <x14:cfRule type="containsText" priority="986" operator="containsText" id="{6F8E70A6-DD0C-4D7D-90F6-3557B9040ED7}">
            <xm:f>NOT(ISERROR(SEARCH($M$69,M25)))</xm:f>
            <xm:f>$M$69</xm:f>
            <x14:dxf>
              <fill>
                <patternFill>
                  <bgColor rgb="FF92D050"/>
                </patternFill>
              </fill>
            </x14:dxf>
          </x14:cfRule>
          <xm:sqref>M25</xm:sqref>
        </x14:conditionalFormatting>
        <x14:conditionalFormatting xmlns:xm="http://schemas.microsoft.com/office/excel/2006/main">
          <x14:cfRule type="containsText" priority="979" operator="containsText" id="{AD426A63-2405-42E1-9E97-7F388B84F044}">
            <xm:f>NOT(ISERROR(SEARCH($M$72,M26)))</xm:f>
            <xm:f>$M$72</xm:f>
            <x14:dxf>
              <fill>
                <patternFill>
                  <bgColor rgb="FFFF0000"/>
                </patternFill>
              </fill>
            </x14:dxf>
          </x14:cfRule>
          <x14:cfRule type="containsText" priority="980" operator="containsText" id="{521FE25D-145E-482D-8650-199857F85B8C}">
            <xm:f>NOT(ISERROR(SEARCH($M$71,M26)))</xm:f>
            <xm:f>$M$71</xm:f>
            <x14:dxf>
              <fill>
                <patternFill>
                  <bgColor rgb="FFFFC000"/>
                </patternFill>
              </fill>
            </x14:dxf>
          </x14:cfRule>
          <x14:cfRule type="containsText" priority="981" operator="containsText" id="{5AB61926-861D-40A0-B334-83773F96D043}">
            <xm:f>NOT(ISERROR(SEARCH($M$70,M26)))</xm:f>
            <xm:f>$M$70</xm:f>
            <x14:dxf>
              <fill>
                <patternFill>
                  <bgColor rgb="FFFFFF00"/>
                </patternFill>
              </fill>
            </x14:dxf>
          </x14:cfRule>
          <x14:cfRule type="containsText" priority="982" operator="containsText" id="{BAE2D190-52C8-46FA-8802-320EC9958395}">
            <xm:f>NOT(ISERROR(SEARCH($M$69,M26)))</xm:f>
            <xm:f>$M$69</xm:f>
            <x14:dxf>
              <fill>
                <patternFill>
                  <bgColor rgb="FF92D050"/>
                </patternFill>
              </fill>
            </x14:dxf>
          </x14:cfRule>
          <xm:sqref>M26</xm:sqref>
        </x14:conditionalFormatting>
        <x14:conditionalFormatting xmlns:xm="http://schemas.microsoft.com/office/excel/2006/main">
          <x14:cfRule type="containsText" priority="975" operator="containsText" id="{EACFF42F-C091-4C6E-B9D4-4C7218D04CB2}">
            <xm:f>NOT(ISERROR(SEARCH($M$72,M27)))</xm:f>
            <xm:f>$M$72</xm:f>
            <x14:dxf>
              <fill>
                <patternFill>
                  <bgColor rgb="FFFF0000"/>
                </patternFill>
              </fill>
            </x14:dxf>
          </x14:cfRule>
          <x14:cfRule type="containsText" priority="976" operator="containsText" id="{8D7EB98D-23D7-4E4F-865D-69FE0271F756}">
            <xm:f>NOT(ISERROR(SEARCH($M$71,M27)))</xm:f>
            <xm:f>$M$71</xm:f>
            <x14:dxf>
              <fill>
                <patternFill>
                  <bgColor rgb="FFFFC000"/>
                </patternFill>
              </fill>
            </x14:dxf>
          </x14:cfRule>
          <x14:cfRule type="containsText" priority="977" operator="containsText" id="{716ED952-048F-41F7-9008-5E7AC25FD52F}">
            <xm:f>NOT(ISERROR(SEARCH($M$70,M27)))</xm:f>
            <xm:f>$M$70</xm:f>
            <x14:dxf>
              <fill>
                <patternFill>
                  <bgColor rgb="FFFFFF00"/>
                </patternFill>
              </fill>
            </x14:dxf>
          </x14:cfRule>
          <x14:cfRule type="containsText" priority="978" operator="containsText" id="{BCD8AC46-2E3C-4686-8DC2-3D9DC3FB5FA1}">
            <xm:f>NOT(ISERROR(SEARCH($M$69,M27)))</xm:f>
            <xm:f>$M$69</xm:f>
            <x14:dxf>
              <fill>
                <patternFill>
                  <bgColor rgb="FF92D050"/>
                </patternFill>
              </fill>
            </x14:dxf>
          </x14:cfRule>
          <xm:sqref>M27</xm:sqref>
        </x14:conditionalFormatting>
        <x14:conditionalFormatting xmlns:xm="http://schemas.microsoft.com/office/excel/2006/main">
          <x14:cfRule type="containsText" priority="971" operator="containsText" id="{2D2EB1AF-3CEE-46F8-9F65-3882AFE37EFA}">
            <xm:f>NOT(ISERROR(SEARCH($M$72,M28)))</xm:f>
            <xm:f>$M$72</xm:f>
            <x14:dxf>
              <fill>
                <patternFill>
                  <bgColor rgb="FFFF0000"/>
                </patternFill>
              </fill>
            </x14:dxf>
          </x14:cfRule>
          <x14:cfRule type="containsText" priority="972" operator="containsText" id="{0BD56A36-5CD0-4083-8715-A1862BEBBA2E}">
            <xm:f>NOT(ISERROR(SEARCH($M$71,M28)))</xm:f>
            <xm:f>$M$71</xm:f>
            <x14:dxf>
              <fill>
                <patternFill>
                  <bgColor rgb="FFFFC000"/>
                </patternFill>
              </fill>
            </x14:dxf>
          </x14:cfRule>
          <x14:cfRule type="containsText" priority="973" operator="containsText" id="{50B51997-824D-4B1B-A8B8-52C7BB82B0B1}">
            <xm:f>NOT(ISERROR(SEARCH($M$70,M28)))</xm:f>
            <xm:f>$M$70</xm:f>
            <x14:dxf>
              <fill>
                <patternFill>
                  <bgColor rgb="FFFFFF00"/>
                </patternFill>
              </fill>
            </x14:dxf>
          </x14:cfRule>
          <x14:cfRule type="containsText" priority="974" operator="containsText" id="{27A97FB6-BD57-4316-84FB-716C1DFF065F}">
            <xm:f>NOT(ISERROR(SEARCH($M$69,M28)))</xm:f>
            <xm:f>$M$69</xm:f>
            <x14:dxf>
              <fill>
                <patternFill>
                  <bgColor rgb="FF92D050"/>
                </patternFill>
              </fill>
            </x14:dxf>
          </x14:cfRule>
          <xm:sqref>M28</xm:sqref>
        </x14:conditionalFormatting>
        <x14:conditionalFormatting xmlns:xm="http://schemas.microsoft.com/office/excel/2006/main">
          <x14:cfRule type="containsText" priority="967" operator="containsText" id="{9A36EAFB-C522-4310-9264-A04188A5DD9A}">
            <xm:f>NOT(ISERROR(SEARCH($M$72,M29)))</xm:f>
            <xm:f>$M$72</xm:f>
            <x14:dxf>
              <fill>
                <patternFill>
                  <bgColor rgb="FFFF0000"/>
                </patternFill>
              </fill>
            </x14:dxf>
          </x14:cfRule>
          <x14:cfRule type="containsText" priority="968" operator="containsText" id="{621022DE-E0BC-434E-8630-C45899F61307}">
            <xm:f>NOT(ISERROR(SEARCH($M$71,M29)))</xm:f>
            <xm:f>$M$71</xm:f>
            <x14:dxf>
              <fill>
                <patternFill>
                  <bgColor rgb="FFFFC000"/>
                </patternFill>
              </fill>
            </x14:dxf>
          </x14:cfRule>
          <x14:cfRule type="containsText" priority="969" operator="containsText" id="{9E5056B5-2486-4334-A9F4-98365DB20E93}">
            <xm:f>NOT(ISERROR(SEARCH($M$70,M29)))</xm:f>
            <xm:f>$M$70</xm:f>
            <x14:dxf>
              <fill>
                <patternFill>
                  <bgColor rgb="FFFFFF00"/>
                </patternFill>
              </fill>
            </x14:dxf>
          </x14:cfRule>
          <x14:cfRule type="containsText" priority="970" operator="containsText" id="{C63A615C-0D23-4883-A6DE-C92666949139}">
            <xm:f>NOT(ISERROR(SEARCH($M$69,M29)))</xm:f>
            <xm:f>$M$69</xm:f>
            <x14:dxf>
              <fill>
                <patternFill>
                  <bgColor rgb="FF92D050"/>
                </patternFill>
              </fill>
            </x14:dxf>
          </x14:cfRule>
          <xm:sqref>M29</xm:sqref>
        </x14:conditionalFormatting>
        <x14:conditionalFormatting xmlns:xm="http://schemas.microsoft.com/office/excel/2006/main">
          <x14:cfRule type="containsText" priority="963" operator="containsText" id="{A74C8BC4-B678-494F-93CF-C7098BDAA5D6}">
            <xm:f>NOT(ISERROR(SEARCH($M$72,M30)))</xm:f>
            <xm:f>$M$72</xm:f>
            <x14:dxf>
              <fill>
                <patternFill>
                  <bgColor rgb="FFFF0000"/>
                </patternFill>
              </fill>
            </x14:dxf>
          </x14:cfRule>
          <x14:cfRule type="containsText" priority="964" operator="containsText" id="{EA5871A2-D6FA-4431-BFA8-ADF4CDE5B1AF}">
            <xm:f>NOT(ISERROR(SEARCH($M$71,M30)))</xm:f>
            <xm:f>$M$71</xm:f>
            <x14:dxf>
              <fill>
                <patternFill>
                  <bgColor rgb="FFFFC000"/>
                </patternFill>
              </fill>
            </x14:dxf>
          </x14:cfRule>
          <x14:cfRule type="containsText" priority="965" operator="containsText" id="{FD6DAA8A-311D-46E4-9776-E55405C6EB5F}">
            <xm:f>NOT(ISERROR(SEARCH($M$70,M30)))</xm:f>
            <xm:f>$M$70</xm:f>
            <x14:dxf>
              <fill>
                <patternFill>
                  <bgColor rgb="FFFFFF00"/>
                </patternFill>
              </fill>
            </x14:dxf>
          </x14:cfRule>
          <x14:cfRule type="containsText" priority="966" operator="containsText" id="{70527F4B-131F-4D4F-85AF-E27062D059B5}">
            <xm:f>NOT(ISERROR(SEARCH($M$69,M30)))</xm:f>
            <xm:f>$M$69</xm:f>
            <x14:dxf>
              <fill>
                <patternFill>
                  <bgColor rgb="FF92D050"/>
                </patternFill>
              </fill>
            </x14:dxf>
          </x14:cfRule>
          <xm:sqref>M30</xm:sqref>
        </x14:conditionalFormatting>
        <x14:conditionalFormatting xmlns:xm="http://schemas.microsoft.com/office/excel/2006/main">
          <x14:cfRule type="containsText" priority="959" operator="containsText" id="{B81CD20A-13BB-49F8-9C01-050105DB0537}">
            <xm:f>NOT(ISERROR(SEARCH($M$72,M31)))</xm:f>
            <xm:f>$M$72</xm:f>
            <x14:dxf>
              <fill>
                <patternFill>
                  <bgColor rgb="FFFF0000"/>
                </patternFill>
              </fill>
            </x14:dxf>
          </x14:cfRule>
          <x14:cfRule type="containsText" priority="960" operator="containsText" id="{4AD1FFFD-CE4A-4653-B082-E6CB46A102AF}">
            <xm:f>NOT(ISERROR(SEARCH($M$71,M31)))</xm:f>
            <xm:f>$M$71</xm:f>
            <x14:dxf>
              <fill>
                <patternFill>
                  <bgColor rgb="FFFFC000"/>
                </patternFill>
              </fill>
            </x14:dxf>
          </x14:cfRule>
          <x14:cfRule type="containsText" priority="961" operator="containsText" id="{24E76B7B-57E6-4702-84CD-C02559ACDFCC}">
            <xm:f>NOT(ISERROR(SEARCH($M$70,M31)))</xm:f>
            <xm:f>$M$70</xm:f>
            <x14:dxf>
              <fill>
                <patternFill>
                  <bgColor rgb="FFFFFF00"/>
                </patternFill>
              </fill>
            </x14:dxf>
          </x14:cfRule>
          <x14:cfRule type="containsText" priority="962" operator="containsText" id="{DC2BFD91-2962-4D1A-ACD3-78408A21A079}">
            <xm:f>NOT(ISERROR(SEARCH($M$69,M31)))</xm:f>
            <xm:f>$M$69</xm:f>
            <x14:dxf>
              <fill>
                <patternFill>
                  <bgColor rgb="FF92D050"/>
                </patternFill>
              </fill>
            </x14:dxf>
          </x14:cfRule>
          <xm:sqref>M31</xm:sqref>
        </x14:conditionalFormatting>
        <x14:conditionalFormatting xmlns:xm="http://schemas.microsoft.com/office/excel/2006/main">
          <x14:cfRule type="containsText" priority="951" operator="containsText" id="{DA3C4075-5CFF-42EF-A76E-C6EE6DCB296A}">
            <xm:f>NOT(ISERROR(SEARCH($I$69,I32)))</xm:f>
            <xm:f>$I$69</xm:f>
            <x14:dxf>
              <fill>
                <patternFill>
                  <fgColor rgb="FF92D050"/>
                  <bgColor rgb="FF92D050"/>
                </patternFill>
              </fill>
            </x14:dxf>
          </x14:cfRule>
          <x14:cfRule type="containsText" priority="952" operator="containsText" id="{FA5A7250-073A-4A37-A3B5-A958915A7D12}">
            <xm:f>NOT(ISERROR(SEARCH($I$70,I32)))</xm:f>
            <xm:f>$I$70</xm:f>
            <x14:dxf>
              <fill>
                <patternFill>
                  <bgColor rgb="FF00B050"/>
                </patternFill>
              </fill>
            </x14:dxf>
          </x14:cfRule>
          <x14:cfRule type="containsText" priority="953" operator="containsText" id="{865F9B86-7027-4280-812B-512C7144E212}">
            <xm:f>NOT(ISERROR(SEARCH($I$73,I32)))</xm:f>
            <xm:f>$I$73</xm:f>
            <x14:dxf>
              <fill>
                <patternFill>
                  <bgColor rgb="FFFF0000"/>
                </patternFill>
              </fill>
            </x14:dxf>
          </x14:cfRule>
          <x14:cfRule type="containsText" priority="954" operator="containsText" id="{717944EF-2496-4244-999C-A9823D871EA6}">
            <xm:f>NOT(ISERROR(SEARCH($I$72,I32)))</xm:f>
            <xm:f>$I$72</xm:f>
            <x14:dxf>
              <fill>
                <patternFill>
                  <fgColor rgb="FFFFC000"/>
                  <bgColor rgb="FFFFC000"/>
                </patternFill>
              </fill>
            </x14:dxf>
          </x14:cfRule>
          <x14:cfRule type="containsText" priority="955" operator="containsText" id="{68F21704-9232-4C9D-9707-B3F462D234AB}">
            <xm:f>NOT(ISERROR(SEARCH($I$71,I32)))</xm:f>
            <xm:f>$I$71</xm:f>
            <x14:dxf>
              <fill>
                <patternFill>
                  <fgColor rgb="FFFFFF00"/>
                  <bgColor rgb="FFFFFF00"/>
                </patternFill>
              </fill>
            </x14:dxf>
          </x14:cfRule>
          <x14:cfRule type="containsText" priority="956" operator="containsText" id="{41A1E4E4-6364-4188-838C-62326AA2C05A}">
            <xm:f>NOT(ISERROR(SEARCH($I$70,I32)))</xm:f>
            <xm:f>$I$70</xm:f>
            <x14:dxf>
              <fill>
                <patternFill>
                  <bgColor theme="0" tint="-0.14996795556505021"/>
                </patternFill>
              </fill>
            </x14:dxf>
          </x14:cfRule>
          <x14:cfRule type="cellIs" priority="957" operator="equal" id="{D4D605CD-D147-4B7F-A3AD-BA8F2CE21D53}">
            <xm:f>'Tabla probabiidad'!$B$5</xm:f>
            <x14:dxf>
              <fill>
                <patternFill>
                  <fgColor theme="6"/>
                </patternFill>
              </fill>
            </x14:dxf>
          </x14:cfRule>
          <x14:cfRule type="cellIs" priority="958" operator="equal" id="{2AAFF390-A7C5-4E43-9A70-A1FD9F14DBD8}">
            <xm:f>'Tabla probabiidad'!$B$5</xm:f>
            <x14:dxf>
              <fill>
                <patternFill>
                  <fgColor rgb="FF92D050"/>
                  <bgColor theme="6" tint="0.59996337778862885"/>
                </patternFill>
              </fill>
            </x14:dxf>
          </x14:cfRule>
          <xm:sqref>I32</xm:sqref>
        </x14:conditionalFormatting>
        <x14:conditionalFormatting xmlns:xm="http://schemas.microsoft.com/office/excel/2006/main">
          <x14:cfRule type="containsText" priority="943" operator="containsText" id="{E686C839-F5D1-4F35-BBA6-368EC1B790D8}">
            <xm:f>NOT(ISERROR(SEARCH($I$69,I33)))</xm:f>
            <xm:f>$I$69</xm:f>
            <x14:dxf>
              <fill>
                <patternFill>
                  <fgColor rgb="FF92D050"/>
                  <bgColor rgb="FF92D050"/>
                </patternFill>
              </fill>
            </x14:dxf>
          </x14:cfRule>
          <x14:cfRule type="containsText" priority="944" operator="containsText" id="{1CB5E767-AD9C-4725-BE3A-CF22BC5C71CF}">
            <xm:f>NOT(ISERROR(SEARCH($I$70,I33)))</xm:f>
            <xm:f>$I$70</xm:f>
            <x14:dxf>
              <fill>
                <patternFill>
                  <bgColor rgb="FF00B050"/>
                </patternFill>
              </fill>
            </x14:dxf>
          </x14:cfRule>
          <x14:cfRule type="containsText" priority="945" operator="containsText" id="{45D87E18-1036-4200-8593-A2A1B90AD7B2}">
            <xm:f>NOT(ISERROR(SEARCH($I$73,I33)))</xm:f>
            <xm:f>$I$73</xm:f>
            <x14:dxf>
              <fill>
                <patternFill>
                  <bgColor rgb="FFFF0000"/>
                </patternFill>
              </fill>
            </x14:dxf>
          </x14:cfRule>
          <x14:cfRule type="containsText" priority="946" operator="containsText" id="{05FC94F5-6D39-480C-AC0A-4B6AE633F7F2}">
            <xm:f>NOT(ISERROR(SEARCH($I$72,I33)))</xm:f>
            <xm:f>$I$72</xm:f>
            <x14:dxf>
              <fill>
                <patternFill>
                  <fgColor rgb="FFFFC000"/>
                  <bgColor rgb="FFFFC000"/>
                </patternFill>
              </fill>
            </x14:dxf>
          </x14:cfRule>
          <x14:cfRule type="containsText" priority="947" operator="containsText" id="{773F9085-A32A-457B-9BB2-10327C7BB453}">
            <xm:f>NOT(ISERROR(SEARCH($I$71,I33)))</xm:f>
            <xm:f>$I$71</xm:f>
            <x14:dxf>
              <fill>
                <patternFill>
                  <fgColor rgb="FFFFFF00"/>
                  <bgColor rgb="FFFFFF00"/>
                </patternFill>
              </fill>
            </x14:dxf>
          </x14:cfRule>
          <x14:cfRule type="containsText" priority="948" operator="containsText" id="{D5B2F72F-7772-4D7A-AB42-8016B2E7C198}">
            <xm:f>NOT(ISERROR(SEARCH($I$70,I33)))</xm:f>
            <xm:f>$I$70</xm:f>
            <x14:dxf>
              <fill>
                <patternFill>
                  <bgColor theme="0" tint="-0.14996795556505021"/>
                </patternFill>
              </fill>
            </x14:dxf>
          </x14:cfRule>
          <x14:cfRule type="cellIs" priority="949" operator="equal" id="{C68ED5DC-5708-4F55-9960-515D6CC43DC7}">
            <xm:f>'Tabla probabiidad'!$B$5</xm:f>
            <x14:dxf>
              <fill>
                <patternFill>
                  <fgColor theme="6"/>
                </patternFill>
              </fill>
            </x14:dxf>
          </x14:cfRule>
          <x14:cfRule type="cellIs" priority="950" operator="equal" id="{1B820A65-3121-4D0E-892A-36D900B59A13}">
            <xm:f>'Tabla probabiidad'!$B$5</xm:f>
            <x14:dxf>
              <fill>
                <patternFill>
                  <fgColor rgb="FF92D050"/>
                  <bgColor theme="6" tint="0.59996337778862885"/>
                </patternFill>
              </fill>
            </x14:dxf>
          </x14:cfRule>
          <xm:sqref>I33:I34</xm:sqref>
        </x14:conditionalFormatting>
        <x14:conditionalFormatting xmlns:xm="http://schemas.microsoft.com/office/excel/2006/main">
          <x14:cfRule type="containsText" priority="935" operator="containsText" id="{BA28E1D4-EB7F-4D10-B8CE-AE66F52444AB}">
            <xm:f>NOT(ISERROR(SEARCH($I$69,I35)))</xm:f>
            <xm:f>$I$69</xm:f>
            <x14:dxf>
              <fill>
                <patternFill>
                  <fgColor rgb="FF92D050"/>
                  <bgColor rgb="FF92D050"/>
                </patternFill>
              </fill>
            </x14:dxf>
          </x14:cfRule>
          <x14:cfRule type="containsText" priority="936" operator="containsText" id="{9FD4B1D6-0C35-409F-BF7C-7A2442B4E674}">
            <xm:f>NOT(ISERROR(SEARCH($I$70,I35)))</xm:f>
            <xm:f>$I$70</xm:f>
            <x14:dxf>
              <fill>
                <patternFill>
                  <bgColor rgb="FF00B050"/>
                </patternFill>
              </fill>
            </x14:dxf>
          </x14:cfRule>
          <x14:cfRule type="containsText" priority="937" operator="containsText" id="{72DB3B74-18B5-49A8-B41B-465AA2C6EF0C}">
            <xm:f>NOT(ISERROR(SEARCH($I$73,I35)))</xm:f>
            <xm:f>$I$73</xm:f>
            <x14:dxf>
              <fill>
                <patternFill>
                  <bgColor rgb="FFFF0000"/>
                </patternFill>
              </fill>
            </x14:dxf>
          </x14:cfRule>
          <x14:cfRule type="containsText" priority="938" operator="containsText" id="{907EAF2B-265E-4B49-9569-57850C1F4B3A}">
            <xm:f>NOT(ISERROR(SEARCH($I$72,I35)))</xm:f>
            <xm:f>$I$72</xm:f>
            <x14:dxf>
              <fill>
                <patternFill>
                  <fgColor rgb="FFFFC000"/>
                  <bgColor rgb="FFFFC000"/>
                </patternFill>
              </fill>
            </x14:dxf>
          </x14:cfRule>
          <x14:cfRule type="containsText" priority="939" operator="containsText" id="{5E6AB3C8-1118-4ECE-8509-F24DE67B9D64}">
            <xm:f>NOT(ISERROR(SEARCH($I$71,I35)))</xm:f>
            <xm:f>$I$71</xm:f>
            <x14:dxf>
              <fill>
                <patternFill>
                  <fgColor rgb="FFFFFF00"/>
                  <bgColor rgb="FFFFFF00"/>
                </patternFill>
              </fill>
            </x14:dxf>
          </x14:cfRule>
          <x14:cfRule type="containsText" priority="940" operator="containsText" id="{D378F8AA-9F82-4746-B70E-34BB9CF7F37A}">
            <xm:f>NOT(ISERROR(SEARCH($I$70,I35)))</xm:f>
            <xm:f>$I$70</xm:f>
            <x14:dxf>
              <fill>
                <patternFill>
                  <bgColor theme="0" tint="-0.14996795556505021"/>
                </patternFill>
              </fill>
            </x14:dxf>
          </x14:cfRule>
          <x14:cfRule type="cellIs" priority="941" operator="equal" id="{DF1380D8-C756-4888-99F3-551442D4F346}">
            <xm:f>'Tabla probabiidad'!$B$5</xm:f>
            <x14:dxf>
              <fill>
                <patternFill>
                  <fgColor theme="6"/>
                </patternFill>
              </fill>
            </x14:dxf>
          </x14:cfRule>
          <x14:cfRule type="cellIs" priority="942" operator="equal" id="{96DEEBB0-5F0A-4EB6-88C7-2E09E743631B}">
            <xm:f>'Tabla probabiidad'!$B$5</xm:f>
            <x14:dxf>
              <fill>
                <patternFill>
                  <fgColor rgb="FF92D050"/>
                  <bgColor theme="6" tint="0.59996337778862885"/>
                </patternFill>
              </fill>
            </x14:dxf>
          </x14:cfRule>
          <xm:sqref>I35</xm:sqref>
        </x14:conditionalFormatting>
        <x14:conditionalFormatting xmlns:xm="http://schemas.microsoft.com/office/excel/2006/main">
          <x14:cfRule type="containsText" priority="931" operator="containsText" id="{2AC8109E-71CD-49AA-AE49-305BE1840C2B}">
            <xm:f>NOT(ISERROR(SEARCH($M$72,M32)))</xm:f>
            <xm:f>$M$72</xm:f>
            <x14:dxf>
              <fill>
                <patternFill>
                  <bgColor rgb="FFFF0000"/>
                </patternFill>
              </fill>
            </x14:dxf>
          </x14:cfRule>
          <x14:cfRule type="containsText" priority="932" operator="containsText" id="{1806B8AF-8FA2-4885-BE9F-0CA6741E23A8}">
            <xm:f>NOT(ISERROR(SEARCH($M$71,M32)))</xm:f>
            <xm:f>$M$71</xm:f>
            <x14:dxf>
              <fill>
                <patternFill>
                  <bgColor rgb="FFFFC000"/>
                </patternFill>
              </fill>
            </x14:dxf>
          </x14:cfRule>
          <x14:cfRule type="containsText" priority="933" operator="containsText" id="{9F2B0845-965B-47E2-81C3-01A061623011}">
            <xm:f>NOT(ISERROR(SEARCH($M$70,M32)))</xm:f>
            <xm:f>$M$70</xm:f>
            <x14:dxf>
              <fill>
                <patternFill>
                  <bgColor rgb="FFFFFF00"/>
                </patternFill>
              </fill>
            </x14:dxf>
          </x14:cfRule>
          <x14:cfRule type="containsText" priority="934" operator="containsText" id="{20030FB1-0DA4-4B7C-981A-F4B401E60EDB}">
            <xm:f>NOT(ISERROR(SEARCH($M$69,M32)))</xm:f>
            <xm:f>$M$69</xm:f>
            <x14:dxf>
              <fill>
                <patternFill>
                  <bgColor rgb="FF92D050"/>
                </patternFill>
              </fill>
            </x14:dxf>
          </x14:cfRule>
          <xm:sqref>M32</xm:sqref>
        </x14:conditionalFormatting>
        <x14:conditionalFormatting xmlns:xm="http://schemas.microsoft.com/office/excel/2006/main">
          <x14:cfRule type="containsText" priority="927" operator="containsText" id="{2B477207-659D-4462-A83F-1AF1B069E639}">
            <xm:f>NOT(ISERROR(SEARCH($M$72,M34)))</xm:f>
            <xm:f>$M$72</xm:f>
            <x14:dxf>
              <fill>
                <patternFill>
                  <bgColor rgb="FFFF0000"/>
                </patternFill>
              </fill>
            </x14:dxf>
          </x14:cfRule>
          <x14:cfRule type="containsText" priority="928" operator="containsText" id="{48D75E7D-3DD4-402E-8E13-2D41F04A0BD6}">
            <xm:f>NOT(ISERROR(SEARCH($M$71,M34)))</xm:f>
            <xm:f>$M$71</xm:f>
            <x14:dxf>
              <fill>
                <patternFill>
                  <bgColor rgb="FFFFC000"/>
                </patternFill>
              </fill>
            </x14:dxf>
          </x14:cfRule>
          <x14:cfRule type="containsText" priority="929" operator="containsText" id="{8826EAB8-2384-42C2-B727-F63002914503}">
            <xm:f>NOT(ISERROR(SEARCH($M$70,M34)))</xm:f>
            <xm:f>$M$70</xm:f>
            <x14:dxf>
              <fill>
                <patternFill>
                  <bgColor rgb="FFFFFF00"/>
                </patternFill>
              </fill>
            </x14:dxf>
          </x14:cfRule>
          <x14:cfRule type="containsText" priority="930" operator="containsText" id="{A894241C-1AC2-4CB2-8338-86D5EE35D275}">
            <xm:f>NOT(ISERROR(SEARCH($M$69,M34)))</xm:f>
            <xm:f>$M$69</xm:f>
            <x14:dxf>
              <fill>
                <patternFill>
                  <bgColor rgb="FF92D050"/>
                </patternFill>
              </fill>
            </x14:dxf>
          </x14:cfRule>
          <xm:sqref>M34</xm:sqref>
        </x14:conditionalFormatting>
        <x14:conditionalFormatting xmlns:xm="http://schemas.microsoft.com/office/excel/2006/main">
          <x14:cfRule type="containsText" priority="923" operator="containsText" id="{30A68FA5-D14A-4B02-9867-15A7CE6F207E}">
            <xm:f>NOT(ISERROR(SEARCH($M$72,M35)))</xm:f>
            <xm:f>$M$72</xm:f>
            <x14:dxf>
              <fill>
                <patternFill>
                  <bgColor rgb="FFFF0000"/>
                </patternFill>
              </fill>
            </x14:dxf>
          </x14:cfRule>
          <x14:cfRule type="containsText" priority="924" operator="containsText" id="{0E24307E-7930-438A-9CD0-D74878A48DF4}">
            <xm:f>NOT(ISERROR(SEARCH($M$71,M35)))</xm:f>
            <xm:f>$M$71</xm:f>
            <x14:dxf>
              <fill>
                <patternFill>
                  <bgColor rgb="FFFFC000"/>
                </patternFill>
              </fill>
            </x14:dxf>
          </x14:cfRule>
          <x14:cfRule type="containsText" priority="925" operator="containsText" id="{9177D879-9A01-45DB-93E2-BC52B11A3E56}">
            <xm:f>NOT(ISERROR(SEARCH($M$70,M35)))</xm:f>
            <xm:f>$M$70</xm:f>
            <x14:dxf>
              <fill>
                <patternFill>
                  <bgColor rgb="FFFFFF00"/>
                </patternFill>
              </fill>
            </x14:dxf>
          </x14:cfRule>
          <x14:cfRule type="containsText" priority="926" operator="containsText" id="{A895404B-C8F4-454E-86AC-CD46710F5F1A}">
            <xm:f>NOT(ISERROR(SEARCH($M$69,M35)))</xm:f>
            <xm:f>$M$69</xm:f>
            <x14:dxf>
              <fill>
                <patternFill>
                  <bgColor rgb="FF92D050"/>
                </patternFill>
              </fill>
            </x14:dxf>
          </x14:cfRule>
          <xm:sqref>M35</xm:sqref>
        </x14:conditionalFormatting>
        <x14:conditionalFormatting xmlns:xm="http://schemas.microsoft.com/office/excel/2006/main">
          <x14:cfRule type="containsText" priority="919" operator="containsText" id="{BE2390F9-CDC7-40E8-A497-BF38F00CFECA}">
            <xm:f>NOT(ISERROR(SEARCH($M$72,M33)))</xm:f>
            <xm:f>$M$72</xm:f>
            <x14:dxf>
              <fill>
                <patternFill>
                  <bgColor rgb="FFFF0000"/>
                </patternFill>
              </fill>
            </x14:dxf>
          </x14:cfRule>
          <x14:cfRule type="containsText" priority="920" operator="containsText" id="{085A91F3-4BCA-4A9A-88C9-259EBBDA8001}">
            <xm:f>NOT(ISERROR(SEARCH($M$71,M33)))</xm:f>
            <xm:f>$M$71</xm:f>
            <x14:dxf>
              <fill>
                <patternFill>
                  <bgColor rgb="FFFFC000"/>
                </patternFill>
              </fill>
            </x14:dxf>
          </x14:cfRule>
          <x14:cfRule type="containsText" priority="921" operator="containsText" id="{8D687E4F-1ECF-4178-892A-9DF11E39512F}">
            <xm:f>NOT(ISERROR(SEARCH($M$70,M33)))</xm:f>
            <xm:f>$M$70</xm:f>
            <x14:dxf>
              <fill>
                <patternFill>
                  <bgColor rgb="FFFFFF00"/>
                </patternFill>
              </fill>
            </x14:dxf>
          </x14:cfRule>
          <x14:cfRule type="containsText" priority="922" operator="containsText" id="{C5CA9255-638E-4DBE-9E2A-4416AC1837F3}">
            <xm:f>NOT(ISERROR(SEARCH($M$69,M33)))</xm:f>
            <xm:f>$M$69</xm:f>
            <x14:dxf>
              <fill>
                <patternFill>
                  <bgColor rgb="FF92D050"/>
                </patternFill>
              </fill>
            </x14:dxf>
          </x14:cfRule>
          <xm:sqref>M33</xm:sqref>
        </x14:conditionalFormatting>
        <x14:conditionalFormatting xmlns:xm="http://schemas.microsoft.com/office/excel/2006/main">
          <x14:cfRule type="containsText" priority="911" operator="containsText" id="{36313F62-9EEE-4958-A7D5-8EA1CA516B12}">
            <xm:f>NOT(ISERROR(SEARCH($I$69,X12)))</xm:f>
            <xm:f>$I$69</xm:f>
            <x14:dxf>
              <fill>
                <patternFill>
                  <fgColor rgb="FF92D050"/>
                  <bgColor rgb="FF92D050"/>
                </patternFill>
              </fill>
            </x14:dxf>
          </x14:cfRule>
          <x14:cfRule type="containsText" priority="912" operator="containsText" id="{5F3511E0-4922-4310-A9F8-986F33384F95}">
            <xm:f>NOT(ISERROR(SEARCH($I$70,X12)))</xm:f>
            <xm:f>$I$70</xm:f>
            <x14:dxf>
              <fill>
                <patternFill>
                  <bgColor rgb="FF00B050"/>
                </patternFill>
              </fill>
            </x14:dxf>
          </x14:cfRule>
          <x14:cfRule type="containsText" priority="913" operator="containsText" id="{1BA0F9AE-B2BF-4CD6-85DC-6B52913153BD}">
            <xm:f>NOT(ISERROR(SEARCH($I$73,X12)))</xm:f>
            <xm:f>$I$73</xm:f>
            <x14:dxf>
              <fill>
                <patternFill>
                  <bgColor rgb="FFFF0000"/>
                </patternFill>
              </fill>
            </x14:dxf>
          </x14:cfRule>
          <x14:cfRule type="containsText" priority="914" operator="containsText" id="{CDFEC14F-604C-4DD6-854E-36EED6F58A27}">
            <xm:f>NOT(ISERROR(SEARCH($I$72,X12)))</xm:f>
            <xm:f>$I$72</xm:f>
            <x14:dxf>
              <fill>
                <patternFill>
                  <fgColor rgb="FFFFC000"/>
                  <bgColor rgb="FFFFC000"/>
                </patternFill>
              </fill>
            </x14:dxf>
          </x14:cfRule>
          <x14:cfRule type="containsText" priority="915" operator="containsText" id="{75B1A395-3DE9-4CB9-B2C1-9EB8CC19C535}">
            <xm:f>NOT(ISERROR(SEARCH($I$71,X12)))</xm:f>
            <xm:f>$I$71</xm:f>
            <x14:dxf>
              <fill>
                <patternFill>
                  <fgColor rgb="FFFFFF00"/>
                  <bgColor rgb="FFFFFF00"/>
                </patternFill>
              </fill>
            </x14:dxf>
          </x14:cfRule>
          <x14:cfRule type="containsText" priority="916" operator="containsText" id="{B3B3E090-01CD-4F99-9A76-DAF77227B136}">
            <xm:f>NOT(ISERROR(SEARCH($I$70,X12)))</xm:f>
            <xm:f>$I$70</xm:f>
            <x14:dxf>
              <fill>
                <patternFill>
                  <bgColor theme="0" tint="-0.14996795556505021"/>
                </patternFill>
              </fill>
            </x14:dxf>
          </x14:cfRule>
          <x14:cfRule type="cellIs" priority="917" operator="equal" id="{3CFE562D-7802-4040-8675-D641C77B5C4E}">
            <xm:f>'Tabla probabiidad'!$B$5</xm:f>
            <x14:dxf>
              <fill>
                <patternFill>
                  <fgColor theme="6"/>
                </patternFill>
              </fill>
            </x14:dxf>
          </x14:cfRule>
          <x14:cfRule type="cellIs" priority="918" operator="equal" id="{476B3A5C-EC11-4F37-8DC5-8B2F50FEC8E2}">
            <xm:f>'Tabla probabiidad'!$B$5</xm:f>
            <x14:dxf>
              <fill>
                <patternFill>
                  <fgColor rgb="FF92D050"/>
                  <bgColor theme="6" tint="0.59996337778862885"/>
                </patternFill>
              </fill>
            </x14:dxf>
          </x14:cfRule>
          <xm:sqref>X12</xm:sqref>
        </x14:conditionalFormatting>
        <x14:conditionalFormatting xmlns:xm="http://schemas.microsoft.com/office/excel/2006/main">
          <x14:cfRule type="containsText" priority="903" operator="containsText" id="{4AC37827-5F33-4769-B6D0-5FB279DEC915}">
            <xm:f>NOT(ISERROR(SEARCH($I$69,X13)))</xm:f>
            <xm:f>$I$69</xm:f>
            <x14:dxf>
              <fill>
                <patternFill>
                  <fgColor rgb="FF92D050"/>
                  <bgColor rgb="FF92D050"/>
                </patternFill>
              </fill>
            </x14:dxf>
          </x14:cfRule>
          <x14:cfRule type="containsText" priority="904" operator="containsText" id="{4ED13B34-5E7B-4959-9D61-B6F0E11418AD}">
            <xm:f>NOT(ISERROR(SEARCH($I$70,X13)))</xm:f>
            <xm:f>$I$70</xm:f>
            <x14:dxf>
              <fill>
                <patternFill>
                  <bgColor rgb="FF00B050"/>
                </patternFill>
              </fill>
            </x14:dxf>
          </x14:cfRule>
          <x14:cfRule type="containsText" priority="905" operator="containsText" id="{5F3C8673-7535-4F74-8896-6084B8BDE4BD}">
            <xm:f>NOT(ISERROR(SEARCH($I$73,X13)))</xm:f>
            <xm:f>$I$73</xm:f>
            <x14:dxf>
              <fill>
                <patternFill>
                  <bgColor rgb="FFFF0000"/>
                </patternFill>
              </fill>
            </x14:dxf>
          </x14:cfRule>
          <x14:cfRule type="containsText" priority="906" operator="containsText" id="{ECE53B4B-0D83-484A-BE2F-14A92BDBB98F}">
            <xm:f>NOT(ISERROR(SEARCH($I$72,X13)))</xm:f>
            <xm:f>$I$72</xm:f>
            <x14:dxf>
              <fill>
                <patternFill>
                  <fgColor rgb="FFFFC000"/>
                  <bgColor rgb="FFFFC000"/>
                </patternFill>
              </fill>
            </x14:dxf>
          </x14:cfRule>
          <x14:cfRule type="containsText" priority="907" operator="containsText" id="{DD79ED8C-B441-47B8-BF8F-559268CF8CC5}">
            <xm:f>NOT(ISERROR(SEARCH($I$71,X13)))</xm:f>
            <xm:f>$I$71</xm:f>
            <x14:dxf>
              <fill>
                <patternFill>
                  <fgColor rgb="FFFFFF00"/>
                  <bgColor rgb="FFFFFF00"/>
                </patternFill>
              </fill>
            </x14:dxf>
          </x14:cfRule>
          <x14:cfRule type="containsText" priority="908" operator="containsText" id="{55B710FF-4A0A-47FA-9D56-5576E2AACA0B}">
            <xm:f>NOT(ISERROR(SEARCH($I$70,X13)))</xm:f>
            <xm:f>$I$70</xm:f>
            <x14:dxf>
              <fill>
                <patternFill>
                  <bgColor theme="0" tint="-0.14996795556505021"/>
                </patternFill>
              </fill>
            </x14:dxf>
          </x14:cfRule>
          <x14:cfRule type="cellIs" priority="909" operator="equal" id="{7E998634-9165-4F20-BD61-1808265846E5}">
            <xm:f>'Tabla probabiidad'!$B$5</xm:f>
            <x14:dxf>
              <fill>
                <patternFill>
                  <fgColor theme="6"/>
                </patternFill>
              </fill>
            </x14:dxf>
          </x14:cfRule>
          <x14:cfRule type="cellIs" priority="910" operator="equal" id="{262E2A37-F340-4FB1-81CC-EA4D89969FD4}">
            <xm:f>'Tabla probabiidad'!$B$5</xm:f>
            <x14:dxf>
              <fill>
                <patternFill>
                  <fgColor rgb="FF92D050"/>
                  <bgColor theme="6" tint="0.59996337778862885"/>
                </patternFill>
              </fill>
            </x14:dxf>
          </x14:cfRule>
          <xm:sqref>X13:X16</xm:sqref>
        </x14:conditionalFormatting>
        <x14:conditionalFormatting xmlns:xm="http://schemas.microsoft.com/office/excel/2006/main">
          <x14:cfRule type="containsText" priority="895" operator="containsText" id="{5FEF5FCE-05B9-494C-9D07-86607254E7FE}">
            <xm:f>NOT(ISERROR(SEARCH($I$69,X18)))</xm:f>
            <xm:f>$I$69</xm:f>
            <x14:dxf>
              <fill>
                <patternFill>
                  <fgColor rgb="FF92D050"/>
                  <bgColor rgb="FF92D050"/>
                </patternFill>
              </fill>
            </x14:dxf>
          </x14:cfRule>
          <x14:cfRule type="containsText" priority="896" operator="containsText" id="{C501F93A-7474-4390-BD81-E11FEEAB191F}">
            <xm:f>NOT(ISERROR(SEARCH($I$70,X18)))</xm:f>
            <xm:f>$I$70</xm:f>
            <x14:dxf>
              <fill>
                <patternFill>
                  <bgColor rgb="FF00B050"/>
                </patternFill>
              </fill>
            </x14:dxf>
          </x14:cfRule>
          <x14:cfRule type="containsText" priority="897" operator="containsText" id="{8235C0E8-6FEA-4468-B1B9-C74A262413D3}">
            <xm:f>NOT(ISERROR(SEARCH($I$73,X18)))</xm:f>
            <xm:f>$I$73</xm:f>
            <x14:dxf>
              <fill>
                <patternFill>
                  <bgColor rgb="FFFF0000"/>
                </patternFill>
              </fill>
            </x14:dxf>
          </x14:cfRule>
          <x14:cfRule type="containsText" priority="898" operator="containsText" id="{1E845C01-AB4C-4ECE-B6E5-D64F202F6EFC}">
            <xm:f>NOT(ISERROR(SEARCH($I$72,X18)))</xm:f>
            <xm:f>$I$72</xm:f>
            <x14:dxf>
              <fill>
                <patternFill>
                  <fgColor rgb="FFFFC000"/>
                  <bgColor rgb="FFFFC000"/>
                </patternFill>
              </fill>
            </x14:dxf>
          </x14:cfRule>
          <x14:cfRule type="containsText" priority="899" operator="containsText" id="{32D2050D-2B33-4BE8-8BAE-0766BEFC1675}">
            <xm:f>NOT(ISERROR(SEARCH($I$71,X18)))</xm:f>
            <xm:f>$I$71</xm:f>
            <x14:dxf>
              <fill>
                <patternFill>
                  <fgColor rgb="FFFFFF00"/>
                  <bgColor rgb="FFFFFF00"/>
                </patternFill>
              </fill>
            </x14:dxf>
          </x14:cfRule>
          <x14:cfRule type="containsText" priority="900" operator="containsText" id="{3C50B8CE-88E3-4797-A406-632C3CE402E4}">
            <xm:f>NOT(ISERROR(SEARCH($I$70,X18)))</xm:f>
            <xm:f>$I$70</xm:f>
            <x14:dxf>
              <fill>
                <patternFill>
                  <bgColor theme="0" tint="-0.14996795556505021"/>
                </patternFill>
              </fill>
            </x14:dxf>
          </x14:cfRule>
          <x14:cfRule type="cellIs" priority="901" operator="equal" id="{B6E29938-8660-40CF-8833-5BBB60B1D4C8}">
            <xm:f>'Tabla probabiidad'!$B$5</xm:f>
            <x14:dxf>
              <fill>
                <patternFill>
                  <fgColor theme="6"/>
                </patternFill>
              </fill>
            </x14:dxf>
          </x14:cfRule>
          <x14:cfRule type="cellIs" priority="902" operator="equal" id="{218CD478-3169-46A7-B5D6-42A1EAB04B27}">
            <xm:f>'Tabla probabiidad'!$B$5</xm:f>
            <x14:dxf>
              <fill>
                <patternFill>
                  <fgColor rgb="FF92D050"/>
                  <bgColor theme="6" tint="0.59996337778862885"/>
                </patternFill>
              </fill>
            </x14:dxf>
          </x14:cfRule>
          <xm:sqref>X18</xm:sqref>
        </x14:conditionalFormatting>
        <x14:conditionalFormatting xmlns:xm="http://schemas.microsoft.com/office/excel/2006/main">
          <x14:cfRule type="containsText" priority="887" operator="containsText" id="{81BCF9F7-F8D2-46E3-9D21-BA34C8C4BFC6}">
            <xm:f>NOT(ISERROR(SEARCH($I$69,X17)))</xm:f>
            <xm:f>$I$69</xm:f>
            <x14:dxf>
              <fill>
                <patternFill>
                  <fgColor rgb="FF92D050"/>
                  <bgColor rgb="FF92D050"/>
                </patternFill>
              </fill>
            </x14:dxf>
          </x14:cfRule>
          <x14:cfRule type="containsText" priority="888" operator="containsText" id="{A2E2ED9B-94A0-47B4-BE03-6B246061DB99}">
            <xm:f>NOT(ISERROR(SEARCH($I$70,X17)))</xm:f>
            <xm:f>$I$70</xm:f>
            <x14:dxf>
              <fill>
                <patternFill>
                  <bgColor rgb="FF00B050"/>
                </patternFill>
              </fill>
            </x14:dxf>
          </x14:cfRule>
          <x14:cfRule type="containsText" priority="889" operator="containsText" id="{A10B702A-7D00-4F91-BA3B-7E583D97CD43}">
            <xm:f>NOT(ISERROR(SEARCH($I$73,X17)))</xm:f>
            <xm:f>$I$73</xm:f>
            <x14:dxf>
              <fill>
                <patternFill>
                  <bgColor rgb="FFFF0000"/>
                </patternFill>
              </fill>
            </x14:dxf>
          </x14:cfRule>
          <x14:cfRule type="containsText" priority="890" operator="containsText" id="{639DE70F-E1B2-48F9-AA34-83777E3E90A0}">
            <xm:f>NOT(ISERROR(SEARCH($I$72,X17)))</xm:f>
            <xm:f>$I$72</xm:f>
            <x14:dxf>
              <fill>
                <patternFill>
                  <fgColor rgb="FFFFC000"/>
                  <bgColor rgb="FFFFC000"/>
                </patternFill>
              </fill>
            </x14:dxf>
          </x14:cfRule>
          <x14:cfRule type="containsText" priority="891" operator="containsText" id="{3C1623AA-344C-4FFA-9DDF-37931A757FCF}">
            <xm:f>NOT(ISERROR(SEARCH($I$71,X17)))</xm:f>
            <xm:f>$I$71</xm:f>
            <x14:dxf>
              <fill>
                <patternFill>
                  <fgColor rgb="FFFFFF00"/>
                  <bgColor rgb="FFFFFF00"/>
                </patternFill>
              </fill>
            </x14:dxf>
          </x14:cfRule>
          <x14:cfRule type="containsText" priority="892" operator="containsText" id="{47B72E02-1DBE-4E74-B25C-E0162DF0F322}">
            <xm:f>NOT(ISERROR(SEARCH($I$70,X17)))</xm:f>
            <xm:f>$I$70</xm:f>
            <x14:dxf>
              <fill>
                <patternFill>
                  <bgColor theme="0" tint="-0.14996795556505021"/>
                </patternFill>
              </fill>
            </x14:dxf>
          </x14:cfRule>
          <x14:cfRule type="cellIs" priority="893" operator="equal" id="{1F053B85-E9E1-46A8-8315-EC2C78EF507D}">
            <xm:f>'Tabla probabiidad'!$B$5</xm:f>
            <x14:dxf>
              <fill>
                <patternFill>
                  <fgColor theme="6"/>
                </patternFill>
              </fill>
            </x14:dxf>
          </x14:cfRule>
          <x14:cfRule type="cellIs" priority="894" operator="equal" id="{6BFF0056-C4A6-4673-81B6-E79045AE5F82}">
            <xm:f>'Tabla probabiidad'!$B$5</xm:f>
            <x14:dxf>
              <fill>
                <patternFill>
                  <fgColor rgb="FF92D050"/>
                  <bgColor theme="6" tint="0.59996337778862885"/>
                </patternFill>
              </fill>
            </x14:dxf>
          </x14:cfRule>
          <xm:sqref>X17</xm:sqref>
        </x14:conditionalFormatting>
        <x14:conditionalFormatting xmlns:xm="http://schemas.microsoft.com/office/excel/2006/main">
          <x14:cfRule type="containsText" priority="879" operator="containsText" id="{9F042D8B-6713-43CE-B514-72775B801EE0}">
            <xm:f>NOT(ISERROR(SEARCH($I$69,X19)))</xm:f>
            <xm:f>$I$69</xm:f>
            <x14:dxf>
              <fill>
                <patternFill>
                  <fgColor rgb="FF92D050"/>
                  <bgColor rgb="FF92D050"/>
                </patternFill>
              </fill>
            </x14:dxf>
          </x14:cfRule>
          <x14:cfRule type="containsText" priority="880" operator="containsText" id="{CA83A12B-3545-4F47-BBEA-78473C7AE324}">
            <xm:f>NOT(ISERROR(SEARCH($I$70,X19)))</xm:f>
            <xm:f>$I$70</xm:f>
            <x14:dxf>
              <fill>
                <patternFill>
                  <bgColor rgb="FF00B050"/>
                </patternFill>
              </fill>
            </x14:dxf>
          </x14:cfRule>
          <x14:cfRule type="containsText" priority="881" operator="containsText" id="{033C9249-A17B-4D89-AA5E-44E8E00C1E9E}">
            <xm:f>NOT(ISERROR(SEARCH($I$73,X19)))</xm:f>
            <xm:f>$I$73</xm:f>
            <x14:dxf>
              <fill>
                <patternFill>
                  <bgColor rgb="FFFF0000"/>
                </patternFill>
              </fill>
            </x14:dxf>
          </x14:cfRule>
          <x14:cfRule type="containsText" priority="882" operator="containsText" id="{37920E96-47DC-4DB5-8F19-1F2D51CD5C4F}">
            <xm:f>NOT(ISERROR(SEARCH($I$72,X19)))</xm:f>
            <xm:f>$I$72</xm:f>
            <x14:dxf>
              <fill>
                <patternFill>
                  <fgColor rgb="FFFFC000"/>
                  <bgColor rgb="FFFFC000"/>
                </patternFill>
              </fill>
            </x14:dxf>
          </x14:cfRule>
          <x14:cfRule type="containsText" priority="883" operator="containsText" id="{1AE7EF0F-6AAB-4C1D-93E5-61E41EEF72BB}">
            <xm:f>NOT(ISERROR(SEARCH($I$71,X19)))</xm:f>
            <xm:f>$I$71</xm:f>
            <x14:dxf>
              <fill>
                <patternFill>
                  <fgColor rgb="FFFFFF00"/>
                  <bgColor rgb="FFFFFF00"/>
                </patternFill>
              </fill>
            </x14:dxf>
          </x14:cfRule>
          <x14:cfRule type="containsText" priority="884" operator="containsText" id="{CDCC65CD-69BE-439C-AE70-E9A2BDF8A424}">
            <xm:f>NOT(ISERROR(SEARCH($I$70,X19)))</xm:f>
            <xm:f>$I$70</xm:f>
            <x14:dxf>
              <fill>
                <patternFill>
                  <bgColor theme="0" tint="-0.14996795556505021"/>
                </patternFill>
              </fill>
            </x14:dxf>
          </x14:cfRule>
          <x14:cfRule type="cellIs" priority="885" operator="equal" id="{E14F5185-8BFF-4F35-9361-DC2176B96777}">
            <xm:f>'Tabla probabiidad'!$B$5</xm:f>
            <x14:dxf>
              <fill>
                <patternFill>
                  <fgColor theme="6"/>
                </patternFill>
              </fill>
            </x14:dxf>
          </x14:cfRule>
          <x14:cfRule type="cellIs" priority="886" operator="equal" id="{EC5C7B55-CF20-493D-A7EB-1656BC3F51BF}">
            <xm:f>'Tabla probabiidad'!$B$5</xm:f>
            <x14:dxf>
              <fill>
                <patternFill>
                  <fgColor rgb="FF92D050"/>
                  <bgColor theme="6" tint="0.59996337778862885"/>
                </patternFill>
              </fill>
            </x14:dxf>
          </x14:cfRule>
          <xm:sqref>X19</xm:sqref>
        </x14:conditionalFormatting>
        <x14:conditionalFormatting xmlns:xm="http://schemas.microsoft.com/office/excel/2006/main">
          <x14:cfRule type="containsText" priority="871" operator="containsText" id="{1D0D22B6-AEE9-43CD-AED2-ACF4F357E2DE}">
            <xm:f>NOT(ISERROR(SEARCH($I$69,X20)))</xm:f>
            <xm:f>$I$69</xm:f>
            <x14:dxf>
              <fill>
                <patternFill>
                  <fgColor rgb="FF92D050"/>
                  <bgColor rgb="FF92D050"/>
                </patternFill>
              </fill>
            </x14:dxf>
          </x14:cfRule>
          <x14:cfRule type="containsText" priority="872" operator="containsText" id="{A8665DD4-DAC6-4933-8535-45269BC146FA}">
            <xm:f>NOT(ISERROR(SEARCH($I$70,X20)))</xm:f>
            <xm:f>$I$70</xm:f>
            <x14:dxf>
              <fill>
                <patternFill>
                  <bgColor rgb="FF00B050"/>
                </patternFill>
              </fill>
            </x14:dxf>
          </x14:cfRule>
          <x14:cfRule type="containsText" priority="873" operator="containsText" id="{3879FD1B-5783-486E-B1BA-C1CDA2EFB3C7}">
            <xm:f>NOT(ISERROR(SEARCH($I$73,X20)))</xm:f>
            <xm:f>$I$73</xm:f>
            <x14:dxf>
              <fill>
                <patternFill>
                  <bgColor rgb="FFFF0000"/>
                </patternFill>
              </fill>
            </x14:dxf>
          </x14:cfRule>
          <x14:cfRule type="containsText" priority="874" operator="containsText" id="{2B9C4D7A-3BC9-4A30-BBA3-81FA518802D9}">
            <xm:f>NOT(ISERROR(SEARCH($I$72,X20)))</xm:f>
            <xm:f>$I$72</xm:f>
            <x14:dxf>
              <fill>
                <patternFill>
                  <fgColor rgb="FFFFC000"/>
                  <bgColor rgb="FFFFC000"/>
                </patternFill>
              </fill>
            </x14:dxf>
          </x14:cfRule>
          <x14:cfRule type="containsText" priority="875" operator="containsText" id="{0B64BECF-D3EF-4549-BCE8-5FDC0F88162A}">
            <xm:f>NOT(ISERROR(SEARCH($I$71,X20)))</xm:f>
            <xm:f>$I$71</xm:f>
            <x14:dxf>
              <fill>
                <patternFill>
                  <fgColor rgb="FFFFFF00"/>
                  <bgColor rgb="FFFFFF00"/>
                </patternFill>
              </fill>
            </x14:dxf>
          </x14:cfRule>
          <x14:cfRule type="containsText" priority="876" operator="containsText" id="{A6707D4D-8FF3-4A2F-8ABF-B246CEEEC5C0}">
            <xm:f>NOT(ISERROR(SEARCH($I$70,X20)))</xm:f>
            <xm:f>$I$70</xm:f>
            <x14:dxf>
              <fill>
                <patternFill>
                  <bgColor theme="0" tint="-0.14996795556505021"/>
                </patternFill>
              </fill>
            </x14:dxf>
          </x14:cfRule>
          <x14:cfRule type="cellIs" priority="877" operator="equal" id="{9623A25C-6A2E-4E3D-8C63-FD4DC82A504F}">
            <xm:f>'Tabla probabiidad'!$B$5</xm:f>
            <x14:dxf>
              <fill>
                <patternFill>
                  <fgColor theme="6"/>
                </patternFill>
              </fill>
            </x14:dxf>
          </x14:cfRule>
          <x14:cfRule type="cellIs" priority="878" operator="equal" id="{1E9AA3C8-3236-467E-B315-1F7BC8309DB7}">
            <xm:f>'Tabla probabiidad'!$B$5</xm:f>
            <x14:dxf>
              <fill>
                <patternFill>
                  <fgColor rgb="FF92D050"/>
                  <bgColor theme="6" tint="0.59996337778862885"/>
                </patternFill>
              </fill>
            </x14:dxf>
          </x14:cfRule>
          <xm:sqref>X20</xm:sqref>
        </x14:conditionalFormatting>
        <x14:conditionalFormatting xmlns:xm="http://schemas.microsoft.com/office/excel/2006/main">
          <x14:cfRule type="containsText" priority="863" operator="containsText" id="{7543600A-6CDE-46E5-A7EF-A02AF1C5CCB3}">
            <xm:f>NOT(ISERROR(SEARCH($I$69,X21)))</xm:f>
            <xm:f>$I$69</xm:f>
            <x14:dxf>
              <fill>
                <patternFill>
                  <fgColor rgb="FF92D050"/>
                  <bgColor rgb="FF92D050"/>
                </patternFill>
              </fill>
            </x14:dxf>
          </x14:cfRule>
          <x14:cfRule type="containsText" priority="864" operator="containsText" id="{741A62F2-BEE6-4A7F-9B7B-B1F862EE8FCE}">
            <xm:f>NOT(ISERROR(SEARCH($I$70,X21)))</xm:f>
            <xm:f>$I$70</xm:f>
            <x14:dxf>
              <fill>
                <patternFill>
                  <bgColor rgb="FF00B050"/>
                </patternFill>
              </fill>
            </x14:dxf>
          </x14:cfRule>
          <x14:cfRule type="containsText" priority="865" operator="containsText" id="{5C96A354-1F67-40FC-8754-A02231C496A4}">
            <xm:f>NOT(ISERROR(SEARCH($I$73,X21)))</xm:f>
            <xm:f>$I$73</xm:f>
            <x14:dxf>
              <fill>
                <patternFill>
                  <bgColor rgb="FFFF0000"/>
                </patternFill>
              </fill>
            </x14:dxf>
          </x14:cfRule>
          <x14:cfRule type="containsText" priority="866" operator="containsText" id="{B3072C98-568A-4E31-98F6-04E2B061C187}">
            <xm:f>NOT(ISERROR(SEARCH($I$72,X21)))</xm:f>
            <xm:f>$I$72</xm:f>
            <x14:dxf>
              <fill>
                <patternFill>
                  <fgColor rgb="FFFFC000"/>
                  <bgColor rgb="FFFFC000"/>
                </patternFill>
              </fill>
            </x14:dxf>
          </x14:cfRule>
          <x14:cfRule type="containsText" priority="867" operator="containsText" id="{B64931CB-65BA-4F38-BE60-4E6E82753AD6}">
            <xm:f>NOT(ISERROR(SEARCH($I$71,X21)))</xm:f>
            <xm:f>$I$71</xm:f>
            <x14:dxf>
              <fill>
                <patternFill>
                  <fgColor rgb="FFFFFF00"/>
                  <bgColor rgb="FFFFFF00"/>
                </patternFill>
              </fill>
            </x14:dxf>
          </x14:cfRule>
          <x14:cfRule type="containsText" priority="868" operator="containsText" id="{AFAFE911-56EE-4948-88CD-605998FE8142}">
            <xm:f>NOT(ISERROR(SEARCH($I$70,X21)))</xm:f>
            <xm:f>$I$70</xm:f>
            <x14:dxf>
              <fill>
                <patternFill>
                  <bgColor theme="0" tint="-0.14996795556505021"/>
                </patternFill>
              </fill>
            </x14:dxf>
          </x14:cfRule>
          <x14:cfRule type="cellIs" priority="869" operator="equal" id="{2761B1C5-83AC-4C99-B70C-2B06DF8FF55D}">
            <xm:f>'Tabla probabiidad'!$B$5</xm:f>
            <x14:dxf>
              <fill>
                <patternFill>
                  <fgColor theme="6"/>
                </patternFill>
              </fill>
            </x14:dxf>
          </x14:cfRule>
          <x14:cfRule type="cellIs" priority="870" operator="equal" id="{FF5A44A2-530A-48A2-BAF8-04B62F4E2FF1}">
            <xm:f>'Tabla probabiidad'!$B$5</xm:f>
            <x14:dxf>
              <fill>
                <patternFill>
                  <fgColor rgb="FF92D050"/>
                  <bgColor theme="6" tint="0.59996337778862885"/>
                </patternFill>
              </fill>
            </x14:dxf>
          </x14:cfRule>
          <xm:sqref>X21</xm:sqref>
        </x14:conditionalFormatting>
        <x14:conditionalFormatting xmlns:xm="http://schemas.microsoft.com/office/excel/2006/main">
          <x14:cfRule type="containsText" priority="855" operator="containsText" id="{41091155-B4FE-4706-9A30-81AC27DF1B87}">
            <xm:f>NOT(ISERROR(SEARCH($I$69,X22)))</xm:f>
            <xm:f>$I$69</xm:f>
            <x14:dxf>
              <fill>
                <patternFill>
                  <fgColor rgb="FF92D050"/>
                  <bgColor rgb="FF92D050"/>
                </patternFill>
              </fill>
            </x14:dxf>
          </x14:cfRule>
          <x14:cfRule type="containsText" priority="856" operator="containsText" id="{D6FCC180-604B-4944-AA64-6DD5794C662B}">
            <xm:f>NOT(ISERROR(SEARCH($I$70,X22)))</xm:f>
            <xm:f>$I$70</xm:f>
            <x14:dxf>
              <fill>
                <patternFill>
                  <bgColor rgb="FF00B050"/>
                </patternFill>
              </fill>
            </x14:dxf>
          </x14:cfRule>
          <x14:cfRule type="containsText" priority="857" operator="containsText" id="{55EF96EB-C860-462E-BDFF-563485EB5F15}">
            <xm:f>NOT(ISERROR(SEARCH($I$73,X22)))</xm:f>
            <xm:f>$I$73</xm:f>
            <x14:dxf>
              <fill>
                <patternFill>
                  <bgColor rgb="FFFF0000"/>
                </patternFill>
              </fill>
            </x14:dxf>
          </x14:cfRule>
          <x14:cfRule type="containsText" priority="858" operator="containsText" id="{6D5FC020-D800-4FF8-B69F-4C69AEAE78B8}">
            <xm:f>NOT(ISERROR(SEARCH($I$72,X22)))</xm:f>
            <xm:f>$I$72</xm:f>
            <x14:dxf>
              <fill>
                <patternFill>
                  <fgColor rgb="FFFFC000"/>
                  <bgColor rgb="FFFFC000"/>
                </patternFill>
              </fill>
            </x14:dxf>
          </x14:cfRule>
          <x14:cfRule type="containsText" priority="859" operator="containsText" id="{60B9167A-6A89-4582-8F48-F5D917380A15}">
            <xm:f>NOT(ISERROR(SEARCH($I$71,X22)))</xm:f>
            <xm:f>$I$71</xm:f>
            <x14:dxf>
              <fill>
                <patternFill>
                  <fgColor rgb="FFFFFF00"/>
                  <bgColor rgb="FFFFFF00"/>
                </patternFill>
              </fill>
            </x14:dxf>
          </x14:cfRule>
          <x14:cfRule type="containsText" priority="860" operator="containsText" id="{96155F07-7E04-4EA7-A210-F40C6D3E2A71}">
            <xm:f>NOT(ISERROR(SEARCH($I$70,X22)))</xm:f>
            <xm:f>$I$70</xm:f>
            <x14:dxf>
              <fill>
                <patternFill>
                  <bgColor theme="0" tint="-0.14996795556505021"/>
                </patternFill>
              </fill>
            </x14:dxf>
          </x14:cfRule>
          <x14:cfRule type="cellIs" priority="861" operator="equal" id="{C4D33B3E-7691-4ECD-AAEB-0C387E6987AD}">
            <xm:f>'Tabla probabiidad'!$B$5</xm:f>
            <x14:dxf>
              <fill>
                <patternFill>
                  <fgColor theme="6"/>
                </patternFill>
              </fill>
            </x14:dxf>
          </x14:cfRule>
          <x14:cfRule type="cellIs" priority="862" operator="equal" id="{C7123921-0A99-4081-9008-EA92F4BB9222}">
            <xm:f>'Tabla probabiidad'!$B$5</xm:f>
            <x14:dxf>
              <fill>
                <patternFill>
                  <fgColor rgb="FF92D050"/>
                  <bgColor theme="6" tint="0.59996337778862885"/>
                </patternFill>
              </fill>
            </x14:dxf>
          </x14:cfRule>
          <xm:sqref>X22</xm:sqref>
        </x14:conditionalFormatting>
        <x14:conditionalFormatting xmlns:xm="http://schemas.microsoft.com/office/excel/2006/main">
          <x14:cfRule type="containsText" priority="847" operator="containsText" id="{04B84775-3227-4DBB-910C-B786936A1F5E}">
            <xm:f>NOT(ISERROR(SEARCH($I$69,X24)))</xm:f>
            <xm:f>$I$69</xm:f>
            <x14:dxf>
              <fill>
                <patternFill>
                  <fgColor rgb="FF92D050"/>
                  <bgColor rgb="FF92D050"/>
                </patternFill>
              </fill>
            </x14:dxf>
          </x14:cfRule>
          <x14:cfRule type="containsText" priority="848" operator="containsText" id="{B20BA08A-61E7-4B4B-B457-04C2694E44DE}">
            <xm:f>NOT(ISERROR(SEARCH($I$70,X24)))</xm:f>
            <xm:f>$I$70</xm:f>
            <x14:dxf>
              <fill>
                <patternFill>
                  <bgColor rgb="FF00B050"/>
                </patternFill>
              </fill>
            </x14:dxf>
          </x14:cfRule>
          <x14:cfRule type="containsText" priority="849" operator="containsText" id="{08FF4419-D5FB-4842-80EF-FD7D43B5FDD0}">
            <xm:f>NOT(ISERROR(SEARCH($I$73,X24)))</xm:f>
            <xm:f>$I$73</xm:f>
            <x14:dxf>
              <fill>
                <patternFill>
                  <bgColor rgb="FFFF0000"/>
                </patternFill>
              </fill>
            </x14:dxf>
          </x14:cfRule>
          <x14:cfRule type="containsText" priority="850" operator="containsText" id="{966FC9E8-D7CC-4734-B4F3-8BAB46A44F05}">
            <xm:f>NOT(ISERROR(SEARCH($I$72,X24)))</xm:f>
            <xm:f>$I$72</xm:f>
            <x14:dxf>
              <fill>
                <patternFill>
                  <fgColor rgb="FFFFC000"/>
                  <bgColor rgb="FFFFC000"/>
                </patternFill>
              </fill>
            </x14:dxf>
          </x14:cfRule>
          <x14:cfRule type="containsText" priority="851" operator="containsText" id="{9F7DCE28-A33C-49A0-ADC8-D911B16EC512}">
            <xm:f>NOT(ISERROR(SEARCH($I$71,X24)))</xm:f>
            <xm:f>$I$71</xm:f>
            <x14:dxf>
              <fill>
                <patternFill>
                  <fgColor rgb="FFFFFF00"/>
                  <bgColor rgb="FFFFFF00"/>
                </patternFill>
              </fill>
            </x14:dxf>
          </x14:cfRule>
          <x14:cfRule type="containsText" priority="852" operator="containsText" id="{7A431FEC-F722-4BBD-B286-95C5554DE8E0}">
            <xm:f>NOT(ISERROR(SEARCH($I$70,X24)))</xm:f>
            <xm:f>$I$70</xm:f>
            <x14:dxf>
              <fill>
                <patternFill>
                  <bgColor theme="0" tint="-0.14996795556505021"/>
                </patternFill>
              </fill>
            </x14:dxf>
          </x14:cfRule>
          <x14:cfRule type="cellIs" priority="853" operator="equal" id="{CD87FD94-9607-4620-89F3-1DD8E1BCD608}">
            <xm:f>'Tabla probabiidad'!$B$5</xm:f>
            <x14:dxf>
              <fill>
                <patternFill>
                  <fgColor theme="6"/>
                </patternFill>
              </fill>
            </x14:dxf>
          </x14:cfRule>
          <x14:cfRule type="cellIs" priority="854" operator="equal" id="{2FE236DB-4CB2-47A9-AF86-B1A90BE81A28}">
            <xm:f>'Tabla probabiidad'!$B$5</xm:f>
            <x14:dxf>
              <fill>
                <patternFill>
                  <fgColor rgb="FF92D050"/>
                  <bgColor theme="6" tint="0.59996337778862885"/>
                </patternFill>
              </fill>
            </x14:dxf>
          </x14:cfRule>
          <xm:sqref>X24</xm:sqref>
        </x14:conditionalFormatting>
        <x14:conditionalFormatting xmlns:xm="http://schemas.microsoft.com/office/excel/2006/main">
          <x14:cfRule type="containsText" priority="839" operator="containsText" id="{C941ED2D-E488-4A66-A708-DDF8355A82C4}">
            <xm:f>NOT(ISERROR(SEARCH($I$69,X23)))</xm:f>
            <xm:f>$I$69</xm:f>
            <x14:dxf>
              <fill>
                <patternFill>
                  <fgColor rgb="FF92D050"/>
                  <bgColor rgb="FF92D050"/>
                </patternFill>
              </fill>
            </x14:dxf>
          </x14:cfRule>
          <x14:cfRule type="containsText" priority="840" operator="containsText" id="{746F76B3-F2C5-42B3-8C59-5627C2D86802}">
            <xm:f>NOT(ISERROR(SEARCH($I$70,X23)))</xm:f>
            <xm:f>$I$70</xm:f>
            <x14:dxf>
              <fill>
                <patternFill>
                  <bgColor rgb="FF00B050"/>
                </patternFill>
              </fill>
            </x14:dxf>
          </x14:cfRule>
          <x14:cfRule type="containsText" priority="841" operator="containsText" id="{E588D965-38DD-4B7F-9414-07F5C82ED3F7}">
            <xm:f>NOT(ISERROR(SEARCH($I$73,X23)))</xm:f>
            <xm:f>$I$73</xm:f>
            <x14:dxf>
              <fill>
                <patternFill>
                  <bgColor rgb="FFFF0000"/>
                </patternFill>
              </fill>
            </x14:dxf>
          </x14:cfRule>
          <x14:cfRule type="containsText" priority="842" operator="containsText" id="{7C502FAD-A05A-43A8-8290-59DD7B6B5ECB}">
            <xm:f>NOT(ISERROR(SEARCH($I$72,X23)))</xm:f>
            <xm:f>$I$72</xm:f>
            <x14:dxf>
              <fill>
                <patternFill>
                  <fgColor rgb="FFFFC000"/>
                  <bgColor rgb="FFFFC000"/>
                </patternFill>
              </fill>
            </x14:dxf>
          </x14:cfRule>
          <x14:cfRule type="containsText" priority="843" operator="containsText" id="{2ECDF93F-FB1A-40E4-824D-9A505C8203C8}">
            <xm:f>NOT(ISERROR(SEARCH($I$71,X23)))</xm:f>
            <xm:f>$I$71</xm:f>
            <x14:dxf>
              <fill>
                <patternFill>
                  <fgColor rgb="FFFFFF00"/>
                  <bgColor rgb="FFFFFF00"/>
                </patternFill>
              </fill>
            </x14:dxf>
          </x14:cfRule>
          <x14:cfRule type="containsText" priority="844" operator="containsText" id="{61CA9EAD-489E-418E-9907-9C533F213F34}">
            <xm:f>NOT(ISERROR(SEARCH($I$70,X23)))</xm:f>
            <xm:f>$I$70</xm:f>
            <x14:dxf>
              <fill>
                <patternFill>
                  <bgColor theme="0" tint="-0.14996795556505021"/>
                </patternFill>
              </fill>
            </x14:dxf>
          </x14:cfRule>
          <x14:cfRule type="cellIs" priority="845" operator="equal" id="{52AFF2E2-5B53-4B27-8C10-D79FC8CC7C37}">
            <xm:f>'Tabla probabiidad'!$B$5</xm:f>
            <x14:dxf>
              <fill>
                <patternFill>
                  <fgColor theme="6"/>
                </patternFill>
              </fill>
            </x14:dxf>
          </x14:cfRule>
          <x14:cfRule type="cellIs" priority="846" operator="equal" id="{7B66AF24-673F-41E9-B691-75B98F93D39C}">
            <xm:f>'Tabla probabiidad'!$B$5</xm:f>
            <x14:dxf>
              <fill>
                <patternFill>
                  <fgColor rgb="FF92D050"/>
                  <bgColor theme="6" tint="0.59996337778862885"/>
                </patternFill>
              </fill>
            </x14:dxf>
          </x14:cfRule>
          <xm:sqref>X23</xm:sqref>
        </x14:conditionalFormatting>
        <x14:conditionalFormatting xmlns:xm="http://schemas.microsoft.com/office/excel/2006/main">
          <x14:cfRule type="containsText" priority="831" operator="containsText" id="{A0C68990-3257-40CB-9772-9C63BF8AEB6E}">
            <xm:f>NOT(ISERROR(SEARCH($I$69,X25)))</xm:f>
            <xm:f>$I$69</xm:f>
            <x14:dxf>
              <fill>
                <patternFill>
                  <fgColor rgb="FF92D050"/>
                  <bgColor rgb="FF92D050"/>
                </patternFill>
              </fill>
            </x14:dxf>
          </x14:cfRule>
          <x14:cfRule type="containsText" priority="832" operator="containsText" id="{5DD1CC71-83F7-4146-AE4F-E1D2543ED8D5}">
            <xm:f>NOT(ISERROR(SEARCH($I$70,X25)))</xm:f>
            <xm:f>$I$70</xm:f>
            <x14:dxf>
              <fill>
                <patternFill>
                  <bgColor rgb="FF00B050"/>
                </patternFill>
              </fill>
            </x14:dxf>
          </x14:cfRule>
          <x14:cfRule type="containsText" priority="833" operator="containsText" id="{FC8FC333-7E03-44F8-99AC-E57C583EE5FC}">
            <xm:f>NOT(ISERROR(SEARCH($I$73,X25)))</xm:f>
            <xm:f>$I$73</xm:f>
            <x14:dxf>
              <fill>
                <patternFill>
                  <bgColor rgb="FFFF0000"/>
                </patternFill>
              </fill>
            </x14:dxf>
          </x14:cfRule>
          <x14:cfRule type="containsText" priority="834" operator="containsText" id="{BF9ABC53-3F1D-448C-96DC-658D91E66566}">
            <xm:f>NOT(ISERROR(SEARCH($I$72,X25)))</xm:f>
            <xm:f>$I$72</xm:f>
            <x14:dxf>
              <fill>
                <patternFill>
                  <fgColor rgb="FFFFC000"/>
                  <bgColor rgb="FFFFC000"/>
                </patternFill>
              </fill>
            </x14:dxf>
          </x14:cfRule>
          <x14:cfRule type="containsText" priority="835" operator="containsText" id="{851FB9A4-5D4A-4718-945E-F9AD7FB73F10}">
            <xm:f>NOT(ISERROR(SEARCH($I$71,X25)))</xm:f>
            <xm:f>$I$71</xm:f>
            <x14:dxf>
              <fill>
                <patternFill>
                  <fgColor rgb="FFFFFF00"/>
                  <bgColor rgb="FFFFFF00"/>
                </patternFill>
              </fill>
            </x14:dxf>
          </x14:cfRule>
          <x14:cfRule type="containsText" priority="836" operator="containsText" id="{6A4AA63F-9CA8-468B-9295-AB9455C139BB}">
            <xm:f>NOT(ISERROR(SEARCH($I$70,X25)))</xm:f>
            <xm:f>$I$70</xm:f>
            <x14:dxf>
              <fill>
                <patternFill>
                  <bgColor theme="0" tint="-0.14996795556505021"/>
                </patternFill>
              </fill>
            </x14:dxf>
          </x14:cfRule>
          <x14:cfRule type="cellIs" priority="837" operator="equal" id="{6DC130D6-4BD1-4470-AFB2-40D9F58E2758}">
            <xm:f>'Tabla probabiidad'!$B$5</xm:f>
            <x14:dxf>
              <fill>
                <patternFill>
                  <fgColor theme="6"/>
                </patternFill>
              </fill>
            </x14:dxf>
          </x14:cfRule>
          <x14:cfRule type="cellIs" priority="838" operator="equal" id="{E2E44220-1791-42D6-9316-42755B4FAD7A}">
            <xm:f>'Tabla probabiidad'!$B$5</xm:f>
            <x14:dxf>
              <fill>
                <patternFill>
                  <fgColor rgb="FF92D050"/>
                  <bgColor theme="6" tint="0.59996337778862885"/>
                </patternFill>
              </fill>
            </x14:dxf>
          </x14:cfRule>
          <xm:sqref>X25</xm:sqref>
        </x14:conditionalFormatting>
        <x14:conditionalFormatting xmlns:xm="http://schemas.microsoft.com/office/excel/2006/main">
          <x14:cfRule type="containsText" priority="823" operator="containsText" id="{2D7E4A8B-D67B-4208-8D2A-F5E0F1FA76A1}">
            <xm:f>NOT(ISERROR(SEARCH($I$69,X26)))</xm:f>
            <xm:f>$I$69</xm:f>
            <x14:dxf>
              <fill>
                <patternFill>
                  <fgColor rgb="FF92D050"/>
                  <bgColor rgb="FF92D050"/>
                </patternFill>
              </fill>
            </x14:dxf>
          </x14:cfRule>
          <x14:cfRule type="containsText" priority="824" operator="containsText" id="{1E5C16E3-295B-4634-ABB6-A18DB5468B30}">
            <xm:f>NOT(ISERROR(SEARCH($I$70,X26)))</xm:f>
            <xm:f>$I$70</xm:f>
            <x14:dxf>
              <fill>
                <patternFill>
                  <bgColor rgb="FF00B050"/>
                </patternFill>
              </fill>
            </x14:dxf>
          </x14:cfRule>
          <x14:cfRule type="containsText" priority="825" operator="containsText" id="{9E9DE989-AC6C-482B-A168-864612B3833F}">
            <xm:f>NOT(ISERROR(SEARCH($I$73,X26)))</xm:f>
            <xm:f>$I$73</xm:f>
            <x14:dxf>
              <fill>
                <patternFill>
                  <bgColor rgb="FFFF0000"/>
                </patternFill>
              </fill>
            </x14:dxf>
          </x14:cfRule>
          <x14:cfRule type="containsText" priority="826" operator="containsText" id="{B2F296A6-4597-4B44-B46C-09A8B78CECBA}">
            <xm:f>NOT(ISERROR(SEARCH($I$72,X26)))</xm:f>
            <xm:f>$I$72</xm:f>
            <x14:dxf>
              <fill>
                <patternFill>
                  <fgColor rgb="FFFFC000"/>
                  <bgColor rgb="FFFFC000"/>
                </patternFill>
              </fill>
            </x14:dxf>
          </x14:cfRule>
          <x14:cfRule type="containsText" priority="827" operator="containsText" id="{D16B2380-A02F-4EBC-BFD2-E37F927CBDD2}">
            <xm:f>NOT(ISERROR(SEARCH($I$71,X26)))</xm:f>
            <xm:f>$I$71</xm:f>
            <x14:dxf>
              <fill>
                <patternFill>
                  <fgColor rgb="FFFFFF00"/>
                  <bgColor rgb="FFFFFF00"/>
                </patternFill>
              </fill>
            </x14:dxf>
          </x14:cfRule>
          <x14:cfRule type="containsText" priority="828" operator="containsText" id="{D53C5B3A-E613-4C8D-B36E-76A5B1767A2E}">
            <xm:f>NOT(ISERROR(SEARCH($I$70,X26)))</xm:f>
            <xm:f>$I$70</xm:f>
            <x14:dxf>
              <fill>
                <patternFill>
                  <bgColor theme="0" tint="-0.14996795556505021"/>
                </patternFill>
              </fill>
            </x14:dxf>
          </x14:cfRule>
          <x14:cfRule type="cellIs" priority="829" operator="equal" id="{737949DE-3474-4BC7-B0DD-5D7C67659AEE}">
            <xm:f>'Tabla probabiidad'!$B$5</xm:f>
            <x14:dxf>
              <fill>
                <patternFill>
                  <fgColor theme="6"/>
                </patternFill>
              </fill>
            </x14:dxf>
          </x14:cfRule>
          <x14:cfRule type="cellIs" priority="830" operator="equal" id="{F656ACBA-D334-42F6-A4B2-FA1746530171}">
            <xm:f>'Tabla probabiidad'!$B$5</xm:f>
            <x14:dxf>
              <fill>
                <patternFill>
                  <fgColor rgb="FF92D050"/>
                  <bgColor theme="6" tint="0.59996337778862885"/>
                </patternFill>
              </fill>
            </x14:dxf>
          </x14:cfRule>
          <xm:sqref>X26</xm:sqref>
        </x14:conditionalFormatting>
        <x14:conditionalFormatting xmlns:xm="http://schemas.microsoft.com/office/excel/2006/main">
          <x14:cfRule type="containsText" priority="815" operator="containsText" id="{18AD9CE4-A750-474E-8307-DDFC63AED853}">
            <xm:f>NOT(ISERROR(SEARCH($I$69,X27)))</xm:f>
            <xm:f>$I$69</xm:f>
            <x14:dxf>
              <fill>
                <patternFill>
                  <fgColor rgb="FF92D050"/>
                  <bgColor rgb="FF92D050"/>
                </patternFill>
              </fill>
            </x14:dxf>
          </x14:cfRule>
          <x14:cfRule type="containsText" priority="816" operator="containsText" id="{6663D497-E595-4B88-8D6B-828AB90E20F0}">
            <xm:f>NOT(ISERROR(SEARCH($I$70,X27)))</xm:f>
            <xm:f>$I$70</xm:f>
            <x14:dxf>
              <fill>
                <patternFill>
                  <bgColor rgb="FF00B050"/>
                </patternFill>
              </fill>
            </x14:dxf>
          </x14:cfRule>
          <x14:cfRule type="containsText" priority="817" operator="containsText" id="{37D034D6-D107-486C-BFF9-71B76FB63789}">
            <xm:f>NOT(ISERROR(SEARCH($I$73,X27)))</xm:f>
            <xm:f>$I$73</xm:f>
            <x14:dxf>
              <fill>
                <patternFill>
                  <bgColor rgb="FFFF0000"/>
                </patternFill>
              </fill>
            </x14:dxf>
          </x14:cfRule>
          <x14:cfRule type="containsText" priority="818" operator="containsText" id="{40B8F12F-3586-49D3-AB88-132B51387586}">
            <xm:f>NOT(ISERROR(SEARCH($I$72,X27)))</xm:f>
            <xm:f>$I$72</xm:f>
            <x14:dxf>
              <fill>
                <patternFill>
                  <fgColor rgb="FFFFC000"/>
                  <bgColor rgb="FFFFC000"/>
                </patternFill>
              </fill>
            </x14:dxf>
          </x14:cfRule>
          <x14:cfRule type="containsText" priority="819" operator="containsText" id="{AAA3797F-2003-4EB6-BA75-5B1F1F80F90D}">
            <xm:f>NOT(ISERROR(SEARCH($I$71,X27)))</xm:f>
            <xm:f>$I$71</xm:f>
            <x14:dxf>
              <fill>
                <patternFill>
                  <fgColor rgb="FFFFFF00"/>
                  <bgColor rgb="FFFFFF00"/>
                </patternFill>
              </fill>
            </x14:dxf>
          </x14:cfRule>
          <x14:cfRule type="containsText" priority="820" operator="containsText" id="{10CD3C3E-FD5A-4FA4-8371-DF8EE6940168}">
            <xm:f>NOT(ISERROR(SEARCH($I$70,X27)))</xm:f>
            <xm:f>$I$70</xm:f>
            <x14:dxf>
              <fill>
                <patternFill>
                  <bgColor theme="0" tint="-0.14996795556505021"/>
                </patternFill>
              </fill>
            </x14:dxf>
          </x14:cfRule>
          <x14:cfRule type="cellIs" priority="821" operator="equal" id="{7CC650A8-F3D4-4159-991B-8F0E91F2A169}">
            <xm:f>'Tabla probabiidad'!$B$5</xm:f>
            <x14:dxf>
              <fill>
                <patternFill>
                  <fgColor theme="6"/>
                </patternFill>
              </fill>
            </x14:dxf>
          </x14:cfRule>
          <x14:cfRule type="cellIs" priority="822" operator="equal" id="{44229F74-BE61-4679-B9AC-43C2C72E0035}">
            <xm:f>'Tabla probabiidad'!$B$5</xm:f>
            <x14:dxf>
              <fill>
                <patternFill>
                  <fgColor rgb="FF92D050"/>
                  <bgColor theme="6" tint="0.59996337778862885"/>
                </patternFill>
              </fill>
            </x14:dxf>
          </x14:cfRule>
          <xm:sqref>X27</xm:sqref>
        </x14:conditionalFormatting>
        <x14:conditionalFormatting xmlns:xm="http://schemas.microsoft.com/office/excel/2006/main">
          <x14:cfRule type="containsText" priority="807" operator="containsText" id="{13D12203-B9B7-401F-950B-BAA1A67C1E84}">
            <xm:f>NOT(ISERROR(SEARCH($I$69,X28)))</xm:f>
            <xm:f>$I$69</xm:f>
            <x14:dxf>
              <fill>
                <patternFill>
                  <fgColor rgb="FF92D050"/>
                  <bgColor rgb="FF92D050"/>
                </patternFill>
              </fill>
            </x14:dxf>
          </x14:cfRule>
          <x14:cfRule type="containsText" priority="808" operator="containsText" id="{4D3DDDD5-0274-4E31-8256-947940035845}">
            <xm:f>NOT(ISERROR(SEARCH($I$70,X28)))</xm:f>
            <xm:f>$I$70</xm:f>
            <x14:dxf>
              <fill>
                <patternFill>
                  <bgColor rgb="FF00B050"/>
                </patternFill>
              </fill>
            </x14:dxf>
          </x14:cfRule>
          <x14:cfRule type="containsText" priority="809" operator="containsText" id="{E26E690A-33CD-44D7-8F6D-18E9244B69CB}">
            <xm:f>NOT(ISERROR(SEARCH($I$73,X28)))</xm:f>
            <xm:f>$I$73</xm:f>
            <x14:dxf>
              <fill>
                <patternFill>
                  <bgColor rgb="FFFF0000"/>
                </patternFill>
              </fill>
            </x14:dxf>
          </x14:cfRule>
          <x14:cfRule type="containsText" priority="810" operator="containsText" id="{BD376F50-3D3B-41E4-8B53-4749C874530F}">
            <xm:f>NOT(ISERROR(SEARCH($I$72,X28)))</xm:f>
            <xm:f>$I$72</xm:f>
            <x14:dxf>
              <fill>
                <patternFill>
                  <fgColor rgb="FFFFC000"/>
                  <bgColor rgb="FFFFC000"/>
                </patternFill>
              </fill>
            </x14:dxf>
          </x14:cfRule>
          <x14:cfRule type="containsText" priority="811" operator="containsText" id="{0FB2DCA5-CC70-4394-BD40-AE22BE91255B}">
            <xm:f>NOT(ISERROR(SEARCH($I$71,X28)))</xm:f>
            <xm:f>$I$71</xm:f>
            <x14:dxf>
              <fill>
                <patternFill>
                  <fgColor rgb="FFFFFF00"/>
                  <bgColor rgb="FFFFFF00"/>
                </patternFill>
              </fill>
            </x14:dxf>
          </x14:cfRule>
          <x14:cfRule type="containsText" priority="812" operator="containsText" id="{698E1197-ED24-4D0F-BE55-193EF206D6CC}">
            <xm:f>NOT(ISERROR(SEARCH($I$70,X28)))</xm:f>
            <xm:f>$I$70</xm:f>
            <x14:dxf>
              <fill>
                <patternFill>
                  <bgColor theme="0" tint="-0.14996795556505021"/>
                </patternFill>
              </fill>
            </x14:dxf>
          </x14:cfRule>
          <x14:cfRule type="cellIs" priority="813" operator="equal" id="{1F13C9D6-1E0F-4C96-9D3E-3A3364D6ED47}">
            <xm:f>'Tabla probabiidad'!$B$5</xm:f>
            <x14:dxf>
              <fill>
                <patternFill>
                  <fgColor theme="6"/>
                </patternFill>
              </fill>
            </x14:dxf>
          </x14:cfRule>
          <x14:cfRule type="cellIs" priority="814" operator="equal" id="{396D9E1C-2A8E-4848-82EB-AD24C0D01B35}">
            <xm:f>'Tabla probabiidad'!$B$5</xm:f>
            <x14:dxf>
              <fill>
                <patternFill>
                  <fgColor rgb="FF92D050"/>
                  <bgColor theme="6" tint="0.59996337778862885"/>
                </patternFill>
              </fill>
            </x14:dxf>
          </x14:cfRule>
          <xm:sqref>X28</xm:sqref>
        </x14:conditionalFormatting>
        <x14:conditionalFormatting xmlns:xm="http://schemas.microsoft.com/office/excel/2006/main">
          <x14:cfRule type="containsText" priority="799" operator="containsText" id="{1080B092-226D-47CA-B5E2-7DDD82CD7CFF}">
            <xm:f>NOT(ISERROR(SEARCH($I$69,X32)))</xm:f>
            <xm:f>$I$69</xm:f>
            <x14:dxf>
              <fill>
                <patternFill>
                  <fgColor rgb="FF92D050"/>
                  <bgColor rgb="FF92D050"/>
                </patternFill>
              </fill>
            </x14:dxf>
          </x14:cfRule>
          <x14:cfRule type="containsText" priority="800" operator="containsText" id="{70BA20EA-DC49-405C-91DD-D91255329C23}">
            <xm:f>NOT(ISERROR(SEARCH($I$70,X32)))</xm:f>
            <xm:f>$I$70</xm:f>
            <x14:dxf>
              <fill>
                <patternFill>
                  <bgColor rgb="FF00B050"/>
                </patternFill>
              </fill>
            </x14:dxf>
          </x14:cfRule>
          <x14:cfRule type="containsText" priority="801" operator="containsText" id="{3D753749-3BFC-4928-BD3B-BCFCD1C0CAEA}">
            <xm:f>NOT(ISERROR(SEARCH($I$73,X32)))</xm:f>
            <xm:f>$I$73</xm:f>
            <x14:dxf>
              <fill>
                <patternFill>
                  <bgColor rgb="FFFF0000"/>
                </patternFill>
              </fill>
            </x14:dxf>
          </x14:cfRule>
          <x14:cfRule type="containsText" priority="802" operator="containsText" id="{75192548-B83E-4DEC-A880-A6996F92730F}">
            <xm:f>NOT(ISERROR(SEARCH($I$72,X32)))</xm:f>
            <xm:f>$I$72</xm:f>
            <x14:dxf>
              <fill>
                <patternFill>
                  <fgColor rgb="FFFFC000"/>
                  <bgColor rgb="FFFFC000"/>
                </patternFill>
              </fill>
            </x14:dxf>
          </x14:cfRule>
          <x14:cfRule type="containsText" priority="803" operator="containsText" id="{70B01157-802B-4BAA-836A-60C72A136C8D}">
            <xm:f>NOT(ISERROR(SEARCH($I$71,X32)))</xm:f>
            <xm:f>$I$71</xm:f>
            <x14:dxf>
              <fill>
                <patternFill>
                  <fgColor rgb="FFFFFF00"/>
                  <bgColor rgb="FFFFFF00"/>
                </patternFill>
              </fill>
            </x14:dxf>
          </x14:cfRule>
          <x14:cfRule type="containsText" priority="804" operator="containsText" id="{57B3F6B7-50CB-41F9-B98B-2392B43D0BC3}">
            <xm:f>NOT(ISERROR(SEARCH($I$70,X32)))</xm:f>
            <xm:f>$I$70</xm:f>
            <x14:dxf>
              <fill>
                <patternFill>
                  <bgColor theme="0" tint="-0.14996795556505021"/>
                </patternFill>
              </fill>
            </x14:dxf>
          </x14:cfRule>
          <x14:cfRule type="cellIs" priority="805" operator="equal" id="{2BAEFB9C-CA76-46BB-9AA7-F5B44A9BFE6D}">
            <xm:f>'Tabla probabiidad'!$B$5</xm:f>
            <x14:dxf>
              <fill>
                <patternFill>
                  <fgColor theme="6"/>
                </patternFill>
              </fill>
            </x14:dxf>
          </x14:cfRule>
          <x14:cfRule type="cellIs" priority="806" operator="equal" id="{0E9B5EA9-F16C-4AE3-90AE-2F1D9D72C627}">
            <xm:f>'Tabla probabiidad'!$B$5</xm:f>
            <x14:dxf>
              <fill>
                <patternFill>
                  <fgColor rgb="FF92D050"/>
                  <bgColor theme="6" tint="0.59996337778862885"/>
                </patternFill>
              </fill>
            </x14:dxf>
          </x14:cfRule>
          <xm:sqref>X32:X37</xm:sqref>
        </x14:conditionalFormatting>
        <x14:conditionalFormatting xmlns:xm="http://schemas.microsoft.com/office/excel/2006/main">
          <x14:cfRule type="containsText" priority="791" operator="containsText" id="{F55B679D-BCF8-4DEF-A1BF-967E645A056A}">
            <xm:f>NOT(ISERROR(SEARCH($I$69,X31)))</xm:f>
            <xm:f>$I$69</xm:f>
            <x14:dxf>
              <fill>
                <patternFill>
                  <fgColor rgb="FF92D050"/>
                  <bgColor rgb="FF92D050"/>
                </patternFill>
              </fill>
            </x14:dxf>
          </x14:cfRule>
          <x14:cfRule type="containsText" priority="792" operator="containsText" id="{14CBD234-6AB7-4566-BA3C-B3DF0889E967}">
            <xm:f>NOT(ISERROR(SEARCH($I$70,X31)))</xm:f>
            <xm:f>$I$70</xm:f>
            <x14:dxf>
              <fill>
                <patternFill>
                  <bgColor rgb="FF00B050"/>
                </patternFill>
              </fill>
            </x14:dxf>
          </x14:cfRule>
          <x14:cfRule type="containsText" priority="793" operator="containsText" id="{BD00422E-E2B6-4D03-A1E1-84DBB2D34546}">
            <xm:f>NOT(ISERROR(SEARCH($I$73,X31)))</xm:f>
            <xm:f>$I$73</xm:f>
            <x14:dxf>
              <fill>
                <patternFill>
                  <bgColor rgb="FFFF0000"/>
                </patternFill>
              </fill>
            </x14:dxf>
          </x14:cfRule>
          <x14:cfRule type="containsText" priority="794" operator="containsText" id="{2D701FF6-219A-420D-8E27-318286422E55}">
            <xm:f>NOT(ISERROR(SEARCH($I$72,X31)))</xm:f>
            <xm:f>$I$72</xm:f>
            <x14:dxf>
              <fill>
                <patternFill>
                  <fgColor rgb="FFFFC000"/>
                  <bgColor rgb="FFFFC000"/>
                </patternFill>
              </fill>
            </x14:dxf>
          </x14:cfRule>
          <x14:cfRule type="containsText" priority="795" operator="containsText" id="{CEC25B8C-540B-4E2B-BA99-49209F8F2B01}">
            <xm:f>NOT(ISERROR(SEARCH($I$71,X31)))</xm:f>
            <xm:f>$I$71</xm:f>
            <x14:dxf>
              <fill>
                <patternFill>
                  <fgColor rgb="FFFFFF00"/>
                  <bgColor rgb="FFFFFF00"/>
                </patternFill>
              </fill>
            </x14:dxf>
          </x14:cfRule>
          <x14:cfRule type="containsText" priority="796" operator="containsText" id="{980C529F-AD10-4D9F-B21C-E5F83847BBDB}">
            <xm:f>NOT(ISERROR(SEARCH($I$70,X31)))</xm:f>
            <xm:f>$I$70</xm:f>
            <x14:dxf>
              <fill>
                <patternFill>
                  <bgColor theme="0" tint="-0.14996795556505021"/>
                </patternFill>
              </fill>
            </x14:dxf>
          </x14:cfRule>
          <x14:cfRule type="cellIs" priority="797" operator="equal" id="{D13BB229-613A-47FA-BE17-DD122CF450AD}">
            <xm:f>'Tabla probabiidad'!$B$5</xm:f>
            <x14:dxf>
              <fill>
                <patternFill>
                  <fgColor theme="6"/>
                </patternFill>
              </fill>
            </x14:dxf>
          </x14:cfRule>
          <x14:cfRule type="cellIs" priority="798" operator="equal" id="{5C49D8DB-4AD9-4170-A8ED-BC721B380B0E}">
            <xm:f>'Tabla probabiidad'!$B$5</xm:f>
            <x14:dxf>
              <fill>
                <patternFill>
                  <fgColor rgb="FF92D050"/>
                  <bgColor theme="6" tint="0.59996337778862885"/>
                </patternFill>
              </fill>
            </x14:dxf>
          </x14:cfRule>
          <xm:sqref>X31</xm:sqref>
        </x14:conditionalFormatting>
        <x14:conditionalFormatting xmlns:xm="http://schemas.microsoft.com/office/excel/2006/main">
          <x14:cfRule type="containsText" priority="783" operator="containsText" id="{03A5FAF9-25BD-40E1-8559-A7564F98A927}">
            <xm:f>NOT(ISERROR(SEARCH($I$69,X30)))</xm:f>
            <xm:f>$I$69</xm:f>
            <x14:dxf>
              <fill>
                <patternFill>
                  <fgColor rgb="FF92D050"/>
                  <bgColor rgb="FF92D050"/>
                </patternFill>
              </fill>
            </x14:dxf>
          </x14:cfRule>
          <x14:cfRule type="containsText" priority="784" operator="containsText" id="{09E06C76-81C4-4C61-A196-F00485E5480A}">
            <xm:f>NOT(ISERROR(SEARCH($I$70,X30)))</xm:f>
            <xm:f>$I$70</xm:f>
            <x14:dxf>
              <fill>
                <patternFill>
                  <bgColor rgb="FF00B050"/>
                </patternFill>
              </fill>
            </x14:dxf>
          </x14:cfRule>
          <x14:cfRule type="containsText" priority="785" operator="containsText" id="{059EDF5A-6794-4EC0-98DC-A79001767B3B}">
            <xm:f>NOT(ISERROR(SEARCH($I$73,X30)))</xm:f>
            <xm:f>$I$73</xm:f>
            <x14:dxf>
              <fill>
                <patternFill>
                  <bgColor rgb="FFFF0000"/>
                </patternFill>
              </fill>
            </x14:dxf>
          </x14:cfRule>
          <x14:cfRule type="containsText" priority="786" operator="containsText" id="{F8A2487C-280D-4D80-8B73-294558E25949}">
            <xm:f>NOT(ISERROR(SEARCH($I$72,X30)))</xm:f>
            <xm:f>$I$72</xm:f>
            <x14:dxf>
              <fill>
                <patternFill>
                  <fgColor rgb="FFFFC000"/>
                  <bgColor rgb="FFFFC000"/>
                </patternFill>
              </fill>
            </x14:dxf>
          </x14:cfRule>
          <x14:cfRule type="containsText" priority="787" operator="containsText" id="{77892F85-0C19-4728-9E7C-7938ED391D84}">
            <xm:f>NOT(ISERROR(SEARCH($I$71,X30)))</xm:f>
            <xm:f>$I$71</xm:f>
            <x14:dxf>
              <fill>
                <patternFill>
                  <fgColor rgb="FFFFFF00"/>
                  <bgColor rgb="FFFFFF00"/>
                </patternFill>
              </fill>
            </x14:dxf>
          </x14:cfRule>
          <x14:cfRule type="containsText" priority="788" operator="containsText" id="{A0DAD5A0-34D1-4E7A-B76A-7FCA1A5BFD0B}">
            <xm:f>NOT(ISERROR(SEARCH($I$70,X30)))</xm:f>
            <xm:f>$I$70</xm:f>
            <x14:dxf>
              <fill>
                <patternFill>
                  <bgColor theme="0" tint="-0.14996795556505021"/>
                </patternFill>
              </fill>
            </x14:dxf>
          </x14:cfRule>
          <x14:cfRule type="cellIs" priority="789" operator="equal" id="{2016134C-417A-44B7-A8A9-1DBD7865D3B8}">
            <xm:f>'Tabla probabiidad'!$B$5</xm:f>
            <x14:dxf>
              <fill>
                <patternFill>
                  <fgColor theme="6"/>
                </patternFill>
              </fill>
            </x14:dxf>
          </x14:cfRule>
          <x14:cfRule type="cellIs" priority="790" operator="equal" id="{AF6CB3C7-D01C-4754-A9AD-7FEA37A6812A}">
            <xm:f>'Tabla probabiidad'!$B$5</xm:f>
            <x14:dxf>
              <fill>
                <patternFill>
                  <fgColor rgb="FF92D050"/>
                  <bgColor theme="6" tint="0.59996337778862885"/>
                </patternFill>
              </fill>
            </x14:dxf>
          </x14:cfRule>
          <xm:sqref>X30</xm:sqref>
        </x14:conditionalFormatting>
        <x14:conditionalFormatting xmlns:xm="http://schemas.microsoft.com/office/excel/2006/main">
          <x14:cfRule type="containsText" priority="778" operator="containsText" id="{64183927-77CF-43ED-B53D-C96F0503F778}">
            <xm:f>NOT(ISERROR(SEARCH($K$73,Z12)))</xm:f>
            <xm:f>$K$73</xm:f>
            <x14:dxf>
              <fill>
                <patternFill>
                  <bgColor rgb="FFFF0000"/>
                </patternFill>
              </fill>
            </x14:dxf>
          </x14:cfRule>
          <x14:cfRule type="containsText" priority="779" operator="containsText" id="{54892B08-3E1C-410C-85A4-DB6F84CB8210}">
            <xm:f>NOT(ISERROR(SEARCH($K$72,Z12)))</xm:f>
            <xm:f>$K$72</xm:f>
            <x14:dxf>
              <fill>
                <patternFill>
                  <bgColor rgb="FFFFC000"/>
                </patternFill>
              </fill>
            </x14:dxf>
          </x14:cfRule>
          <x14:cfRule type="containsText" priority="780" operator="containsText" id="{58093043-0D67-4D60-9149-1EE1D73BF180}">
            <xm:f>NOT(ISERROR(SEARCH($K$71,Z12)))</xm:f>
            <xm:f>$K$71</xm:f>
            <x14:dxf>
              <fill>
                <patternFill>
                  <bgColor rgb="FFFFFF00"/>
                </patternFill>
              </fill>
            </x14:dxf>
          </x14:cfRule>
          <x14:cfRule type="containsText" priority="781" operator="containsText" id="{4BCC8CF8-5B28-4915-90ED-D8CB9B26EFB5}">
            <xm:f>NOT(ISERROR(SEARCH($K$70,Z12)))</xm:f>
            <xm:f>$K$70</xm:f>
            <x14:dxf>
              <fill>
                <patternFill>
                  <bgColor rgb="FF00B050"/>
                </patternFill>
              </fill>
            </x14:dxf>
          </x14:cfRule>
          <x14:cfRule type="containsText" priority="782" operator="containsText" id="{65F24C33-6667-4C95-B9F9-F781398C3901}">
            <xm:f>NOT(ISERROR(SEARCH($K$69,Z12)))</xm:f>
            <xm:f>$K$69</xm:f>
            <x14:dxf>
              <fill>
                <patternFill>
                  <bgColor rgb="FF92D050"/>
                </patternFill>
              </fill>
            </x14:dxf>
          </x14:cfRule>
          <xm:sqref>Z12:Z13</xm:sqref>
        </x14:conditionalFormatting>
        <x14:conditionalFormatting xmlns:xm="http://schemas.microsoft.com/office/excel/2006/main">
          <x14:cfRule type="containsText" priority="773" operator="containsText" id="{93645766-C71A-406A-AC82-01DB42EA8708}">
            <xm:f>NOT(ISERROR(SEARCH($K$73,Z14)))</xm:f>
            <xm:f>$K$73</xm:f>
            <x14:dxf>
              <fill>
                <patternFill>
                  <bgColor rgb="FFFF0000"/>
                </patternFill>
              </fill>
            </x14:dxf>
          </x14:cfRule>
          <x14:cfRule type="containsText" priority="774" operator="containsText" id="{96E4135F-7A50-412C-8086-E9F405EFD518}">
            <xm:f>NOT(ISERROR(SEARCH($K$72,Z14)))</xm:f>
            <xm:f>$K$72</xm:f>
            <x14:dxf>
              <fill>
                <patternFill>
                  <bgColor rgb="FFFFC000"/>
                </patternFill>
              </fill>
            </x14:dxf>
          </x14:cfRule>
          <x14:cfRule type="containsText" priority="775" operator="containsText" id="{CF15447F-8AD3-441E-A832-762080F37A87}">
            <xm:f>NOT(ISERROR(SEARCH($K$71,Z14)))</xm:f>
            <xm:f>$K$71</xm:f>
            <x14:dxf>
              <fill>
                <patternFill>
                  <bgColor rgb="FFFFFF00"/>
                </patternFill>
              </fill>
            </x14:dxf>
          </x14:cfRule>
          <x14:cfRule type="containsText" priority="776" operator="containsText" id="{6953BEAC-FB32-4970-B1A1-A153427F7644}">
            <xm:f>NOT(ISERROR(SEARCH($K$70,Z14)))</xm:f>
            <xm:f>$K$70</xm:f>
            <x14:dxf>
              <fill>
                <patternFill>
                  <bgColor rgb="FF00B050"/>
                </patternFill>
              </fill>
            </x14:dxf>
          </x14:cfRule>
          <x14:cfRule type="containsText" priority="777" operator="containsText" id="{E9E27F16-6649-4CD1-BA2E-2B0B67EFE997}">
            <xm:f>NOT(ISERROR(SEARCH($K$69,Z14)))</xm:f>
            <xm:f>$K$69</xm:f>
            <x14:dxf>
              <fill>
                <patternFill>
                  <bgColor rgb="FF92D050"/>
                </patternFill>
              </fill>
            </x14:dxf>
          </x14:cfRule>
          <xm:sqref>Z14</xm:sqref>
        </x14:conditionalFormatting>
        <x14:conditionalFormatting xmlns:xm="http://schemas.microsoft.com/office/excel/2006/main">
          <x14:cfRule type="containsText" priority="768" operator="containsText" id="{B66B0DC6-9F5B-4112-A298-5516AF260FBC}">
            <xm:f>NOT(ISERROR(SEARCH($K$73,K15)))</xm:f>
            <xm:f>$K$73</xm:f>
            <x14:dxf>
              <fill>
                <patternFill>
                  <bgColor rgb="FFFF0000"/>
                </patternFill>
              </fill>
            </x14:dxf>
          </x14:cfRule>
          <x14:cfRule type="containsText" priority="769" operator="containsText" id="{10EAF601-AA17-43CA-B338-4B66C2EE75D0}">
            <xm:f>NOT(ISERROR(SEARCH($K$72,K15)))</xm:f>
            <xm:f>$K$72</xm:f>
            <x14:dxf>
              <fill>
                <patternFill>
                  <bgColor rgb="FFFFC000"/>
                </patternFill>
              </fill>
            </x14:dxf>
          </x14:cfRule>
          <x14:cfRule type="containsText" priority="770" operator="containsText" id="{B36AB4E8-128F-42D3-AFDD-2BAD97419CFE}">
            <xm:f>NOT(ISERROR(SEARCH($K$71,K15)))</xm:f>
            <xm:f>$K$71</xm:f>
            <x14:dxf>
              <fill>
                <patternFill>
                  <bgColor rgb="FFFFFF00"/>
                </patternFill>
              </fill>
            </x14:dxf>
          </x14:cfRule>
          <x14:cfRule type="containsText" priority="771" operator="containsText" id="{E980AF4C-03DC-4888-B49F-66C02720F17B}">
            <xm:f>NOT(ISERROR(SEARCH($K$70,K15)))</xm:f>
            <xm:f>$K$70</xm:f>
            <x14:dxf>
              <fill>
                <patternFill>
                  <bgColor rgb="FF00B050"/>
                </patternFill>
              </fill>
            </x14:dxf>
          </x14:cfRule>
          <x14:cfRule type="containsText" priority="772" operator="containsText" id="{B6A0693C-0020-4F5A-A497-8580C110A81D}">
            <xm:f>NOT(ISERROR(SEARCH($K$69,K15)))</xm:f>
            <xm:f>$K$69</xm:f>
            <x14:dxf>
              <fill>
                <patternFill>
                  <bgColor rgb="FF92D050"/>
                </patternFill>
              </fill>
            </x14:dxf>
          </x14:cfRule>
          <xm:sqref>K15</xm:sqref>
        </x14:conditionalFormatting>
        <x14:conditionalFormatting xmlns:xm="http://schemas.microsoft.com/office/excel/2006/main">
          <x14:cfRule type="containsText" priority="763" operator="containsText" id="{2A1EFC12-D3E3-4144-A2CB-53D0A7FC695E}">
            <xm:f>NOT(ISERROR(SEARCH($K$73,K17)))</xm:f>
            <xm:f>$K$73</xm:f>
            <x14:dxf>
              <fill>
                <patternFill>
                  <bgColor rgb="FFFF0000"/>
                </patternFill>
              </fill>
            </x14:dxf>
          </x14:cfRule>
          <x14:cfRule type="containsText" priority="764" operator="containsText" id="{5AD82A88-A0A8-4FEF-A6E5-405E3A56DF94}">
            <xm:f>NOT(ISERROR(SEARCH($K$72,K17)))</xm:f>
            <xm:f>$K$72</xm:f>
            <x14:dxf>
              <fill>
                <patternFill>
                  <bgColor rgb="FFFFC000"/>
                </patternFill>
              </fill>
            </x14:dxf>
          </x14:cfRule>
          <x14:cfRule type="containsText" priority="765" operator="containsText" id="{A3545656-C5C4-4315-8077-429B6AF806DE}">
            <xm:f>NOT(ISERROR(SEARCH($K$71,K17)))</xm:f>
            <xm:f>$K$71</xm:f>
            <x14:dxf>
              <fill>
                <patternFill>
                  <bgColor rgb="FFFFFF00"/>
                </patternFill>
              </fill>
            </x14:dxf>
          </x14:cfRule>
          <x14:cfRule type="containsText" priority="766" operator="containsText" id="{E61164C9-A41D-4184-AEB1-EF467C576BA0}">
            <xm:f>NOT(ISERROR(SEARCH($K$70,K17)))</xm:f>
            <xm:f>$K$70</xm:f>
            <x14:dxf>
              <fill>
                <patternFill>
                  <bgColor rgb="FF00B050"/>
                </patternFill>
              </fill>
            </x14:dxf>
          </x14:cfRule>
          <x14:cfRule type="containsText" priority="767" operator="containsText" id="{ACE39D91-4A7B-40B7-86B8-78CB2224B3FB}">
            <xm:f>NOT(ISERROR(SEARCH($K$69,K17)))</xm:f>
            <xm:f>$K$69</xm:f>
            <x14:dxf>
              <fill>
                <patternFill>
                  <bgColor rgb="FF92D050"/>
                </patternFill>
              </fill>
            </x14:dxf>
          </x14:cfRule>
          <xm:sqref>K17</xm:sqref>
        </x14:conditionalFormatting>
        <x14:conditionalFormatting xmlns:xm="http://schemas.microsoft.com/office/excel/2006/main">
          <x14:cfRule type="containsText" priority="758" operator="containsText" id="{48E539B5-364D-4ECF-8E00-8CD8FFA12143}">
            <xm:f>NOT(ISERROR(SEARCH($K$73,K21)))</xm:f>
            <xm:f>$K$73</xm:f>
            <x14:dxf>
              <fill>
                <patternFill>
                  <bgColor rgb="FFFF0000"/>
                </patternFill>
              </fill>
            </x14:dxf>
          </x14:cfRule>
          <x14:cfRule type="containsText" priority="759" operator="containsText" id="{615F7CE4-D02F-4432-A566-0EFD5F243752}">
            <xm:f>NOT(ISERROR(SEARCH($K$72,K21)))</xm:f>
            <xm:f>$K$72</xm:f>
            <x14:dxf>
              <fill>
                <patternFill>
                  <bgColor rgb="FFFFC000"/>
                </patternFill>
              </fill>
            </x14:dxf>
          </x14:cfRule>
          <x14:cfRule type="containsText" priority="760" operator="containsText" id="{E5C51FCC-EE79-4B1E-99AF-511F363BE4C4}">
            <xm:f>NOT(ISERROR(SEARCH($K$71,K21)))</xm:f>
            <xm:f>$K$71</xm:f>
            <x14:dxf>
              <fill>
                <patternFill>
                  <bgColor rgb="FFFFFF00"/>
                </patternFill>
              </fill>
            </x14:dxf>
          </x14:cfRule>
          <x14:cfRule type="containsText" priority="761" operator="containsText" id="{0E231F29-F829-465E-93DC-2B5280401C21}">
            <xm:f>NOT(ISERROR(SEARCH($K$70,K21)))</xm:f>
            <xm:f>$K$70</xm:f>
            <x14:dxf>
              <fill>
                <patternFill>
                  <bgColor rgb="FF00B050"/>
                </patternFill>
              </fill>
            </x14:dxf>
          </x14:cfRule>
          <x14:cfRule type="containsText" priority="762" operator="containsText" id="{B5889EA7-0150-490E-BD9C-FA53FFAD5DEF}">
            <xm:f>NOT(ISERROR(SEARCH($K$69,K21)))</xm:f>
            <xm:f>$K$69</xm:f>
            <x14:dxf>
              <fill>
                <patternFill>
                  <bgColor rgb="FF92D050"/>
                </patternFill>
              </fill>
            </x14:dxf>
          </x14:cfRule>
          <xm:sqref>K21:K24</xm:sqref>
        </x14:conditionalFormatting>
        <x14:conditionalFormatting xmlns:xm="http://schemas.microsoft.com/office/excel/2006/main">
          <x14:cfRule type="containsText" priority="753" operator="containsText" id="{1C9E5F5E-373C-41E2-80E4-B88AE1BB5ED8}">
            <xm:f>NOT(ISERROR(SEARCH($K$73,K25)))</xm:f>
            <xm:f>$K$73</xm:f>
            <x14:dxf>
              <fill>
                <patternFill>
                  <bgColor rgb="FFFF0000"/>
                </patternFill>
              </fill>
            </x14:dxf>
          </x14:cfRule>
          <x14:cfRule type="containsText" priority="754" operator="containsText" id="{2900E20B-F628-46AD-82F3-CEB05FEDB950}">
            <xm:f>NOT(ISERROR(SEARCH($K$72,K25)))</xm:f>
            <xm:f>$K$72</xm:f>
            <x14:dxf>
              <fill>
                <patternFill>
                  <bgColor rgb="FFFFC000"/>
                </patternFill>
              </fill>
            </x14:dxf>
          </x14:cfRule>
          <x14:cfRule type="containsText" priority="755" operator="containsText" id="{B254DC95-4A7D-4CC4-9C53-6DB829A9F94D}">
            <xm:f>NOT(ISERROR(SEARCH($K$71,K25)))</xm:f>
            <xm:f>$K$71</xm:f>
            <x14:dxf>
              <fill>
                <patternFill>
                  <bgColor rgb="FFFFFF00"/>
                </patternFill>
              </fill>
            </x14:dxf>
          </x14:cfRule>
          <x14:cfRule type="containsText" priority="756" operator="containsText" id="{06F77B46-9A80-49AC-B8DA-807D39E3A8AC}">
            <xm:f>NOT(ISERROR(SEARCH($K$70,K25)))</xm:f>
            <xm:f>$K$70</xm:f>
            <x14:dxf>
              <fill>
                <patternFill>
                  <bgColor rgb="FF00B050"/>
                </patternFill>
              </fill>
            </x14:dxf>
          </x14:cfRule>
          <x14:cfRule type="containsText" priority="757" operator="containsText" id="{34000030-672A-4E9A-9312-F3DC50C1F308}">
            <xm:f>NOT(ISERROR(SEARCH($K$69,K25)))</xm:f>
            <xm:f>$K$69</xm:f>
            <x14:dxf>
              <fill>
                <patternFill>
                  <bgColor rgb="FF92D050"/>
                </patternFill>
              </fill>
            </x14:dxf>
          </x14:cfRule>
          <xm:sqref>K25</xm:sqref>
        </x14:conditionalFormatting>
        <x14:conditionalFormatting xmlns:xm="http://schemas.microsoft.com/office/excel/2006/main">
          <x14:cfRule type="containsText" priority="748" operator="containsText" id="{D4F280A5-CA68-421E-85B1-38E773152EC0}">
            <xm:f>NOT(ISERROR(SEARCH($K$73,K26)))</xm:f>
            <xm:f>$K$73</xm:f>
            <x14:dxf>
              <fill>
                <patternFill>
                  <bgColor rgb="FFFF0000"/>
                </patternFill>
              </fill>
            </x14:dxf>
          </x14:cfRule>
          <x14:cfRule type="containsText" priority="749" operator="containsText" id="{61B1C5B7-40D9-4A54-B01F-B851A4114775}">
            <xm:f>NOT(ISERROR(SEARCH($K$72,K26)))</xm:f>
            <xm:f>$K$72</xm:f>
            <x14:dxf>
              <fill>
                <patternFill>
                  <bgColor rgb="FFFFC000"/>
                </patternFill>
              </fill>
            </x14:dxf>
          </x14:cfRule>
          <x14:cfRule type="containsText" priority="750" operator="containsText" id="{A2BCE76B-D531-41D4-BEAD-A0275971A3C6}">
            <xm:f>NOT(ISERROR(SEARCH($K$71,K26)))</xm:f>
            <xm:f>$K$71</xm:f>
            <x14:dxf>
              <fill>
                <patternFill>
                  <bgColor rgb="FFFFFF00"/>
                </patternFill>
              </fill>
            </x14:dxf>
          </x14:cfRule>
          <x14:cfRule type="containsText" priority="751" operator="containsText" id="{A030FECD-0B85-4940-A0C8-145079477784}">
            <xm:f>NOT(ISERROR(SEARCH($K$70,K26)))</xm:f>
            <xm:f>$K$70</xm:f>
            <x14:dxf>
              <fill>
                <patternFill>
                  <bgColor rgb="FF00B050"/>
                </patternFill>
              </fill>
            </x14:dxf>
          </x14:cfRule>
          <x14:cfRule type="containsText" priority="752" operator="containsText" id="{B3EA72E7-3082-4076-94A6-3F527FC0232E}">
            <xm:f>NOT(ISERROR(SEARCH($K$69,K26)))</xm:f>
            <xm:f>$K$69</xm:f>
            <x14:dxf>
              <fill>
                <patternFill>
                  <bgColor rgb="FF92D050"/>
                </patternFill>
              </fill>
            </x14:dxf>
          </x14:cfRule>
          <xm:sqref>K26</xm:sqref>
        </x14:conditionalFormatting>
        <x14:conditionalFormatting xmlns:xm="http://schemas.microsoft.com/office/excel/2006/main">
          <x14:cfRule type="containsText" priority="743" operator="containsText" id="{9ADBEA79-64E1-41BE-97BE-B54D81B40BD3}">
            <xm:f>NOT(ISERROR(SEARCH($K$73,K27)))</xm:f>
            <xm:f>$K$73</xm:f>
            <x14:dxf>
              <fill>
                <patternFill>
                  <bgColor rgb="FFFF0000"/>
                </patternFill>
              </fill>
            </x14:dxf>
          </x14:cfRule>
          <x14:cfRule type="containsText" priority="744" operator="containsText" id="{A3763DF6-3EAE-469F-911C-BE0F9D06D6C8}">
            <xm:f>NOT(ISERROR(SEARCH($K$72,K27)))</xm:f>
            <xm:f>$K$72</xm:f>
            <x14:dxf>
              <fill>
                <patternFill>
                  <bgColor rgb="FFFFC000"/>
                </patternFill>
              </fill>
            </x14:dxf>
          </x14:cfRule>
          <x14:cfRule type="containsText" priority="745" operator="containsText" id="{7D2EA4AF-5E40-4984-A0C1-BB69ED04649C}">
            <xm:f>NOT(ISERROR(SEARCH($K$71,K27)))</xm:f>
            <xm:f>$K$71</xm:f>
            <x14:dxf>
              <fill>
                <patternFill>
                  <bgColor rgb="FFFFFF00"/>
                </patternFill>
              </fill>
            </x14:dxf>
          </x14:cfRule>
          <x14:cfRule type="containsText" priority="746" operator="containsText" id="{DD9F33DE-3060-4E80-BFA8-043C1F23BDFD}">
            <xm:f>NOT(ISERROR(SEARCH($K$70,K27)))</xm:f>
            <xm:f>$K$70</xm:f>
            <x14:dxf>
              <fill>
                <patternFill>
                  <bgColor rgb="FF00B050"/>
                </patternFill>
              </fill>
            </x14:dxf>
          </x14:cfRule>
          <x14:cfRule type="containsText" priority="747" operator="containsText" id="{8E4BD838-F82B-4C44-B31D-57D4D7FB7D05}">
            <xm:f>NOT(ISERROR(SEARCH($K$69,K27)))</xm:f>
            <xm:f>$K$69</xm:f>
            <x14:dxf>
              <fill>
                <patternFill>
                  <bgColor rgb="FF92D050"/>
                </patternFill>
              </fill>
            </x14:dxf>
          </x14:cfRule>
          <xm:sqref>K27</xm:sqref>
        </x14:conditionalFormatting>
        <x14:conditionalFormatting xmlns:xm="http://schemas.microsoft.com/office/excel/2006/main">
          <x14:cfRule type="containsText" priority="738" operator="containsText" id="{69BEF12B-7560-4825-8367-2463A6CD04D6}">
            <xm:f>NOT(ISERROR(SEARCH($K$73,K28)))</xm:f>
            <xm:f>$K$73</xm:f>
            <x14:dxf>
              <fill>
                <patternFill>
                  <bgColor rgb="FFFF0000"/>
                </patternFill>
              </fill>
            </x14:dxf>
          </x14:cfRule>
          <x14:cfRule type="containsText" priority="739" operator="containsText" id="{2F2260F9-B0CF-4167-B9C5-4288C313BD02}">
            <xm:f>NOT(ISERROR(SEARCH($K$72,K28)))</xm:f>
            <xm:f>$K$72</xm:f>
            <x14:dxf>
              <fill>
                <patternFill>
                  <bgColor rgb="FFFFC000"/>
                </patternFill>
              </fill>
            </x14:dxf>
          </x14:cfRule>
          <x14:cfRule type="containsText" priority="740" operator="containsText" id="{85DFF03F-5EF4-42DA-A695-7B1EAB497581}">
            <xm:f>NOT(ISERROR(SEARCH($K$71,K28)))</xm:f>
            <xm:f>$K$71</xm:f>
            <x14:dxf>
              <fill>
                <patternFill>
                  <bgColor rgb="FFFFFF00"/>
                </patternFill>
              </fill>
            </x14:dxf>
          </x14:cfRule>
          <x14:cfRule type="containsText" priority="741" operator="containsText" id="{535C8B4B-49D4-4F1B-A738-DBC7CAB29159}">
            <xm:f>NOT(ISERROR(SEARCH($K$70,K28)))</xm:f>
            <xm:f>$K$70</xm:f>
            <x14:dxf>
              <fill>
                <patternFill>
                  <bgColor rgb="FF00B050"/>
                </patternFill>
              </fill>
            </x14:dxf>
          </x14:cfRule>
          <x14:cfRule type="containsText" priority="742" operator="containsText" id="{95359C0F-FACE-4597-B84A-5D439906CD6B}">
            <xm:f>NOT(ISERROR(SEARCH($K$69,K28)))</xm:f>
            <xm:f>$K$69</xm:f>
            <x14:dxf>
              <fill>
                <patternFill>
                  <bgColor rgb="FF92D050"/>
                </patternFill>
              </fill>
            </x14:dxf>
          </x14:cfRule>
          <xm:sqref>K28</xm:sqref>
        </x14:conditionalFormatting>
        <x14:conditionalFormatting xmlns:xm="http://schemas.microsoft.com/office/excel/2006/main">
          <x14:cfRule type="containsText" priority="733" operator="containsText" id="{482BE3ED-EA22-4087-A13D-BD0632D2DE22}">
            <xm:f>NOT(ISERROR(SEARCH($K$73,K29)))</xm:f>
            <xm:f>$K$73</xm:f>
            <x14:dxf>
              <fill>
                <patternFill>
                  <bgColor rgb="FFFF0000"/>
                </patternFill>
              </fill>
            </x14:dxf>
          </x14:cfRule>
          <x14:cfRule type="containsText" priority="734" operator="containsText" id="{632952DE-7CE6-49D3-9846-C46A8BC342DC}">
            <xm:f>NOT(ISERROR(SEARCH($K$72,K29)))</xm:f>
            <xm:f>$K$72</xm:f>
            <x14:dxf>
              <fill>
                <patternFill>
                  <bgColor rgb="FFFFC000"/>
                </patternFill>
              </fill>
            </x14:dxf>
          </x14:cfRule>
          <x14:cfRule type="containsText" priority="735" operator="containsText" id="{041FFA7A-FC88-4F2A-A3C7-798A81A2D11E}">
            <xm:f>NOT(ISERROR(SEARCH($K$71,K29)))</xm:f>
            <xm:f>$K$71</xm:f>
            <x14:dxf>
              <fill>
                <patternFill>
                  <bgColor rgb="FFFFFF00"/>
                </patternFill>
              </fill>
            </x14:dxf>
          </x14:cfRule>
          <x14:cfRule type="containsText" priority="736" operator="containsText" id="{14C062BE-5CE1-4A8B-9F95-620C9F6C024C}">
            <xm:f>NOT(ISERROR(SEARCH($K$70,K29)))</xm:f>
            <xm:f>$K$70</xm:f>
            <x14:dxf>
              <fill>
                <patternFill>
                  <bgColor rgb="FF00B050"/>
                </patternFill>
              </fill>
            </x14:dxf>
          </x14:cfRule>
          <x14:cfRule type="containsText" priority="737" operator="containsText" id="{2A4A64AA-3355-47B8-B86A-9C29B53E0976}">
            <xm:f>NOT(ISERROR(SEARCH($K$69,K29)))</xm:f>
            <xm:f>$K$69</xm:f>
            <x14:dxf>
              <fill>
                <patternFill>
                  <bgColor rgb="FF92D050"/>
                </patternFill>
              </fill>
            </x14:dxf>
          </x14:cfRule>
          <xm:sqref>K29</xm:sqref>
        </x14:conditionalFormatting>
        <x14:conditionalFormatting xmlns:xm="http://schemas.microsoft.com/office/excel/2006/main">
          <x14:cfRule type="containsText" priority="728" operator="containsText" id="{78DDA76C-DDA8-43DB-834D-F70B118DD898}">
            <xm:f>NOT(ISERROR(SEARCH($K$73,K30)))</xm:f>
            <xm:f>$K$73</xm:f>
            <x14:dxf>
              <fill>
                <patternFill>
                  <bgColor rgb="FFFF0000"/>
                </patternFill>
              </fill>
            </x14:dxf>
          </x14:cfRule>
          <x14:cfRule type="containsText" priority="729" operator="containsText" id="{68C242DA-77C8-437A-8B36-95BEF42B1F72}">
            <xm:f>NOT(ISERROR(SEARCH($K$72,K30)))</xm:f>
            <xm:f>$K$72</xm:f>
            <x14:dxf>
              <fill>
                <patternFill>
                  <bgColor rgb="FFFFC000"/>
                </patternFill>
              </fill>
            </x14:dxf>
          </x14:cfRule>
          <x14:cfRule type="containsText" priority="730" operator="containsText" id="{31A0571A-B12F-47A7-A1E1-99354F0893C1}">
            <xm:f>NOT(ISERROR(SEARCH($K$71,K30)))</xm:f>
            <xm:f>$K$71</xm:f>
            <x14:dxf>
              <fill>
                <patternFill>
                  <bgColor rgb="FFFFFF00"/>
                </patternFill>
              </fill>
            </x14:dxf>
          </x14:cfRule>
          <x14:cfRule type="containsText" priority="731" operator="containsText" id="{F22B3C67-1448-498E-9942-3F360C73A7F6}">
            <xm:f>NOT(ISERROR(SEARCH($K$70,K30)))</xm:f>
            <xm:f>$K$70</xm:f>
            <x14:dxf>
              <fill>
                <patternFill>
                  <bgColor rgb="FF00B050"/>
                </patternFill>
              </fill>
            </x14:dxf>
          </x14:cfRule>
          <x14:cfRule type="containsText" priority="732" operator="containsText" id="{7BCBFB9C-65A3-4606-A3B7-D7774AC1D506}">
            <xm:f>NOT(ISERROR(SEARCH($K$69,K30)))</xm:f>
            <xm:f>$K$69</xm:f>
            <x14:dxf>
              <fill>
                <patternFill>
                  <bgColor rgb="FF92D050"/>
                </patternFill>
              </fill>
            </x14:dxf>
          </x14:cfRule>
          <xm:sqref>K30:K32</xm:sqref>
        </x14:conditionalFormatting>
        <x14:conditionalFormatting xmlns:xm="http://schemas.microsoft.com/office/excel/2006/main">
          <x14:cfRule type="containsText" priority="723" operator="containsText" id="{04B107F7-967B-4E81-A0FB-88AE7D70E207}">
            <xm:f>NOT(ISERROR(SEARCH($K$73,K33)))</xm:f>
            <xm:f>$K$73</xm:f>
            <x14:dxf>
              <fill>
                <patternFill>
                  <bgColor rgb="FFFF0000"/>
                </patternFill>
              </fill>
            </x14:dxf>
          </x14:cfRule>
          <x14:cfRule type="containsText" priority="724" operator="containsText" id="{AC5F5F8F-3AA8-4AB9-89B9-F30E7535FD31}">
            <xm:f>NOT(ISERROR(SEARCH($K$72,K33)))</xm:f>
            <xm:f>$K$72</xm:f>
            <x14:dxf>
              <fill>
                <patternFill>
                  <bgColor rgb="FFFFC000"/>
                </patternFill>
              </fill>
            </x14:dxf>
          </x14:cfRule>
          <x14:cfRule type="containsText" priority="725" operator="containsText" id="{CD3D7B44-EABE-47F0-93E9-C14C2AF75BD3}">
            <xm:f>NOT(ISERROR(SEARCH($K$71,K33)))</xm:f>
            <xm:f>$K$71</xm:f>
            <x14:dxf>
              <fill>
                <patternFill>
                  <bgColor rgb="FFFFFF00"/>
                </patternFill>
              </fill>
            </x14:dxf>
          </x14:cfRule>
          <x14:cfRule type="containsText" priority="726" operator="containsText" id="{0A2034A3-E645-439C-8DDC-B823F95AF914}">
            <xm:f>NOT(ISERROR(SEARCH($K$70,K33)))</xm:f>
            <xm:f>$K$70</xm:f>
            <x14:dxf>
              <fill>
                <patternFill>
                  <bgColor rgb="FF00B050"/>
                </patternFill>
              </fill>
            </x14:dxf>
          </x14:cfRule>
          <x14:cfRule type="containsText" priority="727" operator="containsText" id="{A2627E21-B8C3-43C0-BDF4-4A85D8330B03}">
            <xm:f>NOT(ISERROR(SEARCH($K$69,K33)))</xm:f>
            <xm:f>$K$69</xm:f>
            <x14:dxf>
              <fill>
                <patternFill>
                  <bgColor rgb="FF92D050"/>
                </patternFill>
              </fill>
            </x14:dxf>
          </x14:cfRule>
          <xm:sqref>K33</xm:sqref>
        </x14:conditionalFormatting>
        <x14:conditionalFormatting xmlns:xm="http://schemas.microsoft.com/office/excel/2006/main">
          <x14:cfRule type="containsText" priority="718" operator="containsText" id="{9950272E-533A-453D-AD97-B25E52D5EF9C}">
            <xm:f>NOT(ISERROR(SEARCH($K$73,K34)))</xm:f>
            <xm:f>$K$73</xm:f>
            <x14:dxf>
              <fill>
                <patternFill>
                  <bgColor rgb="FFFF0000"/>
                </patternFill>
              </fill>
            </x14:dxf>
          </x14:cfRule>
          <x14:cfRule type="containsText" priority="719" operator="containsText" id="{A774040A-59A9-4642-A3D1-1EA6F7780457}">
            <xm:f>NOT(ISERROR(SEARCH($K$72,K34)))</xm:f>
            <xm:f>$K$72</xm:f>
            <x14:dxf>
              <fill>
                <patternFill>
                  <bgColor rgb="FFFFC000"/>
                </patternFill>
              </fill>
            </x14:dxf>
          </x14:cfRule>
          <x14:cfRule type="containsText" priority="720" operator="containsText" id="{FF477500-183E-4969-BB51-D9BC572074AA}">
            <xm:f>NOT(ISERROR(SEARCH($K$71,K34)))</xm:f>
            <xm:f>$K$71</xm:f>
            <x14:dxf>
              <fill>
                <patternFill>
                  <bgColor rgb="FFFFFF00"/>
                </patternFill>
              </fill>
            </x14:dxf>
          </x14:cfRule>
          <x14:cfRule type="containsText" priority="721" operator="containsText" id="{0804AC2E-A1AA-4920-BBD2-3282EBC78B55}">
            <xm:f>NOT(ISERROR(SEARCH($K$70,K34)))</xm:f>
            <xm:f>$K$70</xm:f>
            <x14:dxf>
              <fill>
                <patternFill>
                  <bgColor rgb="FF00B050"/>
                </patternFill>
              </fill>
            </x14:dxf>
          </x14:cfRule>
          <x14:cfRule type="containsText" priority="722" operator="containsText" id="{0C733945-9B34-4C29-96AE-EE7885F6B51F}">
            <xm:f>NOT(ISERROR(SEARCH($K$69,K34)))</xm:f>
            <xm:f>$K$69</xm:f>
            <x14:dxf>
              <fill>
                <patternFill>
                  <bgColor rgb="FF92D050"/>
                </patternFill>
              </fill>
            </x14:dxf>
          </x14:cfRule>
          <xm:sqref>K34:K35</xm:sqref>
        </x14:conditionalFormatting>
        <x14:conditionalFormatting xmlns:xm="http://schemas.microsoft.com/office/excel/2006/main">
          <x14:cfRule type="containsText" priority="713" operator="containsText" id="{83EC5CCE-0729-462B-AC89-9F0CC6AA4932}">
            <xm:f>NOT(ISERROR(SEARCH($K$73,K36)))</xm:f>
            <xm:f>$K$73</xm:f>
            <x14:dxf>
              <fill>
                <patternFill>
                  <bgColor rgb="FFFF0000"/>
                </patternFill>
              </fill>
            </x14:dxf>
          </x14:cfRule>
          <x14:cfRule type="containsText" priority="714" operator="containsText" id="{E3C01401-9E6F-4FE0-B4E2-55DD0534E7D9}">
            <xm:f>NOT(ISERROR(SEARCH($K$72,K36)))</xm:f>
            <xm:f>$K$72</xm:f>
            <x14:dxf>
              <fill>
                <patternFill>
                  <bgColor rgb="FFFFC000"/>
                </patternFill>
              </fill>
            </x14:dxf>
          </x14:cfRule>
          <x14:cfRule type="containsText" priority="715" operator="containsText" id="{69E1E576-0DE5-44DA-9230-BD76450876FC}">
            <xm:f>NOT(ISERROR(SEARCH($K$71,K36)))</xm:f>
            <xm:f>$K$71</xm:f>
            <x14:dxf>
              <fill>
                <patternFill>
                  <bgColor rgb="FFFFFF00"/>
                </patternFill>
              </fill>
            </x14:dxf>
          </x14:cfRule>
          <x14:cfRule type="containsText" priority="716" operator="containsText" id="{71E35E94-983F-4D36-AA5A-4928EE72A762}">
            <xm:f>NOT(ISERROR(SEARCH($K$70,K36)))</xm:f>
            <xm:f>$K$70</xm:f>
            <x14:dxf>
              <fill>
                <patternFill>
                  <bgColor rgb="FF00B050"/>
                </patternFill>
              </fill>
            </x14:dxf>
          </x14:cfRule>
          <x14:cfRule type="containsText" priority="717" operator="containsText" id="{2F8C8D6A-2C79-47CE-B3C4-11096C838D98}">
            <xm:f>NOT(ISERROR(SEARCH($K$69,K36)))</xm:f>
            <xm:f>$K$69</xm:f>
            <x14:dxf>
              <fill>
                <patternFill>
                  <bgColor rgb="FF92D050"/>
                </patternFill>
              </fill>
            </x14:dxf>
          </x14:cfRule>
          <xm:sqref>K36</xm:sqref>
        </x14:conditionalFormatting>
        <x14:conditionalFormatting xmlns:xm="http://schemas.microsoft.com/office/excel/2006/main">
          <x14:cfRule type="containsText" priority="708" operator="containsText" id="{F2D1368B-E1C6-4CA8-B478-FAF276CE2729}">
            <xm:f>NOT(ISERROR(SEARCH($K$73,K37)))</xm:f>
            <xm:f>$K$73</xm:f>
            <x14:dxf>
              <fill>
                <patternFill>
                  <bgColor rgb="FFFF0000"/>
                </patternFill>
              </fill>
            </x14:dxf>
          </x14:cfRule>
          <x14:cfRule type="containsText" priority="709" operator="containsText" id="{1F2DFD7C-C544-430E-9FD4-0CDE35D77787}">
            <xm:f>NOT(ISERROR(SEARCH($K$72,K37)))</xm:f>
            <xm:f>$K$72</xm:f>
            <x14:dxf>
              <fill>
                <patternFill>
                  <bgColor rgb="FFFFC000"/>
                </patternFill>
              </fill>
            </x14:dxf>
          </x14:cfRule>
          <x14:cfRule type="containsText" priority="710" operator="containsText" id="{40C43A32-4C3D-40CF-A880-B660EE9B2A39}">
            <xm:f>NOT(ISERROR(SEARCH($K$71,K37)))</xm:f>
            <xm:f>$K$71</xm:f>
            <x14:dxf>
              <fill>
                <patternFill>
                  <bgColor rgb="FFFFFF00"/>
                </patternFill>
              </fill>
            </x14:dxf>
          </x14:cfRule>
          <x14:cfRule type="containsText" priority="711" operator="containsText" id="{4498C577-366F-4F1E-BBE5-A40BF2416BF2}">
            <xm:f>NOT(ISERROR(SEARCH($K$70,K37)))</xm:f>
            <xm:f>$K$70</xm:f>
            <x14:dxf>
              <fill>
                <patternFill>
                  <bgColor rgb="FF00B050"/>
                </patternFill>
              </fill>
            </x14:dxf>
          </x14:cfRule>
          <x14:cfRule type="containsText" priority="712" operator="containsText" id="{E72371CC-EDFF-440E-A11F-64D3CABF9AC1}">
            <xm:f>NOT(ISERROR(SEARCH($K$69,K37)))</xm:f>
            <xm:f>$K$69</xm:f>
            <x14:dxf>
              <fill>
                <patternFill>
                  <bgColor rgb="FF92D050"/>
                </patternFill>
              </fill>
            </x14:dxf>
          </x14:cfRule>
          <xm:sqref>K37</xm:sqref>
        </x14:conditionalFormatting>
        <x14:conditionalFormatting xmlns:xm="http://schemas.microsoft.com/office/excel/2006/main">
          <x14:cfRule type="containsText" priority="704" operator="containsText" id="{77B0BE2F-1C3C-4EA3-A0E1-75DDD4F811F1}">
            <xm:f>NOT(ISERROR(SEARCH($M$72,M37)))</xm:f>
            <xm:f>$M$72</xm:f>
            <x14:dxf>
              <fill>
                <patternFill>
                  <bgColor rgb="FFFF0000"/>
                </patternFill>
              </fill>
            </x14:dxf>
          </x14:cfRule>
          <x14:cfRule type="containsText" priority="705" operator="containsText" id="{136B6E59-594C-4A24-A6BB-0F9DAA81AAEB}">
            <xm:f>NOT(ISERROR(SEARCH($M$71,M37)))</xm:f>
            <xm:f>$M$71</xm:f>
            <x14:dxf>
              <fill>
                <patternFill>
                  <bgColor rgb="FFFFC000"/>
                </patternFill>
              </fill>
            </x14:dxf>
          </x14:cfRule>
          <x14:cfRule type="containsText" priority="706" operator="containsText" id="{5BCA9FE3-E0E3-44BD-88D6-5E810CE6B39F}">
            <xm:f>NOT(ISERROR(SEARCH($M$70,M37)))</xm:f>
            <xm:f>$M$70</xm:f>
            <x14:dxf>
              <fill>
                <patternFill>
                  <bgColor rgb="FFFFFF00"/>
                </patternFill>
              </fill>
            </x14:dxf>
          </x14:cfRule>
          <x14:cfRule type="containsText" priority="707" operator="containsText" id="{DC0E56F2-1696-4C39-8752-4DC2C11B0809}">
            <xm:f>NOT(ISERROR(SEARCH($M$69,M37)))</xm:f>
            <xm:f>$M$69</xm:f>
            <x14:dxf>
              <fill>
                <patternFill>
                  <bgColor rgb="FF92D050"/>
                </patternFill>
              </fill>
            </x14:dxf>
          </x14:cfRule>
          <xm:sqref>M37</xm:sqref>
        </x14:conditionalFormatting>
        <x14:conditionalFormatting xmlns:xm="http://schemas.microsoft.com/office/excel/2006/main">
          <x14:cfRule type="containsText" priority="700" operator="containsText" id="{B5D8C770-1F0A-4FA4-8167-73D574A4D0DF}">
            <xm:f>NOT(ISERROR(SEARCH($M$72,M36)))</xm:f>
            <xm:f>$M$72</xm:f>
            <x14:dxf>
              <fill>
                <patternFill>
                  <bgColor rgb="FFFF0000"/>
                </patternFill>
              </fill>
            </x14:dxf>
          </x14:cfRule>
          <x14:cfRule type="containsText" priority="701" operator="containsText" id="{F8480630-29D0-4887-B900-4921E3C908E4}">
            <xm:f>NOT(ISERROR(SEARCH($M$71,M36)))</xm:f>
            <xm:f>$M$71</xm:f>
            <x14:dxf>
              <fill>
                <patternFill>
                  <bgColor rgb="FFFFC000"/>
                </patternFill>
              </fill>
            </x14:dxf>
          </x14:cfRule>
          <x14:cfRule type="containsText" priority="702" operator="containsText" id="{78F7177C-23E8-4A27-A7D1-B1ED932B21D6}">
            <xm:f>NOT(ISERROR(SEARCH($M$70,M36)))</xm:f>
            <xm:f>$M$70</xm:f>
            <x14:dxf>
              <fill>
                <patternFill>
                  <bgColor rgb="FFFFFF00"/>
                </patternFill>
              </fill>
            </x14:dxf>
          </x14:cfRule>
          <x14:cfRule type="containsText" priority="703" operator="containsText" id="{B508D16C-65A5-480A-93CD-F5D61AEF4C4F}">
            <xm:f>NOT(ISERROR(SEARCH($M$69,M36)))</xm:f>
            <xm:f>$M$69</xm:f>
            <x14:dxf>
              <fill>
                <patternFill>
                  <bgColor rgb="FF92D050"/>
                </patternFill>
              </fill>
            </x14:dxf>
          </x14:cfRule>
          <xm:sqref>M36</xm:sqref>
        </x14:conditionalFormatting>
        <x14:conditionalFormatting xmlns:xm="http://schemas.microsoft.com/office/excel/2006/main">
          <x14:cfRule type="containsText" priority="692" operator="containsText" id="{96CD6320-3351-47DE-98CF-509501306321}">
            <xm:f>NOT(ISERROR(SEARCH($I$69,X38)))</xm:f>
            <xm:f>$I$69</xm:f>
            <x14:dxf>
              <fill>
                <patternFill>
                  <fgColor rgb="FF92D050"/>
                  <bgColor rgb="FF92D050"/>
                </patternFill>
              </fill>
            </x14:dxf>
          </x14:cfRule>
          <x14:cfRule type="containsText" priority="693" operator="containsText" id="{DB8FB915-EDF5-4872-AD09-880CC5AD2C7C}">
            <xm:f>NOT(ISERROR(SEARCH($I$70,X38)))</xm:f>
            <xm:f>$I$70</xm:f>
            <x14:dxf>
              <fill>
                <patternFill>
                  <bgColor rgb="FF00B050"/>
                </patternFill>
              </fill>
            </x14:dxf>
          </x14:cfRule>
          <x14:cfRule type="containsText" priority="694" operator="containsText" id="{5EF0D89E-2E8D-4406-B0DC-6AE262EF90A3}">
            <xm:f>NOT(ISERROR(SEARCH($I$73,X38)))</xm:f>
            <xm:f>$I$73</xm:f>
            <x14:dxf>
              <fill>
                <patternFill>
                  <bgColor rgb="FFFF0000"/>
                </patternFill>
              </fill>
            </x14:dxf>
          </x14:cfRule>
          <x14:cfRule type="containsText" priority="695" operator="containsText" id="{45ADB5DB-99A4-4706-A083-7753A49863B0}">
            <xm:f>NOT(ISERROR(SEARCH($I$72,X38)))</xm:f>
            <xm:f>$I$72</xm:f>
            <x14:dxf>
              <fill>
                <patternFill>
                  <fgColor rgb="FFFFC000"/>
                  <bgColor rgb="FFFFC000"/>
                </patternFill>
              </fill>
            </x14:dxf>
          </x14:cfRule>
          <x14:cfRule type="containsText" priority="696" operator="containsText" id="{6724ECD2-F2BD-4608-A35A-7395793653CA}">
            <xm:f>NOT(ISERROR(SEARCH($I$71,X38)))</xm:f>
            <xm:f>$I$71</xm:f>
            <x14:dxf>
              <fill>
                <patternFill>
                  <fgColor rgb="FFFFFF00"/>
                  <bgColor rgb="FFFFFF00"/>
                </patternFill>
              </fill>
            </x14:dxf>
          </x14:cfRule>
          <x14:cfRule type="containsText" priority="697" operator="containsText" id="{18BE652D-E25B-4F48-BFB3-6C798515D1D4}">
            <xm:f>NOT(ISERROR(SEARCH($I$70,X38)))</xm:f>
            <xm:f>$I$70</xm:f>
            <x14:dxf>
              <fill>
                <patternFill>
                  <bgColor theme="0" tint="-0.14996795556505021"/>
                </patternFill>
              </fill>
            </x14:dxf>
          </x14:cfRule>
          <x14:cfRule type="cellIs" priority="698" operator="equal" id="{EAE6C9F3-AB4A-4CEB-B0D8-2E3406C34AC2}">
            <xm:f>'Tabla probabiidad'!$B$5</xm:f>
            <x14:dxf>
              <fill>
                <patternFill>
                  <fgColor theme="6"/>
                </patternFill>
              </fill>
            </x14:dxf>
          </x14:cfRule>
          <x14:cfRule type="cellIs" priority="699" operator="equal" id="{AB0AD30D-F1AD-4B5C-B275-3645BE62B941}">
            <xm:f>'Tabla probabiidad'!$B$5</xm:f>
            <x14:dxf>
              <fill>
                <patternFill>
                  <fgColor rgb="FF92D050"/>
                  <bgColor theme="6" tint="0.59996337778862885"/>
                </patternFill>
              </fill>
            </x14:dxf>
          </x14:cfRule>
          <xm:sqref>X38</xm:sqref>
        </x14:conditionalFormatting>
        <x14:conditionalFormatting xmlns:xm="http://schemas.microsoft.com/office/excel/2006/main">
          <x14:cfRule type="containsText" priority="684" operator="containsText" id="{C8551BA5-9D32-436B-B235-F1ED568537CD}">
            <xm:f>NOT(ISERROR(SEARCH($I$69,I36)))</xm:f>
            <xm:f>$I$69</xm:f>
            <x14:dxf>
              <fill>
                <patternFill>
                  <fgColor rgb="FF92D050"/>
                  <bgColor rgb="FF92D050"/>
                </patternFill>
              </fill>
            </x14:dxf>
          </x14:cfRule>
          <x14:cfRule type="containsText" priority="685" operator="containsText" id="{0CBB90B1-F6A4-44EA-9BC1-856171B8AC22}">
            <xm:f>NOT(ISERROR(SEARCH($I$70,I36)))</xm:f>
            <xm:f>$I$70</xm:f>
            <x14:dxf>
              <fill>
                <patternFill>
                  <bgColor rgb="FF00B050"/>
                </patternFill>
              </fill>
            </x14:dxf>
          </x14:cfRule>
          <x14:cfRule type="containsText" priority="686" operator="containsText" id="{A4E1719B-7891-4F2A-8AB6-26E2EC10B980}">
            <xm:f>NOT(ISERROR(SEARCH($I$73,I36)))</xm:f>
            <xm:f>$I$73</xm:f>
            <x14:dxf>
              <fill>
                <patternFill>
                  <bgColor rgb="FFFF0000"/>
                </patternFill>
              </fill>
            </x14:dxf>
          </x14:cfRule>
          <x14:cfRule type="containsText" priority="687" operator="containsText" id="{EC974FFF-2A02-4C7A-9050-6A5B5A732499}">
            <xm:f>NOT(ISERROR(SEARCH($I$72,I36)))</xm:f>
            <xm:f>$I$72</xm:f>
            <x14:dxf>
              <fill>
                <patternFill>
                  <fgColor rgb="FFFFC000"/>
                  <bgColor rgb="FFFFC000"/>
                </patternFill>
              </fill>
            </x14:dxf>
          </x14:cfRule>
          <x14:cfRule type="containsText" priority="688" operator="containsText" id="{0897E0AF-AF61-4596-9E2A-B7BF554A5273}">
            <xm:f>NOT(ISERROR(SEARCH($I$71,I36)))</xm:f>
            <xm:f>$I$71</xm:f>
            <x14:dxf>
              <fill>
                <patternFill>
                  <fgColor rgb="FFFFFF00"/>
                  <bgColor rgb="FFFFFF00"/>
                </patternFill>
              </fill>
            </x14:dxf>
          </x14:cfRule>
          <x14:cfRule type="containsText" priority="689" operator="containsText" id="{46BD6491-9BCB-4A70-B8F5-1C6061F59B13}">
            <xm:f>NOT(ISERROR(SEARCH($I$70,I36)))</xm:f>
            <xm:f>$I$70</xm:f>
            <x14:dxf>
              <fill>
                <patternFill>
                  <bgColor theme="0" tint="-0.14996795556505021"/>
                </patternFill>
              </fill>
            </x14:dxf>
          </x14:cfRule>
          <x14:cfRule type="cellIs" priority="690" operator="equal" id="{9F2B5377-AAD0-496C-9BD0-1A6032A171DD}">
            <xm:f>'Tabla probabiidad'!$B$5</xm:f>
            <x14:dxf>
              <fill>
                <patternFill>
                  <fgColor theme="6"/>
                </patternFill>
              </fill>
            </x14:dxf>
          </x14:cfRule>
          <x14:cfRule type="cellIs" priority="691" operator="equal" id="{D0564F83-F568-4016-9C35-2BD039934FE4}">
            <xm:f>'Tabla probabiidad'!$B$5</xm:f>
            <x14:dxf>
              <fill>
                <patternFill>
                  <fgColor rgb="FF92D050"/>
                  <bgColor theme="6" tint="0.59996337778862885"/>
                </patternFill>
              </fill>
            </x14:dxf>
          </x14:cfRule>
          <xm:sqref>I36</xm:sqref>
        </x14:conditionalFormatting>
        <x14:conditionalFormatting xmlns:xm="http://schemas.microsoft.com/office/excel/2006/main">
          <x14:cfRule type="containsText" priority="676" operator="containsText" id="{66EBA902-9983-48ED-841C-46209621C11D}">
            <xm:f>NOT(ISERROR(SEARCH($I$69,I37)))</xm:f>
            <xm:f>$I$69</xm:f>
            <x14:dxf>
              <fill>
                <patternFill>
                  <fgColor rgb="FF92D050"/>
                  <bgColor rgb="FF92D050"/>
                </patternFill>
              </fill>
            </x14:dxf>
          </x14:cfRule>
          <x14:cfRule type="containsText" priority="677" operator="containsText" id="{2E9CC68A-91DA-4D60-82C4-21A1E6A8416E}">
            <xm:f>NOT(ISERROR(SEARCH($I$70,I37)))</xm:f>
            <xm:f>$I$70</xm:f>
            <x14:dxf>
              <fill>
                <patternFill>
                  <bgColor rgb="FF00B050"/>
                </patternFill>
              </fill>
            </x14:dxf>
          </x14:cfRule>
          <x14:cfRule type="containsText" priority="678" operator="containsText" id="{AB0143A5-E1FD-4923-B2BD-1E96D32CE1F3}">
            <xm:f>NOT(ISERROR(SEARCH($I$73,I37)))</xm:f>
            <xm:f>$I$73</xm:f>
            <x14:dxf>
              <fill>
                <patternFill>
                  <bgColor rgb="FFFF0000"/>
                </patternFill>
              </fill>
            </x14:dxf>
          </x14:cfRule>
          <x14:cfRule type="containsText" priority="679" operator="containsText" id="{B508A230-B5F7-4DF2-99E4-CB6E8B6F0B52}">
            <xm:f>NOT(ISERROR(SEARCH($I$72,I37)))</xm:f>
            <xm:f>$I$72</xm:f>
            <x14:dxf>
              <fill>
                <patternFill>
                  <fgColor rgb="FFFFC000"/>
                  <bgColor rgb="FFFFC000"/>
                </patternFill>
              </fill>
            </x14:dxf>
          </x14:cfRule>
          <x14:cfRule type="containsText" priority="680" operator="containsText" id="{2C41B6F8-808A-492B-8B65-CBD2891E21D3}">
            <xm:f>NOT(ISERROR(SEARCH($I$71,I37)))</xm:f>
            <xm:f>$I$71</xm:f>
            <x14:dxf>
              <fill>
                <patternFill>
                  <fgColor rgb="FFFFFF00"/>
                  <bgColor rgb="FFFFFF00"/>
                </patternFill>
              </fill>
            </x14:dxf>
          </x14:cfRule>
          <x14:cfRule type="containsText" priority="681" operator="containsText" id="{399500CE-4754-4134-9AA0-70C8C32D8C92}">
            <xm:f>NOT(ISERROR(SEARCH($I$70,I37)))</xm:f>
            <xm:f>$I$70</xm:f>
            <x14:dxf>
              <fill>
                <patternFill>
                  <bgColor theme="0" tint="-0.14996795556505021"/>
                </patternFill>
              </fill>
            </x14:dxf>
          </x14:cfRule>
          <x14:cfRule type="cellIs" priority="682" operator="equal" id="{10D804AD-69A7-4855-83B3-88B66DC28D9A}">
            <xm:f>'Tabla probabiidad'!$B$5</xm:f>
            <x14:dxf>
              <fill>
                <patternFill>
                  <fgColor theme="6"/>
                </patternFill>
              </fill>
            </x14:dxf>
          </x14:cfRule>
          <x14:cfRule type="cellIs" priority="683" operator="equal" id="{94586AE8-0986-4E28-AE25-D3BB1895159C}">
            <xm:f>'Tabla probabiidad'!$B$5</xm:f>
            <x14:dxf>
              <fill>
                <patternFill>
                  <fgColor rgb="FF92D050"/>
                  <bgColor theme="6" tint="0.59996337778862885"/>
                </patternFill>
              </fill>
            </x14:dxf>
          </x14:cfRule>
          <xm:sqref>I37</xm:sqref>
        </x14:conditionalFormatting>
        <x14:conditionalFormatting xmlns:xm="http://schemas.microsoft.com/office/excel/2006/main">
          <x14:cfRule type="containsText" priority="668" operator="containsText" id="{9A45F2EC-1FD1-4773-BAEA-B9340437FD0D}">
            <xm:f>NOT(ISERROR(SEARCH($I$69,I38)))</xm:f>
            <xm:f>$I$69</xm:f>
            <x14:dxf>
              <fill>
                <patternFill>
                  <fgColor rgb="FF92D050"/>
                  <bgColor rgb="FF92D050"/>
                </patternFill>
              </fill>
            </x14:dxf>
          </x14:cfRule>
          <x14:cfRule type="containsText" priority="669" operator="containsText" id="{53AB51D8-A97E-47FC-BA86-072AF327FF28}">
            <xm:f>NOT(ISERROR(SEARCH($I$70,I38)))</xm:f>
            <xm:f>$I$70</xm:f>
            <x14:dxf>
              <fill>
                <patternFill>
                  <bgColor rgb="FF00B050"/>
                </patternFill>
              </fill>
            </x14:dxf>
          </x14:cfRule>
          <x14:cfRule type="containsText" priority="670" operator="containsText" id="{45E34037-ED3C-4041-BA24-5EDEA6D7AB64}">
            <xm:f>NOT(ISERROR(SEARCH($I$73,I38)))</xm:f>
            <xm:f>$I$73</xm:f>
            <x14:dxf>
              <fill>
                <patternFill>
                  <bgColor rgb="FFFF0000"/>
                </patternFill>
              </fill>
            </x14:dxf>
          </x14:cfRule>
          <x14:cfRule type="containsText" priority="671" operator="containsText" id="{DA41ECCA-E24F-490C-A24C-D10789A89A89}">
            <xm:f>NOT(ISERROR(SEARCH($I$72,I38)))</xm:f>
            <xm:f>$I$72</xm:f>
            <x14:dxf>
              <fill>
                <patternFill>
                  <fgColor rgb="FFFFC000"/>
                  <bgColor rgb="FFFFC000"/>
                </patternFill>
              </fill>
            </x14:dxf>
          </x14:cfRule>
          <x14:cfRule type="containsText" priority="672" operator="containsText" id="{F61634B1-C60E-454A-977F-CB8B8052D5D0}">
            <xm:f>NOT(ISERROR(SEARCH($I$71,I38)))</xm:f>
            <xm:f>$I$71</xm:f>
            <x14:dxf>
              <fill>
                <patternFill>
                  <fgColor rgb="FFFFFF00"/>
                  <bgColor rgb="FFFFFF00"/>
                </patternFill>
              </fill>
            </x14:dxf>
          </x14:cfRule>
          <x14:cfRule type="containsText" priority="673" operator="containsText" id="{20E1BF75-A4BB-40C5-B9EF-372239363B8A}">
            <xm:f>NOT(ISERROR(SEARCH($I$70,I38)))</xm:f>
            <xm:f>$I$70</xm:f>
            <x14:dxf>
              <fill>
                <patternFill>
                  <bgColor theme="0" tint="-0.14996795556505021"/>
                </patternFill>
              </fill>
            </x14:dxf>
          </x14:cfRule>
          <x14:cfRule type="cellIs" priority="674" operator="equal" id="{71B9CF9B-570C-4DB3-B4BE-8B94E818DF4F}">
            <xm:f>'Tabla probabiidad'!$B$5</xm:f>
            <x14:dxf>
              <fill>
                <patternFill>
                  <fgColor theme="6"/>
                </patternFill>
              </fill>
            </x14:dxf>
          </x14:cfRule>
          <x14:cfRule type="cellIs" priority="675" operator="equal" id="{E323F6BE-5197-42CF-AB7D-80B56A28C598}">
            <xm:f>'Tabla probabiidad'!$B$5</xm:f>
            <x14:dxf>
              <fill>
                <patternFill>
                  <fgColor rgb="FF92D050"/>
                  <bgColor theme="6" tint="0.59996337778862885"/>
                </patternFill>
              </fill>
            </x14:dxf>
          </x14:cfRule>
          <xm:sqref>I38</xm:sqref>
        </x14:conditionalFormatting>
        <x14:conditionalFormatting xmlns:xm="http://schemas.microsoft.com/office/excel/2006/main">
          <x14:cfRule type="containsText" priority="663" operator="containsText" id="{9C334AA5-B353-41A0-8569-10F359A8830E}">
            <xm:f>NOT(ISERROR(SEARCH($K$73,K38)))</xm:f>
            <xm:f>$K$73</xm:f>
            <x14:dxf>
              <fill>
                <patternFill>
                  <bgColor rgb="FFFF0000"/>
                </patternFill>
              </fill>
            </x14:dxf>
          </x14:cfRule>
          <x14:cfRule type="containsText" priority="664" operator="containsText" id="{EBDEC450-72CF-43B5-81D1-5E55D675195E}">
            <xm:f>NOT(ISERROR(SEARCH($K$72,K38)))</xm:f>
            <xm:f>$K$72</xm:f>
            <x14:dxf>
              <fill>
                <patternFill>
                  <bgColor rgb="FFFFC000"/>
                </patternFill>
              </fill>
            </x14:dxf>
          </x14:cfRule>
          <x14:cfRule type="containsText" priority="665" operator="containsText" id="{FC05C05C-506C-44CA-BAD3-931903105C90}">
            <xm:f>NOT(ISERROR(SEARCH($K$71,K38)))</xm:f>
            <xm:f>$K$71</xm:f>
            <x14:dxf>
              <fill>
                <patternFill>
                  <bgColor rgb="FFFFFF00"/>
                </patternFill>
              </fill>
            </x14:dxf>
          </x14:cfRule>
          <x14:cfRule type="containsText" priority="666" operator="containsText" id="{03A6A810-D683-4749-AA7A-D73A82AD233C}">
            <xm:f>NOT(ISERROR(SEARCH($K$70,K38)))</xm:f>
            <xm:f>$K$70</xm:f>
            <x14:dxf>
              <fill>
                <patternFill>
                  <bgColor rgb="FF00B050"/>
                </patternFill>
              </fill>
            </x14:dxf>
          </x14:cfRule>
          <x14:cfRule type="containsText" priority="667" operator="containsText" id="{F86ADB3E-4A42-4ACB-99F0-140A2180BE58}">
            <xm:f>NOT(ISERROR(SEARCH($K$69,K38)))</xm:f>
            <xm:f>$K$69</xm:f>
            <x14:dxf>
              <fill>
                <patternFill>
                  <bgColor rgb="FF92D050"/>
                </patternFill>
              </fill>
            </x14:dxf>
          </x14:cfRule>
          <xm:sqref>K38</xm:sqref>
        </x14:conditionalFormatting>
        <x14:conditionalFormatting xmlns:xm="http://schemas.microsoft.com/office/excel/2006/main">
          <x14:cfRule type="containsText" priority="659" operator="containsText" id="{69ECF3F1-A15B-40FE-AD9A-853EA8D6BE2D}">
            <xm:f>NOT(ISERROR(SEARCH($M$72,M38)))</xm:f>
            <xm:f>$M$72</xm:f>
            <x14:dxf>
              <fill>
                <patternFill>
                  <bgColor rgb="FFFF0000"/>
                </patternFill>
              </fill>
            </x14:dxf>
          </x14:cfRule>
          <x14:cfRule type="containsText" priority="660" operator="containsText" id="{92666FD9-E573-41AB-A063-715B2976F774}">
            <xm:f>NOT(ISERROR(SEARCH($M$71,M38)))</xm:f>
            <xm:f>$M$71</xm:f>
            <x14:dxf>
              <fill>
                <patternFill>
                  <bgColor rgb="FFFFC000"/>
                </patternFill>
              </fill>
            </x14:dxf>
          </x14:cfRule>
          <x14:cfRule type="containsText" priority="661" operator="containsText" id="{CB6E1204-312A-43C5-95C1-2F751E8C216D}">
            <xm:f>NOT(ISERROR(SEARCH($M$70,M38)))</xm:f>
            <xm:f>$M$70</xm:f>
            <x14:dxf>
              <fill>
                <patternFill>
                  <bgColor rgb="FFFFFF00"/>
                </patternFill>
              </fill>
            </x14:dxf>
          </x14:cfRule>
          <x14:cfRule type="containsText" priority="662" operator="containsText" id="{E6A983D2-1D4F-4E14-82AF-EC4D57996B18}">
            <xm:f>NOT(ISERROR(SEARCH($M$69,M38)))</xm:f>
            <xm:f>$M$69</xm:f>
            <x14:dxf>
              <fill>
                <patternFill>
                  <bgColor rgb="FF92D050"/>
                </patternFill>
              </fill>
            </x14:dxf>
          </x14:cfRule>
          <xm:sqref>M38</xm:sqref>
        </x14:conditionalFormatting>
        <x14:conditionalFormatting xmlns:xm="http://schemas.microsoft.com/office/excel/2006/main">
          <x14:cfRule type="containsText" priority="654" operator="containsText" id="{6F31F80C-47C2-4551-A5CF-18E59A7FD266}">
            <xm:f>NOT(ISERROR(SEARCH($K$73,Z15)))</xm:f>
            <xm:f>$K$73</xm:f>
            <x14:dxf>
              <fill>
                <patternFill>
                  <bgColor rgb="FFFF0000"/>
                </patternFill>
              </fill>
            </x14:dxf>
          </x14:cfRule>
          <x14:cfRule type="containsText" priority="655" operator="containsText" id="{112E194D-B9C6-4E10-9EE4-05793E7E4294}">
            <xm:f>NOT(ISERROR(SEARCH($K$72,Z15)))</xm:f>
            <xm:f>$K$72</xm:f>
            <x14:dxf>
              <fill>
                <patternFill>
                  <bgColor rgb="FFFFC000"/>
                </patternFill>
              </fill>
            </x14:dxf>
          </x14:cfRule>
          <x14:cfRule type="containsText" priority="656" operator="containsText" id="{82C69182-BA21-41D4-AD58-8FC944C0A5EF}">
            <xm:f>NOT(ISERROR(SEARCH($K$71,Z15)))</xm:f>
            <xm:f>$K$71</xm:f>
            <x14:dxf>
              <fill>
                <patternFill>
                  <bgColor rgb="FFFFFF00"/>
                </patternFill>
              </fill>
            </x14:dxf>
          </x14:cfRule>
          <x14:cfRule type="containsText" priority="657" operator="containsText" id="{10831524-42F1-440C-A90C-74A714E96DC6}">
            <xm:f>NOT(ISERROR(SEARCH($K$70,Z15)))</xm:f>
            <xm:f>$K$70</xm:f>
            <x14:dxf>
              <fill>
                <patternFill>
                  <bgColor rgb="FF00B050"/>
                </patternFill>
              </fill>
            </x14:dxf>
          </x14:cfRule>
          <x14:cfRule type="containsText" priority="658" operator="containsText" id="{409FCBA1-F4DF-48C3-B7C7-E4CA9BC3120A}">
            <xm:f>NOT(ISERROR(SEARCH($K$69,Z15)))</xm:f>
            <xm:f>$K$69</xm:f>
            <x14:dxf>
              <fill>
                <patternFill>
                  <bgColor rgb="FF92D050"/>
                </patternFill>
              </fill>
            </x14:dxf>
          </x14:cfRule>
          <xm:sqref>Z15</xm:sqref>
        </x14:conditionalFormatting>
        <x14:conditionalFormatting xmlns:xm="http://schemas.microsoft.com/office/excel/2006/main">
          <x14:cfRule type="containsText" priority="649" operator="containsText" id="{EEEE4A44-87F5-402C-80B2-D329C45F3658}">
            <xm:f>NOT(ISERROR(SEARCH($K$73,Z16)))</xm:f>
            <xm:f>$K$73</xm:f>
            <x14:dxf>
              <fill>
                <patternFill>
                  <bgColor rgb="FFFF0000"/>
                </patternFill>
              </fill>
            </x14:dxf>
          </x14:cfRule>
          <x14:cfRule type="containsText" priority="650" operator="containsText" id="{BE7827A1-6221-42FA-A863-665BACC49A11}">
            <xm:f>NOT(ISERROR(SEARCH($K$72,Z16)))</xm:f>
            <xm:f>$K$72</xm:f>
            <x14:dxf>
              <fill>
                <patternFill>
                  <bgColor rgb="FFFFC000"/>
                </patternFill>
              </fill>
            </x14:dxf>
          </x14:cfRule>
          <x14:cfRule type="containsText" priority="651" operator="containsText" id="{DA669175-0D98-492E-864C-00DF13D01C85}">
            <xm:f>NOT(ISERROR(SEARCH($K$71,Z16)))</xm:f>
            <xm:f>$K$71</xm:f>
            <x14:dxf>
              <fill>
                <patternFill>
                  <bgColor rgb="FFFFFF00"/>
                </patternFill>
              </fill>
            </x14:dxf>
          </x14:cfRule>
          <x14:cfRule type="containsText" priority="652" operator="containsText" id="{4CB2D213-9CE6-40C0-9C07-CD4DF895DBEE}">
            <xm:f>NOT(ISERROR(SEARCH($K$70,Z16)))</xm:f>
            <xm:f>$K$70</xm:f>
            <x14:dxf>
              <fill>
                <patternFill>
                  <bgColor rgb="FF00B050"/>
                </patternFill>
              </fill>
            </x14:dxf>
          </x14:cfRule>
          <x14:cfRule type="containsText" priority="653" operator="containsText" id="{B2211C2B-5E7B-4736-B58E-1648D4DC5C30}">
            <xm:f>NOT(ISERROR(SEARCH($K$69,Z16)))</xm:f>
            <xm:f>$K$69</xm:f>
            <x14:dxf>
              <fill>
                <patternFill>
                  <bgColor rgb="FF92D050"/>
                </patternFill>
              </fill>
            </x14:dxf>
          </x14:cfRule>
          <xm:sqref>Z16</xm:sqref>
        </x14:conditionalFormatting>
        <x14:conditionalFormatting xmlns:xm="http://schemas.microsoft.com/office/excel/2006/main">
          <x14:cfRule type="containsText" priority="644" operator="containsText" id="{3292B86B-BD26-4697-A9CB-584353302DF2}">
            <xm:f>NOT(ISERROR(SEARCH($K$73,Z17)))</xm:f>
            <xm:f>$K$73</xm:f>
            <x14:dxf>
              <fill>
                <patternFill>
                  <bgColor rgb="FFFF0000"/>
                </patternFill>
              </fill>
            </x14:dxf>
          </x14:cfRule>
          <x14:cfRule type="containsText" priority="645" operator="containsText" id="{BF8D31ED-AD7C-4F68-AEA4-3FB6999FFEE1}">
            <xm:f>NOT(ISERROR(SEARCH($K$72,Z17)))</xm:f>
            <xm:f>$K$72</xm:f>
            <x14:dxf>
              <fill>
                <patternFill>
                  <bgColor rgb="FFFFC000"/>
                </patternFill>
              </fill>
            </x14:dxf>
          </x14:cfRule>
          <x14:cfRule type="containsText" priority="646" operator="containsText" id="{8278D07E-6F50-45AF-AA95-403CA49BDDA2}">
            <xm:f>NOT(ISERROR(SEARCH($K$71,Z17)))</xm:f>
            <xm:f>$K$71</xm:f>
            <x14:dxf>
              <fill>
                <patternFill>
                  <bgColor rgb="FFFFFF00"/>
                </patternFill>
              </fill>
            </x14:dxf>
          </x14:cfRule>
          <x14:cfRule type="containsText" priority="647" operator="containsText" id="{B056CF4D-4D4A-42FE-98C0-94DEFBEF2F01}">
            <xm:f>NOT(ISERROR(SEARCH($K$70,Z17)))</xm:f>
            <xm:f>$K$70</xm:f>
            <x14:dxf>
              <fill>
                <patternFill>
                  <bgColor rgb="FF00B050"/>
                </patternFill>
              </fill>
            </x14:dxf>
          </x14:cfRule>
          <x14:cfRule type="containsText" priority="648" operator="containsText" id="{CFF315F7-6E88-4E32-B854-A9F760E31010}">
            <xm:f>NOT(ISERROR(SEARCH($K$69,Z17)))</xm:f>
            <xm:f>$K$69</xm:f>
            <x14:dxf>
              <fill>
                <patternFill>
                  <bgColor rgb="FF92D050"/>
                </patternFill>
              </fill>
            </x14:dxf>
          </x14:cfRule>
          <xm:sqref>Z17</xm:sqref>
        </x14:conditionalFormatting>
        <x14:conditionalFormatting xmlns:xm="http://schemas.microsoft.com/office/excel/2006/main">
          <x14:cfRule type="containsText" priority="639" operator="containsText" id="{D0419095-9488-4368-A25E-454DF810D85C}">
            <xm:f>NOT(ISERROR(SEARCH($K$73,Z18)))</xm:f>
            <xm:f>$K$73</xm:f>
            <x14:dxf>
              <fill>
                <patternFill>
                  <bgColor rgb="FFFF0000"/>
                </patternFill>
              </fill>
            </x14:dxf>
          </x14:cfRule>
          <x14:cfRule type="containsText" priority="640" operator="containsText" id="{72EE871D-DB4F-4608-852F-11F7F24388B9}">
            <xm:f>NOT(ISERROR(SEARCH($K$72,Z18)))</xm:f>
            <xm:f>$K$72</xm:f>
            <x14:dxf>
              <fill>
                <patternFill>
                  <bgColor rgb="FFFFC000"/>
                </patternFill>
              </fill>
            </x14:dxf>
          </x14:cfRule>
          <x14:cfRule type="containsText" priority="641" operator="containsText" id="{DA0F2955-BA37-4211-9BCA-6D3C0A6E3772}">
            <xm:f>NOT(ISERROR(SEARCH($K$71,Z18)))</xm:f>
            <xm:f>$K$71</xm:f>
            <x14:dxf>
              <fill>
                <patternFill>
                  <bgColor rgb="FFFFFF00"/>
                </patternFill>
              </fill>
            </x14:dxf>
          </x14:cfRule>
          <x14:cfRule type="containsText" priority="642" operator="containsText" id="{DD1C54EF-1AEC-48A4-9E53-7771DF735620}">
            <xm:f>NOT(ISERROR(SEARCH($K$70,Z18)))</xm:f>
            <xm:f>$K$70</xm:f>
            <x14:dxf>
              <fill>
                <patternFill>
                  <bgColor rgb="FF00B050"/>
                </patternFill>
              </fill>
            </x14:dxf>
          </x14:cfRule>
          <x14:cfRule type="containsText" priority="643" operator="containsText" id="{8A0B1FCF-72EC-4CB4-8446-E60B4E2DF32D}">
            <xm:f>NOT(ISERROR(SEARCH($K$69,Z18)))</xm:f>
            <xm:f>$K$69</xm:f>
            <x14:dxf>
              <fill>
                <patternFill>
                  <bgColor rgb="FF92D050"/>
                </patternFill>
              </fill>
            </x14:dxf>
          </x14:cfRule>
          <xm:sqref>Z18</xm:sqref>
        </x14:conditionalFormatting>
        <x14:conditionalFormatting xmlns:xm="http://schemas.microsoft.com/office/excel/2006/main">
          <x14:cfRule type="containsText" priority="634" operator="containsText" id="{F28E77B1-9D7D-4361-AD27-9849E15C8E02}">
            <xm:f>NOT(ISERROR(SEARCH($K$73,Z19)))</xm:f>
            <xm:f>$K$73</xm:f>
            <x14:dxf>
              <fill>
                <patternFill>
                  <bgColor rgb="FFFF0000"/>
                </patternFill>
              </fill>
            </x14:dxf>
          </x14:cfRule>
          <x14:cfRule type="containsText" priority="635" operator="containsText" id="{BB99A316-A281-43F5-B8B0-FBB41DADF5A8}">
            <xm:f>NOT(ISERROR(SEARCH($K$72,Z19)))</xm:f>
            <xm:f>$K$72</xm:f>
            <x14:dxf>
              <fill>
                <patternFill>
                  <bgColor rgb="FFFFC000"/>
                </patternFill>
              </fill>
            </x14:dxf>
          </x14:cfRule>
          <x14:cfRule type="containsText" priority="636" operator="containsText" id="{512DD14F-8963-4518-83A1-D5102D382D1F}">
            <xm:f>NOT(ISERROR(SEARCH($K$71,Z19)))</xm:f>
            <xm:f>$K$71</xm:f>
            <x14:dxf>
              <fill>
                <patternFill>
                  <bgColor rgb="FFFFFF00"/>
                </patternFill>
              </fill>
            </x14:dxf>
          </x14:cfRule>
          <x14:cfRule type="containsText" priority="637" operator="containsText" id="{3409EF60-237F-4F2B-A2A5-FDC6D071CA85}">
            <xm:f>NOT(ISERROR(SEARCH($K$70,Z19)))</xm:f>
            <xm:f>$K$70</xm:f>
            <x14:dxf>
              <fill>
                <patternFill>
                  <bgColor rgb="FF00B050"/>
                </patternFill>
              </fill>
            </x14:dxf>
          </x14:cfRule>
          <x14:cfRule type="containsText" priority="638" operator="containsText" id="{C7F2FD0C-2FBD-4C28-977E-9965201C59A9}">
            <xm:f>NOT(ISERROR(SEARCH($K$69,Z19)))</xm:f>
            <xm:f>$K$69</xm:f>
            <x14:dxf>
              <fill>
                <patternFill>
                  <bgColor rgb="FF92D050"/>
                </patternFill>
              </fill>
            </x14:dxf>
          </x14:cfRule>
          <xm:sqref>Z19</xm:sqref>
        </x14:conditionalFormatting>
        <x14:conditionalFormatting xmlns:xm="http://schemas.microsoft.com/office/excel/2006/main">
          <x14:cfRule type="containsText" priority="629" operator="containsText" id="{4B2F1AB2-8939-4C75-AC0B-6319BBD985D0}">
            <xm:f>NOT(ISERROR(SEARCH($K$73,Z20)))</xm:f>
            <xm:f>$K$73</xm:f>
            <x14:dxf>
              <fill>
                <patternFill>
                  <bgColor rgb="FFFF0000"/>
                </patternFill>
              </fill>
            </x14:dxf>
          </x14:cfRule>
          <x14:cfRule type="containsText" priority="630" operator="containsText" id="{F9028AC0-EBED-4D7E-BB0A-0F7D4D9B9A46}">
            <xm:f>NOT(ISERROR(SEARCH($K$72,Z20)))</xm:f>
            <xm:f>$K$72</xm:f>
            <x14:dxf>
              <fill>
                <patternFill>
                  <bgColor rgb="FFFFC000"/>
                </patternFill>
              </fill>
            </x14:dxf>
          </x14:cfRule>
          <x14:cfRule type="containsText" priority="631" operator="containsText" id="{CE4A9D90-081F-4A99-9D37-01782E6538BC}">
            <xm:f>NOT(ISERROR(SEARCH($K$71,Z20)))</xm:f>
            <xm:f>$K$71</xm:f>
            <x14:dxf>
              <fill>
                <patternFill>
                  <bgColor rgb="FFFFFF00"/>
                </patternFill>
              </fill>
            </x14:dxf>
          </x14:cfRule>
          <x14:cfRule type="containsText" priority="632" operator="containsText" id="{9CEAA40C-AFDE-42C6-99AC-B238AD978FD5}">
            <xm:f>NOT(ISERROR(SEARCH($K$70,Z20)))</xm:f>
            <xm:f>$K$70</xm:f>
            <x14:dxf>
              <fill>
                <patternFill>
                  <bgColor rgb="FF00B050"/>
                </patternFill>
              </fill>
            </x14:dxf>
          </x14:cfRule>
          <x14:cfRule type="containsText" priority="633" operator="containsText" id="{150A5839-546A-4AAC-823C-D731337DB28F}">
            <xm:f>NOT(ISERROR(SEARCH($K$69,Z20)))</xm:f>
            <xm:f>$K$69</xm:f>
            <x14:dxf>
              <fill>
                <patternFill>
                  <bgColor rgb="FF92D050"/>
                </patternFill>
              </fill>
            </x14:dxf>
          </x14:cfRule>
          <xm:sqref>Z20</xm:sqref>
        </x14:conditionalFormatting>
        <x14:conditionalFormatting xmlns:xm="http://schemas.microsoft.com/office/excel/2006/main">
          <x14:cfRule type="containsText" priority="624" operator="containsText" id="{44E9F41D-1B47-473B-8D51-15FAA53C678B}">
            <xm:f>NOT(ISERROR(SEARCH($K$73,Z21)))</xm:f>
            <xm:f>$K$73</xm:f>
            <x14:dxf>
              <fill>
                <patternFill>
                  <bgColor rgb="FFFF0000"/>
                </patternFill>
              </fill>
            </x14:dxf>
          </x14:cfRule>
          <x14:cfRule type="containsText" priority="625" operator="containsText" id="{0D00F9AB-E9DC-4EB7-A8EC-E223BCA01554}">
            <xm:f>NOT(ISERROR(SEARCH($K$72,Z21)))</xm:f>
            <xm:f>$K$72</xm:f>
            <x14:dxf>
              <fill>
                <patternFill>
                  <bgColor rgb="FFFFC000"/>
                </patternFill>
              </fill>
            </x14:dxf>
          </x14:cfRule>
          <x14:cfRule type="containsText" priority="626" operator="containsText" id="{E2453574-FABA-4F36-9A6E-342F6DF62D90}">
            <xm:f>NOT(ISERROR(SEARCH($K$71,Z21)))</xm:f>
            <xm:f>$K$71</xm:f>
            <x14:dxf>
              <fill>
                <patternFill>
                  <bgColor rgb="FFFFFF00"/>
                </patternFill>
              </fill>
            </x14:dxf>
          </x14:cfRule>
          <x14:cfRule type="containsText" priority="627" operator="containsText" id="{510F9569-8633-4AEB-A9C9-0AC54211CF2E}">
            <xm:f>NOT(ISERROR(SEARCH($K$70,Z21)))</xm:f>
            <xm:f>$K$70</xm:f>
            <x14:dxf>
              <fill>
                <patternFill>
                  <bgColor rgb="FF00B050"/>
                </patternFill>
              </fill>
            </x14:dxf>
          </x14:cfRule>
          <x14:cfRule type="containsText" priority="628" operator="containsText" id="{9D79BB4A-5B80-40EC-80E0-43C7F63E3626}">
            <xm:f>NOT(ISERROR(SEARCH($K$69,Z21)))</xm:f>
            <xm:f>$K$69</xm:f>
            <x14:dxf>
              <fill>
                <patternFill>
                  <bgColor rgb="FF92D050"/>
                </patternFill>
              </fill>
            </x14:dxf>
          </x14:cfRule>
          <xm:sqref>Z21:Z22</xm:sqref>
        </x14:conditionalFormatting>
        <x14:conditionalFormatting xmlns:xm="http://schemas.microsoft.com/office/excel/2006/main">
          <x14:cfRule type="containsText" priority="619" operator="containsText" id="{ABD1C82B-9360-4103-A5CB-701BBD3B7019}">
            <xm:f>NOT(ISERROR(SEARCH($K$73,Z24)))</xm:f>
            <xm:f>$K$73</xm:f>
            <x14:dxf>
              <fill>
                <patternFill>
                  <bgColor rgb="FFFF0000"/>
                </patternFill>
              </fill>
            </x14:dxf>
          </x14:cfRule>
          <x14:cfRule type="containsText" priority="620" operator="containsText" id="{A8CB6490-982B-45C4-AC63-FBB04729CFC9}">
            <xm:f>NOT(ISERROR(SEARCH($K$72,Z24)))</xm:f>
            <xm:f>$K$72</xm:f>
            <x14:dxf>
              <fill>
                <patternFill>
                  <bgColor rgb="FFFFC000"/>
                </patternFill>
              </fill>
            </x14:dxf>
          </x14:cfRule>
          <x14:cfRule type="containsText" priority="621" operator="containsText" id="{BC88A729-371A-4003-938B-C9421992D0B9}">
            <xm:f>NOT(ISERROR(SEARCH($K$71,Z24)))</xm:f>
            <xm:f>$K$71</xm:f>
            <x14:dxf>
              <fill>
                <patternFill>
                  <bgColor rgb="FFFFFF00"/>
                </patternFill>
              </fill>
            </x14:dxf>
          </x14:cfRule>
          <x14:cfRule type="containsText" priority="622" operator="containsText" id="{A7B570B4-9DF3-4F52-B80C-78D2DAB4C1FE}">
            <xm:f>NOT(ISERROR(SEARCH($K$70,Z24)))</xm:f>
            <xm:f>$K$70</xm:f>
            <x14:dxf>
              <fill>
                <patternFill>
                  <bgColor rgb="FF00B050"/>
                </patternFill>
              </fill>
            </x14:dxf>
          </x14:cfRule>
          <x14:cfRule type="containsText" priority="623" operator="containsText" id="{04A35EFB-9441-4983-8394-390F4D994C4E}">
            <xm:f>NOT(ISERROR(SEARCH($K$69,Z24)))</xm:f>
            <xm:f>$K$69</xm:f>
            <x14:dxf>
              <fill>
                <patternFill>
                  <bgColor rgb="FF92D050"/>
                </patternFill>
              </fill>
            </x14:dxf>
          </x14:cfRule>
          <xm:sqref>Z24</xm:sqref>
        </x14:conditionalFormatting>
        <x14:conditionalFormatting xmlns:xm="http://schemas.microsoft.com/office/excel/2006/main">
          <x14:cfRule type="containsText" priority="614" operator="containsText" id="{EA083A06-6F74-49D1-BBFE-13B191BDDAC1}">
            <xm:f>NOT(ISERROR(SEARCH($K$73,Z23)))</xm:f>
            <xm:f>$K$73</xm:f>
            <x14:dxf>
              <fill>
                <patternFill>
                  <bgColor rgb="FFFF0000"/>
                </patternFill>
              </fill>
            </x14:dxf>
          </x14:cfRule>
          <x14:cfRule type="containsText" priority="615" operator="containsText" id="{3E9FE511-C651-4ABF-B74D-333AB424A423}">
            <xm:f>NOT(ISERROR(SEARCH($K$72,Z23)))</xm:f>
            <xm:f>$K$72</xm:f>
            <x14:dxf>
              <fill>
                <patternFill>
                  <bgColor rgb="FFFFC000"/>
                </patternFill>
              </fill>
            </x14:dxf>
          </x14:cfRule>
          <x14:cfRule type="containsText" priority="616" operator="containsText" id="{A0974ABF-2CAD-48F8-B925-4037908C195D}">
            <xm:f>NOT(ISERROR(SEARCH($K$71,Z23)))</xm:f>
            <xm:f>$K$71</xm:f>
            <x14:dxf>
              <fill>
                <patternFill>
                  <bgColor rgb="FFFFFF00"/>
                </patternFill>
              </fill>
            </x14:dxf>
          </x14:cfRule>
          <x14:cfRule type="containsText" priority="617" operator="containsText" id="{4269FB4B-A9A4-4137-8530-5A17BF9226A4}">
            <xm:f>NOT(ISERROR(SEARCH($K$70,Z23)))</xm:f>
            <xm:f>$K$70</xm:f>
            <x14:dxf>
              <fill>
                <patternFill>
                  <bgColor rgb="FF00B050"/>
                </patternFill>
              </fill>
            </x14:dxf>
          </x14:cfRule>
          <x14:cfRule type="containsText" priority="618" operator="containsText" id="{CC3B2665-6910-4F09-9F52-3356EAC48C06}">
            <xm:f>NOT(ISERROR(SEARCH($K$69,Z23)))</xm:f>
            <xm:f>$K$69</xm:f>
            <x14:dxf>
              <fill>
                <patternFill>
                  <bgColor rgb="FF92D050"/>
                </patternFill>
              </fill>
            </x14:dxf>
          </x14:cfRule>
          <xm:sqref>Z23</xm:sqref>
        </x14:conditionalFormatting>
        <x14:conditionalFormatting xmlns:xm="http://schemas.microsoft.com/office/excel/2006/main">
          <x14:cfRule type="containsText" priority="609" operator="containsText" id="{1D456614-6150-4D0B-8081-C979C4B3EB55}">
            <xm:f>NOT(ISERROR(SEARCH($K$73,Z25)))</xm:f>
            <xm:f>$K$73</xm:f>
            <x14:dxf>
              <fill>
                <patternFill>
                  <bgColor rgb="FFFF0000"/>
                </patternFill>
              </fill>
            </x14:dxf>
          </x14:cfRule>
          <x14:cfRule type="containsText" priority="610" operator="containsText" id="{1E5C10F6-0BDE-4817-AF43-1EF837BB9E11}">
            <xm:f>NOT(ISERROR(SEARCH($K$72,Z25)))</xm:f>
            <xm:f>$K$72</xm:f>
            <x14:dxf>
              <fill>
                <patternFill>
                  <bgColor rgb="FFFFC000"/>
                </patternFill>
              </fill>
            </x14:dxf>
          </x14:cfRule>
          <x14:cfRule type="containsText" priority="611" operator="containsText" id="{77812157-1E78-4164-9DFE-031D8291109F}">
            <xm:f>NOT(ISERROR(SEARCH($K$71,Z25)))</xm:f>
            <xm:f>$K$71</xm:f>
            <x14:dxf>
              <fill>
                <patternFill>
                  <bgColor rgb="FFFFFF00"/>
                </patternFill>
              </fill>
            </x14:dxf>
          </x14:cfRule>
          <x14:cfRule type="containsText" priority="612" operator="containsText" id="{502FE878-A4A6-4FC8-9ECC-3FFA1B9F742D}">
            <xm:f>NOT(ISERROR(SEARCH($K$70,Z25)))</xm:f>
            <xm:f>$K$70</xm:f>
            <x14:dxf>
              <fill>
                <patternFill>
                  <bgColor rgb="FF00B050"/>
                </patternFill>
              </fill>
            </x14:dxf>
          </x14:cfRule>
          <x14:cfRule type="containsText" priority="613" operator="containsText" id="{2D7F1468-7983-4CD2-A79C-1575D2C2D32A}">
            <xm:f>NOT(ISERROR(SEARCH($K$69,Z25)))</xm:f>
            <xm:f>$K$69</xm:f>
            <x14:dxf>
              <fill>
                <patternFill>
                  <bgColor rgb="FF92D050"/>
                </patternFill>
              </fill>
            </x14:dxf>
          </x14:cfRule>
          <xm:sqref>Z25</xm:sqref>
        </x14:conditionalFormatting>
        <x14:conditionalFormatting xmlns:xm="http://schemas.microsoft.com/office/excel/2006/main">
          <x14:cfRule type="containsText" priority="604" operator="containsText" id="{475E20A4-6F72-4DC7-A875-4A9C3E5101A8}">
            <xm:f>NOT(ISERROR(SEARCH($K$73,Z26)))</xm:f>
            <xm:f>$K$73</xm:f>
            <x14:dxf>
              <fill>
                <patternFill>
                  <bgColor rgb="FFFF0000"/>
                </patternFill>
              </fill>
            </x14:dxf>
          </x14:cfRule>
          <x14:cfRule type="containsText" priority="605" operator="containsText" id="{8D5B11BE-CE9C-4E65-9D12-B5F807BCE6C6}">
            <xm:f>NOT(ISERROR(SEARCH($K$72,Z26)))</xm:f>
            <xm:f>$K$72</xm:f>
            <x14:dxf>
              <fill>
                <patternFill>
                  <bgColor rgb="FFFFC000"/>
                </patternFill>
              </fill>
            </x14:dxf>
          </x14:cfRule>
          <x14:cfRule type="containsText" priority="606" operator="containsText" id="{A6BD9468-C558-4B67-A609-2278358C5669}">
            <xm:f>NOT(ISERROR(SEARCH($K$71,Z26)))</xm:f>
            <xm:f>$K$71</xm:f>
            <x14:dxf>
              <fill>
                <patternFill>
                  <bgColor rgb="FFFFFF00"/>
                </patternFill>
              </fill>
            </x14:dxf>
          </x14:cfRule>
          <x14:cfRule type="containsText" priority="607" operator="containsText" id="{F737D1F8-90D1-4FFD-AE75-392BBFE78C64}">
            <xm:f>NOT(ISERROR(SEARCH($K$70,Z26)))</xm:f>
            <xm:f>$K$70</xm:f>
            <x14:dxf>
              <fill>
                <patternFill>
                  <bgColor rgb="FF00B050"/>
                </patternFill>
              </fill>
            </x14:dxf>
          </x14:cfRule>
          <x14:cfRule type="containsText" priority="608" operator="containsText" id="{65DBC4CB-8F3D-477E-9E11-0D8094A72C2F}">
            <xm:f>NOT(ISERROR(SEARCH($K$69,Z26)))</xm:f>
            <xm:f>$K$69</xm:f>
            <x14:dxf>
              <fill>
                <patternFill>
                  <bgColor rgb="FF92D050"/>
                </patternFill>
              </fill>
            </x14:dxf>
          </x14:cfRule>
          <xm:sqref>Z26</xm:sqref>
        </x14:conditionalFormatting>
        <x14:conditionalFormatting xmlns:xm="http://schemas.microsoft.com/office/excel/2006/main">
          <x14:cfRule type="containsText" priority="599" operator="containsText" id="{8DDFDA70-B13D-4122-AA2B-3A90808687AC}">
            <xm:f>NOT(ISERROR(SEARCH($K$73,Z27)))</xm:f>
            <xm:f>$K$73</xm:f>
            <x14:dxf>
              <fill>
                <patternFill>
                  <bgColor rgb="FFFF0000"/>
                </patternFill>
              </fill>
            </x14:dxf>
          </x14:cfRule>
          <x14:cfRule type="containsText" priority="600" operator="containsText" id="{06BA345B-2A6F-4F72-8BF2-5C77E65FFC18}">
            <xm:f>NOT(ISERROR(SEARCH($K$72,Z27)))</xm:f>
            <xm:f>$K$72</xm:f>
            <x14:dxf>
              <fill>
                <patternFill>
                  <bgColor rgb="FFFFC000"/>
                </patternFill>
              </fill>
            </x14:dxf>
          </x14:cfRule>
          <x14:cfRule type="containsText" priority="601" operator="containsText" id="{55AEF20D-5CEB-4334-85AA-CABFF149D352}">
            <xm:f>NOT(ISERROR(SEARCH($K$71,Z27)))</xm:f>
            <xm:f>$K$71</xm:f>
            <x14:dxf>
              <fill>
                <patternFill>
                  <bgColor rgb="FFFFFF00"/>
                </patternFill>
              </fill>
            </x14:dxf>
          </x14:cfRule>
          <x14:cfRule type="containsText" priority="602" operator="containsText" id="{0F188065-7B9D-4A6E-B343-2B8C74C0C05D}">
            <xm:f>NOT(ISERROR(SEARCH($K$70,Z27)))</xm:f>
            <xm:f>$K$70</xm:f>
            <x14:dxf>
              <fill>
                <patternFill>
                  <bgColor rgb="FF00B050"/>
                </patternFill>
              </fill>
            </x14:dxf>
          </x14:cfRule>
          <x14:cfRule type="containsText" priority="603" operator="containsText" id="{B6D96F3E-AF0D-4DD2-A7C3-CD3A6C99A0F1}">
            <xm:f>NOT(ISERROR(SEARCH($K$69,Z27)))</xm:f>
            <xm:f>$K$69</xm:f>
            <x14:dxf>
              <fill>
                <patternFill>
                  <bgColor rgb="FF92D050"/>
                </patternFill>
              </fill>
            </x14:dxf>
          </x14:cfRule>
          <xm:sqref>Z27</xm:sqref>
        </x14:conditionalFormatting>
        <x14:conditionalFormatting xmlns:xm="http://schemas.microsoft.com/office/excel/2006/main">
          <x14:cfRule type="containsText" priority="594" operator="containsText" id="{7B5A027C-1013-4E2E-84E8-32F87E24588C}">
            <xm:f>NOT(ISERROR(SEARCH($K$73,Z28)))</xm:f>
            <xm:f>$K$73</xm:f>
            <x14:dxf>
              <fill>
                <patternFill>
                  <bgColor rgb="FFFF0000"/>
                </patternFill>
              </fill>
            </x14:dxf>
          </x14:cfRule>
          <x14:cfRule type="containsText" priority="595" operator="containsText" id="{44D466E4-DB39-4899-BEE0-87836D4A63A0}">
            <xm:f>NOT(ISERROR(SEARCH($K$72,Z28)))</xm:f>
            <xm:f>$K$72</xm:f>
            <x14:dxf>
              <fill>
                <patternFill>
                  <bgColor rgb="FFFFC000"/>
                </patternFill>
              </fill>
            </x14:dxf>
          </x14:cfRule>
          <x14:cfRule type="containsText" priority="596" operator="containsText" id="{1785A815-52DA-487D-8A4E-3CBB8AF8B8E9}">
            <xm:f>NOT(ISERROR(SEARCH($K$71,Z28)))</xm:f>
            <xm:f>$K$71</xm:f>
            <x14:dxf>
              <fill>
                <patternFill>
                  <bgColor rgb="FFFFFF00"/>
                </patternFill>
              </fill>
            </x14:dxf>
          </x14:cfRule>
          <x14:cfRule type="containsText" priority="597" operator="containsText" id="{04C131EF-3A8D-4C27-8FA8-8BE5EDD287BF}">
            <xm:f>NOT(ISERROR(SEARCH($K$70,Z28)))</xm:f>
            <xm:f>$K$70</xm:f>
            <x14:dxf>
              <fill>
                <patternFill>
                  <bgColor rgb="FF00B050"/>
                </patternFill>
              </fill>
            </x14:dxf>
          </x14:cfRule>
          <x14:cfRule type="containsText" priority="598" operator="containsText" id="{735D0E91-D7A4-46D7-8159-8DFC92865FA1}">
            <xm:f>NOT(ISERROR(SEARCH($K$69,Z28)))</xm:f>
            <xm:f>$K$69</xm:f>
            <x14:dxf>
              <fill>
                <patternFill>
                  <bgColor rgb="FF92D050"/>
                </patternFill>
              </fill>
            </x14:dxf>
          </x14:cfRule>
          <xm:sqref>Z28</xm:sqref>
        </x14:conditionalFormatting>
        <x14:conditionalFormatting xmlns:xm="http://schemas.microsoft.com/office/excel/2006/main">
          <x14:cfRule type="containsText" priority="590" operator="containsText" id="{035916D5-5F0A-4EB8-9991-B6197D175ABB}">
            <xm:f>NOT(ISERROR(SEARCH($M$72,AB20)))</xm:f>
            <xm:f>$M$72</xm:f>
            <x14:dxf>
              <fill>
                <patternFill>
                  <bgColor rgb="FFFF0000"/>
                </patternFill>
              </fill>
            </x14:dxf>
          </x14:cfRule>
          <x14:cfRule type="containsText" priority="591" operator="containsText" id="{07D8836F-62D9-4A66-9112-573185C95615}">
            <xm:f>NOT(ISERROR(SEARCH($M$71,AB20)))</xm:f>
            <xm:f>$M$71</xm:f>
            <x14:dxf>
              <fill>
                <patternFill>
                  <bgColor rgb="FFFFC000"/>
                </patternFill>
              </fill>
            </x14:dxf>
          </x14:cfRule>
          <x14:cfRule type="containsText" priority="592" operator="containsText" id="{84203BE5-D155-4F0A-88F6-1C37E16115E9}">
            <xm:f>NOT(ISERROR(SEARCH($M$70,AB20)))</xm:f>
            <xm:f>$M$70</xm:f>
            <x14:dxf>
              <fill>
                <patternFill>
                  <bgColor rgb="FFFFFF00"/>
                </patternFill>
              </fill>
            </x14:dxf>
          </x14:cfRule>
          <x14:cfRule type="containsText" priority="593" operator="containsText" id="{BE81CE03-B0B0-4561-BD1A-4DF805BFD25B}">
            <xm:f>NOT(ISERROR(SEARCH($M$69,AB20)))</xm:f>
            <xm:f>$M$69</xm:f>
            <x14:dxf>
              <fill>
                <patternFill>
                  <bgColor rgb="FF92D050"/>
                </patternFill>
              </fill>
            </x14:dxf>
          </x14:cfRule>
          <xm:sqref>AB20:AB24</xm:sqref>
        </x14:conditionalFormatting>
        <x14:conditionalFormatting xmlns:xm="http://schemas.microsoft.com/office/excel/2006/main">
          <x14:cfRule type="containsText" priority="586" operator="containsText" id="{91428728-52A4-49FD-A167-8BB3E0580B5B}">
            <xm:f>NOT(ISERROR(SEARCH($M$72,AB25)))</xm:f>
            <xm:f>$M$72</xm:f>
            <x14:dxf>
              <fill>
                <patternFill>
                  <bgColor rgb="FFFF0000"/>
                </patternFill>
              </fill>
            </x14:dxf>
          </x14:cfRule>
          <x14:cfRule type="containsText" priority="587" operator="containsText" id="{037DC40D-8528-4A80-9247-E0461E90BEB2}">
            <xm:f>NOT(ISERROR(SEARCH($M$71,AB25)))</xm:f>
            <xm:f>$M$71</xm:f>
            <x14:dxf>
              <fill>
                <patternFill>
                  <bgColor rgb="FFFFC000"/>
                </patternFill>
              </fill>
            </x14:dxf>
          </x14:cfRule>
          <x14:cfRule type="containsText" priority="588" operator="containsText" id="{C217359D-3430-448A-83BC-282D64481595}">
            <xm:f>NOT(ISERROR(SEARCH($M$70,AB25)))</xm:f>
            <xm:f>$M$70</xm:f>
            <x14:dxf>
              <fill>
                <patternFill>
                  <bgColor rgb="FFFFFF00"/>
                </patternFill>
              </fill>
            </x14:dxf>
          </x14:cfRule>
          <x14:cfRule type="containsText" priority="589" operator="containsText" id="{F1CEF8CC-94C3-4316-8A32-47C05F4A0E10}">
            <xm:f>NOT(ISERROR(SEARCH($M$69,AB25)))</xm:f>
            <xm:f>$M$69</xm:f>
            <x14:dxf>
              <fill>
                <patternFill>
                  <bgColor rgb="FF92D050"/>
                </patternFill>
              </fill>
            </x14:dxf>
          </x14:cfRule>
          <xm:sqref>AB25</xm:sqref>
        </x14:conditionalFormatting>
        <x14:conditionalFormatting xmlns:xm="http://schemas.microsoft.com/office/excel/2006/main">
          <x14:cfRule type="containsText" priority="582" operator="containsText" id="{213C0EFF-FB2F-4E71-9CAA-3DC93ECAA271}">
            <xm:f>NOT(ISERROR(SEARCH($M$72,AB26)))</xm:f>
            <xm:f>$M$72</xm:f>
            <x14:dxf>
              <fill>
                <patternFill>
                  <bgColor rgb="FFFF0000"/>
                </patternFill>
              </fill>
            </x14:dxf>
          </x14:cfRule>
          <x14:cfRule type="containsText" priority="583" operator="containsText" id="{27CDDB4D-11A6-4018-B739-6F5373CFF7B3}">
            <xm:f>NOT(ISERROR(SEARCH($M$71,AB26)))</xm:f>
            <xm:f>$M$71</xm:f>
            <x14:dxf>
              <fill>
                <patternFill>
                  <bgColor rgb="FFFFC000"/>
                </patternFill>
              </fill>
            </x14:dxf>
          </x14:cfRule>
          <x14:cfRule type="containsText" priority="584" operator="containsText" id="{3AB7DB49-BC67-4E36-9FE9-E553FF24AAFE}">
            <xm:f>NOT(ISERROR(SEARCH($M$70,AB26)))</xm:f>
            <xm:f>$M$70</xm:f>
            <x14:dxf>
              <fill>
                <patternFill>
                  <bgColor rgb="FFFFFF00"/>
                </patternFill>
              </fill>
            </x14:dxf>
          </x14:cfRule>
          <x14:cfRule type="containsText" priority="585" operator="containsText" id="{FAA9B23B-CE5B-4F1B-9700-2A1AB288759D}">
            <xm:f>NOT(ISERROR(SEARCH($M$69,AB26)))</xm:f>
            <xm:f>$M$69</xm:f>
            <x14:dxf>
              <fill>
                <patternFill>
                  <bgColor rgb="FF92D050"/>
                </patternFill>
              </fill>
            </x14:dxf>
          </x14:cfRule>
          <xm:sqref>AB26</xm:sqref>
        </x14:conditionalFormatting>
        <x14:conditionalFormatting xmlns:xm="http://schemas.microsoft.com/office/excel/2006/main">
          <x14:cfRule type="containsText" priority="578" operator="containsText" id="{E5100D55-9833-470A-863B-EB9AF1EFDF00}">
            <xm:f>NOT(ISERROR(SEARCH($M$72,AB27)))</xm:f>
            <xm:f>$M$72</xm:f>
            <x14:dxf>
              <fill>
                <patternFill>
                  <bgColor rgb="FFFF0000"/>
                </patternFill>
              </fill>
            </x14:dxf>
          </x14:cfRule>
          <x14:cfRule type="containsText" priority="579" operator="containsText" id="{4964D964-1947-40CF-9C93-DDE7913BA681}">
            <xm:f>NOT(ISERROR(SEARCH($M$71,AB27)))</xm:f>
            <xm:f>$M$71</xm:f>
            <x14:dxf>
              <fill>
                <patternFill>
                  <bgColor rgb="FFFFC000"/>
                </patternFill>
              </fill>
            </x14:dxf>
          </x14:cfRule>
          <x14:cfRule type="containsText" priority="580" operator="containsText" id="{5B6B802E-7020-437B-AE94-0FF9E4BE2260}">
            <xm:f>NOT(ISERROR(SEARCH($M$70,AB27)))</xm:f>
            <xm:f>$M$70</xm:f>
            <x14:dxf>
              <fill>
                <patternFill>
                  <bgColor rgb="FFFFFF00"/>
                </patternFill>
              </fill>
            </x14:dxf>
          </x14:cfRule>
          <x14:cfRule type="containsText" priority="581" operator="containsText" id="{B2034E83-D637-4B27-B7D5-BA82E99A0328}">
            <xm:f>NOT(ISERROR(SEARCH($M$69,AB27)))</xm:f>
            <xm:f>$M$69</xm:f>
            <x14:dxf>
              <fill>
                <patternFill>
                  <bgColor rgb="FF92D050"/>
                </patternFill>
              </fill>
            </x14:dxf>
          </x14:cfRule>
          <xm:sqref>AB27</xm:sqref>
        </x14:conditionalFormatting>
        <x14:conditionalFormatting xmlns:xm="http://schemas.microsoft.com/office/excel/2006/main">
          <x14:cfRule type="containsText" priority="574" operator="containsText" id="{3E74CAD1-30BC-492F-A8A2-911E5028C15E}">
            <xm:f>NOT(ISERROR(SEARCH($M$72,AB28)))</xm:f>
            <xm:f>$M$72</xm:f>
            <x14:dxf>
              <fill>
                <patternFill>
                  <bgColor rgb="FFFF0000"/>
                </patternFill>
              </fill>
            </x14:dxf>
          </x14:cfRule>
          <x14:cfRule type="containsText" priority="575" operator="containsText" id="{242CB355-6B28-4D03-8545-7C0FADE3D1A6}">
            <xm:f>NOT(ISERROR(SEARCH($M$71,AB28)))</xm:f>
            <xm:f>$M$71</xm:f>
            <x14:dxf>
              <fill>
                <patternFill>
                  <bgColor rgb="FFFFC000"/>
                </patternFill>
              </fill>
            </x14:dxf>
          </x14:cfRule>
          <x14:cfRule type="containsText" priority="576" operator="containsText" id="{547B7FF5-1D89-44DE-BF44-3A49CCAB89F5}">
            <xm:f>NOT(ISERROR(SEARCH($M$70,AB28)))</xm:f>
            <xm:f>$M$70</xm:f>
            <x14:dxf>
              <fill>
                <patternFill>
                  <bgColor rgb="FFFFFF00"/>
                </patternFill>
              </fill>
            </x14:dxf>
          </x14:cfRule>
          <x14:cfRule type="containsText" priority="577" operator="containsText" id="{73893A9F-A56D-4781-82E6-86DD93405F2B}">
            <xm:f>NOT(ISERROR(SEARCH($M$69,AB28)))</xm:f>
            <xm:f>$M$69</xm:f>
            <x14:dxf>
              <fill>
                <patternFill>
                  <bgColor rgb="FF92D050"/>
                </patternFill>
              </fill>
            </x14:dxf>
          </x14:cfRule>
          <xm:sqref>AB28</xm:sqref>
        </x14:conditionalFormatting>
        <x14:conditionalFormatting xmlns:xm="http://schemas.microsoft.com/office/excel/2006/main">
          <x14:cfRule type="containsText" priority="566" operator="containsText" id="{8D0DE1F0-1281-4783-B63F-7FEE100AC8E2}">
            <xm:f>NOT(ISERROR(SEARCH($I$69,X29)))</xm:f>
            <xm:f>$I$69</xm:f>
            <x14:dxf>
              <fill>
                <patternFill>
                  <fgColor rgb="FF92D050"/>
                  <bgColor rgb="FF92D050"/>
                </patternFill>
              </fill>
            </x14:dxf>
          </x14:cfRule>
          <x14:cfRule type="containsText" priority="567" operator="containsText" id="{0BC39D04-07D1-4DE6-90B2-A700C889045C}">
            <xm:f>NOT(ISERROR(SEARCH($I$70,X29)))</xm:f>
            <xm:f>$I$70</xm:f>
            <x14:dxf>
              <fill>
                <patternFill>
                  <bgColor rgb="FF00B050"/>
                </patternFill>
              </fill>
            </x14:dxf>
          </x14:cfRule>
          <x14:cfRule type="containsText" priority="568" operator="containsText" id="{A828D0FD-E6D6-4C7F-AEEA-E49E493B1A51}">
            <xm:f>NOT(ISERROR(SEARCH($I$73,X29)))</xm:f>
            <xm:f>$I$73</xm:f>
            <x14:dxf>
              <fill>
                <patternFill>
                  <bgColor rgb="FFFF0000"/>
                </patternFill>
              </fill>
            </x14:dxf>
          </x14:cfRule>
          <x14:cfRule type="containsText" priority="569" operator="containsText" id="{986F742E-150E-42CA-8469-015A2F66C744}">
            <xm:f>NOT(ISERROR(SEARCH($I$72,X29)))</xm:f>
            <xm:f>$I$72</xm:f>
            <x14:dxf>
              <fill>
                <patternFill>
                  <fgColor rgb="FFFFC000"/>
                  <bgColor rgb="FFFFC000"/>
                </patternFill>
              </fill>
            </x14:dxf>
          </x14:cfRule>
          <x14:cfRule type="containsText" priority="570" operator="containsText" id="{4EBC95D3-6ED1-4D93-89F6-632EA81B04E1}">
            <xm:f>NOT(ISERROR(SEARCH($I$71,X29)))</xm:f>
            <xm:f>$I$71</xm:f>
            <x14:dxf>
              <fill>
                <patternFill>
                  <fgColor rgb="FFFFFF00"/>
                  <bgColor rgb="FFFFFF00"/>
                </patternFill>
              </fill>
            </x14:dxf>
          </x14:cfRule>
          <x14:cfRule type="containsText" priority="571" operator="containsText" id="{A6CFE51B-7571-4B09-92FF-F194A02BFFEC}">
            <xm:f>NOT(ISERROR(SEARCH($I$70,X29)))</xm:f>
            <xm:f>$I$70</xm:f>
            <x14:dxf>
              <fill>
                <patternFill>
                  <bgColor theme="0" tint="-0.14996795556505021"/>
                </patternFill>
              </fill>
            </x14:dxf>
          </x14:cfRule>
          <x14:cfRule type="cellIs" priority="572" operator="equal" id="{6DC33DF2-C2B5-4583-8C54-0185160B9950}">
            <xm:f>'Tabla probabiidad'!$B$5</xm:f>
            <x14:dxf>
              <fill>
                <patternFill>
                  <fgColor theme="6"/>
                </patternFill>
              </fill>
            </x14:dxf>
          </x14:cfRule>
          <x14:cfRule type="cellIs" priority="573" operator="equal" id="{D4BA32A6-D69C-4D6C-93C6-9F0EDC90CA1E}">
            <xm:f>'Tabla probabiidad'!$B$5</xm:f>
            <x14:dxf>
              <fill>
                <patternFill>
                  <fgColor rgb="FF92D050"/>
                  <bgColor theme="6" tint="0.59996337778862885"/>
                </patternFill>
              </fill>
            </x14:dxf>
          </x14:cfRule>
          <xm:sqref>X29</xm:sqref>
        </x14:conditionalFormatting>
        <x14:conditionalFormatting xmlns:xm="http://schemas.microsoft.com/office/excel/2006/main">
          <x14:cfRule type="containsText" priority="561" operator="containsText" id="{90F9056F-13FD-4507-8ED0-0A2328AC8EC0}">
            <xm:f>NOT(ISERROR(SEARCH($K$73,Z29)))</xm:f>
            <xm:f>$K$73</xm:f>
            <x14:dxf>
              <fill>
                <patternFill>
                  <bgColor rgb="FFFF0000"/>
                </patternFill>
              </fill>
            </x14:dxf>
          </x14:cfRule>
          <x14:cfRule type="containsText" priority="562" operator="containsText" id="{01417DEC-8AA8-4847-A852-7AC5007C5E41}">
            <xm:f>NOT(ISERROR(SEARCH($K$72,Z29)))</xm:f>
            <xm:f>$K$72</xm:f>
            <x14:dxf>
              <fill>
                <patternFill>
                  <bgColor rgb="FFFFC000"/>
                </patternFill>
              </fill>
            </x14:dxf>
          </x14:cfRule>
          <x14:cfRule type="containsText" priority="563" operator="containsText" id="{33E55057-88F4-409F-8800-F018DA36FC42}">
            <xm:f>NOT(ISERROR(SEARCH($K$71,Z29)))</xm:f>
            <xm:f>$K$71</xm:f>
            <x14:dxf>
              <fill>
                <patternFill>
                  <bgColor rgb="FFFFFF00"/>
                </patternFill>
              </fill>
            </x14:dxf>
          </x14:cfRule>
          <x14:cfRule type="containsText" priority="564" operator="containsText" id="{E8623A30-F17A-434C-9C5C-AE6469E1D363}">
            <xm:f>NOT(ISERROR(SEARCH($K$70,Z29)))</xm:f>
            <xm:f>$K$70</xm:f>
            <x14:dxf>
              <fill>
                <patternFill>
                  <bgColor rgb="FF00B050"/>
                </patternFill>
              </fill>
            </x14:dxf>
          </x14:cfRule>
          <x14:cfRule type="containsText" priority="565" operator="containsText" id="{9473AC7C-71F7-437E-A837-CF3DD1D96BA7}">
            <xm:f>NOT(ISERROR(SEARCH($K$69,Z29)))</xm:f>
            <xm:f>$K$69</xm:f>
            <x14:dxf>
              <fill>
                <patternFill>
                  <bgColor rgb="FF92D050"/>
                </patternFill>
              </fill>
            </x14:dxf>
          </x14:cfRule>
          <xm:sqref>Z29</xm:sqref>
        </x14:conditionalFormatting>
        <x14:conditionalFormatting xmlns:xm="http://schemas.microsoft.com/office/excel/2006/main">
          <x14:cfRule type="containsText" priority="557" operator="containsText" id="{44987609-2766-4A09-BB7C-6E11C9B5CE34}">
            <xm:f>NOT(ISERROR(SEARCH($M$72,AB29)))</xm:f>
            <xm:f>$M$72</xm:f>
            <x14:dxf>
              <fill>
                <patternFill>
                  <bgColor rgb="FFFF0000"/>
                </patternFill>
              </fill>
            </x14:dxf>
          </x14:cfRule>
          <x14:cfRule type="containsText" priority="558" operator="containsText" id="{1CD25C4C-9659-46E7-B2B7-AB317540997B}">
            <xm:f>NOT(ISERROR(SEARCH($M$71,AB29)))</xm:f>
            <xm:f>$M$71</xm:f>
            <x14:dxf>
              <fill>
                <patternFill>
                  <bgColor rgb="FFFFC000"/>
                </patternFill>
              </fill>
            </x14:dxf>
          </x14:cfRule>
          <x14:cfRule type="containsText" priority="559" operator="containsText" id="{D96336A9-6BA5-4050-980D-FFEAFA5FFE53}">
            <xm:f>NOT(ISERROR(SEARCH($M$70,AB29)))</xm:f>
            <xm:f>$M$70</xm:f>
            <x14:dxf>
              <fill>
                <patternFill>
                  <bgColor rgb="FFFFFF00"/>
                </patternFill>
              </fill>
            </x14:dxf>
          </x14:cfRule>
          <x14:cfRule type="containsText" priority="560" operator="containsText" id="{94D4A1B3-DBE0-41A0-9BCC-32A5EDED561F}">
            <xm:f>NOT(ISERROR(SEARCH($M$69,AB29)))</xm:f>
            <xm:f>$M$69</xm:f>
            <x14:dxf>
              <fill>
                <patternFill>
                  <bgColor rgb="FF92D050"/>
                </patternFill>
              </fill>
            </x14:dxf>
          </x14:cfRule>
          <xm:sqref>AB29</xm:sqref>
        </x14:conditionalFormatting>
        <x14:conditionalFormatting xmlns:xm="http://schemas.microsoft.com/office/excel/2006/main">
          <x14:cfRule type="containsText" priority="552" operator="containsText" id="{9E4E8633-F279-4B4E-B68F-8C5E841C934A}">
            <xm:f>NOT(ISERROR(SEARCH($K$73,Z30)))</xm:f>
            <xm:f>$K$73</xm:f>
            <x14:dxf>
              <fill>
                <patternFill>
                  <bgColor rgb="FFFF0000"/>
                </patternFill>
              </fill>
            </x14:dxf>
          </x14:cfRule>
          <x14:cfRule type="containsText" priority="553" operator="containsText" id="{9FDE2A05-0F31-4991-8027-0D4C26D47F1B}">
            <xm:f>NOT(ISERROR(SEARCH($K$72,Z30)))</xm:f>
            <xm:f>$K$72</xm:f>
            <x14:dxf>
              <fill>
                <patternFill>
                  <bgColor rgb="FFFFC000"/>
                </patternFill>
              </fill>
            </x14:dxf>
          </x14:cfRule>
          <x14:cfRule type="containsText" priority="554" operator="containsText" id="{1FD060E3-3F2A-4165-B41E-E6552A4173C2}">
            <xm:f>NOT(ISERROR(SEARCH($K$71,Z30)))</xm:f>
            <xm:f>$K$71</xm:f>
            <x14:dxf>
              <fill>
                <patternFill>
                  <bgColor rgb="FFFFFF00"/>
                </patternFill>
              </fill>
            </x14:dxf>
          </x14:cfRule>
          <x14:cfRule type="containsText" priority="555" operator="containsText" id="{54BCBCAA-773D-4E3C-9C6A-0B4808F642A4}">
            <xm:f>NOT(ISERROR(SEARCH($K$70,Z30)))</xm:f>
            <xm:f>$K$70</xm:f>
            <x14:dxf>
              <fill>
                <patternFill>
                  <bgColor rgb="FF00B050"/>
                </patternFill>
              </fill>
            </x14:dxf>
          </x14:cfRule>
          <x14:cfRule type="containsText" priority="556" operator="containsText" id="{BC587AF7-073B-4E3B-B7D8-E0205DE9E840}">
            <xm:f>NOT(ISERROR(SEARCH($K$69,Z30)))</xm:f>
            <xm:f>$K$69</xm:f>
            <x14:dxf>
              <fill>
                <patternFill>
                  <bgColor rgb="FF92D050"/>
                </patternFill>
              </fill>
            </x14:dxf>
          </x14:cfRule>
          <xm:sqref>Z30:Z31</xm:sqref>
        </x14:conditionalFormatting>
        <x14:conditionalFormatting xmlns:xm="http://schemas.microsoft.com/office/excel/2006/main">
          <x14:cfRule type="containsText" priority="548" operator="containsText" id="{1EAF8766-2963-4333-9CBC-1BE87E61769A}">
            <xm:f>NOT(ISERROR(SEARCH($M$72,AB30)))</xm:f>
            <xm:f>$M$72</xm:f>
            <x14:dxf>
              <fill>
                <patternFill>
                  <bgColor rgb="FFFF0000"/>
                </patternFill>
              </fill>
            </x14:dxf>
          </x14:cfRule>
          <x14:cfRule type="containsText" priority="549" operator="containsText" id="{61AF910E-EE79-403C-9BED-69B0D97F5D73}">
            <xm:f>NOT(ISERROR(SEARCH($M$71,AB30)))</xm:f>
            <xm:f>$M$71</xm:f>
            <x14:dxf>
              <fill>
                <patternFill>
                  <bgColor rgb="FFFFC000"/>
                </patternFill>
              </fill>
            </x14:dxf>
          </x14:cfRule>
          <x14:cfRule type="containsText" priority="550" operator="containsText" id="{1BBB15FF-8402-4A7A-BD79-38DCBF6DA067}">
            <xm:f>NOT(ISERROR(SEARCH($M$70,AB30)))</xm:f>
            <xm:f>$M$70</xm:f>
            <x14:dxf>
              <fill>
                <patternFill>
                  <bgColor rgb="FFFFFF00"/>
                </patternFill>
              </fill>
            </x14:dxf>
          </x14:cfRule>
          <x14:cfRule type="containsText" priority="551" operator="containsText" id="{9D1FBDAF-817D-4B54-9FC6-99F3BD90899B}">
            <xm:f>NOT(ISERROR(SEARCH($M$69,AB30)))</xm:f>
            <xm:f>$M$69</xm:f>
            <x14:dxf>
              <fill>
                <patternFill>
                  <bgColor rgb="FF92D050"/>
                </patternFill>
              </fill>
            </x14:dxf>
          </x14:cfRule>
          <xm:sqref>AB30:AB31</xm:sqref>
        </x14:conditionalFormatting>
        <x14:conditionalFormatting xmlns:xm="http://schemas.microsoft.com/office/excel/2006/main">
          <x14:cfRule type="containsText" priority="543" operator="containsText" id="{0025811F-A0D6-48AF-8B53-8C00BDC9A802}">
            <xm:f>NOT(ISERROR(SEARCH($K$73,Z32)))</xm:f>
            <xm:f>$K$73</xm:f>
            <x14:dxf>
              <fill>
                <patternFill>
                  <bgColor rgb="FFFF0000"/>
                </patternFill>
              </fill>
            </x14:dxf>
          </x14:cfRule>
          <x14:cfRule type="containsText" priority="544" operator="containsText" id="{6232D246-AAB3-4C61-98F5-C8693F7044B7}">
            <xm:f>NOT(ISERROR(SEARCH($K$72,Z32)))</xm:f>
            <xm:f>$K$72</xm:f>
            <x14:dxf>
              <fill>
                <patternFill>
                  <bgColor rgb="FFFFC000"/>
                </patternFill>
              </fill>
            </x14:dxf>
          </x14:cfRule>
          <x14:cfRule type="containsText" priority="545" operator="containsText" id="{64ABF570-01D0-4BA7-930A-4079EADC41EA}">
            <xm:f>NOT(ISERROR(SEARCH($K$71,Z32)))</xm:f>
            <xm:f>$K$71</xm:f>
            <x14:dxf>
              <fill>
                <patternFill>
                  <bgColor rgb="FFFFFF00"/>
                </patternFill>
              </fill>
            </x14:dxf>
          </x14:cfRule>
          <x14:cfRule type="containsText" priority="546" operator="containsText" id="{3CB24479-9EC6-4899-8C65-7E410C64D646}">
            <xm:f>NOT(ISERROR(SEARCH($K$70,Z32)))</xm:f>
            <xm:f>$K$70</xm:f>
            <x14:dxf>
              <fill>
                <patternFill>
                  <bgColor rgb="FF00B050"/>
                </patternFill>
              </fill>
            </x14:dxf>
          </x14:cfRule>
          <x14:cfRule type="containsText" priority="547" operator="containsText" id="{B1EDE2C6-9401-40FF-AD5E-73C72E146993}">
            <xm:f>NOT(ISERROR(SEARCH($K$69,Z32)))</xm:f>
            <xm:f>$K$69</xm:f>
            <x14:dxf>
              <fill>
                <patternFill>
                  <bgColor rgb="FF92D050"/>
                </patternFill>
              </fill>
            </x14:dxf>
          </x14:cfRule>
          <xm:sqref>Z32</xm:sqref>
        </x14:conditionalFormatting>
        <x14:conditionalFormatting xmlns:xm="http://schemas.microsoft.com/office/excel/2006/main">
          <x14:cfRule type="containsText" priority="538" operator="containsText" id="{2E0249AB-1178-4705-8EA5-78ABDB34C14A}">
            <xm:f>NOT(ISERROR(SEARCH($K$73,Z33)))</xm:f>
            <xm:f>$K$73</xm:f>
            <x14:dxf>
              <fill>
                <patternFill>
                  <bgColor rgb="FFFF0000"/>
                </patternFill>
              </fill>
            </x14:dxf>
          </x14:cfRule>
          <x14:cfRule type="containsText" priority="539" operator="containsText" id="{E2907CF3-8C69-487C-9B9C-FC1829FA3BB0}">
            <xm:f>NOT(ISERROR(SEARCH($K$72,Z33)))</xm:f>
            <xm:f>$K$72</xm:f>
            <x14:dxf>
              <fill>
                <patternFill>
                  <bgColor rgb="FFFFC000"/>
                </patternFill>
              </fill>
            </x14:dxf>
          </x14:cfRule>
          <x14:cfRule type="containsText" priority="540" operator="containsText" id="{C97CA7FB-2966-47F6-BD66-D6B8D41B9A73}">
            <xm:f>NOT(ISERROR(SEARCH($K$71,Z33)))</xm:f>
            <xm:f>$K$71</xm:f>
            <x14:dxf>
              <fill>
                <patternFill>
                  <bgColor rgb="FFFFFF00"/>
                </patternFill>
              </fill>
            </x14:dxf>
          </x14:cfRule>
          <x14:cfRule type="containsText" priority="541" operator="containsText" id="{F36C94C7-8738-4DDE-85D2-D56290EB70AE}">
            <xm:f>NOT(ISERROR(SEARCH($K$70,Z33)))</xm:f>
            <xm:f>$K$70</xm:f>
            <x14:dxf>
              <fill>
                <patternFill>
                  <bgColor rgb="FF00B050"/>
                </patternFill>
              </fill>
            </x14:dxf>
          </x14:cfRule>
          <x14:cfRule type="containsText" priority="542" operator="containsText" id="{791C3DD1-D114-4873-B465-07EAA7A2EA48}">
            <xm:f>NOT(ISERROR(SEARCH($K$69,Z33)))</xm:f>
            <xm:f>$K$69</xm:f>
            <x14:dxf>
              <fill>
                <patternFill>
                  <bgColor rgb="FF92D050"/>
                </patternFill>
              </fill>
            </x14:dxf>
          </x14:cfRule>
          <xm:sqref>Z33</xm:sqref>
        </x14:conditionalFormatting>
        <x14:conditionalFormatting xmlns:xm="http://schemas.microsoft.com/office/excel/2006/main">
          <x14:cfRule type="containsText" priority="533" operator="containsText" id="{166C0AE8-485E-403D-9185-798321E321F6}">
            <xm:f>NOT(ISERROR(SEARCH($K$73,Z34)))</xm:f>
            <xm:f>$K$73</xm:f>
            <x14:dxf>
              <fill>
                <patternFill>
                  <bgColor rgb="FFFF0000"/>
                </patternFill>
              </fill>
            </x14:dxf>
          </x14:cfRule>
          <x14:cfRule type="containsText" priority="534" operator="containsText" id="{D2AE2241-5B33-458E-BCF8-E546FD89805F}">
            <xm:f>NOT(ISERROR(SEARCH($K$72,Z34)))</xm:f>
            <xm:f>$K$72</xm:f>
            <x14:dxf>
              <fill>
                <patternFill>
                  <bgColor rgb="FFFFC000"/>
                </patternFill>
              </fill>
            </x14:dxf>
          </x14:cfRule>
          <x14:cfRule type="containsText" priority="535" operator="containsText" id="{6828C171-81BB-48CD-9F34-9516CEAA8CDE}">
            <xm:f>NOT(ISERROR(SEARCH($K$71,Z34)))</xm:f>
            <xm:f>$K$71</xm:f>
            <x14:dxf>
              <fill>
                <patternFill>
                  <bgColor rgb="FFFFFF00"/>
                </patternFill>
              </fill>
            </x14:dxf>
          </x14:cfRule>
          <x14:cfRule type="containsText" priority="536" operator="containsText" id="{CA650F0A-8E0A-4BA9-BA54-789793C40C63}">
            <xm:f>NOT(ISERROR(SEARCH($K$70,Z34)))</xm:f>
            <xm:f>$K$70</xm:f>
            <x14:dxf>
              <fill>
                <patternFill>
                  <bgColor rgb="FF00B050"/>
                </patternFill>
              </fill>
            </x14:dxf>
          </x14:cfRule>
          <x14:cfRule type="containsText" priority="537" operator="containsText" id="{3BD839DD-8081-49D7-A978-69CFEC2779CA}">
            <xm:f>NOT(ISERROR(SEARCH($K$69,Z34)))</xm:f>
            <xm:f>$K$69</xm:f>
            <x14:dxf>
              <fill>
                <patternFill>
                  <bgColor rgb="FF92D050"/>
                </patternFill>
              </fill>
            </x14:dxf>
          </x14:cfRule>
          <xm:sqref>Z34:Z35</xm:sqref>
        </x14:conditionalFormatting>
        <x14:conditionalFormatting xmlns:xm="http://schemas.microsoft.com/office/excel/2006/main">
          <x14:cfRule type="containsText" priority="529" operator="containsText" id="{969333C7-727F-4102-8558-AD3EAE63B11A}">
            <xm:f>NOT(ISERROR(SEARCH($M$72,AB32)))</xm:f>
            <xm:f>$M$72</xm:f>
            <x14:dxf>
              <fill>
                <patternFill>
                  <bgColor rgb="FFFF0000"/>
                </patternFill>
              </fill>
            </x14:dxf>
          </x14:cfRule>
          <x14:cfRule type="containsText" priority="530" operator="containsText" id="{184956BC-3256-4143-8976-F27B21460F3E}">
            <xm:f>NOT(ISERROR(SEARCH($M$71,AB32)))</xm:f>
            <xm:f>$M$71</xm:f>
            <x14:dxf>
              <fill>
                <patternFill>
                  <bgColor rgb="FFFFC000"/>
                </patternFill>
              </fill>
            </x14:dxf>
          </x14:cfRule>
          <x14:cfRule type="containsText" priority="531" operator="containsText" id="{CA047C7F-C6EC-48EA-9D04-68C85ADC8E14}">
            <xm:f>NOT(ISERROR(SEARCH($M$70,AB32)))</xm:f>
            <xm:f>$M$70</xm:f>
            <x14:dxf>
              <fill>
                <patternFill>
                  <bgColor rgb="FFFFFF00"/>
                </patternFill>
              </fill>
            </x14:dxf>
          </x14:cfRule>
          <x14:cfRule type="containsText" priority="532" operator="containsText" id="{E1617C17-D6F7-45D1-A489-A808BE29F5E7}">
            <xm:f>NOT(ISERROR(SEARCH($M$69,AB32)))</xm:f>
            <xm:f>$M$69</xm:f>
            <x14:dxf>
              <fill>
                <patternFill>
                  <bgColor rgb="FF92D050"/>
                </patternFill>
              </fill>
            </x14:dxf>
          </x14:cfRule>
          <xm:sqref>AB32</xm:sqref>
        </x14:conditionalFormatting>
        <x14:conditionalFormatting xmlns:xm="http://schemas.microsoft.com/office/excel/2006/main">
          <x14:cfRule type="containsText" priority="525" operator="containsText" id="{CBEA3DCD-B239-4C52-AACE-74E50037784A}">
            <xm:f>NOT(ISERROR(SEARCH($M$72,AB34)))</xm:f>
            <xm:f>$M$72</xm:f>
            <x14:dxf>
              <fill>
                <patternFill>
                  <bgColor rgb="FFFF0000"/>
                </patternFill>
              </fill>
            </x14:dxf>
          </x14:cfRule>
          <x14:cfRule type="containsText" priority="526" operator="containsText" id="{B226A071-8B26-428B-AE8C-EC421E77537C}">
            <xm:f>NOT(ISERROR(SEARCH($M$71,AB34)))</xm:f>
            <xm:f>$M$71</xm:f>
            <x14:dxf>
              <fill>
                <patternFill>
                  <bgColor rgb="FFFFC000"/>
                </patternFill>
              </fill>
            </x14:dxf>
          </x14:cfRule>
          <x14:cfRule type="containsText" priority="527" operator="containsText" id="{D88751BC-BBC9-4AEC-A8B3-E49E634261B1}">
            <xm:f>NOT(ISERROR(SEARCH($M$70,AB34)))</xm:f>
            <xm:f>$M$70</xm:f>
            <x14:dxf>
              <fill>
                <patternFill>
                  <bgColor rgb="FFFFFF00"/>
                </patternFill>
              </fill>
            </x14:dxf>
          </x14:cfRule>
          <x14:cfRule type="containsText" priority="528" operator="containsText" id="{553661EA-FD21-488A-9240-7EFB74BE2C76}">
            <xm:f>NOT(ISERROR(SEARCH($M$69,AB34)))</xm:f>
            <xm:f>$M$69</xm:f>
            <x14:dxf>
              <fill>
                <patternFill>
                  <bgColor rgb="FF92D050"/>
                </patternFill>
              </fill>
            </x14:dxf>
          </x14:cfRule>
          <xm:sqref>AB34</xm:sqref>
        </x14:conditionalFormatting>
        <x14:conditionalFormatting xmlns:xm="http://schemas.microsoft.com/office/excel/2006/main">
          <x14:cfRule type="containsText" priority="521" operator="containsText" id="{D2EB1DCB-6781-4FC6-8693-F78AECC58AFE}">
            <xm:f>NOT(ISERROR(SEARCH($M$72,AB33)))</xm:f>
            <xm:f>$M$72</xm:f>
            <x14:dxf>
              <fill>
                <patternFill>
                  <bgColor rgb="FFFF0000"/>
                </patternFill>
              </fill>
            </x14:dxf>
          </x14:cfRule>
          <x14:cfRule type="containsText" priority="522" operator="containsText" id="{105D15A4-F599-4F1A-9A66-9F5C40DC8566}">
            <xm:f>NOT(ISERROR(SEARCH($M$71,AB33)))</xm:f>
            <xm:f>$M$71</xm:f>
            <x14:dxf>
              <fill>
                <patternFill>
                  <bgColor rgb="FFFFC000"/>
                </patternFill>
              </fill>
            </x14:dxf>
          </x14:cfRule>
          <x14:cfRule type="containsText" priority="523" operator="containsText" id="{166A7B15-1B6F-48C9-8BAB-11CACB36398A}">
            <xm:f>NOT(ISERROR(SEARCH($M$70,AB33)))</xm:f>
            <xm:f>$M$70</xm:f>
            <x14:dxf>
              <fill>
                <patternFill>
                  <bgColor rgb="FFFFFF00"/>
                </patternFill>
              </fill>
            </x14:dxf>
          </x14:cfRule>
          <x14:cfRule type="containsText" priority="524" operator="containsText" id="{85BB6684-29EE-4235-8AEC-6F0AB4D4C4D2}">
            <xm:f>NOT(ISERROR(SEARCH($M$69,AB33)))</xm:f>
            <xm:f>$M$69</xm:f>
            <x14:dxf>
              <fill>
                <patternFill>
                  <bgColor rgb="FF92D050"/>
                </patternFill>
              </fill>
            </x14:dxf>
          </x14:cfRule>
          <xm:sqref>AB33</xm:sqref>
        </x14:conditionalFormatting>
        <x14:conditionalFormatting xmlns:xm="http://schemas.microsoft.com/office/excel/2006/main">
          <x14:cfRule type="containsText" priority="517" operator="containsText" id="{89368362-B302-4281-BF78-7842782320AB}">
            <xm:f>NOT(ISERROR(SEARCH($M$72,AB35)))</xm:f>
            <xm:f>$M$72</xm:f>
            <x14:dxf>
              <fill>
                <patternFill>
                  <bgColor rgb="FFFF0000"/>
                </patternFill>
              </fill>
            </x14:dxf>
          </x14:cfRule>
          <x14:cfRule type="containsText" priority="518" operator="containsText" id="{6EFB22E0-0785-4E86-8C27-E7D728BD6CBE}">
            <xm:f>NOT(ISERROR(SEARCH($M$71,AB35)))</xm:f>
            <xm:f>$M$71</xm:f>
            <x14:dxf>
              <fill>
                <patternFill>
                  <bgColor rgb="FFFFC000"/>
                </patternFill>
              </fill>
            </x14:dxf>
          </x14:cfRule>
          <x14:cfRule type="containsText" priority="519" operator="containsText" id="{2CDCF589-5D46-470A-8C7B-37406BCFDED0}">
            <xm:f>NOT(ISERROR(SEARCH($M$70,AB35)))</xm:f>
            <xm:f>$M$70</xm:f>
            <x14:dxf>
              <fill>
                <patternFill>
                  <bgColor rgb="FFFFFF00"/>
                </patternFill>
              </fill>
            </x14:dxf>
          </x14:cfRule>
          <x14:cfRule type="containsText" priority="520" operator="containsText" id="{7D30A44F-3A62-4A46-8DB5-FC337452F496}">
            <xm:f>NOT(ISERROR(SEARCH($M$69,AB35)))</xm:f>
            <xm:f>$M$69</xm:f>
            <x14:dxf>
              <fill>
                <patternFill>
                  <bgColor rgb="FF92D050"/>
                </patternFill>
              </fill>
            </x14:dxf>
          </x14:cfRule>
          <xm:sqref>AB35</xm:sqref>
        </x14:conditionalFormatting>
        <x14:conditionalFormatting xmlns:xm="http://schemas.microsoft.com/office/excel/2006/main">
          <x14:cfRule type="containsText" priority="512" operator="containsText" id="{A581C9E9-7182-4294-A554-D3C13A20C756}">
            <xm:f>NOT(ISERROR(SEARCH($K$73,Z36)))</xm:f>
            <xm:f>$K$73</xm:f>
            <x14:dxf>
              <fill>
                <patternFill>
                  <bgColor rgb="FFFF0000"/>
                </patternFill>
              </fill>
            </x14:dxf>
          </x14:cfRule>
          <x14:cfRule type="containsText" priority="513" operator="containsText" id="{95E2FEFF-40A4-403E-8EB8-4462F19691EC}">
            <xm:f>NOT(ISERROR(SEARCH($K$72,Z36)))</xm:f>
            <xm:f>$K$72</xm:f>
            <x14:dxf>
              <fill>
                <patternFill>
                  <bgColor rgb="FFFFC000"/>
                </patternFill>
              </fill>
            </x14:dxf>
          </x14:cfRule>
          <x14:cfRule type="containsText" priority="514" operator="containsText" id="{C7FC1DFA-108B-40A7-A873-5B2E61B8C1E4}">
            <xm:f>NOT(ISERROR(SEARCH($K$71,Z36)))</xm:f>
            <xm:f>$K$71</xm:f>
            <x14:dxf>
              <fill>
                <patternFill>
                  <bgColor rgb="FFFFFF00"/>
                </patternFill>
              </fill>
            </x14:dxf>
          </x14:cfRule>
          <x14:cfRule type="containsText" priority="515" operator="containsText" id="{56A15684-8542-4D91-B0C9-733C6373FCA4}">
            <xm:f>NOT(ISERROR(SEARCH($K$70,Z36)))</xm:f>
            <xm:f>$K$70</xm:f>
            <x14:dxf>
              <fill>
                <patternFill>
                  <bgColor rgb="FF00B050"/>
                </patternFill>
              </fill>
            </x14:dxf>
          </x14:cfRule>
          <x14:cfRule type="containsText" priority="516" operator="containsText" id="{07ABCA69-D0CF-41BC-B3C1-370FE46A0C94}">
            <xm:f>NOT(ISERROR(SEARCH($K$69,Z36)))</xm:f>
            <xm:f>$K$69</xm:f>
            <x14:dxf>
              <fill>
                <patternFill>
                  <bgColor rgb="FF92D050"/>
                </patternFill>
              </fill>
            </x14:dxf>
          </x14:cfRule>
          <xm:sqref>Z36</xm:sqref>
        </x14:conditionalFormatting>
        <x14:conditionalFormatting xmlns:xm="http://schemas.microsoft.com/office/excel/2006/main">
          <x14:cfRule type="containsText" priority="507" operator="containsText" id="{CA36CAFB-48E0-421C-88A2-4622E784EB81}">
            <xm:f>NOT(ISERROR(SEARCH($K$73,Z37)))</xm:f>
            <xm:f>$K$73</xm:f>
            <x14:dxf>
              <fill>
                <patternFill>
                  <bgColor rgb="FFFF0000"/>
                </patternFill>
              </fill>
            </x14:dxf>
          </x14:cfRule>
          <x14:cfRule type="containsText" priority="508" operator="containsText" id="{5E82E049-71F2-46DB-A6B9-1E5004712038}">
            <xm:f>NOT(ISERROR(SEARCH($K$72,Z37)))</xm:f>
            <xm:f>$K$72</xm:f>
            <x14:dxf>
              <fill>
                <patternFill>
                  <bgColor rgb="FFFFC000"/>
                </patternFill>
              </fill>
            </x14:dxf>
          </x14:cfRule>
          <x14:cfRule type="containsText" priority="509" operator="containsText" id="{88A3991B-A145-4AFE-B0C4-924179E268AB}">
            <xm:f>NOT(ISERROR(SEARCH($K$71,Z37)))</xm:f>
            <xm:f>$K$71</xm:f>
            <x14:dxf>
              <fill>
                <patternFill>
                  <bgColor rgb="FFFFFF00"/>
                </patternFill>
              </fill>
            </x14:dxf>
          </x14:cfRule>
          <x14:cfRule type="containsText" priority="510" operator="containsText" id="{4065E7B1-A92E-4B24-8170-8BE884D26949}">
            <xm:f>NOT(ISERROR(SEARCH($K$70,Z37)))</xm:f>
            <xm:f>$K$70</xm:f>
            <x14:dxf>
              <fill>
                <patternFill>
                  <bgColor rgb="FF00B050"/>
                </patternFill>
              </fill>
            </x14:dxf>
          </x14:cfRule>
          <x14:cfRule type="containsText" priority="511" operator="containsText" id="{50586F2F-20EC-4ABA-BBDF-712EE6C7C883}">
            <xm:f>NOT(ISERROR(SEARCH($K$69,Z37)))</xm:f>
            <xm:f>$K$69</xm:f>
            <x14:dxf>
              <fill>
                <patternFill>
                  <bgColor rgb="FF92D050"/>
                </patternFill>
              </fill>
            </x14:dxf>
          </x14:cfRule>
          <xm:sqref>Z37</xm:sqref>
        </x14:conditionalFormatting>
        <x14:conditionalFormatting xmlns:xm="http://schemas.microsoft.com/office/excel/2006/main">
          <x14:cfRule type="containsText" priority="503" operator="containsText" id="{98066EBD-43A6-4E07-81FA-830DD5FA4B50}">
            <xm:f>NOT(ISERROR(SEARCH($M$72,AB37)))</xm:f>
            <xm:f>$M$72</xm:f>
            <x14:dxf>
              <fill>
                <patternFill>
                  <bgColor rgb="FFFF0000"/>
                </patternFill>
              </fill>
            </x14:dxf>
          </x14:cfRule>
          <x14:cfRule type="containsText" priority="504" operator="containsText" id="{9C374756-7E78-47E3-B2E0-3AF2D620659B}">
            <xm:f>NOT(ISERROR(SEARCH($M$71,AB37)))</xm:f>
            <xm:f>$M$71</xm:f>
            <x14:dxf>
              <fill>
                <patternFill>
                  <bgColor rgb="FFFFC000"/>
                </patternFill>
              </fill>
            </x14:dxf>
          </x14:cfRule>
          <x14:cfRule type="containsText" priority="505" operator="containsText" id="{BF7FA468-B460-4B28-9CD1-6135B8175D5A}">
            <xm:f>NOT(ISERROR(SEARCH($M$70,AB37)))</xm:f>
            <xm:f>$M$70</xm:f>
            <x14:dxf>
              <fill>
                <patternFill>
                  <bgColor rgb="FFFFFF00"/>
                </patternFill>
              </fill>
            </x14:dxf>
          </x14:cfRule>
          <x14:cfRule type="containsText" priority="506" operator="containsText" id="{EE2550B6-F8DA-4532-83A2-6EE134DDA016}">
            <xm:f>NOT(ISERROR(SEARCH($M$69,AB37)))</xm:f>
            <xm:f>$M$69</xm:f>
            <x14:dxf>
              <fill>
                <patternFill>
                  <bgColor rgb="FF92D050"/>
                </patternFill>
              </fill>
            </x14:dxf>
          </x14:cfRule>
          <xm:sqref>AB37</xm:sqref>
        </x14:conditionalFormatting>
        <x14:conditionalFormatting xmlns:xm="http://schemas.microsoft.com/office/excel/2006/main">
          <x14:cfRule type="containsText" priority="499" operator="containsText" id="{0998D029-C0B3-4B4E-BB59-A14F79BF1BBA}">
            <xm:f>NOT(ISERROR(SEARCH($M$72,AB36)))</xm:f>
            <xm:f>$M$72</xm:f>
            <x14:dxf>
              <fill>
                <patternFill>
                  <bgColor rgb="FFFF0000"/>
                </patternFill>
              </fill>
            </x14:dxf>
          </x14:cfRule>
          <x14:cfRule type="containsText" priority="500" operator="containsText" id="{48B3972B-1EFC-4EE0-A376-EDD6ECE595E9}">
            <xm:f>NOT(ISERROR(SEARCH($M$71,AB36)))</xm:f>
            <xm:f>$M$71</xm:f>
            <x14:dxf>
              <fill>
                <patternFill>
                  <bgColor rgb="FFFFC000"/>
                </patternFill>
              </fill>
            </x14:dxf>
          </x14:cfRule>
          <x14:cfRule type="containsText" priority="501" operator="containsText" id="{9E8357EE-88B0-48DA-8FCA-E495E725751F}">
            <xm:f>NOT(ISERROR(SEARCH($M$70,AB36)))</xm:f>
            <xm:f>$M$70</xm:f>
            <x14:dxf>
              <fill>
                <patternFill>
                  <bgColor rgb="FFFFFF00"/>
                </patternFill>
              </fill>
            </x14:dxf>
          </x14:cfRule>
          <x14:cfRule type="containsText" priority="502" operator="containsText" id="{300CB85E-0878-4A80-B7F2-8EBBA1EEFA1E}">
            <xm:f>NOT(ISERROR(SEARCH($M$69,AB36)))</xm:f>
            <xm:f>$M$69</xm:f>
            <x14:dxf>
              <fill>
                <patternFill>
                  <bgColor rgb="FF92D050"/>
                </patternFill>
              </fill>
            </x14:dxf>
          </x14:cfRule>
          <xm:sqref>AB36</xm:sqref>
        </x14:conditionalFormatting>
        <x14:conditionalFormatting xmlns:xm="http://schemas.microsoft.com/office/excel/2006/main">
          <x14:cfRule type="containsText" priority="494" operator="containsText" id="{1986ACBE-3850-4284-878F-BD16471A130B}">
            <xm:f>NOT(ISERROR(SEARCH($K$73,Z38)))</xm:f>
            <xm:f>$K$73</xm:f>
            <x14:dxf>
              <fill>
                <patternFill>
                  <bgColor rgb="FFFF0000"/>
                </patternFill>
              </fill>
            </x14:dxf>
          </x14:cfRule>
          <x14:cfRule type="containsText" priority="495" operator="containsText" id="{ACF53B0E-807A-4952-8369-B198D194B6E6}">
            <xm:f>NOT(ISERROR(SEARCH($K$72,Z38)))</xm:f>
            <xm:f>$K$72</xm:f>
            <x14:dxf>
              <fill>
                <patternFill>
                  <bgColor rgb="FFFFC000"/>
                </patternFill>
              </fill>
            </x14:dxf>
          </x14:cfRule>
          <x14:cfRule type="containsText" priority="496" operator="containsText" id="{5CD18F01-2313-4F95-903C-816B650A74CA}">
            <xm:f>NOT(ISERROR(SEARCH($K$71,Z38)))</xm:f>
            <xm:f>$K$71</xm:f>
            <x14:dxf>
              <fill>
                <patternFill>
                  <bgColor rgb="FFFFFF00"/>
                </patternFill>
              </fill>
            </x14:dxf>
          </x14:cfRule>
          <x14:cfRule type="containsText" priority="497" operator="containsText" id="{FE3D759F-D21C-44C1-A526-5A53CF7A109C}">
            <xm:f>NOT(ISERROR(SEARCH($K$70,Z38)))</xm:f>
            <xm:f>$K$70</xm:f>
            <x14:dxf>
              <fill>
                <patternFill>
                  <bgColor rgb="FF00B050"/>
                </patternFill>
              </fill>
            </x14:dxf>
          </x14:cfRule>
          <x14:cfRule type="containsText" priority="498" operator="containsText" id="{B63E13F5-7397-40C5-ABFA-84FEFEF8BE5D}">
            <xm:f>NOT(ISERROR(SEARCH($K$69,Z38)))</xm:f>
            <xm:f>$K$69</xm:f>
            <x14:dxf>
              <fill>
                <patternFill>
                  <bgColor rgb="FF92D050"/>
                </patternFill>
              </fill>
            </x14:dxf>
          </x14:cfRule>
          <xm:sqref>Z38</xm:sqref>
        </x14:conditionalFormatting>
        <x14:conditionalFormatting xmlns:xm="http://schemas.microsoft.com/office/excel/2006/main">
          <x14:cfRule type="containsText" priority="490" operator="containsText" id="{74BE115D-1836-4C93-B467-FA3623534E22}">
            <xm:f>NOT(ISERROR(SEARCH($M$72,AB38)))</xm:f>
            <xm:f>$M$72</xm:f>
            <x14:dxf>
              <fill>
                <patternFill>
                  <bgColor rgb="FFFF0000"/>
                </patternFill>
              </fill>
            </x14:dxf>
          </x14:cfRule>
          <x14:cfRule type="containsText" priority="491" operator="containsText" id="{C6D462F9-B5F1-487D-B3F0-3F5281448EA4}">
            <xm:f>NOT(ISERROR(SEARCH($M$71,AB38)))</xm:f>
            <xm:f>$M$71</xm:f>
            <x14:dxf>
              <fill>
                <patternFill>
                  <bgColor rgb="FFFFC000"/>
                </patternFill>
              </fill>
            </x14:dxf>
          </x14:cfRule>
          <x14:cfRule type="containsText" priority="492" operator="containsText" id="{98FAF24C-BF9E-4D8E-90AD-B9468E0C3712}">
            <xm:f>NOT(ISERROR(SEARCH($M$70,AB38)))</xm:f>
            <xm:f>$M$70</xm:f>
            <x14:dxf>
              <fill>
                <patternFill>
                  <bgColor rgb="FFFFFF00"/>
                </patternFill>
              </fill>
            </x14:dxf>
          </x14:cfRule>
          <x14:cfRule type="containsText" priority="493" operator="containsText" id="{FA513D91-4672-4018-B2C9-84DD766D8E59}">
            <xm:f>NOT(ISERROR(SEARCH($M$69,AB38)))</xm:f>
            <xm:f>$M$69</xm:f>
            <x14:dxf>
              <fill>
                <patternFill>
                  <bgColor rgb="FF92D050"/>
                </patternFill>
              </fill>
            </x14:dxf>
          </x14:cfRule>
          <xm:sqref>AB38</xm:sqref>
        </x14:conditionalFormatting>
        <x14:conditionalFormatting xmlns:xm="http://schemas.microsoft.com/office/excel/2006/main">
          <x14:cfRule type="containsText" priority="482" operator="containsText" id="{DBA73150-7300-4BC5-A6BC-646C8390BF7B}">
            <xm:f>NOT(ISERROR(SEARCH($I$69,I44)))</xm:f>
            <xm:f>$I$69</xm:f>
            <x14:dxf>
              <fill>
                <patternFill>
                  <fgColor rgb="FF92D050"/>
                  <bgColor rgb="FF92D050"/>
                </patternFill>
              </fill>
            </x14:dxf>
          </x14:cfRule>
          <x14:cfRule type="containsText" priority="483" operator="containsText" id="{C7CEC213-9944-4673-9B01-CB685C315372}">
            <xm:f>NOT(ISERROR(SEARCH($I$70,I44)))</xm:f>
            <xm:f>$I$70</xm:f>
            <x14:dxf>
              <fill>
                <patternFill>
                  <bgColor rgb="FF00B050"/>
                </patternFill>
              </fill>
            </x14:dxf>
          </x14:cfRule>
          <x14:cfRule type="containsText" priority="484" operator="containsText" id="{5C3559F8-6CBA-410E-A49C-DCA5F8C9D466}">
            <xm:f>NOT(ISERROR(SEARCH($I$73,I44)))</xm:f>
            <xm:f>$I$73</xm:f>
            <x14:dxf>
              <fill>
                <patternFill>
                  <bgColor rgb="FFFF0000"/>
                </patternFill>
              </fill>
            </x14:dxf>
          </x14:cfRule>
          <x14:cfRule type="containsText" priority="485" operator="containsText" id="{5522BB28-116C-488C-8C44-AE67732B81EF}">
            <xm:f>NOT(ISERROR(SEARCH($I$72,I44)))</xm:f>
            <xm:f>$I$72</xm:f>
            <x14:dxf>
              <fill>
                <patternFill>
                  <fgColor rgb="FFFFC000"/>
                  <bgColor rgb="FFFFC000"/>
                </patternFill>
              </fill>
            </x14:dxf>
          </x14:cfRule>
          <x14:cfRule type="containsText" priority="486" operator="containsText" id="{B6C93774-AF83-4DD5-BEBF-7037294CAB3E}">
            <xm:f>NOT(ISERROR(SEARCH($I$71,I44)))</xm:f>
            <xm:f>$I$71</xm:f>
            <x14:dxf>
              <fill>
                <patternFill>
                  <fgColor rgb="FFFFFF00"/>
                  <bgColor rgb="FFFFFF00"/>
                </patternFill>
              </fill>
            </x14:dxf>
          </x14:cfRule>
          <x14:cfRule type="containsText" priority="487" operator="containsText" id="{CB0F64FF-61B8-4A44-B1E0-62139A26AFCB}">
            <xm:f>NOT(ISERROR(SEARCH($I$70,I44)))</xm:f>
            <xm:f>$I$70</xm:f>
            <x14:dxf>
              <fill>
                <patternFill>
                  <bgColor theme="0" tint="-0.14996795556505021"/>
                </patternFill>
              </fill>
            </x14:dxf>
          </x14:cfRule>
          <x14:cfRule type="cellIs" priority="488" operator="equal" id="{2E4DE9E3-742B-4275-B171-DEF71A67125C}">
            <xm:f>'Tabla probabiidad'!$B$5</xm:f>
            <x14:dxf>
              <fill>
                <patternFill>
                  <fgColor theme="6"/>
                </patternFill>
              </fill>
            </x14:dxf>
          </x14:cfRule>
          <x14:cfRule type="cellIs" priority="489" operator="equal" id="{283C7C8A-AE7E-4D9C-BB2C-91864310A38E}">
            <xm:f>'Tabla probabiidad'!$B$5</xm:f>
            <x14:dxf>
              <fill>
                <patternFill>
                  <fgColor rgb="FF92D050"/>
                  <bgColor theme="6" tint="0.59996337778862885"/>
                </patternFill>
              </fill>
            </x14:dxf>
          </x14:cfRule>
          <xm:sqref>I44</xm:sqref>
        </x14:conditionalFormatting>
        <x14:conditionalFormatting xmlns:xm="http://schemas.microsoft.com/office/excel/2006/main">
          <x14:cfRule type="containsText" priority="474" operator="containsText" id="{DBB5DC34-FD93-44FE-B823-FCB968B53AF2}">
            <xm:f>NOT(ISERROR(SEARCH($I$69,I45)))</xm:f>
            <xm:f>$I$69</xm:f>
            <x14:dxf>
              <fill>
                <patternFill>
                  <fgColor rgb="FF92D050"/>
                  <bgColor rgb="FF92D050"/>
                </patternFill>
              </fill>
            </x14:dxf>
          </x14:cfRule>
          <x14:cfRule type="containsText" priority="475" operator="containsText" id="{6EB3D07F-A09F-454D-90F2-A9F70A65662B}">
            <xm:f>NOT(ISERROR(SEARCH($I$70,I45)))</xm:f>
            <xm:f>$I$70</xm:f>
            <x14:dxf>
              <fill>
                <patternFill>
                  <bgColor rgb="FF00B050"/>
                </patternFill>
              </fill>
            </x14:dxf>
          </x14:cfRule>
          <x14:cfRule type="containsText" priority="476" operator="containsText" id="{F11D2C02-C755-4C83-9433-25209B77B168}">
            <xm:f>NOT(ISERROR(SEARCH($I$73,I45)))</xm:f>
            <xm:f>$I$73</xm:f>
            <x14:dxf>
              <fill>
                <patternFill>
                  <bgColor rgb="FFFF0000"/>
                </patternFill>
              </fill>
            </x14:dxf>
          </x14:cfRule>
          <x14:cfRule type="containsText" priority="477" operator="containsText" id="{0C98016C-206E-4809-A17D-7ECFA73BBF9F}">
            <xm:f>NOT(ISERROR(SEARCH($I$72,I45)))</xm:f>
            <xm:f>$I$72</xm:f>
            <x14:dxf>
              <fill>
                <patternFill>
                  <fgColor rgb="FFFFC000"/>
                  <bgColor rgb="FFFFC000"/>
                </patternFill>
              </fill>
            </x14:dxf>
          </x14:cfRule>
          <x14:cfRule type="containsText" priority="478" operator="containsText" id="{71E13803-62E3-4AA5-86B6-A2539A5BF1B3}">
            <xm:f>NOT(ISERROR(SEARCH($I$71,I45)))</xm:f>
            <xm:f>$I$71</xm:f>
            <x14:dxf>
              <fill>
                <patternFill>
                  <fgColor rgb="FFFFFF00"/>
                  <bgColor rgb="FFFFFF00"/>
                </patternFill>
              </fill>
            </x14:dxf>
          </x14:cfRule>
          <x14:cfRule type="containsText" priority="479" operator="containsText" id="{F5A1591F-28C5-404E-9D73-6A9B80E585E5}">
            <xm:f>NOT(ISERROR(SEARCH($I$70,I45)))</xm:f>
            <xm:f>$I$70</xm:f>
            <x14:dxf>
              <fill>
                <patternFill>
                  <bgColor theme="0" tint="-0.14996795556505021"/>
                </patternFill>
              </fill>
            </x14:dxf>
          </x14:cfRule>
          <x14:cfRule type="cellIs" priority="480" operator="equal" id="{3A951C39-40E5-4152-90E5-3BF9301900D0}">
            <xm:f>'Tabla probabiidad'!$B$5</xm:f>
            <x14:dxf>
              <fill>
                <patternFill>
                  <fgColor theme="6"/>
                </patternFill>
              </fill>
            </x14:dxf>
          </x14:cfRule>
          <x14:cfRule type="cellIs" priority="481" operator="equal" id="{5832390A-3FDC-4189-8CCB-E6E542D9014A}">
            <xm:f>'Tabla probabiidad'!$B$5</xm:f>
            <x14:dxf>
              <fill>
                <patternFill>
                  <fgColor rgb="FF92D050"/>
                  <bgColor theme="6" tint="0.59996337778862885"/>
                </patternFill>
              </fill>
            </x14:dxf>
          </x14:cfRule>
          <xm:sqref>I45:I46</xm:sqref>
        </x14:conditionalFormatting>
        <x14:conditionalFormatting xmlns:xm="http://schemas.microsoft.com/office/excel/2006/main">
          <x14:cfRule type="containsText" priority="466" operator="containsText" id="{AF04D851-B3E7-4935-BDEE-10912ABC7552}">
            <xm:f>NOT(ISERROR(SEARCH($I$69,I47)))</xm:f>
            <xm:f>$I$69</xm:f>
            <x14:dxf>
              <fill>
                <patternFill>
                  <fgColor rgb="FF92D050"/>
                  <bgColor rgb="FF92D050"/>
                </patternFill>
              </fill>
            </x14:dxf>
          </x14:cfRule>
          <x14:cfRule type="containsText" priority="467" operator="containsText" id="{FF0B8226-E7B8-4159-9A76-15DD55FC28FD}">
            <xm:f>NOT(ISERROR(SEARCH($I$70,I47)))</xm:f>
            <xm:f>$I$70</xm:f>
            <x14:dxf>
              <fill>
                <patternFill>
                  <bgColor rgb="FF00B050"/>
                </patternFill>
              </fill>
            </x14:dxf>
          </x14:cfRule>
          <x14:cfRule type="containsText" priority="468" operator="containsText" id="{27E0F3C5-CE85-4437-AD19-101A27AEC457}">
            <xm:f>NOT(ISERROR(SEARCH($I$73,I47)))</xm:f>
            <xm:f>$I$73</xm:f>
            <x14:dxf>
              <fill>
                <patternFill>
                  <bgColor rgb="FFFF0000"/>
                </patternFill>
              </fill>
            </x14:dxf>
          </x14:cfRule>
          <x14:cfRule type="containsText" priority="469" operator="containsText" id="{64C84D68-D888-46C2-BFAF-69D71CE541ED}">
            <xm:f>NOT(ISERROR(SEARCH($I$72,I47)))</xm:f>
            <xm:f>$I$72</xm:f>
            <x14:dxf>
              <fill>
                <patternFill>
                  <fgColor rgb="FFFFC000"/>
                  <bgColor rgb="FFFFC000"/>
                </patternFill>
              </fill>
            </x14:dxf>
          </x14:cfRule>
          <x14:cfRule type="containsText" priority="470" operator="containsText" id="{13D83225-77A2-49F6-96AF-D658E9901786}">
            <xm:f>NOT(ISERROR(SEARCH($I$71,I47)))</xm:f>
            <xm:f>$I$71</xm:f>
            <x14:dxf>
              <fill>
                <patternFill>
                  <fgColor rgb="FFFFFF00"/>
                  <bgColor rgb="FFFFFF00"/>
                </patternFill>
              </fill>
            </x14:dxf>
          </x14:cfRule>
          <x14:cfRule type="containsText" priority="471" operator="containsText" id="{890903FA-2F52-4E42-B5DF-06F5952AD996}">
            <xm:f>NOT(ISERROR(SEARCH($I$70,I47)))</xm:f>
            <xm:f>$I$70</xm:f>
            <x14:dxf>
              <fill>
                <patternFill>
                  <bgColor theme="0" tint="-0.14996795556505021"/>
                </patternFill>
              </fill>
            </x14:dxf>
          </x14:cfRule>
          <x14:cfRule type="cellIs" priority="472" operator="equal" id="{D59A2ECA-B0B9-4BC5-9043-BB0BE8A5EEB0}">
            <xm:f>'Tabla probabiidad'!$B$5</xm:f>
            <x14:dxf>
              <fill>
                <patternFill>
                  <fgColor theme="6"/>
                </patternFill>
              </fill>
            </x14:dxf>
          </x14:cfRule>
          <x14:cfRule type="cellIs" priority="473" operator="equal" id="{A0A3476E-4583-4089-8631-E58FA95BD089}">
            <xm:f>'Tabla probabiidad'!$B$5</xm:f>
            <x14:dxf>
              <fill>
                <patternFill>
                  <fgColor rgb="FF92D050"/>
                  <bgColor theme="6" tint="0.59996337778862885"/>
                </patternFill>
              </fill>
            </x14:dxf>
          </x14:cfRule>
          <xm:sqref>I47</xm:sqref>
        </x14:conditionalFormatting>
        <x14:conditionalFormatting xmlns:xm="http://schemas.microsoft.com/office/excel/2006/main">
          <x14:cfRule type="containsText" priority="461" operator="containsText" id="{FBBA3146-ACE6-46C5-BA1F-499CE1FEF3B1}">
            <xm:f>NOT(ISERROR(SEARCH($K$73,K44)))</xm:f>
            <xm:f>$K$73</xm:f>
            <x14:dxf>
              <fill>
                <patternFill>
                  <bgColor rgb="FFFF0000"/>
                </patternFill>
              </fill>
            </x14:dxf>
          </x14:cfRule>
          <x14:cfRule type="containsText" priority="462" operator="containsText" id="{DEFC57F3-F145-428A-9D58-CE9E91521A13}">
            <xm:f>NOT(ISERROR(SEARCH($K$72,K44)))</xm:f>
            <xm:f>$K$72</xm:f>
            <x14:dxf>
              <fill>
                <patternFill>
                  <bgColor rgb="FFFFC000"/>
                </patternFill>
              </fill>
            </x14:dxf>
          </x14:cfRule>
          <x14:cfRule type="containsText" priority="463" operator="containsText" id="{B2FB9E83-1222-4042-842A-9460BF39D315}">
            <xm:f>NOT(ISERROR(SEARCH($K$71,K44)))</xm:f>
            <xm:f>$K$71</xm:f>
            <x14:dxf>
              <fill>
                <patternFill>
                  <bgColor rgb="FFFFFF00"/>
                </patternFill>
              </fill>
            </x14:dxf>
          </x14:cfRule>
          <x14:cfRule type="containsText" priority="464" operator="containsText" id="{DC353237-7A2F-469D-8976-EB2BA26206E7}">
            <xm:f>NOT(ISERROR(SEARCH($K$70,K44)))</xm:f>
            <xm:f>$K$70</xm:f>
            <x14:dxf>
              <fill>
                <patternFill>
                  <bgColor rgb="FF00B050"/>
                </patternFill>
              </fill>
            </x14:dxf>
          </x14:cfRule>
          <x14:cfRule type="containsText" priority="465" operator="containsText" id="{FEC4B064-9E1C-44BF-8CD3-4A56A2B3B185}">
            <xm:f>NOT(ISERROR(SEARCH($K$69,K44)))</xm:f>
            <xm:f>$K$69</xm:f>
            <x14:dxf>
              <fill>
                <patternFill>
                  <bgColor rgb="FF92D050"/>
                </patternFill>
              </fill>
            </x14:dxf>
          </x14:cfRule>
          <xm:sqref>K44</xm:sqref>
        </x14:conditionalFormatting>
        <x14:conditionalFormatting xmlns:xm="http://schemas.microsoft.com/office/excel/2006/main">
          <x14:cfRule type="containsText" priority="456" operator="containsText" id="{295F9F90-7229-4965-8007-B75FFFD2F876}">
            <xm:f>NOT(ISERROR(SEARCH($K$73,K46)))</xm:f>
            <xm:f>$K$73</xm:f>
            <x14:dxf>
              <fill>
                <patternFill>
                  <bgColor rgb="FFFF0000"/>
                </patternFill>
              </fill>
            </x14:dxf>
          </x14:cfRule>
          <x14:cfRule type="containsText" priority="457" operator="containsText" id="{0A4F0F0D-DC15-4E15-A6A6-A2383EF106C9}">
            <xm:f>NOT(ISERROR(SEARCH($K$72,K46)))</xm:f>
            <xm:f>$K$72</xm:f>
            <x14:dxf>
              <fill>
                <patternFill>
                  <bgColor rgb="FFFFC000"/>
                </patternFill>
              </fill>
            </x14:dxf>
          </x14:cfRule>
          <x14:cfRule type="containsText" priority="458" operator="containsText" id="{6C5A9D29-D0AA-41F5-8082-C322C9157D88}">
            <xm:f>NOT(ISERROR(SEARCH($K$71,K46)))</xm:f>
            <xm:f>$K$71</xm:f>
            <x14:dxf>
              <fill>
                <patternFill>
                  <bgColor rgb="FFFFFF00"/>
                </patternFill>
              </fill>
            </x14:dxf>
          </x14:cfRule>
          <x14:cfRule type="containsText" priority="459" operator="containsText" id="{150E7DA2-9483-4339-BCDC-550BC42B0B18}">
            <xm:f>NOT(ISERROR(SEARCH($K$70,K46)))</xm:f>
            <xm:f>$K$70</xm:f>
            <x14:dxf>
              <fill>
                <patternFill>
                  <bgColor rgb="FF00B050"/>
                </patternFill>
              </fill>
            </x14:dxf>
          </x14:cfRule>
          <x14:cfRule type="containsText" priority="460" operator="containsText" id="{46F244CA-E4D4-4CCF-BDFF-6ED69C1A1F91}">
            <xm:f>NOT(ISERROR(SEARCH($K$69,K46)))</xm:f>
            <xm:f>$K$69</xm:f>
            <x14:dxf>
              <fill>
                <patternFill>
                  <bgColor rgb="FF92D050"/>
                </patternFill>
              </fill>
            </x14:dxf>
          </x14:cfRule>
          <xm:sqref>K46:K47</xm:sqref>
        </x14:conditionalFormatting>
        <x14:conditionalFormatting xmlns:xm="http://schemas.microsoft.com/office/excel/2006/main">
          <x14:cfRule type="containsText" priority="451" operator="containsText" id="{9F991B44-76A5-4943-8ED4-CE4A5EA9DD10}">
            <xm:f>NOT(ISERROR(SEARCH($K$73,K45)))</xm:f>
            <xm:f>$K$73</xm:f>
            <x14:dxf>
              <fill>
                <patternFill>
                  <bgColor rgb="FFFF0000"/>
                </patternFill>
              </fill>
            </x14:dxf>
          </x14:cfRule>
          <x14:cfRule type="containsText" priority="452" operator="containsText" id="{A4E399A4-0525-4239-9DDD-9CF6BD02C12B}">
            <xm:f>NOT(ISERROR(SEARCH($K$72,K45)))</xm:f>
            <xm:f>$K$72</xm:f>
            <x14:dxf>
              <fill>
                <patternFill>
                  <bgColor rgb="FFFFC000"/>
                </patternFill>
              </fill>
            </x14:dxf>
          </x14:cfRule>
          <x14:cfRule type="containsText" priority="453" operator="containsText" id="{FC9AF962-0083-48D3-AB20-C1B2B0044073}">
            <xm:f>NOT(ISERROR(SEARCH($K$71,K45)))</xm:f>
            <xm:f>$K$71</xm:f>
            <x14:dxf>
              <fill>
                <patternFill>
                  <bgColor rgb="FFFFFF00"/>
                </patternFill>
              </fill>
            </x14:dxf>
          </x14:cfRule>
          <x14:cfRule type="containsText" priority="454" operator="containsText" id="{C1F99370-9C43-48B5-A636-E86E8602C4B7}">
            <xm:f>NOT(ISERROR(SEARCH($K$70,K45)))</xm:f>
            <xm:f>$K$70</xm:f>
            <x14:dxf>
              <fill>
                <patternFill>
                  <bgColor rgb="FF00B050"/>
                </patternFill>
              </fill>
            </x14:dxf>
          </x14:cfRule>
          <x14:cfRule type="containsText" priority="455" operator="containsText" id="{62D1AE8C-9284-4F70-95DC-E3530DF02945}">
            <xm:f>NOT(ISERROR(SEARCH($K$69,K45)))</xm:f>
            <xm:f>$K$69</xm:f>
            <x14:dxf>
              <fill>
                <patternFill>
                  <bgColor rgb="FF92D050"/>
                </patternFill>
              </fill>
            </x14:dxf>
          </x14:cfRule>
          <xm:sqref>K45</xm:sqref>
        </x14:conditionalFormatting>
        <x14:conditionalFormatting xmlns:xm="http://schemas.microsoft.com/office/excel/2006/main">
          <x14:cfRule type="containsText" priority="447" operator="containsText" id="{CD744028-B0E3-497C-9B1C-F218CF8C05B6}">
            <xm:f>NOT(ISERROR(SEARCH($M$72,M44)))</xm:f>
            <xm:f>$M$72</xm:f>
            <x14:dxf>
              <fill>
                <patternFill>
                  <bgColor rgb="FFFF0000"/>
                </patternFill>
              </fill>
            </x14:dxf>
          </x14:cfRule>
          <x14:cfRule type="containsText" priority="448" operator="containsText" id="{68EAA69A-55C3-4383-8A05-C448B43B6245}">
            <xm:f>NOT(ISERROR(SEARCH($M$71,M44)))</xm:f>
            <xm:f>$M$71</xm:f>
            <x14:dxf>
              <fill>
                <patternFill>
                  <bgColor rgb="FFFFC000"/>
                </patternFill>
              </fill>
            </x14:dxf>
          </x14:cfRule>
          <x14:cfRule type="containsText" priority="449" operator="containsText" id="{AEF61988-5D8F-4F02-8400-6788750C49A6}">
            <xm:f>NOT(ISERROR(SEARCH($M$70,M44)))</xm:f>
            <xm:f>$M$70</xm:f>
            <x14:dxf>
              <fill>
                <patternFill>
                  <bgColor rgb="FFFFFF00"/>
                </patternFill>
              </fill>
            </x14:dxf>
          </x14:cfRule>
          <x14:cfRule type="containsText" priority="450" operator="containsText" id="{03934900-BE0E-488A-8CFF-8C5ECDC2E29C}">
            <xm:f>NOT(ISERROR(SEARCH($M$69,M44)))</xm:f>
            <xm:f>$M$69</xm:f>
            <x14:dxf>
              <fill>
                <patternFill>
                  <bgColor rgb="FF92D050"/>
                </patternFill>
              </fill>
            </x14:dxf>
          </x14:cfRule>
          <xm:sqref>M44</xm:sqref>
        </x14:conditionalFormatting>
        <x14:conditionalFormatting xmlns:xm="http://schemas.microsoft.com/office/excel/2006/main">
          <x14:cfRule type="containsText" priority="443" operator="containsText" id="{97982551-DDBF-4BB7-9919-4FFBD6F36061}">
            <xm:f>NOT(ISERROR(SEARCH($M$72,M46)))</xm:f>
            <xm:f>$M$72</xm:f>
            <x14:dxf>
              <fill>
                <patternFill>
                  <bgColor rgb="FFFF0000"/>
                </patternFill>
              </fill>
            </x14:dxf>
          </x14:cfRule>
          <x14:cfRule type="containsText" priority="444" operator="containsText" id="{6E9478E0-32DA-46EF-AD7E-7FAA8B979949}">
            <xm:f>NOT(ISERROR(SEARCH($M$71,M46)))</xm:f>
            <xm:f>$M$71</xm:f>
            <x14:dxf>
              <fill>
                <patternFill>
                  <bgColor rgb="FFFFC000"/>
                </patternFill>
              </fill>
            </x14:dxf>
          </x14:cfRule>
          <x14:cfRule type="containsText" priority="445" operator="containsText" id="{FDF13599-92E1-488B-BEA4-EC0E9EDB7DE4}">
            <xm:f>NOT(ISERROR(SEARCH($M$70,M46)))</xm:f>
            <xm:f>$M$70</xm:f>
            <x14:dxf>
              <fill>
                <patternFill>
                  <bgColor rgb="FFFFFF00"/>
                </patternFill>
              </fill>
            </x14:dxf>
          </x14:cfRule>
          <x14:cfRule type="containsText" priority="446" operator="containsText" id="{BAAFEE1E-1361-48C9-BAC5-7AAA1016FF2F}">
            <xm:f>NOT(ISERROR(SEARCH($M$69,M46)))</xm:f>
            <xm:f>$M$69</xm:f>
            <x14:dxf>
              <fill>
                <patternFill>
                  <bgColor rgb="FF92D050"/>
                </patternFill>
              </fill>
            </x14:dxf>
          </x14:cfRule>
          <xm:sqref>M46:M47</xm:sqref>
        </x14:conditionalFormatting>
        <x14:conditionalFormatting xmlns:xm="http://schemas.microsoft.com/office/excel/2006/main">
          <x14:cfRule type="containsText" priority="439" operator="containsText" id="{151762D7-ECFB-453F-A4A1-222B10A72876}">
            <xm:f>NOT(ISERROR(SEARCH($M$72,M45)))</xm:f>
            <xm:f>$M$72</xm:f>
            <x14:dxf>
              <fill>
                <patternFill>
                  <bgColor rgb="FFFF0000"/>
                </patternFill>
              </fill>
            </x14:dxf>
          </x14:cfRule>
          <x14:cfRule type="containsText" priority="440" operator="containsText" id="{5AB40809-036C-49C0-870C-6EA6A923A5EE}">
            <xm:f>NOT(ISERROR(SEARCH($M$71,M45)))</xm:f>
            <xm:f>$M$71</xm:f>
            <x14:dxf>
              <fill>
                <patternFill>
                  <bgColor rgb="FFFFC000"/>
                </patternFill>
              </fill>
            </x14:dxf>
          </x14:cfRule>
          <x14:cfRule type="containsText" priority="441" operator="containsText" id="{E92FF603-716D-4B54-B15A-75A1716BE486}">
            <xm:f>NOT(ISERROR(SEARCH($M$70,M45)))</xm:f>
            <xm:f>$M$70</xm:f>
            <x14:dxf>
              <fill>
                <patternFill>
                  <bgColor rgb="FFFFFF00"/>
                </patternFill>
              </fill>
            </x14:dxf>
          </x14:cfRule>
          <x14:cfRule type="containsText" priority="442" operator="containsText" id="{687D3BDD-7BD8-44A6-B276-E336E8E21816}">
            <xm:f>NOT(ISERROR(SEARCH($M$69,M45)))</xm:f>
            <xm:f>$M$69</xm:f>
            <x14:dxf>
              <fill>
                <patternFill>
                  <bgColor rgb="FF92D050"/>
                </patternFill>
              </fill>
            </x14:dxf>
          </x14:cfRule>
          <xm:sqref>M45</xm:sqref>
        </x14:conditionalFormatting>
        <x14:conditionalFormatting xmlns:xm="http://schemas.microsoft.com/office/excel/2006/main">
          <x14:cfRule type="containsText" priority="431" operator="containsText" id="{AFB82E4D-B5D1-479B-9ECD-11B95F452B4E}">
            <xm:f>NOT(ISERROR(SEARCH($I$69,X44)))</xm:f>
            <xm:f>$I$69</xm:f>
            <x14:dxf>
              <fill>
                <patternFill>
                  <fgColor rgb="FF92D050"/>
                  <bgColor rgb="FF92D050"/>
                </patternFill>
              </fill>
            </x14:dxf>
          </x14:cfRule>
          <x14:cfRule type="containsText" priority="432" operator="containsText" id="{C1AD8670-C77A-42B7-991E-383B6367757C}">
            <xm:f>NOT(ISERROR(SEARCH($I$70,X44)))</xm:f>
            <xm:f>$I$70</xm:f>
            <x14:dxf>
              <fill>
                <patternFill>
                  <bgColor rgb="FF00B050"/>
                </patternFill>
              </fill>
            </x14:dxf>
          </x14:cfRule>
          <x14:cfRule type="containsText" priority="433" operator="containsText" id="{74339983-BD36-47A0-9FBF-F06EA00308D5}">
            <xm:f>NOT(ISERROR(SEARCH($I$73,X44)))</xm:f>
            <xm:f>$I$73</xm:f>
            <x14:dxf>
              <fill>
                <patternFill>
                  <bgColor rgb="FFFF0000"/>
                </patternFill>
              </fill>
            </x14:dxf>
          </x14:cfRule>
          <x14:cfRule type="containsText" priority="434" operator="containsText" id="{1CB3DE54-E3EE-4019-A1AC-5D13F401004C}">
            <xm:f>NOT(ISERROR(SEARCH($I$72,X44)))</xm:f>
            <xm:f>$I$72</xm:f>
            <x14:dxf>
              <fill>
                <patternFill>
                  <fgColor rgb="FFFFC000"/>
                  <bgColor rgb="FFFFC000"/>
                </patternFill>
              </fill>
            </x14:dxf>
          </x14:cfRule>
          <x14:cfRule type="containsText" priority="435" operator="containsText" id="{072F6E81-5015-4F8A-8907-2F9C8452363A}">
            <xm:f>NOT(ISERROR(SEARCH($I$71,X44)))</xm:f>
            <xm:f>$I$71</xm:f>
            <x14:dxf>
              <fill>
                <patternFill>
                  <fgColor rgb="FFFFFF00"/>
                  <bgColor rgb="FFFFFF00"/>
                </patternFill>
              </fill>
            </x14:dxf>
          </x14:cfRule>
          <x14:cfRule type="containsText" priority="436" operator="containsText" id="{5B16EFAB-C832-4EEA-8907-20C1E00B6F27}">
            <xm:f>NOT(ISERROR(SEARCH($I$70,X44)))</xm:f>
            <xm:f>$I$70</xm:f>
            <x14:dxf>
              <fill>
                <patternFill>
                  <bgColor theme="0" tint="-0.14996795556505021"/>
                </patternFill>
              </fill>
            </x14:dxf>
          </x14:cfRule>
          <x14:cfRule type="cellIs" priority="437" operator="equal" id="{6D25CC79-25B3-4FC2-945E-6F5FF1B20E5D}">
            <xm:f>'Tabla probabiidad'!$B$5</xm:f>
            <x14:dxf>
              <fill>
                <patternFill>
                  <fgColor theme="6"/>
                </patternFill>
              </fill>
            </x14:dxf>
          </x14:cfRule>
          <x14:cfRule type="cellIs" priority="438" operator="equal" id="{E46DC58B-AD25-4A40-AC00-7915D89F607E}">
            <xm:f>'Tabla probabiidad'!$B$5</xm:f>
            <x14:dxf>
              <fill>
                <patternFill>
                  <fgColor rgb="FF92D050"/>
                  <bgColor theme="6" tint="0.59996337778862885"/>
                </patternFill>
              </fill>
            </x14:dxf>
          </x14:cfRule>
          <xm:sqref>X44</xm:sqref>
        </x14:conditionalFormatting>
        <x14:conditionalFormatting xmlns:xm="http://schemas.microsoft.com/office/excel/2006/main">
          <x14:cfRule type="containsText" priority="423" operator="containsText" id="{CF862AA8-3AAA-4EA7-B8D6-69AC37036E1A}">
            <xm:f>NOT(ISERROR(SEARCH($I$69,X46)))</xm:f>
            <xm:f>$I$69</xm:f>
            <x14:dxf>
              <fill>
                <patternFill>
                  <fgColor rgb="FF92D050"/>
                  <bgColor rgb="FF92D050"/>
                </patternFill>
              </fill>
            </x14:dxf>
          </x14:cfRule>
          <x14:cfRule type="containsText" priority="424" operator="containsText" id="{6D70D22C-A8C5-4672-8BF2-3DAD2AB3819D}">
            <xm:f>NOT(ISERROR(SEARCH($I$70,X46)))</xm:f>
            <xm:f>$I$70</xm:f>
            <x14:dxf>
              <fill>
                <patternFill>
                  <bgColor rgb="FF00B050"/>
                </patternFill>
              </fill>
            </x14:dxf>
          </x14:cfRule>
          <x14:cfRule type="containsText" priority="425" operator="containsText" id="{AD936139-0471-4666-9FAC-33BB7FA28A09}">
            <xm:f>NOT(ISERROR(SEARCH($I$73,X46)))</xm:f>
            <xm:f>$I$73</xm:f>
            <x14:dxf>
              <fill>
                <patternFill>
                  <bgColor rgb="FFFF0000"/>
                </patternFill>
              </fill>
            </x14:dxf>
          </x14:cfRule>
          <x14:cfRule type="containsText" priority="426" operator="containsText" id="{BAC8423B-EFCE-4061-984D-44C094A6548B}">
            <xm:f>NOT(ISERROR(SEARCH($I$72,X46)))</xm:f>
            <xm:f>$I$72</xm:f>
            <x14:dxf>
              <fill>
                <patternFill>
                  <fgColor rgb="FFFFC000"/>
                  <bgColor rgb="FFFFC000"/>
                </patternFill>
              </fill>
            </x14:dxf>
          </x14:cfRule>
          <x14:cfRule type="containsText" priority="427" operator="containsText" id="{EA07CC32-A6D7-414C-8D1F-D585A0028AAB}">
            <xm:f>NOT(ISERROR(SEARCH($I$71,X46)))</xm:f>
            <xm:f>$I$71</xm:f>
            <x14:dxf>
              <fill>
                <patternFill>
                  <fgColor rgb="FFFFFF00"/>
                  <bgColor rgb="FFFFFF00"/>
                </patternFill>
              </fill>
            </x14:dxf>
          </x14:cfRule>
          <x14:cfRule type="containsText" priority="428" operator="containsText" id="{EF659813-CE67-4DF8-8B1D-150D162B17A1}">
            <xm:f>NOT(ISERROR(SEARCH($I$70,X46)))</xm:f>
            <xm:f>$I$70</xm:f>
            <x14:dxf>
              <fill>
                <patternFill>
                  <bgColor theme="0" tint="-0.14996795556505021"/>
                </patternFill>
              </fill>
            </x14:dxf>
          </x14:cfRule>
          <x14:cfRule type="cellIs" priority="429" operator="equal" id="{52BD5A49-9649-4653-9A14-7A15DDE376DC}">
            <xm:f>'Tabla probabiidad'!$B$5</xm:f>
            <x14:dxf>
              <fill>
                <patternFill>
                  <fgColor theme="6"/>
                </patternFill>
              </fill>
            </x14:dxf>
          </x14:cfRule>
          <x14:cfRule type="cellIs" priority="430" operator="equal" id="{0EE3B4D4-B2FD-400F-B23C-01B496B9CB07}">
            <xm:f>'Tabla probabiidad'!$B$5</xm:f>
            <x14:dxf>
              <fill>
                <patternFill>
                  <fgColor rgb="FF92D050"/>
                  <bgColor theme="6" tint="0.59996337778862885"/>
                </patternFill>
              </fill>
            </x14:dxf>
          </x14:cfRule>
          <xm:sqref>X46:X47</xm:sqref>
        </x14:conditionalFormatting>
        <x14:conditionalFormatting xmlns:xm="http://schemas.microsoft.com/office/excel/2006/main">
          <x14:cfRule type="containsText" priority="415" operator="containsText" id="{93477820-DD64-4CC6-95E7-375924D4AF07}">
            <xm:f>NOT(ISERROR(SEARCH($I$69,X45)))</xm:f>
            <xm:f>$I$69</xm:f>
            <x14:dxf>
              <fill>
                <patternFill>
                  <fgColor rgb="FF92D050"/>
                  <bgColor rgb="FF92D050"/>
                </patternFill>
              </fill>
            </x14:dxf>
          </x14:cfRule>
          <x14:cfRule type="containsText" priority="416" operator="containsText" id="{6E02AB48-5E9B-4F93-AFBC-D2D3AE886F5D}">
            <xm:f>NOT(ISERROR(SEARCH($I$70,X45)))</xm:f>
            <xm:f>$I$70</xm:f>
            <x14:dxf>
              <fill>
                <patternFill>
                  <bgColor rgb="FF00B050"/>
                </patternFill>
              </fill>
            </x14:dxf>
          </x14:cfRule>
          <x14:cfRule type="containsText" priority="417" operator="containsText" id="{06C91ACA-C5F2-4065-9B73-D9C56F745D95}">
            <xm:f>NOT(ISERROR(SEARCH($I$73,X45)))</xm:f>
            <xm:f>$I$73</xm:f>
            <x14:dxf>
              <fill>
                <patternFill>
                  <bgColor rgb="FFFF0000"/>
                </patternFill>
              </fill>
            </x14:dxf>
          </x14:cfRule>
          <x14:cfRule type="containsText" priority="418" operator="containsText" id="{1700A6F3-857E-4781-8FD7-28138DC7B92D}">
            <xm:f>NOT(ISERROR(SEARCH($I$72,X45)))</xm:f>
            <xm:f>$I$72</xm:f>
            <x14:dxf>
              <fill>
                <patternFill>
                  <fgColor rgb="FFFFC000"/>
                  <bgColor rgb="FFFFC000"/>
                </patternFill>
              </fill>
            </x14:dxf>
          </x14:cfRule>
          <x14:cfRule type="containsText" priority="419" operator="containsText" id="{E9CFE301-BF96-4018-BCDD-82394678F5DE}">
            <xm:f>NOT(ISERROR(SEARCH($I$71,X45)))</xm:f>
            <xm:f>$I$71</xm:f>
            <x14:dxf>
              <fill>
                <patternFill>
                  <fgColor rgb="FFFFFF00"/>
                  <bgColor rgb="FFFFFF00"/>
                </patternFill>
              </fill>
            </x14:dxf>
          </x14:cfRule>
          <x14:cfRule type="containsText" priority="420" operator="containsText" id="{85DBCFCF-7FF6-42AA-8818-D00756777C61}">
            <xm:f>NOT(ISERROR(SEARCH($I$70,X45)))</xm:f>
            <xm:f>$I$70</xm:f>
            <x14:dxf>
              <fill>
                <patternFill>
                  <bgColor theme="0" tint="-0.14996795556505021"/>
                </patternFill>
              </fill>
            </x14:dxf>
          </x14:cfRule>
          <x14:cfRule type="cellIs" priority="421" operator="equal" id="{26300DC2-2897-4913-AD62-A40C3BF91077}">
            <xm:f>'Tabla probabiidad'!$B$5</xm:f>
            <x14:dxf>
              <fill>
                <patternFill>
                  <fgColor theme="6"/>
                </patternFill>
              </fill>
            </x14:dxf>
          </x14:cfRule>
          <x14:cfRule type="cellIs" priority="422" operator="equal" id="{7A0EFE11-1185-4FB0-AEE1-6E287915951B}">
            <xm:f>'Tabla probabiidad'!$B$5</xm:f>
            <x14:dxf>
              <fill>
                <patternFill>
                  <fgColor rgb="FF92D050"/>
                  <bgColor theme="6" tint="0.59996337778862885"/>
                </patternFill>
              </fill>
            </x14:dxf>
          </x14:cfRule>
          <xm:sqref>X45</xm:sqref>
        </x14:conditionalFormatting>
        <x14:conditionalFormatting xmlns:xm="http://schemas.microsoft.com/office/excel/2006/main">
          <x14:cfRule type="containsText" priority="410" operator="containsText" id="{3EC523E3-4BDC-4C92-92C9-7894205E6779}">
            <xm:f>NOT(ISERROR(SEARCH($K$73,Z44)))</xm:f>
            <xm:f>$K$73</xm:f>
            <x14:dxf>
              <fill>
                <patternFill>
                  <bgColor rgb="FFFF0000"/>
                </patternFill>
              </fill>
            </x14:dxf>
          </x14:cfRule>
          <x14:cfRule type="containsText" priority="411" operator="containsText" id="{72519556-B2EE-46A2-86F4-2F861A5FC1FD}">
            <xm:f>NOT(ISERROR(SEARCH($K$72,Z44)))</xm:f>
            <xm:f>$K$72</xm:f>
            <x14:dxf>
              <fill>
                <patternFill>
                  <bgColor rgb="FFFFC000"/>
                </patternFill>
              </fill>
            </x14:dxf>
          </x14:cfRule>
          <x14:cfRule type="containsText" priority="412" operator="containsText" id="{BE46F3DF-FA3F-40FA-BDB4-F763CD023D1B}">
            <xm:f>NOT(ISERROR(SEARCH($K$71,Z44)))</xm:f>
            <xm:f>$K$71</xm:f>
            <x14:dxf>
              <fill>
                <patternFill>
                  <bgColor rgb="FFFFFF00"/>
                </patternFill>
              </fill>
            </x14:dxf>
          </x14:cfRule>
          <x14:cfRule type="containsText" priority="413" operator="containsText" id="{E8778F80-AE28-4D63-8D3B-39302364190E}">
            <xm:f>NOT(ISERROR(SEARCH($K$70,Z44)))</xm:f>
            <xm:f>$K$70</xm:f>
            <x14:dxf>
              <fill>
                <patternFill>
                  <bgColor rgb="FF00B050"/>
                </patternFill>
              </fill>
            </x14:dxf>
          </x14:cfRule>
          <x14:cfRule type="containsText" priority="414" operator="containsText" id="{F56201A4-C233-420A-817F-A83828E40B5F}">
            <xm:f>NOT(ISERROR(SEARCH($K$69,Z44)))</xm:f>
            <xm:f>$K$69</xm:f>
            <x14:dxf>
              <fill>
                <patternFill>
                  <bgColor rgb="FF92D050"/>
                </patternFill>
              </fill>
            </x14:dxf>
          </x14:cfRule>
          <xm:sqref>Z44</xm:sqref>
        </x14:conditionalFormatting>
        <x14:conditionalFormatting xmlns:xm="http://schemas.microsoft.com/office/excel/2006/main">
          <x14:cfRule type="containsText" priority="405" operator="containsText" id="{302C76A2-1226-419F-B6B0-FAEDF92F2FA6}">
            <xm:f>NOT(ISERROR(SEARCH($K$73,Z46)))</xm:f>
            <xm:f>$K$73</xm:f>
            <x14:dxf>
              <fill>
                <patternFill>
                  <bgColor rgb="FFFF0000"/>
                </patternFill>
              </fill>
            </x14:dxf>
          </x14:cfRule>
          <x14:cfRule type="containsText" priority="406" operator="containsText" id="{4985391B-129F-4BC7-8627-CC4664A248E5}">
            <xm:f>NOT(ISERROR(SEARCH($K$72,Z46)))</xm:f>
            <xm:f>$K$72</xm:f>
            <x14:dxf>
              <fill>
                <patternFill>
                  <bgColor rgb="FFFFC000"/>
                </patternFill>
              </fill>
            </x14:dxf>
          </x14:cfRule>
          <x14:cfRule type="containsText" priority="407" operator="containsText" id="{5CB4F06C-79D0-4779-A08B-A194ABDE2753}">
            <xm:f>NOT(ISERROR(SEARCH($K$71,Z46)))</xm:f>
            <xm:f>$K$71</xm:f>
            <x14:dxf>
              <fill>
                <patternFill>
                  <bgColor rgb="FFFFFF00"/>
                </patternFill>
              </fill>
            </x14:dxf>
          </x14:cfRule>
          <x14:cfRule type="containsText" priority="408" operator="containsText" id="{BCD76821-40B8-433A-8D2C-D585C8632C85}">
            <xm:f>NOT(ISERROR(SEARCH($K$70,Z46)))</xm:f>
            <xm:f>$K$70</xm:f>
            <x14:dxf>
              <fill>
                <patternFill>
                  <bgColor rgb="FF00B050"/>
                </patternFill>
              </fill>
            </x14:dxf>
          </x14:cfRule>
          <x14:cfRule type="containsText" priority="409" operator="containsText" id="{5D7959D9-6E57-49DC-8D0C-A81FFEEDBD01}">
            <xm:f>NOT(ISERROR(SEARCH($K$69,Z46)))</xm:f>
            <xm:f>$K$69</xm:f>
            <x14:dxf>
              <fill>
                <patternFill>
                  <bgColor rgb="FF92D050"/>
                </patternFill>
              </fill>
            </x14:dxf>
          </x14:cfRule>
          <xm:sqref>Z46:Z47</xm:sqref>
        </x14:conditionalFormatting>
        <x14:conditionalFormatting xmlns:xm="http://schemas.microsoft.com/office/excel/2006/main">
          <x14:cfRule type="containsText" priority="400" operator="containsText" id="{0B2463C4-7EA0-4D5B-9945-3D1E53D2E6C5}">
            <xm:f>NOT(ISERROR(SEARCH($K$73,Z45)))</xm:f>
            <xm:f>$K$73</xm:f>
            <x14:dxf>
              <fill>
                <patternFill>
                  <bgColor rgb="FFFF0000"/>
                </patternFill>
              </fill>
            </x14:dxf>
          </x14:cfRule>
          <x14:cfRule type="containsText" priority="401" operator="containsText" id="{972FEE87-8842-45E1-B0FB-5F89AE7B895B}">
            <xm:f>NOT(ISERROR(SEARCH($K$72,Z45)))</xm:f>
            <xm:f>$K$72</xm:f>
            <x14:dxf>
              <fill>
                <patternFill>
                  <bgColor rgb="FFFFC000"/>
                </patternFill>
              </fill>
            </x14:dxf>
          </x14:cfRule>
          <x14:cfRule type="containsText" priority="402" operator="containsText" id="{2F8128F1-E434-4793-9723-6D17E20F4C11}">
            <xm:f>NOT(ISERROR(SEARCH($K$71,Z45)))</xm:f>
            <xm:f>$K$71</xm:f>
            <x14:dxf>
              <fill>
                <patternFill>
                  <bgColor rgb="FFFFFF00"/>
                </patternFill>
              </fill>
            </x14:dxf>
          </x14:cfRule>
          <x14:cfRule type="containsText" priority="403" operator="containsText" id="{F68D8BC3-F081-4293-8E8D-50A0D68D7F1B}">
            <xm:f>NOT(ISERROR(SEARCH($K$70,Z45)))</xm:f>
            <xm:f>$K$70</xm:f>
            <x14:dxf>
              <fill>
                <patternFill>
                  <bgColor rgb="FF00B050"/>
                </patternFill>
              </fill>
            </x14:dxf>
          </x14:cfRule>
          <x14:cfRule type="containsText" priority="404" operator="containsText" id="{3DBBCD58-ED1F-4489-804B-0A0A5525208B}">
            <xm:f>NOT(ISERROR(SEARCH($K$69,Z45)))</xm:f>
            <xm:f>$K$69</xm:f>
            <x14:dxf>
              <fill>
                <patternFill>
                  <bgColor rgb="FF92D050"/>
                </patternFill>
              </fill>
            </x14:dxf>
          </x14:cfRule>
          <xm:sqref>Z45</xm:sqref>
        </x14:conditionalFormatting>
        <x14:conditionalFormatting xmlns:xm="http://schemas.microsoft.com/office/excel/2006/main">
          <x14:cfRule type="containsText" priority="396" operator="containsText" id="{588226F4-8CE6-4166-838F-D0B2AC21D711}">
            <xm:f>NOT(ISERROR(SEARCH($M$72,AB44)))</xm:f>
            <xm:f>$M$72</xm:f>
            <x14:dxf>
              <fill>
                <patternFill>
                  <bgColor rgb="FFFF0000"/>
                </patternFill>
              </fill>
            </x14:dxf>
          </x14:cfRule>
          <x14:cfRule type="containsText" priority="397" operator="containsText" id="{974F1E01-5F2C-4CAD-8327-0D5F1BA20F5E}">
            <xm:f>NOT(ISERROR(SEARCH($M$71,AB44)))</xm:f>
            <xm:f>$M$71</xm:f>
            <x14:dxf>
              <fill>
                <patternFill>
                  <bgColor rgb="FFFFC000"/>
                </patternFill>
              </fill>
            </x14:dxf>
          </x14:cfRule>
          <x14:cfRule type="containsText" priority="398" operator="containsText" id="{EF646129-D7B6-4DF6-939C-BCDC4169B834}">
            <xm:f>NOT(ISERROR(SEARCH($M$70,AB44)))</xm:f>
            <xm:f>$M$70</xm:f>
            <x14:dxf>
              <fill>
                <patternFill>
                  <bgColor rgb="FFFFFF00"/>
                </patternFill>
              </fill>
            </x14:dxf>
          </x14:cfRule>
          <x14:cfRule type="containsText" priority="399" operator="containsText" id="{7E9A82E2-E2CA-4D62-9B51-713E698EF940}">
            <xm:f>NOT(ISERROR(SEARCH($M$69,AB44)))</xm:f>
            <xm:f>$M$69</xm:f>
            <x14:dxf>
              <fill>
                <patternFill>
                  <bgColor rgb="FF92D050"/>
                </patternFill>
              </fill>
            </x14:dxf>
          </x14:cfRule>
          <xm:sqref>AB44</xm:sqref>
        </x14:conditionalFormatting>
        <x14:conditionalFormatting xmlns:xm="http://schemas.microsoft.com/office/excel/2006/main">
          <x14:cfRule type="containsText" priority="392" operator="containsText" id="{CF7CAD8B-8EC4-4492-B1D7-A846A34A064C}">
            <xm:f>NOT(ISERROR(SEARCH($M$72,AB46)))</xm:f>
            <xm:f>$M$72</xm:f>
            <x14:dxf>
              <fill>
                <patternFill>
                  <bgColor rgb="FFFF0000"/>
                </patternFill>
              </fill>
            </x14:dxf>
          </x14:cfRule>
          <x14:cfRule type="containsText" priority="393" operator="containsText" id="{4CE41294-8875-4667-BFA7-320BA0BBB7B9}">
            <xm:f>NOT(ISERROR(SEARCH($M$71,AB46)))</xm:f>
            <xm:f>$M$71</xm:f>
            <x14:dxf>
              <fill>
                <patternFill>
                  <bgColor rgb="FFFFC000"/>
                </patternFill>
              </fill>
            </x14:dxf>
          </x14:cfRule>
          <x14:cfRule type="containsText" priority="394" operator="containsText" id="{78CE8A4A-465B-48CA-A237-26EBF4925A99}">
            <xm:f>NOT(ISERROR(SEARCH($M$70,AB46)))</xm:f>
            <xm:f>$M$70</xm:f>
            <x14:dxf>
              <fill>
                <patternFill>
                  <bgColor rgb="FFFFFF00"/>
                </patternFill>
              </fill>
            </x14:dxf>
          </x14:cfRule>
          <x14:cfRule type="containsText" priority="395" operator="containsText" id="{916BB5D5-A636-4E7E-996C-BEA2BF124A39}">
            <xm:f>NOT(ISERROR(SEARCH($M$69,AB46)))</xm:f>
            <xm:f>$M$69</xm:f>
            <x14:dxf>
              <fill>
                <patternFill>
                  <bgColor rgb="FF92D050"/>
                </patternFill>
              </fill>
            </x14:dxf>
          </x14:cfRule>
          <xm:sqref>AB46:AB47</xm:sqref>
        </x14:conditionalFormatting>
        <x14:conditionalFormatting xmlns:xm="http://schemas.microsoft.com/office/excel/2006/main">
          <x14:cfRule type="containsText" priority="388" operator="containsText" id="{5D67AE7A-7F85-4B8E-94E6-DB16B69AC196}">
            <xm:f>NOT(ISERROR(SEARCH($M$72,AB45)))</xm:f>
            <xm:f>$M$72</xm:f>
            <x14:dxf>
              <fill>
                <patternFill>
                  <bgColor rgb="FFFF0000"/>
                </patternFill>
              </fill>
            </x14:dxf>
          </x14:cfRule>
          <x14:cfRule type="containsText" priority="389" operator="containsText" id="{8EFF6D75-9ADA-4090-8065-4275B870A6A4}">
            <xm:f>NOT(ISERROR(SEARCH($M$71,AB45)))</xm:f>
            <xm:f>$M$71</xm:f>
            <x14:dxf>
              <fill>
                <patternFill>
                  <bgColor rgb="FFFFC000"/>
                </patternFill>
              </fill>
            </x14:dxf>
          </x14:cfRule>
          <x14:cfRule type="containsText" priority="390" operator="containsText" id="{9E5281B7-A5EB-455D-AC7A-3A3EDFAA0100}">
            <xm:f>NOT(ISERROR(SEARCH($M$70,AB45)))</xm:f>
            <xm:f>$M$70</xm:f>
            <x14:dxf>
              <fill>
                <patternFill>
                  <bgColor rgb="FFFFFF00"/>
                </patternFill>
              </fill>
            </x14:dxf>
          </x14:cfRule>
          <x14:cfRule type="containsText" priority="391" operator="containsText" id="{C8190BD6-929F-4EF2-A743-71F8FD79B719}">
            <xm:f>NOT(ISERROR(SEARCH($M$69,AB45)))</xm:f>
            <xm:f>$M$69</xm:f>
            <x14:dxf>
              <fill>
                <patternFill>
                  <bgColor rgb="FF92D050"/>
                </patternFill>
              </fill>
            </x14:dxf>
          </x14:cfRule>
          <xm:sqref>AB45</xm:sqref>
        </x14:conditionalFormatting>
        <x14:conditionalFormatting xmlns:xm="http://schemas.microsoft.com/office/excel/2006/main">
          <x14:cfRule type="containsText" priority="383" operator="containsText" id="{ABDD2FE7-DC81-43DC-BF92-2D846ACC77F0}">
            <xm:f>NOT(ISERROR(SEARCH($K$27,Z48)))</xm:f>
            <xm:f>$K$27</xm:f>
            <x14:dxf>
              <fill>
                <patternFill>
                  <bgColor rgb="FFFF0000"/>
                </patternFill>
              </fill>
            </x14:dxf>
          </x14:cfRule>
          <x14:cfRule type="containsText" priority="384" operator="containsText" id="{AA3CFEB0-E7EA-409B-9AA2-F3BF4F4242F2}">
            <xm:f>NOT(ISERROR(SEARCH($K$26,Z48)))</xm:f>
            <xm:f>$K$26</xm:f>
            <x14:dxf>
              <fill>
                <patternFill>
                  <bgColor rgb="FFFFC000"/>
                </patternFill>
              </fill>
            </x14:dxf>
          </x14:cfRule>
          <x14:cfRule type="containsText" priority="385" operator="containsText" id="{8E175F9F-CA04-47A7-ADB9-3A4B5AAF170D}">
            <xm:f>NOT(ISERROR(SEARCH($K$25,Z48)))</xm:f>
            <xm:f>$K$25</xm:f>
            <x14:dxf>
              <fill>
                <patternFill>
                  <bgColor rgb="FFFFFF00"/>
                </patternFill>
              </fill>
            </x14:dxf>
          </x14:cfRule>
          <x14:cfRule type="containsText" priority="386" operator="containsText" id="{8C6833DE-4515-4DE8-8186-D2A9793DAEF5}">
            <xm:f>NOT(ISERROR(SEARCH($K$24,Z48)))</xm:f>
            <xm:f>$K$24</xm:f>
            <x14:dxf>
              <fill>
                <patternFill>
                  <bgColor rgb="FF00B050"/>
                </patternFill>
              </fill>
            </x14:dxf>
          </x14:cfRule>
          <x14:cfRule type="containsText" priority="387" operator="containsText" id="{C6B66895-4AAE-4F45-9FE8-DE942D8E56D2}">
            <xm:f>NOT(ISERROR(SEARCH($K$23,Z48)))</xm:f>
            <xm:f>$K$23</xm:f>
            <x14:dxf>
              <fill>
                <patternFill>
                  <bgColor rgb="FF92D050"/>
                </patternFill>
              </fill>
            </x14:dxf>
          </x14:cfRule>
          <xm:sqref>Z48</xm:sqref>
        </x14:conditionalFormatting>
        <x14:conditionalFormatting xmlns:xm="http://schemas.microsoft.com/office/excel/2006/main">
          <x14:cfRule type="containsText" priority="378" operator="containsText" id="{87B8ACF6-172B-4A1F-8FF7-AE9AF698A50C}">
            <xm:f>NOT(ISERROR(SEARCH($K$27,Z51)))</xm:f>
            <xm:f>$K$27</xm:f>
            <x14:dxf>
              <fill>
                <patternFill>
                  <bgColor rgb="FFFF0000"/>
                </patternFill>
              </fill>
            </x14:dxf>
          </x14:cfRule>
          <x14:cfRule type="containsText" priority="379" operator="containsText" id="{D3E16142-584D-464C-A794-D331C6FB6665}">
            <xm:f>NOT(ISERROR(SEARCH($K$26,Z51)))</xm:f>
            <xm:f>$K$26</xm:f>
            <x14:dxf>
              <fill>
                <patternFill>
                  <bgColor rgb="FFFFC000"/>
                </patternFill>
              </fill>
            </x14:dxf>
          </x14:cfRule>
          <x14:cfRule type="containsText" priority="380" operator="containsText" id="{62339A18-2DAA-45EB-B8DF-EFBE021B10B7}">
            <xm:f>NOT(ISERROR(SEARCH($K$25,Z51)))</xm:f>
            <xm:f>$K$25</xm:f>
            <x14:dxf>
              <fill>
                <patternFill>
                  <bgColor rgb="FFFFFF00"/>
                </patternFill>
              </fill>
            </x14:dxf>
          </x14:cfRule>
          <x14:cfRule type="containsText" priority="381" operator="containsText" id="{6EBD100A-5004-46F9-AED1-F495B3350C29}">
            <xm:f>NOT(ISERROR(SEARCH($K$24,Z51)))</xm:f>
            <xm:f>$K$24</xm:f>
            <x14:dxf>
              <fill>
                <patternFill>
                  <bgColor rgb="FF00B050"/>
                </patternFill>
              </fill>
            </x14:dxf>
          </x14:cfRule>
          <x14:cfRule type="containsText" priority="382" operator="containsText" id="{8316434F-6EED-4336-BC33-65D0B4091174}">
            <xm:f>NOT(ISERROR(SEARCH($K$23,Z51)))</xm:f>
            <xm:f>$K$23</xm:f>
            <x14:dxf>
              <fill>
                <patternFill>
                  <bgColor rgb="FF92D050"/>
                </patternFill>
              </fill>
            </x14:dxf>
          </x14:cfRule>
          <xm:sqref>Z51</xm:sqref>
        </x14:conditionalFormatting>
        <x14:conditionalFormatting xmlns:xm="http://schemas.microsoft.com/office/excel/2006/main">
          <x14:cfRule type="containsText" priority="373" operator="containsText" id="{CB22A2E6-3029-49B1-980F-A6F2B09132EA}">
            <xm:f>NOT(ISERROR(SEARCH($K$27,Z50)))</xm:f>
            <xm:f>$K$27</xm:f>
            <x14:dxf>
              <fill>
                <patternFill>
                  <bgColor rgb="FFFF0000"/>
                </patternFill>
              </fill>
            </x14:dxf>
          </x14:cfRule>
          <x14:cfRule type="containsText" priority="374" operator="containsText" id="{F1EA5AE4-7A89-425B-8167-5C7989D4B5C3}">
            <xm:f>NOT(ISERROR(SEARCH($K$26,Z50)))</xm:f>
            <xm:f>$K$26</xm:f>
            <x14:dxf>
              <fill>
                <patternFill>
                  <bgColor rgb="FFFFC000"/>
                </patternFill>
              </fill>
            </x14:dxf>
          </x14:cfRule>
          <x14:cfRule type="containsText" priority="375" operator="containsText" id="{DA02B769-3AFD-495F-999E-3D353BDB8D94}">
            <xm:f>NOT(ISERROR(SEARCH($K$25,Z50)))</xm:f>
            <xm:f>$K$25</xm:f>
            <x14:dxf>
              <fill>
                <patternFill>
                  <bgColor rgb="FFFFFF00"/>
                </patternFill>
              </fill>
            </x14:dxf>
          </x14:cfRule>
          <x14:cfRule type="containsText" priority="376" operator="containsText" id="{831D57D0-EB88-47F7-BB9C-7242D3E1C2FD}">
            <xm:f>NOT(ISERROR(SEARCH($K$24,Z50)))</xm:f>
            <xm:f>$K$24</xm:f>
            <x14:dxf>
              <fill>
                <patternFill>
                  <bgColor rgb="FF00B050"/>
                </patternFill>
              </fill>
            </x14:dxf>
          </x14:cfRule>
          <x14:cfRule type="containsText" priority="377" operator="containsText" id="{172DC97B-FB38-46E8-968B-7B43CAAED3C4}">
            <xm:f>NOT(ISERROR(SEARCH($K$23,Z50)))</xm:f>
            <xm:f>$K$23</xm:f>
            <x14:dxf>
              <fill>
                <patternFill>
                  <bgColor rgb="FF92D050"/>
                </patternFill>
              </fill>
            </x14:dxf>
          </x14:cfRule>
          <xm:sqref>Z50</xm:sqref>
        </x14:conditionalFormatting>
        <x14:conditionalFormatting xmlns:xm="http://schemas.microsoft.com/office/excel/2006/main">
          <x14:cfRule type="containsText" priority="365" operator="containsText" id="{A1C95194-084B-4023-9CF7-2EEE7F9183D5}">
            <xm:f>NOT(ISERROR(SEARCH($I$69,I48)))</xm:f>
            <xm:f>$I$69</xm:f>
            <x14:dxf>
              <fill>
                <patternFill>
                  <fgColor rgb="FF92D050"/>
                  <bgColor rgb="FF92D050"/>
                </patternFill>
              </fill>
            </x14:dxf>
          </x14:cfRule>
          <x14:cfRule type="containsText" priority="366" operator="containsText" id="{5AB232D4-E6E9-4FB4-9432-A69B3E139D19}">
            <xm:f>NOT(ISERROR(SEARCH($I$70,I48)))</xm:f>
            <xm:f>$I$70</xm:f>
            <x14:dxf>
              <fill>
                <patternFill>
                  <bgColor rgb="FF00B050"/>
                </patternFill>
              </fill>
            </x14:dxf>
          </x14:cfRule>
          <x14:cfRule type="containsText" priority="367" operator="containsText" id="{FD12C6D3-8502-462C-BF2D-833241336B25}">
            <xm:f>NOT(ISERROR(SEARCH($I$73,I48)))</xm:f>
            <xm:f>$I$73</xm:f>
            <x14:dxf>
              <fill>
                <patternFill>
                  <bgColor rgb="FFFF0000"/>
                </patternFill>
              </fill>
            </x14:dxf>
          </x14:cfRule>
          <x14:cfRule type="containsText" priority="368" operator="containsText" id="{57B66738-29DB-492B-A2E7-F32FF49E6847}">
            <xm:f>NOT(ISERROR(SEARCH($I$72,I48)))</xm:f>
            <xm:f>$I$72</xm:f>
            <x14:dxf>
              <fill>
                <patternFill>
                  <fgColor rgb="FFFFC000"/>
                  <bgColor rgb="FFFFC000"/>
                </patternFill>
              </fill>
            </x14:dxf>
          </x14:cfRule>
          <x14:cfRule type="containsText" priority="369" operator="containsText" id="{58F0221F-7170-4D6D-B641-9B1D0D07E1FF}">
            <xm:f>NOT(ISERROR(SEARCH($I$71,I48)))</xm:f>
            <xm:f>$I$71</xm:f>
            <x14:dxf>
              <fill>
                <patternFill>
                  <fgColor rgb="FFFFFF00"/>
                  <bgColor rgb="FFFFFF00"/>
                </patternFill>
              </fill>
            </x14:dxf>
          </x14:cfRule>
          <x14:cfRule type="containsText" priority="370" operator="containsText" id="{E0D1AD13-42A5-4E68-83DF-CCDA655D83D5}">
            <xm:f>NOT(ISERROR(SEARCH($I$70,I48)))</xm:f>
            <xm:f>$I$70</xm:f>
            <x14:dxf>
              <fill>
                <patternFill>
                  <bgColor theme="0" tint="-0.14996795556505021"/>
                </patternFill>
              </fill>
            </x14:dxf>
          </x14:cfRule>
          <x14:cfRule type="cellIs" priority="371" operator="equal" id="{CD6C81B8-9900-4B50-A04B-2A292AE13F8C}">
            <xm:f>'Tabla probabiidad'!$B$5</xm:f>
            <x14:dxf>
              <fill>
                <patternFill>
                  <fgColor theme="6"/>
                </patternFill>
              </fill>
            </x14:dxf>
          </x14:cfRule>
          <x14:cfRule type="cellIs" priority="372" operator="equal" id="{6D34106A-F117-42E7-94F5-FDA18433C785}">
            <xm:f>'Tabla probabiidad'!$B$5</xm:f>
            <x14:dxf>
              <fill>
                <patternFill>
                  <fgColor rgb="FF92D050"/>
                  <bgColor theme="6" tint="0.59996337778862885"/>
                </patternFill>
              </fill>
            </x14:dxf>
          </x14:cfRule>
          <xm:sqref>I48</xm:sqref>
        </x14:conditionalFormatting>
        <x14:conditionalFormatting xmlns:xm="http://schemas.microsoft.com/office/excel/2006/main">
          <x14:cfRule type="containsText" priority="357" operator="containsText" id="{3E52DEE4-7E92-447B-84A7-A44B6956A837}">
            <xm:f>NOT(ISERROR(SEARCH($I$69,I50)))</xm:f>
            <xm:f>$I$69</xm:f>
            <x14:dxf>
              <fill>
                <patternFill>
                  <fgColor rgb="FF92D050"/>
                  <bgColor rgb="FF92D050"/>
                </patternFill>
              </fill>
            </x14:dxf>
          </x14:cfRule>
          <x14:cfRule type="containsText" priority="358" operator="containsText" id="{B266F820-62AB-4A03-B8A4-4C831FC6708C}">
            <xm:f>NOT(ISERROR(SEARCH($I$70,I50)))</xm:f>
            <xm:f>$I$70</xm:f>
            <x14:dxf>
              <fill>
                <patternFill>
                  <bgColor rgb="FF00B050"/>
                </patternFill>
              </fill>
            </x14:dxf>
          </x14:cfRule>
          <x14:cfRule type="containsText" priority="359" operator="containsText" id="{0927D4C0-824E-4130-B5B1-C6AC15511DC0}">
            <xm:f>NOT(ISERROR(SEARCH($I$73,I50)))</xm:f>
            <xm:f>$I$73</xm:f>
            <x14:dxf>
              <fill>
                <patternFill>
                  <bgColor rgb="FFFF0000"/>
                </patternFill>
              </fill>
            </x14:dxf>
          </x14:cfRule>
          <x14:cfRule type="containsText" priority="360" operator="containsText" id="{BAE2DD24-34F0-475B-ABCD-5280466C4E2F}">
            <xm:f>NOT(ISERROR(SEARCH($I$72,I50)))</xm:f>
            <xm:f>$I$72</xm:f>
            <x14:dxf>
              <fill>
                <patternFill>
                  <fgColor rgb="FFFFC000"/>
                  <bgColor rgb="FFFFC000"/>
                </patternFill>
              </fill>
            </x14:dxf>
          </x14:cfRule>
          <x14:cfRule type="containsText" priority="361" operator="containsText" id="{B9F69D0E-D6AD-4BD6-8B50-6AA7346C4965}">
            <xm:f>NOT(ISERROR(SEARCH($I$71,I50)))</xm:f>
            <xm:f>$I$71</xm:f>
            <x14:dxf>
              <fill>
                <patternFill>
                  <fgColor rgb="FFFFFF00"/>
                  <bgColor rgb="FFFFFF00"/>
                </patternFill>
              </fill>
            </x14:dxf>
          </x14:cfRule>
          <x14:cfRule type="containsText" priority="362" operator="containsText" id="{0B89A21E-7C81-4C6A-BF61-0DD6D08B9E32}">
            <xm:f>NOT(ISERROR(SEARCH($I$70,I50)))</xm:f>
            <xm:f>$I$70</xm:f>
            <x14:dxf>
              <fill>
                <patternFill>
                  <bgColor theme="0" tint="-0.14996795556505021"/>
                </patternFill>
              </fill>
            </x14:dxf>
          </x14:cfRule>
          <x14:cfRule type="cellIs" priority="363" operator="equal" id="{B6CC20D7-2444-48D9-A1AC-2CD188A5DD1B}">
            <xm:f>'Tabla probabiidad'!$B$5</xm:f>
            <x14:dxf>
              <fill>
                <patternFill>
                  <fgColor theme="6"/>
                </patternFill>
              </fill>
            </x14:dxf>
          </x14:cfRule>
          <x14:cfRule type="cellIs" priority="364" operator="equal" id="{3CA71643-4F3D-43D1-9F8B-4915CDFE02F5}">
            <xm:f>'Tabla probabiidad'!$B$5</xm:f>
            <x14:dxf>
              <fill>
                <patternFill>
                  <fgColor rgb="FF92D050"/>
                  <bgColor theme="6" tint="0.59996337778862885"/>
                </patternFill>
              </fill>
            </x14:dxf>
          </x14:cfRule>
          <xm:sqref>I50</xm:sqref>
        </x14:conditionalFormatting>
        <x14:conditionalFormatting xmlns:xm="http://schemas.microsoft.com/office/excel/2006/main">
          <x14:cfRule type="containsText" priority="349" operator="containsText" id="{403B98C6-7B26-4AB7-8FDD-8A720A6947CC}">
            <xm:f>NOT(ISERROR(SEARCH($I$69,I51)))</xm:f>
            <xm:f>$I$69</xm:f>
            <x14:dxf>
              <fill>
                <patternFill>
                  <fgColor rgb="FF92D050"/>
                  <bgColor rgb="FF92D050"/>
                </patternFill>
              </fill>
            </x14:dxf>
          </x14:cfRule>
          <x14:cfRule type="containsText" priority="350" operator="containsText" id="{9C3D0F3E-9192-42EA-ABBE-892F99F8A6A7}">
            <xm:f>NOT(ISERROR(SEARCH($I$70,I51)))</xm:f>
            <xm:f>$I$70</xm:f>
            <x14:dxf>
              <fill>
                <patternFill>
                  <bgColor rgb="FF00B050"/>
                </patternFill>
              </fill>
            </x14:dxf>
          </x14:cfRule>
          <x14:cfRule type="containsText" priority="351" operator="containsText" id="{CCAEFCBC-269E-4997-BCB9-A64C8FBD52DA}">
            <xm:f>NOT(ISERROR(SEARCH($I$73,I51)))</xm:f>
            <xm:f>$I$73</xm:f>
            <x14:dxf>
              <fill>
                <patternFill>
                  <bgColor rgb="FFFF0000"/>
                </patternFill>
              </fill>
            </x14:dxf>
          </x14:cfRule>
          <x14:cfRule type="containsText" priority="352" operator="containsText" id="{A7DA7291-407A-41B5-9BA3-37D83FB9BE66}">
            <xm:f>NOT(ISERROR(SEARCH($I$72,I51)))</xm:f>
            <xm:f>$I$72</xm:f>
            <x14:dxf>
              <fill>
                <patternFill>
                  <fgColor rgb="FFFFC000"/>
                  <bgColor rgb="FFFFC000"/>
                </patternFill>
              </fill>
            </x14:dxf>
          </x14:cfRule>
          <x14:cfRule type="containsText" priority="353" operator="containsText" id="{4123E888-F782-4E09-8421-5595858E6B7D}">
            <xm:f>NOT(ISERROR(SEARCH($I$71,I51)))</xm:f>
            <xm:f>$I$71</xm:f>
            <x14:dxf>
              <fill>
                <patternFill>
                  <fgColor rgb="FFFFFF00"/>
                  <bgColor rgb="FFFFFF00"/>
                </patternFill>
              </fill>
            </x14:dxf>
          </x14:cfRule>
          <x14:cfRule type="containsText" priority="354" operator="containsText" id="{7E376200-9EA8-4DB0-93E2-CC6E348DB745}">
            <xm:f>NOT(ISERROR(SEARCH($I$70,I51)))</xm:f>
            <xm:f>$I$70</xm:f>
            <x14:dxf>
              <fill>
                <patternFill>
                  <bgColor theme="0" tint="-0.14996795556505021"/>
                </patternFill>
              </fill>
            </x14:dxf>
          </x14:cfRule>
          <x14:cfRule type="cellIs" priority="355" operator="equal" id="{53EB8FCF-C578-4B5A-B9E3-9690775BB7EC}">
            <xm:f>'Tabla probabiidad'!$B$5</xm:f>
            <x14:dxf>
              <fill>
                <patternFill>
                  <fgColor theme="6"/>
                </patternFill>
              </fill>
            </x14:dxf>
          </x14:cfRule>
          <x14:cfRule type="cellIs" priority="356" operator="equal" id="{9117A94F-41D8-4D91-8D54-45F3ED395910}">
            <xm:f>'Tabla probabiidad'!$B$5</xm:f>
            <x14:dxf>
              <fill>
                <patternFill>
                  <fgColor rgb="FF92D050"/>
                  <bgColor theme="6" tint="0.59996337778862885"/>
                </patternFill>
              </fill>
            </x14:dxf>
          </x14:cfRule>
          <xm:sqref>I51</xm:sqref>
        </x14:conditionalFormatting>
        <x14:conditionalFormatting xmlns:xm="http://schemas.microsoft.com/office/excel/2006/main">
          <x14:cfRule type="containsText" priority="341" operator="containsText" id="{0881F865-C9CC-4FA8-B55F-9C2C430E5E68}">
            <xm:f>NOT(ISERROR(SEARCH($I$69,X48)))</xm:f>
            <xm:f>$I$69</xm:f>
            <x14:dxf>
              <fill>
                <patternFill>
                  <fgColor rgb="FF92D050"/>
                  <bgColor rgb="FF92D050"/>
                </patternFill>
              </fill>
            </x14:dxf>
          </x14:cfRule>
          <x14:cfRule type="containsText" priority="342" operator="containsText" id="{1AA67BE8-B6CA-4ABE-A8D8-D49768E5337C}">
            <xm:f>NOT(ISERROR(SEARCH($I$70,X48)))</xm:f>
            <xm:f>$I$70</xm:f>
            <x14:dxf>
              <fill>
                <patternFill>
                  <bgColor rgb="FF00B050"/>
                </patternFill>
              </fill>
            </x14:dxf>
          </x14:cfRule>
          <x14:cfRule type="containsText" priority="343" operator="containsText" id="{BADFBF38-E86A-4664-AB59-F4D9BC6EC4B3}">
            <xm:f>NOT(ISERROR(SEARCH($I$73,X48)))</xm:f>
            <xm:f>$I$73</xm:f>
            <x14:dxf>
              <fill>
                <patternFill>
                  <bgColor rgb="FFFF0000"/>
                </patternFill>
              </fill>
            </x14:dxf>
          </x14:cfRule>
          <x14:cfRule type="containsText" priority="344" operator="containsText" id="{A94B005D-C2C2-44BF-8EC3-DFD60F9CAADE}">
            <xm:f>NOT(ISERROR(SEARCH($I$72,X48)))</xm:f>
            <xm:f>$I$72</xm:f>
            <x14:dxf>
              <fill>
                <patternFill>
                  <fgColor rgb="FFFFC000"/>
                  <bgColor rgb="FFFFC000"/>
                </patternFill>
              </fill>
            </x14:dxf>
          </x14:cfRule>
          <x14:cfRule type="containsText" priority="345" operator="containsText" id="{07F57B12-8254-450B-8B83-3F73AEC3B99D}">
            <xm:f>NOT(ISERROR(SEARCH($I$71,X48)))</xm:f>
            <xm:f>$I$71</xm:f>
            <x14:dxf>
              <fill>
                <patternFill>
                  <fgColor rgb="FFFFFF00"/>
                  <bgColor rgb="FFFFFF00"/>
                </patternFill>
              </fill>
            </x14:dxf>
          </x14:cfRule>
          <x14:cfRule type="containsText" priority="346" operator="containsText" id="{1E2BDF1B-846F-4F37-BEC0-5F08ED59F17E}">
            <xm:f>NOT(ISERROR(SEARCH($I$70,X48)))</xm:f>
            <xm:f>$I$70</xm:f>
            <x14:dxf>
              <fill>
                <patternFill>
                  <bgColor theme="0" tint="-0.14996795556505021"/>
                </patternFill>
              </fill>
            </x14:dxf>
          </x14:cfRule>
          <x14:cfRule type="cellIs" priority="347" operator="equal" id="{6996724C-D5E5-4863-9904-5CF8EE7595CD}">
            <xm:f>'Tabla probabiidad'!$B$5</xm:f>
            <x14:dxf>
              <fill>
                <patternFill>
                  <fgColor theme="6"/>
                </patternFill>
              </fill>
            </x14:dxf>
          </x14:cfRule>
          <x14:cfRule type="cellIs" priority="348" operator="equal" id="{4ADA81CF-3D06-4CEF-B76A-3D9940B9BB41}">
            <xm:f>'Tabla probabiidad'!$B$5</xm:f>
            <x14:dxf>
              <fill>
                <patternFill>
                  <fgColor rgb="FF92D050"/>
                  <bgColor theme="6" tint="0.59996337778862885"/>
                </patternFill>
              </fill>
            </x14:dxf>
          </x14:cfRule>
          <xm:sqref>X48</xm:sqref>
        </x14:conditionalFormatting>
        <x14:conditionalFormatting xmlns:xm="http://schemas.microsoft.com/office/excel/2006/main">
          <x14:cfRule type="containsText" priority="333" operator="containsText" id="{A285AB82-38F0-40D4-BA52-5AD8314E0682}">
            <xm:f>NOT(ISERROR(SEARCH($I$69,X50)))</xm:f>
            <xm:f>$I$69</xm:f>
            <x14:dxf>
              <fill>
                <patternFill>
                  <fgColor rgb="FF92D050"/>
                  <bgColor rgb="FF92D050"/>
                </patternFill>
              </fill>
            </x14:dxf>
          </x14:cfRule>
          <x14:cfRule type="containsText" priority="334" operator="containsText" id="{6DDB81E7-65B5-42BF-98E3-3C1AAA28CAC0}">
            <xm:f>NOT(ISERROR(SEARCH($I$70,X50)))</xm:f>
            <xm:f>$I$70</xm:f>
            <x14:dxf>
              <fill>
                <patternFill>
                  <bgColor rgb="FF00B050"/>
                </patternFill>
              </fill>
            </x14:dxf>
          </x14:cfRule>
          <x14:cfRule type="containsText" priority="335" operator="containsText" id="{6A57C48D-7BAC-4709-970C-14BD6B949FC8}">
            <xm:f>NOT(ISERROR(SEARCH($I$73,X50)))</xm:f>
            <xm:f>$I$73</xm:f>
            <x14:dxf>
              <fill>
                <patternFill>
                  <bgColor rgb="FFFF0000"/>
                </patternFill>
              </fill>
            </x14:dxf>
          </x14:cfRule>
          <x14:cfRule type="containsText" priority="336" operator="containsText" id="{194D22C4-FAD4-4A34-BAFC-9D16992D6760}">
            <xm:f>NOT(ISERROR(SEARCH($I$72,X50)))</xm:f>
            <xm:f>$I$72</xm:f>
            <x14:dxf>
              <fill>
                <patternFill>
                  <fgColor rgb="FFFFC000"/>
                  <bgColor rgb="FFFFC000"/>
                </patternFill>
              </fill>
            </x14:dxf>
          </x14:cfRule>
          <x14:cfRule type="containsText" priority="337" operator="containsText" id="{F0FD6CE4-1317-4DA8-8BF5-DB9C68AAA3E8}">
            <xm:f>NOT(ISERROR(SEARCH($I$71,X50)))</xm:f>
            <xm:f>$I$71</xm:f>
            <x14:dxf>
              <fill>
                <patternFill>
                  <fgColor rgb="FFFFFF00"/>
                  <bgColor rgb="FFFFFF00"/>
                </patternFill>
              </fill>
            </x14:dxf>
          </x14:cfRule>
          <x14:cfRule type="containsText" priority="338" operator="containsText" id="{AA5F31C8-F9A5-4DE6-85EB-2D13BE6CB4DE}">
            <xm:f>NOT(ISERROR(SEARCH($I$70,X50)))</xm:f>
            <xm:f>$I$70</xm:f>
            <x14:dxf>
              <fill>
                <patternFill>
                  <bgColor theme="0" tint="-0.14996795556505021"/>
                </patternFill>
              </fill>
            </x14:dxf>
          </x14:cfRule>
          <x14:cfRule type="cellIs" priority="339" operator="equal" id="{4A227D7C-B0B0-45B3-9C1C-8C4EBACB8389}">
            <xm:f>'Tabla probabiidad'!$B$5</xm:f>
            <x14:dxf>
              <fill>
                <patternFill>
                  <fgColor theme="6"/>
                </patternFill>
              </fill>
            </x14:dxf>
          </x14:cfRule>
          <x14:cfRule type="cellIs" priority="340" operator="equal" id="{11EEF74C-AAAB-47FC-9A0D-B99A55194E0C}">
            <xm:f>'Tabla probabiidad'!$B$5</xm:f>
            <x14:dxf>
              <fill>
                <patternFill>
                  <fgColor rgb="FF92D050"/>
                  <bgColor theme="6" tint="0.59996337778862885"/>
                </patternFill>
              </fill>
            </x14:dxf>
          </x14:cfRule>
          <xm:sqref>X50</xm:sqref>
        </x14:conditionalFormatting>
        <x14:conditionalFormatting xmlns:xm="http://schemas.microsoft.com/office/excel/2006/main">
          <x14:cfRule type="containsText" priority="325" operator="containsText" id="{C5993A61-9327-4150-A8E1-63506D03AC6A}">
            <xm:f>NOT(ISERROR(SEARCH($I$69,X51)))</xm:f>
            <xm:f>$I$69</xm:f>
            <x14:dxf>
              <fill>
                <patternFill>
                  <fgColor rgb="FF92D050"/>
                  <bgColor rgb="FF92D050"/>
                </patternFill>
              </fill>
            </x14:dxf>
          </x14:cfRule>
          <x14:cfRule type="containsText" priority="326" operator="containsText" id="{36DE40C8-0047-4876-965E-87322859D7D3}">
            <xm:f>NOT(ISERROR(SEARCH($I$70,X51)))</xm:f>
            <xm:f>$I$70</xm:f>
            <x14:dxf>
              <fill>
                <patternFill>
                  <bgColor rgb="FF00B050"/>
                </patternFill>
              </fill>
            </x14:dxf>
          </x14:cfRule>
          <x14:cfRule type="containsText" priority="327" operator="containsText" id="{87A7D43A-E4F2-46FF-B60C-15E53AF3BA90}">
            <xm:f>NOT(ISERROR(SEARCH($I$73,X51)))</xm:f>
            <xm:f>$I$73</xm:f>
            <x14:dxf>
              <fill>
                <patternFill>
                  <bgColor rgb="FFFF0000"/>
                </patternFill>
              </fill>
            </x14:dxf>
          </x14:cfRule>
          <x14:cfRule type="containsText" priority="328" operator="containsText" id="{8326C184-C9BB-4461-8C8A-E20AF8B77E94}">
            <xm:f>NOT(ISERROR(SEARCH($I$72,X51)))</xm:f>
            <xm:f>$I$72</xm:f>
            <x14:dxf>
              <fill>
                <patternFill>
                  <fgColor rgb="FFFFC000"/>
                  <bgColor rgb="FFFFC000"/>
                </patternFill>
              </fill>
            </x14:dxf>
          </x14:cfRule>
          <x14:cfRule type="containsText" priority="329" operator="containsText" id="{1BEA31F8-6675-45C4-A61B-68565EF64C79}">
            <xm:f>NOT(ISERROR(SEARCH($I$71,X51)))</xm:f>
            <xm:f>$I$71</xm:f>
            <x14:dxf>
              <fill>
                <patternFill>
                  <fgColor rgb="FFFFFF00"/>
                  <bgColor rgb="FFFFFF00"/>
                </patternFill>
              </fill>
            </x14:dxf>
          </x14:cfRule>
          <x14:cfRule type="containsText" priority="330" operator="containsText" id="{0FB1F291-715D-4C32-99FE-A00DA539A977}">
            <xm:f>NOT(ISERROR(SEARCH($I$70,X51)))</xm:f>
            <xm:f>$I$70</xm:f>
            <x14:dxf>
              <fill>
                <patternFill>
                  <bgColor theme="0" tint="-0.14996795556505021"/>
                </patternFill>
              </fill>
            </x14:dxf>
          </x14:cfRule>
          <x14:cfRule type="cellIs" priority="331" operator="equal" id="{E3D2F6EF-7616-4293-8C87-99DAE5956A5C}">
            <xm:f>'Tabla probabiidad'!$B$5</xm:f>
            <x14:dxf>
              <fill>
                <patternFill>
                  <fgColor theme="6"/>
                </patternFill>
              </fill>
            </x14:dxf>
          </x14:cfRule>
          <x14:cfRule type="cellIs" priority="332" operator="equal" id="{1A7170EA-9FDD-46A4-B4A7-4EFB14E149B0}">
            <xm:f>'Tabla probabiidad'!$B$5</xm:f>
            <x14:dxf>
              <fill>
                <patternFill>
                  <fgColor rgb="FF92D050"/>
                  <bgColor theme="6" tint="0.59996337778862885"/>
                </patternFill>
              </fill>
            </x14:dxf>
          </x14:cfRule>
          <xm:sqref>X51</xm:sqref>
        </x14:conditionalFormatting>
        <x14:conditionalFormatting xmlns:xm="http://schemas.microsoft.com/office/excel/2006/main">
          <x14:cfRule type="containsText" priority="320" operator="containsText" id="{0E8F0439-4EB4-4269-8465-154FCBBB500C}">
            <xm:f>NOT(ISERROR(SEARCH($K$73,K50)))</xm:f>
            <xm:f>$K$73</xm:f>
            <x14:dxf>
              <fill>
                <patternFill>
                  <bgColor rgb="FFFF0000"/>
                </patternFill>
              </fill>
            </x14:dxf>
          </x14:cfRule>
          <x14:cfRule type="containsText" priority="321" operator="containsText" id="{3B799491-1E4C-4AAE-B4FC-1F297CBB580C}">
            <xm:f>NOT(ISERROR(SEARCH($K$72,K50)))</xm:f>
            <xm:f>$K$72</xm:f>
            <x14:dxf>
              <fill>
                <patternFill>
                  <bgColor rgb="FFFFC000"/>
                </patternFill>
              </fill>
            </x14:dxf>
          </x14:cfRule>
          <x14:cfRule type="containsText" priority="322" operator="containsText" id="{1FC0FEE2-3EB6-461C-B535-9616CF818191}">
            <xm:f>NOT(ISERROR(SEARCH($K$71,K50)))</xm:f>
            <xm:f>$K$71</xm:f>
            <x14:dxf>
              <fill>
                <patternFill>
                  <bgColor rgb="FFFFFF00"/>
                </patternFill>
              </fill>
            </x14:dxf>
          </x14:cfRule>
          <x14:cfRule type="containsText" priority="323" operator="containsText" id="{EDBBE8CF-D7BA-4FB6-B5CC-B63D28E15749}">
            <xm:f>NOT(ISERROR(SEARCH($K$70,K50)))</xm:f>
            <xm:f>$K$70</xm:f>
            <x14:dxf>
              <fill>
                <patternFill>
                  <bgColor rgb="FF00B050"/>
                </patternFill>
              </fill>
            </x14:dxf>
          </x14:cfRule>
          <x14:cfRule type="containsText" priority="324" operator="containsText" id="{9AF22CCC-52FA-4836-B638-64136C2FE49C}">
            <xm:f>NOT(ISERROR(SEARCH($K$69,K50)))</xm:f>
            <xm:f>$K$69</xm:f>
            <x14:dxf>
              <fill>
                <patternFill>
                  <bgColor rgb="FF92D050"/>
                </patternFill>
              </fill>
            </x14:dxf>
          </x14:cfRule>
          <xm:sqref>K50</xm:sqref>
        </x14:conditionalFormatting>
        <x14:conditionalFormatting xmlns:xm="http://schemas.microsoft.com/office/excel/2006/main">
          <x14:cfRule type="containsText" priority="315" operator="containsText" id="{79E17A9C-963D-4226-9E2E-F6C8193EA239}">
            <xm:f>NOT(ISERROR(SEARCH($K$73,K51)))</xm:f>
            <xm:f>$K$73</xm:f>
            <x14:dxf>
              <fill>
                <patternFill>
                  <bgColor rgb="FFFF0000"/>
                </patternFill>
              </fill>
            </x14:dxf>
          </x14:cfRule>
          <x14:cfRule type="containsText" priority="316" operator="containsText" id="{5199CF07-AC4A-4A08-A5A1-53E1B8E25D68}">
            <xm:f>NOT(ISERROR(SEARCH($K$72,K51)))</xm:f>
            <xm:f>$K$72</xm:f>
            <x14:dxf>
              <fill>
                <patternFill>
                  <bgColor rgb="FFFFC000"/>
                </patternFill>
              </fill>
            </x14:dxf>
          </x14:cfRule>
          <x14:cfRule type="containsText" priority="317" operator="containsText" id="{9A551651-8638-44D7-887A-15CA2966E17E}">
            <xm:f>NOT(ISERROR(SEARCH($K$71,K51)))</xm:f>
            <xm:f>$K$71</xm:f>
            <x14:dxf>
              <fill>
                <patternFill>
                  <bgColor rgb="FFFFFF00"/>
                </patternFill>
              </fill>
            </x14:dxf>
          </x14:cfRule>
          <x14:cfRule type="containsText" priority="318" operator="containsText" id="{AB6C5059-0084-43F5-93AC-7F95B3566D42}">
            <xm:f>NOT(ISERROR(SEARCH($K$70,K51)))</xm:f>
            <xm:f>$K$70</xm:f>
            <x14:dxf>
              <fill>
                <patternFill>
                  <bgColor rgb="FF00B050"/>
                </patternFill>
              </fill>
            </x14:dxf>
          </x14:cfRule>
          <x14:cfRule type="containsText" priority="319" operator="containsText" id="{85F7D5AE-A5AB-42C1-A51D-7309FDFE378A}">
            <xm:f>NOT(ISERROR(SEARCH($K$69,K51)))</xm:f>
            <xm:f>$K$69</xm:f>
            <x14:dxf>
              <fill>
                <patternFill>
                  <bgColor rgb="FF92D050"/>
                </patternFill>
              </fill>
            </x14:dxf>
          </x14:cfRule>
          <xm:sqref>K51</xm:sqref>
        </x14:conditionalFormatting>
        <x14:conditionalFormatting xmlns:xm="http://schemas.microsoft.com/office/excel/2006/main">
          <x14:cfRule type="containsText" priority="310" operator="containsText" id="{BEDCA9A2-74F8-4433-A852-3A3320AC9F0C}">
            <xm:f>NOT(ISERROR(SEARCH($K$73,K48)))</xm:f>
            <xm:f>$K$73</xm:f>
            <x14:dxf>
              <fill>
                <patternFill>
                  <bgColor rgb="FFFF0000"/>
                </patternFill>
              </fill>
            </x14:dxf>
          </x14:cfRule>
          <x14:cfRule type="containsText" priority="311" operator="containsText" id="{C0B04687-757B-4E4A-A4DE-2E4BD494F3DA}">
            <xm:f>NOT(ISERROR(SEARCH($K$72,K48)))</xm:f>
            <xm:f>$K$72</xm:f>
            <x14:dxf>
              <fill>
                <patternFill>
                  <bgColor rgb="FFFFC000"/>
                </patternFill>
              </fill>
            </x14:dxf>
          </x14:cfRule>
          <x14:cfRule type="containsText" priority="312" operator="containsText" id="{3C26C10D-B9AA-4965-95E7-4088BA025087}">
            <xm:f>NOT(ISERROR(SEARCH($K$71,K48)))</xm:f>
            <xm:f>$K$71</xm:f>
            <x14:dxf>
              <fill>
                <patternFill>
                  <bgColor rgb="FFFFFF00"/>
                </patternFill>
              </fill>
            </x14:dxf>
          </x14:cfRule>
          <x14:cfRule type="containsText" priority="313" operator="containsText" id="{FE27959C-1956-44D3-9E5D-9658CD28BDA7}">
            <xm:f>NOT(ISERROR(SEARCH($K$70,K48)))</xm:f>
            <xm:f>$K$70</xm:f>
            <x14:dxf>
              <fill>
                <patternFill>
                  <bgColor rgb="FF00B050"/>
                </patternFill>
              </fill>
            </x14:dxf>
          </x14:cfRule>
          <x14:cfRule type="containsText" priority="314" operator="containsText" id="{28FEF448-C4FB-43A0-8402-27F6483216E4}">
            <xm:f>NOT(ISERROR(SEARCH($K$69,K48)))</xm:f>
            <xm:f>$K$69</xm:f>
            <x14:dxf>
              <fill>
                <patternFill>
                  <bgColor rgb="FF92D050"/>
                </patternFill>
              </fill>
            </x14:dxf>
          </x14:cfRule>
          <xm:sqref>K48</xm:sqref>
        </x14:conditionalFormatting>
        <x14:conditionalFormatting xmlns:xm="http://schemas.microsoft.com/office/excel/2006/main">
          <x14:cfRule type="containsText" priority="306" operator="containsText" id="{9F6543A5-B52C-4C84-969F-232F9F15D755}">
            <xm:f>NOT(ISERROR(SEARCH($M$72,M50)))</xm:f>
            <xm:f>$M$72</xm:f>
            <x14:dxf>
              <fill>
                <patternFill>
                  <bgColor rgb="FFFF0000"/>
                </patternFill>
              </fill>
            </x14:dxf>
          </x14:cfRule>
          <x14:cfRule type="containsText" priority="307" operator="containsText" id="{BE215183-F43E-4DD7-9B8B-05D3A5922584}">
            <xm:f>NOT(ISERROR(SEARCH($M$71,M50)))</xm:f>
            <xm:f>$M$71</xm:f>
            <x14:dxf>
              <fill>
                <patternFill>
                  <bgColor rgb="FFFFC000"/>
                </patternFill>
              </fill>
            </x14:dxf>
          </x14:cfRule>
          <x14:cfRule type="containsText" priority="308" operator="containsText" id="{8BDDC4F4-DFD8-4650-A798-023CB08F6060}">
            <xm:f>NOT(ISERROR(SEARCH($M$70,M50)))</xm:f>
            <xm:f>$M$70</xm:f>
            <x14:dxf>
              <fill>
                <patternFill>
                  <bgColor rgb="FFFFFF00"/>
                </patternFill>
              </fill>
            </x14:dxf>
          </x14:cfRule>
          <x14:cfRule type="containsText" priority="309" operator="containsText" id="{4624A19F-345C-4B79-822A-AA72B1304940}">
            <xm:f>NOT(ISERROR(SEARCH($M$69,M50)))</xm:f>
            <xm:f>$M$69</xm:f>
            <x14:dxf>
              <fill>
                <patternFill>
                  <bgColor rgb="FF92D050"/>
                </patternFill>
              </fill>
            </x14:dxf>
          </x14:cfRule>
          <xm:sqref>M50</xm:sqref>
        </x14:conditionalFormatting>
        <x14:conditionalFormatting xmlns:xm="http://schemas.microsoft.com/office/excel/2006/main">
          <x14:cfRule type="containsText" priority="302" operator="containsText" id="{A1AFDCEF-78AE-4766-8FF1-8C4F228145D6}">
            <xm:f>NOT(ISERROR(SEARCH($M$72,M48)))</xm:f>
            <xm:f>$M$72</xm:f>
            <x14:dxf>
              <fill>
                <patternFill>
                  <bgColor rgb="FFFF0000"/>
                </patternFill>
              </fill>
            </x14:dxf>
          </x14:cfRule>
          <x14:cfRule type="containsText" priority="303" operator="containsText" id="{7F870544-776D-4497-82FA-83F2BE7E9805}">
            <xm:f>NOT(ISERROR(SEARCH($M$71,M48)))</xm:f>
            <xm:f>$M$71</xm:f>
            <x14:dxf>
              <fill>
                <patternFill>
                  <bgColor rgb="FFFFC000"/>
                </patternFill>
              </fill>
            </x14:dxf>
          </x14:cfRule>
          <x14:cfRule type="containsText" priority="304" operator="containsText" id="{958378D6-18EC-436D-95F0-DF364D6F4043}">
            <xm:f>NOT(ISERROR(SEARCH($M$70,M48)))</xm:f>
            <xm:f>$M$70</xm:f>
            <x14:dxf>
              <fill>
                <patternFill>
                  <bgColor rgb="FFFFFF00"/>
                </patternFill>
              </fill>
            </x14:dxf>
          </x14:cfRule>
          <x14:cfRule type="containsText" priority="305" operator="containsText" id="{0AB62D5E-92E0-4A34-A45F-5CD2ABBEED65}">
            <xm:f>NOT(ISERROR(SEARCH($M$69,M48)))</xm:f>
            <xm:f>$M$69</xm:f>
            <x14:dxf>
              <fill>
                <patternFill>
                  <bgColor rgb="FF92D050"/>
                </patternFill>
              </fill>
            </x14:dxf>
          </x14:cfRule>
          <xm:sqref>M48</xm:sqref>
        </x14:conditionalFormatting>
        <x14:conditionalFormatting xmlns:xm="http://schemas.microsoft.com/office/excel/2006/main">
          <x14:cfRule type="containsText" priority="298" operator="containsText" id="{1C0273B5-CE04-48E4-B637-A7ABF74689D5}">
            <xm:f>NOT(ISERROR(SEARCH($M$72,M51)))</xm:f>
            <xm:f>$M$72</xm:f>
            <x14:dxf>
              <fill>
                <patternFill>
                  <bgColor rgb="FFFF0000"/>
                </patternFill>
              </fill>
            </x14:dxf>
          </x14:cfRule>
          <x14:cfRule type="containsText" priority="299" operator="containsText" id="{A0249C0A-D489-48E1-8FF7-8B35833B5E2A}">
            <xm:f>NOT(ISERROR(SEARCH($M$71,M51)))</xm:f>
            <xm:f>$M$71</xm:f>
            <x14:dxf>
              <fill>
                <patternFill>
                  <bgColor rgb="FFFFC000"/>
                </patternFill>
              </fill>
            </x14:dxf>
          </x14:cfRule>
          <x14:cfRule type="containsText" priority="300" operator="containsText" id="{0F22D935-0EDA-4A64-B8EF-98A58F11670F}">
            <xm:f>NOT(ISERROR(SEARCH($M$70,M51)))</xm:f>
            <xm:f>$M$70</xm:f>
            <x14:dxf>
              <fill>
                <patternFill>
                  <bgColor rgb="FFFFFF00"/>
                </patternFill>
              </fill>
            </x14:dxf>
          </x14:cfRule>
          <x14:cfRule type="containsText" priority="301" operator="containsText" id="{842375F2-AAD8-47B1-B3AF-D67E641C39DE}">
            <xm:f>NOT(ISERROR(SEARCH($M$69,M51)))</xm:f>
            <xm:f>$M$69</xm:f>
            <x14:dxf>
              <fill>
                <patternFill>
                  <bgColor rgb="FF92D050"/>
                </patternFill>
              </fill>
            </x14:dxf>
          </x14:cfRule>
          <xm:sqref>M51</xm:sqref>
        </x14:conditionalFormatting>
        <x14:conditionalFormatting xmlns:xm="http://schemas.microsoft.com/office/excel/2006/main">
          <x14:cfRule type="containsText" priority="294" operator="containsText" id="{538717BE-A703-48C6-88C9-F59F87FB79CB}">
            <xm:f>NOT(ISERROR(SEARCH($M$72,AB48)))</xm:f>
            <xm:f>$M$72</xm:f>
            <x14:dxf>
              <fill>
                <patternFill>
                  <bgColor rgb="FFFF0000"/>
                </patternFill>
              </fill>
            </x14:dxf>
          </x14:cfRule>
          <x14:cfRule type="containsText" priority="295" operator="containsText" id="{C362E8E8-1C40-498F-91E7-68FE0C8C147A}">
            <xm:f>NOT(ISERROR(SEARCH($M$71,AB48)))</xm:f>
            <xm:f>$M$71</xm:f>
            <x14:dxf>
              <fill>
                <patternFill>
                  <bgColor rgb="FFFFC000"/>
                </patternFill>
              </fill>
            </x14:dxf>
          </x14:cfRule>
          <x14:cfRule type="containsText" priority="296" operator="containsText" id="{3E86249B-F49B-4F61-9291-D26EFD35317F}">
            <xm:f>NOT(ISERROR(SEARCH($M$70,AB48)))</xm:f>
            <xm:f>$M$70</xm:f>
            <x14:dxf>
              <fill>
                <patternFill>
                  <bgColor rgb="FFFFFF00"/>
                </patternFill>
              </fill>
            </x14:dxf>
          </x14:cfRule>
          <x14:cfRule type="containsText" priority="297" operator="containsText" id="{0EB72041-DEEF-4B14-9248-EFF238CBE73C}">
            <xm:f>NOT(ISERROR(SEARCH($M$69,AB48)))</xm:f>
            <xm:f>$M$69</xm:f>
            <x14:dxf>
              <fill>
                <patternFill>
                  <bgColor rgb="FF92D050"/>
                </patternFill>
              </fill>
            </x14:dxf>
          </x14:cfRule>
          <xm:sqref>AB48</xm:sqref>
        </x14:conditionalFormatting>
        <x14:conditionalFormatting xmlns:xm="http://schemas.microsoft.com/office/excel/2006/main">
          <x14:cfRule type="containsText" priority="290" operator="containsText" id="{9CFA127D-220E-4F85-844F-C564F0B759D7}">
            <xm:f>NOT(ISERROR(SEARCH($M$72,AB51)))</xm:f>
            <xm:f>$M$72</xm:f>
            <x14:dxf>
              <fill>
                <patternFill>
                  <bgColor rgb="FFFF0000"/>
                </patternFill>
              </fill>
            </x14:dxf>
          </x14:cfRule>
          <x14:cfRule type="containsText" priority="291" operator="containsText" id="{81D0B28D-221C-4DE7-B030-6C973AB62C1F}">
            <xm:f>NOT(ISERROR(SEARCH($M$71,AB51)))</xm:f>
            <xm:f>$M$71</xm:f>
            <x14:dxf>
              <fill>
                <patternFill>
                  <bgColor rgb="FFFFC000"/>
                </patternFill>
              </fill>
            </x14:dxf>
          </x14:cfRule>
          <x14:cfRule type="containsText" priority="292" operator="containsText" id="{DDA46391-7397-4CAA-914F-9C0DD8DA5B87}">
            <xm:f>NOT(ISERROR(SEARCH($M$70,AB51)))</xm:f>
            <xm:f>$M$70</xm:f>
            <x14:dxf>
              <fill>
                <patternFill>
                  <bgColor rgb="FFFFFF00"/>
                </patternFill>
              </fill>
            </x14:dxf>
          </x14:cfRule>
          <x14:cfRule type="containsText" priority="293" operator="containsText" id="{244AE0A1-055A-4265-86DB-329DBA49A077}">
            <xm:f>NOT(ISERROR(SEARCH($M$69,AB51)))</xm:f>
            <xm:f>$M$69</xm:f>
            <x14:dxf>
              <fill>
                <patternFill>
                  <bgColor rgb="FF92D050"/>
                </patternFill>
              </fill>
            </x14:dxf>
          </x14:cfRule>
          <xm:sqref>AB51</xm:sqref>
        </x14:conditionalFormatting>
        <x14:conditionalFormatting xmlns:xm="http://schemas.microsoft.com/office/excel/2006/main">
          <x14:cfRule type="containsText" priority="286" operator="containsText" id="{4782B965-C018-4663-9B1A-56C19E35FEA6}">
            <xm:f>NOT(ISERROR(SEARCH($M$72,AB50)))</xm:f>
            <xm:f>$M$72</xm:f>
            <x14:dxf>
              <fill>
                <patternFill>
                  <bgColor rgb="FFFF0000"/>
                </patternFill>
              </fill>
            </x14:dxf>
          </x14:cfRule>
          <x14:cfRule type="containsText" priority="287" operator="containsText" id="{8BF9B0BD-6507-4B9B-855D-FD45A25FFB7A}">
            <xm:f>NOT(ISERROR(SEARCH($M$71,AB50)))</xm:f>
            <xm:f>$M$71</xm:f>
            <x14:dxf>
              <fill>
                <patternFill>
                  <bgColor rgb="FFFFC000"/>
                </patternFill>
              </fill>
            </x14:dxf>
          </x14:cfRule>
          <x14:cfRule type="containsText" priority="288" operator="containsText" id="{FC7A94FD-3B9C-448D-B880-CD352D54ADFE}">
            <xm:f>NOT(ISERROR(SEARCH($M$70,AB50)))</xm:f>
            <xm:f>$M$70</xm:f>
            <x14:dxf>
              <fill>
                <patternFill>
                  <bgColor rgb="FFFFFF00"/>
                </patternFill>
              </fill>
            </x14:dxf>
          </x14:cfRule>
          <x14:cfRule type="containsText" priority="289" operator="containsText" id="{7CC4AD22-EFC3-48FB-B524-B76F9C56932C}">
            <xm:f>NOT(ISERROR(SEARCH($M$69,AB50)))</xm:f>
            <xm:f>$M$69</xm:f>
            <x14:dxf>
              <fill>
                <patternFill>
                  <bgColor rgb="FF92D050"/>
                </patternFill>
              </fill>
            </x14:dxf>
          </x14:cfRule>
          <xm:sqref>AB50</xm:sqref>
        </x14:conditionalFormatting>
        <x14:conditionalFormatting xmlns:xm="http://schemas.microsoft.com/office/excel/2006/main">
          <x14:cfRule type="containsText" priority="278" operator="containsText" id="{2C599EA3-F0BC-4838-A0ED-E8F9CB3EB5F2}">
            <xm:f>NOT(ISERROR(SEARCH($I$69,I53)))</xm:f>
            <xm:f>$I$69</xm:f>
            <x14:dxf>
              <fill>
                <patternFill>
                  <fgColor rgb="FF92D050"/>
                  <bgColor rgb="FF92D050"/>
                </patternFill>
              </fill>
            </x14:dxf>
          </x14:cfRule>
          <x14:cfRule type="containsText" priority="279" operator="containsText" id="{9CB92459-58E4-40D2-B537-A583A92AD0A7}">
            <xm:f>NOT(ISERROR(SEARCH($I$70,I53)))</xm:f>
            <xm:f>$I$70</xm:f>
            <x14:dxf>
              <fill>
                <patternFill>
                  <bgColor rgb="FF00B050"/>
                </patternFill>
              </fill>
            </x14:dxf>
          </x14:cfRule>
          <x14:cfRule type="containsText" priority="280" operator="containsText" id="{B679CBAB-3ECB-48AF-BF9C-41C1825E5562}">
            <xm:f>NOT(ISERROR(SEARCH($I$73,I53)))</xm:f>
            <xm:f>$I$73</xm:f>
            <x14:dxf>
              <fill>
                <patternFill>
                  <bgColor rgb="FFFF0000"/>
                </patternFill>
              </fill>
            </x14:dxf>
          </x14:cfRule>
          <x14:cfRule type="containsText" priority="281" operator="containsText" id="{F0F3B136-E969-4B02-A6C2-A2356D09AD13}">
            <xm:f>NOT(ISERROR(SEARCH($I$72,I53)))</xm:f>
            <xm:f>$I$72</xm:f>
            <x14:dxf>
              <fill>
                <patternFill>
                  <fgColor rgb="FFFFC000"/>
                  <bgColor rgb="FFFFC000"/>
                </patternFill>
              </fill>
            </x14:dxf>
          </x14:cfRule>
          <x14:cfRule type="containsText" priority="282" operator="containsText" id="{9792FD0D-C27B-4B40-B13F-7B40E79BA312}">
            <xm:f>NOT(ISERROR(SEARCH($I$71,I53)))</xm:f>
            <xm:f>$I$71</xm:f>
            <x14:dxf>
              <fill>
                <patternFill>
                  <fgColor rgb="FFFFFF00"/>
                  <bgColor rgb="FFFFFF00"/>
                </patternFill>
              </fill>
            </x14:dxf>
          </x14:cfRule>
          <x14:cfRule type="containsText" priority="283" operator="containsText" id="{D11578BF-55B4-477E-8886-8F3699049E14}">
            <xm:f>NOT(ISERROR(SEARCH($I$70,I53)))</xm:f>
            <xm:f>$I$70</xm:f>
            <x14:dxf>
              <fill>
                <patternFill>
                  <bgColor theme="0" tint="-0.14996795556505021"/>
                </patternFill>
              </fill>
            </x14:dxf>
          </x14:cfRule>
          <x14:cfRule type="cellIs" priority="284" operator="equal" id="{D5104F07-FA7A-4A57-A77D-E6B4A3D6203C}">
            <xm:f>'Tabla probabiidad'!$B$5</xm:f>
            <x14:dxf>
              <fill>
                <patternFill>
                  <fgColor theme="6"/>
                </patternFill>
              </fill>
            </x14:dxf>
          </x14:cfRule>
          <x14:cfRule type="cellIs" priority="285" operator="equal" id="{0831E7B9-E602-4648-91DD-7360762C0FB8}">
            <xm:f>'Tabla probabiidad'!$B$5</xm:f>
            <x14:dxf>
              <fill>
                <patternFill>
                  <fgColor rgb="FF92D050"/>
                  <bgColor theme="6" tint="0.59996337778862885"/>
                </patternFill>
              </fill>
            </x14:dxf>
          </x14:cfRule>
          <xm:sqref>I53:I54</xm:sqref>
        </x14:conditionalFormatting>
        <x14:conditionalFormatting xmlns:xm="http://schemas.microsoft.com/office/excel/2006/main">
          <x14:cfRule type="containsText" priority="270" operator="containsText" id="{34E94B6D-50AA-4E96-BB5C-061BC4D34B37}">
            <xm:f>NOT(ISERROR(SEARCH($I$69,I56)))</xm:f>
            <xm:f>$I$69</xm:f>
            <x14:dxf>
              <fill>
                <patternFill>
                  <fgColor rgb="FF92D050"/>
                  <bgColor rgb="FF92D050"/>
                </patternFill>
              </fill>
            </x14:dxf>
          </x14:cfRule>
          <x14:cfRule type="containsText" priority="271" operator="containsText" id="{471E1D81-386D-4D54-8C38-C5BE8D5AC4B6}">
            <xm:f>NOT(ISERROR(SEARCH($I$70,I56)))</xm:f>
            <xm:f>$I$70</xm:f>
            <x14:dxf>
              <fill>
                <patternFill>
                  <bgColor rgb="FF00B050"/>
                </patternFill>
              </fill>
            </x14:dxf>
          </x14:cfRule>
          <x14:cfRule type="containsText" priority="272" operator="containsText" id="{E352DEB2-19A0-4F03-81E8-1F1485F9129F}">
            <xm:f>NOT(ISERROR(SEARCH($I$73,I56)))</xm:f>
            <xm:f>$I$73</xm:f>
            <x14:dxf>
              <fill>
                <patternFill>
                  <bgColor rgb="FFFF0000"/>
                </patternFill>
              </fill>
            </x14:dxf>
          </x14:cfRule>
          <x14:cfRule type="containsText" priority="273" operator="containsText" id="{21C22F8D-4139-4351-B7B9-D36657B55C0D}">
            <xm:f>NOT(ISERROR(SEARCH($I$72,I56)))</xm:f>
            <xm:f>$I$72</xm:f>
            <x14:dxf>
              <fill>
                <patternFill>
                  <fgColor rgb="FFFFC000"/>
                  <bgColor rgb="FFFFC000"/>
                </patternFill>
              </fill>
            </x14:dxf>
          </x14:cfRule>
          <x14:cfRule type="containsText" priority="274" operator="containsText" id="{2893C998-0A9F-45CE-BC91-1442EE19A507}">
            <xm:f>NOT(ISERROR(SEARCH($I$71,I56)))</xm:f>
            <xm:f>$I$71</xm:f>
            <x14:dxf>
              <fill>
                <patternFill>
                  <fgColor rgb="FFFFFF00"/>
                  <bgColor rgb="FFFFFF00"/>
                </patternFill>
              </fill>
            </x14:dxf>
          </x14:cfRule>
          <x14:cfRule type="containsText" priority="275" operator="containsText" id="{2C5F67A6-79CF-4AC0-9796-8E4F7A2BD534}">
            <xm:f>NOT(ISERROR(SEARCH($I$70,I56)))</xm:f>
            <xm:f>$I$70</xm:f>
            <x14:dxf>
              <fill>
                <patternFill>
                  <bgColor theme="0" tint="-0.14996795556505021"/>
                </patternFill>
              </fill>
            </x14:dxf>
          </x14:cfRule>
          <x14:cfRule type="cellIs" priority="276" operator="equal" id="{1FCE00DE-4AD1-4EA3-B5B9-E617A24CC799}">
            <xm:f>'Tabla probabiidad'!$B$5</xm:f>
            <x14:dxf>
              <fill>
                <patternFill>
                  <fgColor theme="6"/>
                </patternFill>
              </fill>
            </x14:dxf>
          </x14:cfRule>
          <x14:cfRule type="cellIs" priority="277" operator="equal" id="{4DB0271F-95DE-40FF-A7F4-1666996D72D9}">
            <xm:f>'Tabla probabiidad'!$B$5</xm:f>
            <x14:dxf>
              <fill>
                <patternFill>
                  <fgColor rgb="FF92D050"/>
                  <bgColor theme="6" tint="0.59996337778862885"/>
                </patternFill>
              </fill>
            </x14:dxf>
          </x14:cfRule>
          <xm:sqref>I56</xm:sqref>
        </x14:conditionalFormatting>
        <x14:conditionalFormatting xmlns:xm="http://schemas.microsoft.com/office/excel/2006/main">
          <x14:cfRule type="containsText" priority="265" operator="containsText" id="{743D8AE0-92DC-4495-AD94-C887A6620463}">
            <xm:f>NOT(ISERROR(SEARCH($K$73,K53)))</xm:f>
            <xm:f>$K$73</xm:f>
            <x14:dxf>
              <fill>
                <patternFill>
                  <bgColor rgb="FFFF0000"/>
                </patternFill>
              </fill>
            </x14:dxf>
          </x14:cfRule>
          <x14:cfRule type="containsText" priority="266" operator="containsText" id="{D0A18DAC-A928-40C1-A55F-E0C482FE2350}">
            <xm:f>NOT(ISERROR(SEARCH($K$72,K53)))</xm:f>
            <xm:f>$K$72</xm:f>
            <x14:dxf>
              <fill>
                <patternFill>
                  <bgColor rgb="FFFFC000"/>
                </patternFill>
              </fill>
            </x14:dxf>
          </x14:cfRule>
          <x14:cfRule type="containsText" priority="267" operator="containsText" id="{CC982F50-9C6A-4FC9-BE65-B0E07CDE04B5}">
            <xm:f>NOT(ISERROR(SEARCH($K$71,K53)))</xm:f>
            <xm:f>$K$71</xm:f>
            <x14:dxf>
              <fill>
                <patternFill>
                  <bgColor rgb="FFFFFF00"/>
                </patternFill>
              </fill>
            </x14:dxf>
          </x14:cfRule>
          <x14:cfRule type="containsText" priority="268" operator="containsText" id="{99A5FAEA-6896-4F3A-BE00-70813BE48308}">
            <xm:f>NOT(ISERROR(SEARCH($K$70,K53)))</xm:f>
            <xm:f>$K$70</xm:f>
            <x14:dxf>
              <fill>
                <patternFill>
                  <bgColor rgb="FF00B050"/>
                </patternFill>
              </fill>
            </x14:dxf>
          </x14:cfRule>
          <x14:cfRule type="containsText" priority="269" operator="containsText" id="{B9DB7D64-67B5-4C94-A0F7-3D0F11ECA6D9}">
            <xm:f>NOT(ISERROR(SEARCH($K$69,K53)))</xm:f>
            <xm:f>$K$69</xm:f>
            <x14:dxf>
              <fill>
                <patternFill>
                  <bgColor rgb="FF92D050"/>
                </patternFill>
              </fill>
            </x14:dxf>
          </x14:cfRule>
          <xm:sqref>K53:K56</xm:sqref>
        </x14:conditionalFormatting>
        <x14:conditionalFormatting xmlns:xm="http://schemas.microsoft.com/office/excel/2006/main">
          <x14:cfRule type="containsText" priority="261" operator="containsText" id="{B4DE5457-1497-42BB-8D4B-A9D8E83F679C}">
            <xm:f>NOT(ISERROR(SEARCH($M$72,M53)))</xm:f>
            <xm:f>$M$72</xm:f>
            <x14:dxf>
              <fill>
                <patternFill>
                  <bgColor rgb="FFFF0000"/>
                </patternFill>
              </fill>
            </x14:dxf>
          </x14:cfRule>
          <x14:cfRule type="containsText" priority="262" operator="containsText" id="{04A70319-97D9-4E75-9210-A1611D99C51C}">
            <xm:f>NOT(ISERROR(SEARCH($M$71,M53)))</xm:f>
            <xm:f>$M$71</xm:f>
            <x14:dxf>
              <fill>
                <patternFill>
                  <bgColor rgb="FFFFC000"/>
                </patternFill>
              </fill>
            </x14:dxf>
          </x14:cfRule>
          <x14:cfRule type="containsText" priority="263" operator="containsText" id="{665D971F-6857-41E8-80C7-439B7FF712BC}">
            <xm:f>NOT(ISERROR(SEARCH($M$70,M53)))</xm:f>
            <xm:f>$M$70</xm:f>
            <x14:dxf>
              <fill>
                <patternFill>
                  <bgColor rgb="FFFFFF00"/>
                </patternFill>
              </fill>
            </x14:dxf>
          </x14:cfRule>
          <x14:cfRule type="containsText" priority="264" operator="containsText" id="{CB2D0FD6-0C95-4384-9A0F-CCBEE510AB13}">
            <xm:f>NOT(ISERROR(SEARCH($M$69,M53)))</xm:f>
            <xm:f>$M$69</xm:f>
            <x14:dxf>
              <fill>
                <patternFill>
                  <bgColor rgb="FF92D050"/>
                </patternFill>
              </fill>
            </x14:dxf>
          </x14:cfRule>
          <xm:sqref>M53:M56</xm:sqref>
        </x14:conditionalFormatting>
        <x14:conditionalFormatting xmlns:xm="http://schemas.microsoft.com/office/excel/2006/main">
          <x14:cfRule type="containsText" priority="253" operator="containsText" id="{A24C3F02-F412-464E-AAA7-6C934ABEE543}">
            <xm:f>NOT(ISERROR(SEARCH($I$69,X53)))</xm:f>
            <xm:f>$I$69</xm:f>
            <x14:dxf>
              <fill>
                <patternFill>
                  <fgColor rgb="FF92D050"/>
                  <bgColor rgb="FF92D050"/>
                </patternFill>
              </fill>
            </x14:dxf>
          </x14:cfRule>
          <x14:cfRule type="containsText" priority="254" operator="containsText" id="{51E16962-6A7C-4615-AF18-117CA14A4E34}">
            <xm:f>NOT(ISERROR(SEARCH($I$70,X53)))</xm:f>
            <xm:f>$I$70</xm:f>
            <x14:dxf>
              <fill>
                <patternFill>
                  <bgColor rgb="FF00B050"/>
                </patternFill>
              </fill>
            </x14:dxf>
          </x14:cfRule>
          <x14:cfRule type="containsText" priority="255" operator="containsText" id="{C1A4BFA7-9822-4889-BAC5-BF9B5C963F56}">
            <xm:f>NOT(ISERROR(SEARCH($I$73,X53)))</xm:f>
            <xm:f>$I$73</xm:f>
            <x14:dxf>
              <fill>
                <patternFill>
                  <bgColor rgb="FFFF0000"/>
                </patternFill>
              </fill>
            </x14:dxf>
          </x14:cfRule>
          <x14:cfRule type="containsText" priority="256" operator="containsText" id="{674BE514-2778-4BB0-9B44-D8D755BA9394}">
            <xm:f>NOT(ISERROR(SEARCH($I$72,X53)))</xm:f>
            <xm:f>$I$72</xm:f>
            <x14:dxf>
              <fill>
                <patternFill>
                  <fgColor rgb="FFFFC000"/>
                  <bgColor rgb="FFFFC000"/>
                </patternFill>
              </fill>
            </x14:dxf>
          </x14:cfRule>
          <x14:cfRule type="containsText" priority="257" operator="containsText" id="{43B53E3C-6D3A-4516-8354-64FABCB370A5}">
            <xm:f>NOT(ISERROR(SEARCH($I$71,X53)))</xm:f>
            <xm:f>$I$71</xm:f>
            <x14:dxf>
              <fill>
                <patternFill>
                  <fgColor rgb="FFFFFF00"/>
                  <bgColor rgb="FFFFFF00"/>
                </patternFill>
              </fill>
            </x14:dxf>
          </x14:cfRule>
          <x14:cfRule type="containsText" priority="258" operator="containsText" id="{BA4975F5-8003-4D1B-AB84-99DE049E3DD3}">
            <xm:f>NOT(ISERROR(SEARCH($I$70,X53)))</xm:f>
            <xm:f>$I$70</xm:f>
            <x14:dxf>
              <fill>
                <patternFill>
                  <bgColor theme="0" tint="-0.14996795556505021"/>
                </patternFill>
              </fill>
            </x14:dxf>
          </x14:cfRule>
          <x14:cfRule type="cellIs" priority="259" operator="equal" id="{21A2011E-9000-4F8E-AFEC-35F92B26B99D}">
            <xm:f>'Tabla probabiidad'!$B$5</xm:f>
            <x14:dxf>
              <fill>
                <patternFill>
                  <fgColor theme="6"/>
                </patternFill>
              </fill>
            </x14:dxf>
          </x14:cfRule>
          <x14:cfRule type="cellIs" priority="260" operator="equal" id="{B966C2F8-6A28-42FD-916F-720D17F32AE0}">
            <xm:f>'Tabla probabiidad'!$B$5</xm:f>
            <x14:dxf>
              <fill>
                <patternFill>
                  <fgColor rgb="FF92D050"/>
                  <bgColor theme="6" tint="0.59996337778862885"/>
                </patternFill>
              </fill>
            </x14:dxf>
          </x14:cfRule>
          <xm:sqref>X53:X54</xm:sqref>
        </x14:conditionalFormatting>
        <x14:conditionalFormatting xmlns:xm="http://schemas.microsoft.com/office/excel/2006/main">
          <x14:cfRule type="containsText" priority="245" operator="containsText" id="{8482372C-663E-435A-B5C4-CFE6B8CB7786}">
            <xm:f>NOT(ISERROR(SEARCH($I$69,X56)))</xm:f>
            <xm:f>$I$69</xm:f>
            <x14:dxf>
              <fill>
                <patternFill>
                  <fgColor rgb="FF92D050"/>
                  <bgColor rgb="FF92D050"/>
                </patternFill>
              </fill>
            </x14:dxf>
          </x14:cfRule>
          <x14:cfRule type="containsText" priority="246" operator="containsText" id="{D51F6460-2FAD-4D95-B3EC-9CD81CF533B1}">
            <xm:f>NOT(ISERROR(SEARCH($I$70,X56)))</xm:f>
            <xm:f>$I$70</xm:f>
            <x14:dxf>
              <fill>
                <patternFill>
                  <bgColor rgb="FF00B050"/>
                </patternFill>
              </fill>
            </x14:dxf>
          </x14:cfRule>
          <x14:cfRule type="containsText" priority="247" operator="containsText" id="{31AAEE89-6D3C-4D8E-A880-66CC4B4E25E9}">
            <xm:f>NOT(ISERROR(SEARCH($I$73,X56)))</xm:f>
            <xm:f>$I$73</xm:f>
            <x14:dxf>
              <fill>
                <patternFill>
                  <bgColor rgb="FFFF0000"/>
                </patternFill>
              </fill>
            </x14:dxf>
          </x14:cfRule>
          <x14:cfRule type="containsText" priority="248" operator="containsText" id="{5EA13C7F-920B-4E3E-950C-00D09EE53A46}">
            <xm:f>NOT(ISERROR(SEARCH($I$72,X56)))</xm:f>
            <xm:f>$I$72</xm:f>
            <x14:dxf>
              <fill>
                <patternFill>
                  <fgColor rgb="FFFFC000"/>
                  <bgColor rgb="FFFFC000"/>
                </patternFill>
              </fill>
            </x14:dxf>
          </x14:cfRule>
          <x14:cfRule type="containsText" priority="249" operator="containsText" id="{3B13583C-234A-4D51-83B4-D8103A99BEF0}">
            <xm:f>NOT(ISERROR(SEARCH($I$71,X56)))</xm:f>
            <xm:f>$I$71</xm:f>
            <x14:dxf>
              <fill>
                <patternFill>
                  <fgColor rgb="FFFFFF00"/>
                  <bgColor rgb="FFFFFF00"/>
                </patternFill>
              </fill>
            </x14:dxf>
          </x14:cfRule>
          <x14:cfRule type="containsText" priority="250" operator="containsText" id="{593A884B-C442-450E-BB03-F86327213A3E}">
            <xm:f>NOT(ISERROR(SEARCH($I$70,X56)))</xm:f>
            <xm:f>$I$70</xm:f>
            <x14:dxf>
              <fill>
                <patternFill>
                  <bgColor theme="0" tint="-0.14996795556505021"/>
                </patternFill>
              </fill>
            </x14:dxf>
          </x14:cfRule>
          <x14:cfRule type="cellIs" priority="251" operator="equal" id="{854CB2F8-8F3D-47D4-A47F-B8ACEE81B4B1}">
            <xm:f>'Tabla probabiidad'!$B$5</xm:f>
            <x14:dxf>
              <fill>
                <patternFill>
                  <fgColor theme="6"/>
                </patternFill>
              </fill>
            </x14:dxf>
          </x14:cfRule>
          <x14:cfRule type="cellIs" priority="252" operator="equal" id="{E33FB2DB-FA07-411C-B7A1-EC2D5686DF5F}">
            <xm:f>'Tabla probabiidad'!$B$5</xm:f>
            <x14:dxf>
              <fill>
                <patternFill>
                  <fgColor rgb="FF92D050"/>
                  <bgColor theme="6" tint="0.59996337778862885"/>
                </patternFill>
              </fill>
            </x14:dxf>
          </x14:cfRule>
          <xm:sqref>X56</xm:sqref>
        </x14:conditionalFormatting>
        <x14:conditionalFormatting xmlns:xm="http://schemas.microsoft.com/office/excel/2006/main">
          <x14:cfRule type="containsText" priority="237" operator="containsText" id="{80A422CF-7A9C-457C-9F73-60DBABAF4DA6}">
            <xm:f>NOT(ISERROR(SEARCH($I$69,I55)))</xm:f>
            <xm:f>$I$69</xm:f>
            <x14:dxf>
              <fill>
                <patternFill>
                  <fgColor rgb="FF92D050"/>
                  <bgColor rgb="FF92D050"/>
                </patternFill>
              </fill>
            </x14:dxf>
          </x14:cfRule>
          <x14:cfRule type="containsText" priority="238" operator="containsText" id="{0EFDD4D4-E8D7-480D-AE4F-584E1C6C8993}">
            <xm:f>NOT(ISERROR(SEARCH($I$70,I55)))</xm:f>
            <xm:f>$I$70</xm:f>
            <x14:dxf>
              <fill>
                <patternFill>
                  <bgColor rgb="FF00B050"/>
                </patternFill>
              </fill>
            </x14:dxf>
          </x14:cfRule>
          <x14:cfRule type="containsText" priority="239" operator="containsText" id="{953C808C-A633-4ECE-861B-CE46D8A4CAC4}">
            <xm:f>NOT(ISERROR(SEARCH($I$73,I55)))</xm:f>
            <xm:f>$I$73</xm:f>
            <x14:dxf>
              <fill>
                <patternFill>
                  <bgColor rgb="FFFF0000"/>
                </patternFill>
              </fill>
            </x14:dxf>
          </x14:cfRule>
          <x14:cfRule type="containsText" priority="240" operator="containsText" id="{93497CE9-DE10-4B28-80CF-BF6D3AFA1DF6}">
            <xm:f>NOT(ISERROR(SEARCH($I$72,I55)))</xm:f>
            <xm:f>$I$72</xm:f>
            <x14:dxf>
              <fill>
                <patternFill>
                  <fgColor rgb="FFFFC000"/>
                  <bgColor rgb="FFFFC000"/>
                </patternFill>
              </fill>
            </x14:dxf>
          </x14:cfRule>
          <x14:cfRule type="containsText" priority="241" operator="containsText" id="{4AD3693D-ACEF-47C7-AF9E-A871E7F35FC0}">
            <xm:f>NOT(ISERROR(SEARCH($I$71,I55)))</xm:f>
            <xm:f>$I$71</xm:f>
            <x14:dxf>
              <fill>
                <patternFill>
                  <fgColor rgb="FFFFFF00"/>
                  <bgColor rgb="FFFFFF00"/>
                </patternFill>
              </fill>
            </x14:dxf>
          </x14:cfRule>
          <x14:cfRule type="containsText" priority="242" operator="containsText" id="{B8C0CFCC-1F73-4CA1-87E7-F03F26CF6685}">
            <xm:f>NOT(ISERROR(SEARCH($I$70,I55)))</xm:f>
            <xm:f>$I$70</xm:f>
            <x14:dxf>
              <fill>
                <patternFill>
                  <bgColor theme="0" tint="-0.14996795556505021"/>
                </patternFill>
              </fill>
            </x14:dxf>
          </x14:cfRule>
          <x14:cfRule type="cellIs" priority="243" operator="equal" id="{765BAB13-C9A9-4CCD-A3DA-85BE07871733}">
            <xm:f>'Tabla probabiidad'!$B$5</xm:f>
            <x14:dxf>
              <fill>
                <patternFill>
                  <fgColor theme="6"/>
                </patternFill>
              </fill>
            </x14:dxf>
          </x14:cfRule>
          <x14:cfRule type="cellIs" priority="244" operator="equal" id="{683CAE69-204A-4AEF-BDBB-20081A081B3F}">
            <xm:f>'Tabla probabiidad'!$B$5</xm:f>
            <x14:dxf>
              <fill>
                <patternFill>
                  <fgColor rgb="FF92D050"/>
                  <bgColor theme="6" tint="0.59996337778862885"/>
                </patternFill>
              </fill>
            </x14:dxf>
          </x14:cfRule>
          <xm:sqref>I55</xm:sqref>
        </x14:conditionalFormatting>
        <x14:conditionalFormatting xmlns:xm="http://schemas.microsoft.com/office/excel/2006/main">
          <x14:cfRule type="containsText" priority="229" operator="containsText" id="{0B56B393-CA18-441F-915C-A0387DF633EA}">
            <xm:f>NOT(ISERROR(SEARCH($I$69,X55)))</xm:f>
            <xm:f>$I$69</xm:f>
            <x14:dxf>
              <fill>
                <patternFill>
                  <fgColor rgb="FF92D050"/>
                  <bgColor rgb="FF92D050"/>
                </patternFill>
              </fill>
            </x14:dxf>
          </x14:cfRule>
          <x14:cfRule type="containsText" priority="230" operator="containsText" id="{8BB77958-1115-4122-BA72-B78147297C65}">
            <xm:f>NOT(ISERROR(SEARCH($I$70,X55)))</xm:f>
            <xm:f>$I$70</xm:f>
            <x14:dxf>
              <fill>
                <patternFill>
                  <bgColor rgb="FF00B050"/>
                </patternFill>
              </fill>
            </x14:dxf>
          </x14:cfRule>
          <x14:cfRule type="containsText" priority="231" operator="containsText" id="{8E178CC6-A77E-4859-91F9-282CD3F6E86C}">
            <xm:f>NOT(ISERROR(SEARCH($I$73,X55)))</xm:f>
            <xm:f>$I$73</xm:f>
            <x14:dxf>
              <fill>
                <patternFill>
                  <bgColor rgb="FFFF0000"/>
                </patternFill>
              </fill>
            </x14:dxf>
          </x14:cfRule>
          <x14:cfRule type="containsText" priority="232" operator="containsText" id="{749CB25A-DCDB-42DC-9B9E-E3F19817AC10}">
            <xm:f>NOT(ISERROR(SEARCH($I$72,X55)))</xm:f>
            <xm:f>$I$72</xm:f>
            <x14:dxf>
              <fill>
                <patternFill>
                  <fgColor rgb="FFFFC000"/>
                  <bgColor rgb="FFFFC000"/>
                </patternFill>
              </fill>
            </x14:dxf>
          </x14:cfRule>
          <x14:cfRule type="containsText" priority="233" operator="containsText" id="{018E9F41-3599-4FCE-97F7-15A05565801A}">
            <xm:f>NOT(ISERROR(SEARCH($I$71,X55)))</xm:f>
            <xm:f>$I$71</xm:f>
            <x14:dxf>
              <fill>
                <patternFill>
                  <fgColor rgb="FFFFFF00"/>
                  <bgColor rgb="FFFFFF00"/>
                </patternFill>
              </fill>
            </x14:dxf>
          </x14:cfRule>
          <x14:cfRule type="containsText" priority="234" operator="containsText" id="{0CD6C735-D955-4457-ADC6-8F5C1EE76246}">
            <xm:f>NOT(ISERROR(SEARCH($I$70,X55)))</xm:f>
            <xm:f>$I$70</xm:f>
            <x14:dxf>
              <fill>
                <patternFill>
                  <bgColor theme="0" tint="-0.14996795556505021"/>
                </patternFill>
              </fill>
            </x14:dxf>
          </x14:cfRule>
          <x14:cfRule type="cellIs" priority="235" operator="equal" id="{4CD92147-344D-4BA1-B940-7CE34CD904F9}">
            <xm:f>'Tabla probabiidad'!$B$5</xm:f>
            <x14:dxf>
              <fill>
                <patternFill>
                  <fgColor theme="6"/>
                </patternFill>
              </fill>
            </x14:dxf>
          </x14:cfRule>
          <x14:cfRule type="cellIs" priority="236" operator="equal" id="{D5682EBB-7A56-4F55-844D-915AA16B1ECC}">
            <xm:f>'Tabla probabiidad'!$B$5</xm:f>
            <x14:dxf>
              <fill>
                <patternFill>
                  <fgColor rgb="FF92D050"/>
                  <bgColor theme="6" tint="0.59996337778862885"/>
                </patternFill>
              </fill>
            </x14:dxf>
          </x14:cfRule>
          <xm:sqref>X55</xm:sqref>
        </x14:conditionalFormatting>
        <x14:conditionalFormatting xmlns:xm="http://schemas.microsoft.com/office/excel/2006/main">
          <x14:cfRule type="containsText" priority="224" operator="containsText" id="{5C799E93-C9B9-4078-A502-B6D73CD00BD0}">
            <xm:f>NOT(ISERROR(SEARCH($K$73,Z53)))</xm:f>
            <xm:f>$K$73</xm:f>
            <x14:dxf>
              <fill>
                <patternFill>
                  <bgColor rgb="FFFF0000"/>
                </patternFill>
              </fill>
            </x14:dxf>
          </x14:cfRule>
          <x14:cfRule type="containsText" priority="225" operator="containsText" id="{1D39A033-E329-44F6-977E-7D856BE20254}">
            <xm:f>NOT(ISERROR(SEARCH($K$72,Z53)))</xm:f>
            <xm:f>$K$72</xm:f>
            <x14:dxf>
              <fill>
                <patternFill>
                  <bgColor rgb="FFFFC000"/>
                </patternFill>
              </fill>
            </x14:dxf>
          </x14:cfRule>
          <x14:cfRule type="containsText" priority="226" operator="containsText" id="{A4555E74-2C04-4055-8C4E-C7CB2F5B0CA8}">
            <xm:f>NOT(ISERROR(SEARCH($K$71,Z53)))</xm:f>
            <xm:f>$K$71</xm:f>
            <x14:dxf>
              <fill>
                <patternFill>
                  <bgColor rgb="FFFFFF00"/>
                </patternFill>
              </fill>
            </x14:dxf>
          </x14:cfRule>
          <x14:cfRule type="containsText" priority="227" operator="containsText" id="{CBD92AF3-A622-40AD-A87C-F686D33EA060}">
            <xm:f>NOT(ISERROR(SEARCH($K$70,Z53)))</xm:f>
            <xm:f>$K$70</xm:f>
            <x14:dxf>
              <fill>
                <patternFill>
                  <bgColor rgb="FF00B050"/>
                </patternFill>
              </fill>
            </x14:dxf>
          </x14:cfRule>
          <x14:cfRule type="containsText" priority="228" operator="containsText" id="{77C60B66-3203-474B-8180-AD5E888DA909}">
            <xm:f>NOT(ISERROR(SEARCH($K$69,Z53)))</xm:f>
            <xm:f>$K$69</xm:f>
            <x14:dxf>
              <fill>
                <patternFill>
                  <bgColor rgb="FF92D050"/>
                </patternFill>
              </fill>
            </x14:dxf>
          </x14:cfRule>
          <xm:sqref>Z53:Z56</xm:sqref>
        </x14:conditionalFormatting>
        <x14:conditionalFormatting xmlns:xm="http://schemas.microsoft.com/office/excel/2006/main">
          <x14:cfRule type="containsText" priority="220" operator="containsText" id="{AECB8C2F-DD2C-487D-B5DE-8845026FA087}">
            <xm:f>NOT(ISERROR(SEARCH($M$72,AB53)))</xm:f>
            <xm:f>$M$72</xm:f>
            <x14:dxf>
              <fill>
                <patternFill>
                  <bgColor rgb="FFFF0000"/>
                </patternFill>
              </fill>
            </x14:dxf>
          </x14:cfRule>
          <x14:cfRule type="containsText" priority="221" operator="containsText" id="{D0CCA2FF-5C0C-4052-8122-EC66409B9F64}">
            <xm:f>NOT(ISERROR(SEARCH($M$71,AB53)))</xm:f>
            <xm:f>$M$71</xm:f>
            <x14:dxf>
              <fill>
                <patternFill>
                  <bgColor rgb="FFFFC000"/>
                </patternFill>
              </fill>
            </x14:dxf>
          </x14:cfRule>
          <x14:cfRule type="containsText" priority="222" operator="containsText" id="{C77C6AC2-6FA3-416F-B2E3-09B27E86E4FC}">
            <xm:f>NOT(ISERROR(SEARCH($M$70,AB53)))</xm:f>
            <xm:f>$M$70</xm:f>
            <x14:dxf>
              <fill>
                <patternFill>
                  <bgColor rgb="FFFFFF00"/>
                </patternFill>
              </fill>
            </x14:dxf>
          </x14:cfRule>
          <x14:cfRule type="containsText" priority="223" operator="containsText" id="{DF1AB0D8-2B11-4C07-8D49-C6BFA6814E77}">
            <xm:f>NOT(ISERROR(SEARCH($M$69,AB53)))</xm:f>
            <xm:f>$M$69</xm:f>
            <x14:dxf>
              <fill>
                <patternFill>
                  <bgColor rgb="FF92D050"/>
                </patternFill>
              </fill>
            </x14:dxf>
          </x14:cfRule>
          <xm:sqref>AB53:AB56</xm:sqref>
        </x14:conditionalFormatting>
        <x14:conditionalFormatting xmlns:xm="http://schemas.microsoft.com/office/excel/2006/main">
          <x14:cfRule type="containsText" priority="212" operator="containsText" id="{C35F3AF0-A7FC-4AC0-9B8F-12E1E0431762}">
            <xm:f>NOT(ISERROR(SEARCH($I$69,I59)))</xm:f>
            <xm:f>$I$69</xm:f>
            <x14:dxf>
              <fill>
                <patternFill>
                  <fgColor rgb="FF92D050"/>
                  <bgColor rgb="FF92D050"/>
                </patternFill>
              </fill>
            </x14:dxf>
          </x14:cfRule>
          <x14:cfRule type="containsText" priority="213" operator="containsText" id="{BD2A3E06-7D6B-469A-803A-1D84BC4AD376}">
            <xm:f>NOT(ISERROR(SEARCH($I$70,I59)))</xm:f>
            <xm:f>$I$70</xm:f>
            <x14:dxf>
              <fill>
                <patternFill>
                  <bgColor rgb="FF00B050"/>
                </patternFill>
              </fill>
            </x14:dxf>
          </x14:cfRule>
          <x14:cfRule type="containsText" priority="214" operator="containsText" id="{DF83DB99-2A9B-48AA-8242-628B531E676A}">
            <xm:f>NOT(ISERROR(SEARCH($I$73,I59)))</xm:f>
            <xm:f>$I$73</xm:f>
            <x14:dxf>
              <fill>
                <patternFill>
                  <bgColor rgb="FFFF0000"/>
                </patternFill>
              </fill>
            </x14:dxf>
          </x14:cfRule>
          <x14:cfRule type="containsText" priority="215" operator="containsText" id="{7C61B05F-96B2-46CE-B119-9F3AB04B5FB5}">
            <xm:f>NOT(ISERROR(SEARCH($I$72,I59)))</xm:f>
            <xm:f>$I$72</xm:f>
            <x14:dxf>
              <fill>
                <patternFill>
                  <fgColor rgb="FFFFC000"/>
                  <bgColor rgb="FFFFC000"/>
                </patternFill>
              </fill>
            </x14:dxf>
          </x14:cfRule>
          <x14:cfRule type="containsText" priority="216" operator="containsText" id="{EF8684AE-FBD3-4BF8-9D9C-CFFB772FE517}">
            <xm:f>NOT(ISERROR(SEARCH($I$71,I59)))</xm:f>
            <xm:f>$I$71</xm:f>
            <x14:dxf>
              <fill>
                <patternFill>
                  <fgColor rgb="FFFFFF00"/>
                  <bgColor rgb="FFFFFF00"/>
                </patternFill>
              </fill>
            </x14:dxf>
          </x14:cfRule>
          <x14:cfRule type="containsText" priority="217" operator="containsText" id="{5444323F-4179-48D3-B2C3-98F47D4D1201}">
            <xm:f>NOT(ISERROR(SEARCH($I$70,I59)))</xm:f>
            <xm:f>$I$70</xm:f>
            <x14:dxf>
              <fill>
                <patternFill>
                  <bgColor theme="0" tint="-0.14996795556505021"/>
                </patternFill>
              </fill>
            </x14:dxf>
          </x14:cfRule>
          <x14:cfRule type="cellIs" priority="218" operator="equal" id="{7047D555-67DE-4399-872B-11D14A2A3852}">
            <xm:f>'Tabla probabiidad'!$B$5</xm:f>
            <x14:dxf>
              <fill>
                <patternFill>
                  <fgColor theme="6"/>
                </patternFill>
              </fill>
            </x14:dxf>
          </x14:cfRule>
          <x14:cfRule type="cellIs" priority="219" operator="equal" id="{6F2ABF74-40CF-433D-B0C1-78690E3ED997}">
            <xm:f>'Tabla probabiidad'!$B$5</xm:f>
            <x14:dxf>
              <fill>
                <patternFill>
                  <fgColor rgb="FF92D050"/>
                  <bgColor theme="6" tint="0.59996337778862885"/>
                </patternFill>
              </fill>
            </x14:dxf>
          </x14:cfRule>
          <xm:sqref>I59:I60</xm:sqref>
        </x14:conditionalFormatting>
        <x14:conditionalFormatting xmlns:xm="http://schemas.microsoft.com/office/excel/2006/main">
          <x14:cfRule type="containsText" priority="204" operator="containsText" id="{A2B0FEEB-0115-4E4C-850E-1439E9D47027}">
            <xm:f>NOT(ISERROR(SEARCH($I$69,I57)))</xm:f>
            <xm:f>$I$69</xm:f>
            <x14:dxf>
              <fill>
                <patternFill>
                  <fgColor rgb="FF92D050"/>
                  <bgColor rgb="FF92D050"/>
                </patternFill>
              </fill>
            </x14:dxf>
          </x14:cfRule>
          <x14:cfRule type="containsText" priority="205" operator="containsText" id="{F0C5120E-9F93-41F2-96BB-F9D1463F6234}">
            <xm:f>NOT(ISERROR(SEARCH($I$70,I57)))</xm:f>
            <xm:f>$I$70</xm:f>
            <x14:dxf>
              <fill>
                <patternFill>
                  <bgColor rgb="FF00B050"/>
                </patternFill>
              </fill>
            </x14:dxf>
          </x14:cfRule>
          <x14:cfRule type="containsText" priority="206" operator="containsText" id="{59EB6BCB-F987-4644-910F-5407E3238BED}">
            <xm:f>NOT(ISERROR(SEARCH($I$73,I57)))</xm:f>
            <xm:f>$I$73</xm:f>
            <x14:dxf>
              <fill>
                <patternFill>
                  <bgColor rgb="FFFF0000"/>
                </patternFill>
              </fill>
            </x14:dxf>
          </x14:cfRule>
          <x14:cfRule type="containsText" priority="207" operator="containsText" id="{842F6A83-65F1-45BD-9E86-87126B424373}">
            <xm:f>NOT(ISERROR(SEARCH($I$72,I57)))</xm:f>
            <xm:f>$I$72</xm:f>
            <x14:dxf>
              <fill>
                <patternFill>
                  <fgColor rgb="FFFFC000"/>
                  <bgColor rgb="FFFFC000"/>
                </patternFill>
              </fill>
            </x14:dxf>
          </x14:cfRule>
          <x14:cfRule type="containsText" priority="208" operator="containsText" id="{C0894A97-0A99-4B51-BA9B-7CB4614811CA}">
            <xm:f>NOT(ISERROR(SEARCH($I$71,I57)))</xm:f>
            <xm:f>$I$71</xm:f>
            <x14:dxf>
              <fill>
                <patternFill>
                  <fgColor rgb="FFFFFF00"/>
                  <bgColor rgb="FFFFFF00"/>
                </patternFill>
              </fill>
            </x14:dxf>
          </x14:cfRule>
          <x14:cfRule type="containsText" priority="209" operator="containsText" id="{98B310AE-27D9-4450-9857-EE4D82F2C5B8}">
            <xm:f>NOT(ISERROR(SEARCH($I$70,I57)))</xm:f>
            <xm:f>$I$70</xm:f>
            <x14:dxf>
              <fill>
                <patternFill>
                  <bgColor theme="0" tint="-0.14996795556505021"/>
                </patternFill>
              </fill>
            </x14:dxf>
          </x14:cfRule>
          <x14:cfRule type="cellIs" priority="210" operator="equal" id="{797046D2-63F1-465D-BF52-B7902BCE61BF}">
            <xm:f>'Tabla probabiidad'!$B$5</xm:f>
            <x14:dxf>
              <fill>
                <patternFill>
                  <fgColor theme="6"/>
                </patternFill>
              </fill>
            </x14:dxf>
          </x14:cfRule>
          <x14:cfRule type="cellIs" priority="211" operator="equal" id="{8D2B3F7A-F745-4D7B-9F80-5DA8D1B9539F}">
            <xm:f>'Tabla probabiidad'!$B$5</xm:f>
            <x14:dxf>
              <fill>
                <patternFill>
                  <fgColor rgb="FF92D050"/>
                  <bgColor theme="6" tint="0.59996337778862885"/>
                </patternFill>
              </fill>
            </x14:dxf>
          </x14:cfRule>
          <xm:sqref>I57</xm:sqref>
        </x14:conditionalFormatting>
        <x14:conditionalFormatting xmlns:xm="http://schemas.microsoft.com/office/excel/2006/main">
          <x14:cfRule type="containsText" priority="199" operator="containsText" id="{D6E892A3-D20D-49D6-84AB-8C9102E3473E}">
            <xm:f>NOT(ISERROR(SEARCH($K$73,K59)))</xm:f>
            <xm:f>$K$73</xm:f>
            <x14:dxf>
              <fill>
                <patternFill>
                  <bgColor rgb="FFFF0000"/>
                </patternFill>
              </fill>
            </x14:dxf>
          </x14:cfRule>
          <x14:cfRule type="containsText" priority="200" operator="containsText" id="{5D4D9175-AD53-49D2-869E-18D620D01467}">
            <xm:f>NOT(ISERROR(SEARCH($K$72,K59)))</xm:f>
            <xm:f>$K$72</xm:f>
            <x14:dxf>
              <fill>
                <patternFill>
                  <bgColor rgb="FFFFC000"/>
                </patternFill>
              </fill>
            </x14:dxf>
          </x14:cfRule>
          <x14:cfRule type="containsText" priority="201" operator="containsText" id="{67F64883-39BD-4821-9B35-6F1B5C9D944B}">
            <xm:f>NOT(ISERROR(SEARCH($K$71,K59)))</xm:f>
            <xm:f>$K$71</xm:f>
            <x14:dxf>
              <fill>
                <patternFill>
                  <bgColor rgb="FFFFFF00"/>
                </patternFill>
              </fill>
            </x14:dxf>
          </x14:cfRule>
          <x14:cfRule type="containsText" priority="202" operator="containsText" id="{E20B25FF-9A00-49F8-BE7C-E67E6F6CCE90}">
            <xm:f>NOT(ISERROR(SEARCH($K$70,K59)))</xm:f>
            <xm:f>$K$70</xm:f>
            <x14:dxf>
              <fill>
                <patternFill>
                  <bgColor rgb="FF00B050"/>
                </patternFill>
              </fill>
            </x14:dxf>
          </x14:cfRule>
          <x14:cfRule type="containsText" priority="203" operator="containsText" id="{2C82BB91-AF15-46BF-904D-4A869FDEDBD0}">
            <xm:f>NOT(ISERROR(SEARCH($K$69,K59)))</xm:f>
            <xm:f>$K$69</xm:f>
            <x14:dxf>
              <fill>
                <patternFill>
                  <bgColor rgb="FF92D050"/>
                </patternFill>
              </fill>
            </x14:dxf>
          </x14:cfRule>
          <xm:sqref>K59</xm:sqref>
        </x14:conditionalFormatting>
        <x14:conditionalFormatting xmlns:xm="http://schemas.microsoft.com/office/excel/2006/main">
          <x14:cfRule type="containsText" priority="194" operator="containsText" id="{DEBA5F4F-40EE-4A49-819D-BCE4F3F27EBD}">
            <xm:f>NOT(ISERROR(SEARCH($K$73,K57)))</xm:f>
            <xm:f>$K$73</xm:f>
            <x14:dxf>
              <fill>
                <patternFill>
                  <bgColor rgb="FFFF0000"/>
                </patternFill>
              </fill>
            </x14:dxf>
          </x14:cfRule>
          <x14:cfRule type="containsText" priority="195" operator="containsText" id="{1731BEB2-228C-4AFF-B511-0A5AEEF199BA}">
            <xm:f>NOT(ISERROR(SEARCH($K$72,K57)))</xm:f>
            <xm:f>$K$72</xm:f>
            <x14:dxf>
              <fill>
                <patternFill>
                  <bgColor rgb="FFFFC000"/>
                </patternFill>
              </fill>
            </x14:dxf>
          </x14:cfRule>
          <x14:cfRule type="containsText" priority="196" operator="containsText" id="{CAAAE025-37C0-429A-B7E9-9547331753A2}">
            <xm:f>NOT(ISERROR(SEARCH($K$71,K57)))</xm:f>
            <xm:f>$K$71</xm:f>
            <x14:dxf>
              <fill>
                <patternFill>
                  <bgColor rgb="FFFFFF00"/>
                </patternFill>
              </fill>
            </x14:dxf>
          </x14:cfRule>
          <x14:cfRule type="containsText" priority="197" operator="containsText" id="{0F7D50CE-9083-4626-B2CD-1433F88B287F}">
            <xm:f>NOT(ISERROR(SEARCH($K$70,K57)))</xm:f>
            <xm:f>$K$70</xm:f>
            <x14:dxf>
              <fill>
                <patternFill>
                  <bgColor rgb="FF00B050"/>
                </patternFill>
              </fill>
            </x14:dxf>
          </x14:cfRule>
          <x14:cfRule type="containsText" priority="198" operator="containsText" id="{A6503C46-45DA-4E9F-ABE6-35563AF45732}">
            <xm:f>NOT(ISERROR(SEARCH($K$69,K57)))</xm:f>
            <xm:f>$K$69</xm:f>
            <x14:dxf>
              <fill>
                <patternFill>
                  <bgColor rgb="FF92D050"/>
                </patternFill>
              </fill>
            </x14:dxf>
          </x14:cfRule>
          <xm:sqref>K57</xm:sqref>
        </x14:conditionalFormatting>
        <x14:conditionalFormatting xmlns:xm="http://schemas.microsoft.com/office/excel/2006/main">
          <x14:cfRule type="containsText" priority="189" operator="containsText" id="{8BFCE34B-A356-405A-9D2E-29830B597829}">
            <xm:f>NOT(ISERROR(SEARCH($K$73,K60)))</xm:f>
            <xm:f>$K$73</xm:f>
            <x14:dxf>
              <fill>
                <patternFill>
                  <bgColor rgb="FFFF0000"/>
                </patternFill>
              </fill>
            </x14:dxf>
          </x14:cfRule>
          <x14:cfRule type="containsText" priority="190" operator="containsText" id="{C9AD3D8E-AEE9-4AB1-80FF-95CD0AF44686}">
            <xm:f>NOT(ISERROR(SEARCH($K$72,K60)))</xm:f>
            <xm:f>$K$72</xm:f>
            <x14:dxf>
              <fill>
                <patternFill>
                  <bgColor rgb="FFFFC000"/>
                </patternFill>
              </fill>
            </x14:dxf>
          </x14:cfRule>
          <x14:cfRule type="containsText" priority="191" operator="containsText" id="{163E3661-2DB1-4AED-99C9-0A4514138696}">
            <xm:f>NOT(ISERROR(SEARCH($K$71,K60)))</xm:f>
            <xm:f>$K$71</xm:f>
            <x14:dxf>
              <fill>
                <patternFill>
                  <bgColor rgb="FFFFFF00"/>
                </patternFill>
              </fill>
            </x14:dxf>
          </x14:cfRule>
          <x14:cfRule type="containsText" priority="192" operator="containsText" id="{72BEAC8E-1EDA-4E59-A70B-2C1015B9D261}">
            <xm:f>NOT(ISERROR(SEARCH($K$70,K60)))</xm:f>
            <xm:f>$K$70</xm:f>
            <x14:dxf>
              <fill>
                <patternFill>
                  <bgColor rgb="FF00B050"/>
                </patternFill>
              </fill>
            </x14:dxf>
          </x14:cfRule>
          <x14:cfRule type="containsText" priority="193" operator="containsText" id="{9C65A9D1-0349-4668-9D26-BF58D0B1FC35}">
            <xm:f>NOT(ISERROR(SEARCH($K$69,K60)))</xm:f>
            <xm:f>$K$69</xm:f>
            <x14:dxf>
              <fill>
                <patternFill>
                  <bgColor rgb="FF92D050"/>
                </patternFill>
              </fill>
            </x14:dxf>
          </x14:cfRule>
          <xm:sqref>K60</xm:sqref>
        </x14:conditionalFormatting>
        <x14:conditionalFormatting xmlns:xm="http://schemas.microsoft.com/office/excel/2006/main">
          <x14:cfRule type="containsText" priority="185" operator="containsText" id="{37129E73-0725-4A95-BE3B-814534931700}">
            <xm:f>NOT(ISERROR(SEARCH($M$72,M57)))</xm:f>
            <xm:f>$M$72</xm:f>
            <x14:dxf>
              <fill>
                <patternFill>
                  <bgColor rgb="FFFF0000"/>
                </patternFill>
              </fill>
            </x14:dxf>
          </x14:cfRule>
          <x14:cfRule type="containsText" priority="186" operator="containsText" id="{D6826147-6950-4139-BD72-933D4809B30E}">
            <xm:f>NOT(ISERROR(SEARCH($M$71,M57)))</xm:f>
            <xm:f>$M$71</xm:f>
            <x14:dxf>
              <fill>
                <patternFill>
                  <bgColor rgb="FFFFC000"/>
                </patternFill>
              </fill>
            </x14:dxf>
          </x14:cfRule>
          <x14:cfRule type="containsText" priority="187" operator="containsText" id="{C9A5D9F4-122B-49E7-A01B-F380087AD865}">
            <xm:f>NOT(ISERROR(SEARCH($M$70,M57)))</xm:f>
            <xm:f>$M$70</xm:f>
            <x14:dxf>
              <fill>
                <patternFill>
                  <bgColor rgb="FFFFFF00"/>
                </patternFill>
              </fill>
            </x14:dxf>
          </x14:cfRule>
          <x14:cfRule type="containsText" priority="188" operator="containsText" id="{FA5CD877-EF10-4A01-BC91-0FD66A0C6FCB}">
            <xm:f>NOT(ISERROR(SEARCH($M$69,M57)))</xm:f>
            <xm:f>$M$69</xm:f>
            <x14:dxf>
              <fill>
                <patternFill>
                  <bgColor rgb="FF92D050"/>
                </patternFill>
              </fill>
            </x14:dxf>
          </x14:cfRule>
          <xm:sqref>M57</xm:sqref>
        </x14:conditionalFormatting>
        <x14:conditionalFormatting xmlns:xm="http://schemas.microsoft.com/office/excel/2006/main">
          <x14:cfRule type="containsText" priority="181" operator="containsText" id="{AB5217A3-E8B7-4428-9E48-591BABD49705}">
            <xm:f>NOT(ISERROR(SEARCH($M$72,M59)))</xm:f>
            <xm:f>$M$72</xm:f>
            <x14:dxf>
              <fill>
                <patternFill>
                  <bgColor rgb="FFFF0000"/>
                </patternFill>
              </fill>
            </x14:dxf>
          </x14:cfRule>
          <x14:cfRule type="containsText" priority="182" operator="containsText" id="{AACCE11D-95A2-4663-8DB0-50B5115374A4}">
            <xm:f>NOT(ISERROR(SEARCH($M$71,M59)))</xm:f>
            <xm:f>$M$71</xm:f>
            <x14:dxf>
              <fill>
                <patternFill>
                  <bgColor rgb="FFFFC000"/>
                </patternFill>
              </fill>
            </x14:dxf>
          </x14:cfRule>
          <x14:cfRule type="containsText" priority="183" operator="containsText" id="{29FB48B9-DDD0-401A-8CA1-812C5F7DBE24}">
            <xm:f>NOT(ISERROR(SEARCH($M$70,M59)))</xm:f>
            <xm:f>$M$70</xm:f>
            <x14:dxf>
              <fill>
                <patternFill>
                  <bgColor rgb="FFFFFF00"/>
                </patternFill>
              </fill>
            </x14:dxf>
          </x14:cfRule>
          <x14:cfRule type="containsText" priority="184" operator="containsText" id="{091BA6EC-5036-4F6A-BEEB-6D6A042480FF}">
            <xm:f>NOT(ISERROR(SEARCH($M$69,M59)))</xm:f>
            <xm:f>$M$69</xm:f>
            <x14:dxf>
              <fill>
                <patternFill>
                  <bgColor rgb="FF92D050"/>
                </patternFill>
              </fill>
            </x14:dxf>
          </x14:cfRule>
          <xm:sqref>M59:M60</xm:sqref>
        </x14:conditionalFormatting>
        <x14:conditionalFormatting xmlns:xm="http://schemas.microsoft.com/office/excel/2006/main">
          <x14:cfRule type="containsText" priority="177" operator="containsText" id="{162158FD-EC3C-4B00-8DEA-30E103B701FE}">
            <xm:f>NOT(ISERROR(SEARCH($M$72,AB57)))</xm:f>
            <xm:f>$M$72</xm:f>
            <x14:dxf>
              <fill>
                <patternFill>
                  <bgColor rgb="FFFF0000"/>
                </patternFill>
              </fill>
            </x14:dxf>
          </x14:cfRule>
          <x14:cfRule type="containsText" priority="178" operator="containsText" id="{10BFF2FD-D5ED-4635-82EA-21B372DDCD19}">
            <xm:f>NOT(ISERROR(SEARCH($M$71,AB57)))</xm:f>
            <xm:f>$M$71</xm:f>
            <x14:dxf>
              <fill>
                <patternFill>
                  <bgColor rgb="FFFFC000"/>
                </patternFill>
              </fill>
            </x14:dxf>
          </x14:cfRule>
          <x14:cfRule type="containsText" priority="179" operator="containsText" id="{05EE6AE5-D7FE-4CEE-B61F-BCAE1D1FB0C9}">
            <xm:f>NOT(ISERROR(SEARCH($M$70,AB57)))</xm:f>
            <xm:f>$M$70</xm:f>
            <x14:dxf>
              <fill>
                <patternFill>
                  <bgColor rgb="FFFFFF00"/>
                </patternFill>
              </fill>
            </x14:dxf>
          </x14:cfRule>
          <x14:cfRule type="containsText" priority="180" operator="containsText" id="{78698142-738C-4F4A-80B8-067648234037}">
            <xm:f>NOT(ISERROR(SEARCH($M$69,AB57)))</xm:f>
            <xm:f>$M$69</xm:f>
            <x14:dxf>
              <fill>
                <patternFill>
                  <bgColor rgb="FF92D050"/>
                </patternFill>
              </fill>
            </x14:dxf>
          </x14:cfRule>
          <xm:sqref>AB57</xm:sqref>
        </x14:conditionalFormatting>
        <x14:conditionalFormatting xmlns:xm="http://schemas.microsoft.com/office/excel/2006/main">
          <x14:cfRule type="containsText" priority="173" operator="containsText" id="{23C59992-7A63-4FDA-9A9C-191615EFA19E}">
            <xm:f>NOT(ISERROR(SEARCH($M$72,AB59)))</xm:f>
            <xm:f>$M$72</xm:f>
            <x14:dxf>
              <fill>
                <patternFill>
                  <bgColor rgb="FFFF0000"/>
                </patternFill>
              </fill>
            </x14:dxf>
          </x14:cfRule>
          <x14:cfRule type="containsText" priority="174" operator="containsText" id="{059752D8-A4D0-466A-95EB-3C323DA3BDC3}">
            <xm:f>NOT(ISERROR(SEARCH($M$71,AB59)))</xm:f>
            <xm:f>$M$71</xm:f>
            <x14:dxf>
              <fill>
                <patternFill>
                  <bgColor rgb="FFFFC000"/>
                </patternFill>
              </fill>
            </x14:dxf>
          </x14:cfRule>
          <x14:cfRule type="containsText" priority="175" operator="containsText" id="{BA754BE4-ADF5-4DAE-990C-1F0D24C59D0D}">
            <xm:f>NOT(ISERROR(SEARCH($M$70,AB59)))</xm:f>
            <xm:f>$M$70</xm:f>
            <x14:dxf>
              <fill>
                <patternFill>
                  <bgColor rgb="FFFFFF00"/>
                </patternFill>
              </fill>
            </x14:dxf>
          </x14:cfRule>
          <x14:cfRule type="containsText" priority="176" operator="containsText" id="{A4B330DF-3129-49CB-9F68-308F0E4D91EE}">
            <xm:f>NOT(ISERROR(SEARCH($M$69,AB59)))</xm:f>
            <xm:f>$M$69</xm:f>
            <x14:dxf>
              <fill>
                <patternFill>
                  <bgColor rgb="FF92D050"/>
                </patternFill>
              </fill>
            </x14:dxf>
          </x14:cfRule>
          <xm:sqref>AB59:AB61</xm:sqref>
        </x14:conditionalFormatting>
        <x14:conditionalFormatting xmlns:xm="http://schemas.microsoft.com/office/excel/2006/main">
          <x14:cfRule type="containsText" priority="168" operator="containsText" id="{BAEE4BE9-B96D-4154-B164-FB7BCE3D8C43}">
            <xm:f>NOT(ISERROR(SEARCH($H$25,X62)))</xm:f>
            <xm:f>$H$25</xm:f>
            <x14:dxf>
              <fill>
                <patternFill>
                  <bgColor rgb="FFFF0000"/>
                </patternFill>
              </fill>
            </x14:dxf>
          </x14:cfRule>
          <x14:cfRule type="containsText" priority="169" operator="containsText" id="{FC84D789-7AC3-4562-8003-32942E6EB687}">
            <xm:f>NOT(ISERROR(SEARCH($H$24,X62)))</xm:f>
            <xm:f>$H$24</xm:f>
            <x14:dxf>
              <fill>
                <patternFill>
                  <bgColor rgb="FFFFC000"/>
                </patternFill>
              </fill>
            </x14:dxf>
          </x14:cfRule>
          <x14:cfRule type="containsText" priority="170" operator="containsText" id="{8A8FEA8D-19BD-4913-811D-CC701FC63629}">
            <xm:f>NOT(ISERROR(SEARCH($H$23,X62)))</xm:f>
            <xm:f>$H$23</xm:f>
            <x14:dxf>
              <fill>
                <patternFill>
                  <bgColor rgb="FFFFFF00"/>
                </patternFill>
              </fill>
            </x14:dxf>
          </x14:cfRule>
          <x14:cfRule type="containsText" priority="171" operator="containsText" id="{E8F131AB-63E6-4369-8002-8A5DC68A491D}">
            <xm:f>NOT(ISERROR(SEARCH($H$22,X62)))</xm:f>
            <xm:f>$H$22</xm:f>
            <x14:dxf>
              <fill>
                <patternFill>
                  <bgColor rgb="FF00B050"/>
                </patternFill>
              </fill>
            </x14:dxf>
          </x14:cfRule>
          <x14:cfRule type="containsText" priority="172" operator="containsText" id="{793D6F22-8025-4A8D-86F2-43DC4D436D5B}">
            <xm:f>NOT(ISERROR(SEARCH($H$21,X62)))</xm:f>
            <xm:f>$H$21</xm:f>
            <x14:dxf>
              <fill>
                <patternFill>
                  <bgColor rgb="FFADDB7B"/>
                </patternFill>
              </fill>
            </x14:dxf>
          </x14:cfRule>
          <xm:sqref>X62:X63</xm:sqref>
        </x14:conditionalFormatting>
        <x14:conditionalFormatting xmlns:xm="http://schemas.microsoft.com/office/excel/2006/main">
          <x14:cfRule type="containsText" priority="163" operator="containsText" id="{FB051732-950E-41AA-BE70-04669011CF8B}">
            <xm:f>NOT(ISERROR(SEARCH($H$25,X61)))</xm:f>
            <xm:f>$H$25</xm:f>
            <x14:dxf>
              <fill>
                <patternFill>
                  <bgColor rgb="FFFF0000"/>
                </patternFill>
              </fill>
            </x14:dxf>
          </x14:cfRule>
          <x14:cfRule type="containsText" priority="164" operator="containsText" id="{DE7AAC74-19AC-4E47-9EC3-5B6ECB65021C}">
            <xm:f>NOT(ISERROR(SEARCH($H$24,X61)))</xm:f>
            <xm:f>$H$24</xm:f>
            <x14:dxf>
              <fill>
                <patternFill>
                  <bgColor rgb="FFFFC000"/>
                </patternFill>
              </fill>
            </x14:dxf>
          </x14:cfRule>
          <x14:cfRule type="containsText" priority="165" operator="containsText" id="{9DDF458F-5D10-4142-875C-A2D98FF215C0}">
            <xm:f>NOT(ISERROR(SEARCH($H$23,X61)))</xm:f>
            <xm:f>$H$23</xm:f>
            <x14:dxf>
              <fill>
                <patternFill>
                  <bgColor rgb="FFFFFF00"/>
                </patternFill>
              </fill>
            </x14:dxf>
          </x14:cfRule>
          <x14:cfRule type="containsText" priority="166" operator="containsText" id="{938E8FC5-E881-4550-8BB0-B34B688D9D99}">
            <xm:f>NOT(ISERROR(SEARCH($H$22,X61)))</xm:f>
            <xm:f>$H$22</xm:f>
            <x14:dxf>
              <fill>
                <patternFill>
                  <bgColor rgb="FF00B050"/>
                </patternFill>
              </fill>
            </x14:dxf>
          </x14:cfRule>
          <x14:cfRule type="containsText" priority="167" operator="containsText" id="{F09A95B5-4E34-40DF-8C14-839958D6F8A2}">
            <xm:f>NOT(ISERROR(SEARCH($H$21,X61)))</xm:f>
            <xm:f>$H$21</xm:f>
            <x14:dxf>
              <fill>
                <patternFill>
                  <bgColor rgb="FFADDB7B"/>
                </patternFill>
              </fill>
            </x14:dxf>
          </x14:cfRule>
          <xm:sqref>X61</xm:sqref>
        </x14:conditionalFormatting>
        <x14:conditionalFormatting xmlns:xm="http://schemas.microsoft.com/office/excel/2006/main">
          <x14:cfRule type="containsText" priority="158" operator="containsText" id="{54B2EA09-DA31-4E69-BE3F-6A2BCBF4B82F}">
            <xm:f>NOT(ISERROR(SEARCH($J$25,Z61)))</xm:f>
            <xm:f>$J$25</xm:f>
            <x14:dxf>
              <fill>
                <patternFill>
                  <bgColor rgb="FFFF0000"/>
                </patternFill>
              </fill>
            </x14:dxf>
          </x14:cfRule>
          <x14:cfRule type="containsText" priority="159" operator="containsText" id="{99CACFBA-2641-4C27-B8BC-69FEDB8F0DAA}">
            <xm:f>NOT(ISERROR(SEARCH($J$24,Z61)))</xm:f>
            <xm:f>$J$24</xm:f>
            <x14:dxf>
              <fill>
                <patternFill>
                  <bgColor rgb="FFFFC000"/>
                </patternFill>
              </fill>
            </x14:dxf>
          </x14:cfRule>
          <x14:cfRule type="containsText" priority="160" operator="containsText" id="{09B2226E-9358-41B7-AFBE-D8B74019EA20}">
            <xm:f>NOT(ISERROR(SEARCH($J$23,Z61)))</xm:f>
            <xm:f>$J$23</xm:f>
            <x14:dxf>
              <fill>
                <patternFill>
                  <bgColor rgb="FFFFFF00"/>
                </patternFill>
              </fill>
            </x14:dxf>
          </x14:cfRule>
          <x14:cfRule type="containsText" priority="161" operator="containsText" id="{A2B2BB73-4144-4151-A1FA-D32799079380}">
            <xm:f>NOT(ISERROR(SEARCH($J$22,Z61)))</xm:f>
            <xm:f>$J$22</xm:f>
            <x14:dxf>
              <fill>
                <patternFill>
                  <bgColor rgb="FF00B050"/>
                </patternFill>
              </fill>
            </x14:dxf>
          </x14:cfRule>
          <x14:cfRule type="containsText" priority="162" operator="containsText" id="{29DE85C8-2B0D-42D4-9E65-3F9DF108771C}">
            <xm:f>NOT(ISERROR(SEARCH($J$21,Z61)))</xm:f>
            <xm:f>$J$21</xm:f>
            <x14:dxf>
              <fill>
                <patternFill>
                  <bgColor rgb="FF92D050"/>
                </patternFill>
              </fill>
            </x14:dxf>
          </x14:cfRule>
          <xm:sqref>Z61</xm:sqref>
        </x14:conditionalFormatting>
        <x14:conditionalFormatting xmlns:xm="http://schemas.microsoft.com/office/excel/2006/main">
          <x14:cfRule type="containsText" priority="153" operator="containsText" id="{9F89C6CE-627B-4893-A330-EFBAB3048ADD}">
            <xm:f>NOT(ISERROR(SEARCH($J$25,Z62)))</xm:f>
            <xm:f>$J$25</xm:f>
            <x14:dxf>
              <fill>
                <patternFill>
                  <bgColor rgb="FFFF0000"/>
                </patternFill>
              </fill>
            </x14:dxf>
          </x14:cfRule>
          <x14:cfRule type="containsText" priority="154" operator="containsText" id="{537DB975-BA60-4A2F-87EF-E572C3649A9A}">
            <xm:f>NOT(ISERROR(SEARCH($J$24,Z62)))</xm:f>
            <xm:f>$J$24</xm:f>
            <x14:dxf>
              <fill>
                <patternFill>
                  <bgColor rgb="FFFFC000"/>
                </patternFill>
              </fill>
            </x14:dxf>
          </x14:cfRule>
          <x14:cfRule type="containsText" priority="155" operator="containsText" id="{ECF98A1E-90B2-4867-A6E6-03FD3E3A449E}">
            <xm:f>NOT(ISERROR(SEARCH($J$23,Z62)))</xm:f>
            <xm:f>$J$23</xm:f>
            <x14:dxf>
              <fill>
                <patternFill>
                  <bgColor rgb="FFFFFF00"/>
                </patternFill>
              </fill>
            </x14:dxf>
          </x14:cfRule>
          <x14:cfRule type="containsText" priority="156" operator="containsText" id="{FFCD2007-AD02-41C1-9878-05C6EA33E341}">
            <xm:f>NOT(ISERROR(SEARCH($J$22,Z62)))</xm:f>
            <xm:f>$J$22</xm:f>
            <x14:dxf>
              <fill>
                <patternFill>
                  <bgColor rgb="FF00B050"/>
                </patternFill>
              </fill>
            </x14:dxf>
          </x14:cfRule>
          <x14:cfRule type="containsText" priority="157" operator="containsText" id="{14E53E30-147A-4261-B14B-6CF5669BF2CD}">
            <xm:f>NOT(ISERROR(SEARCH($J$21,Z62)))</xm:f>
            <xm:f>$J$21</xm:f>
            <x14:dxf>
              <fill>
                <patternFill>
                  <bgColor rgb="FF92D050"/>
                </patternFill>
              </fill>
            </x14:dxf>
          </x14:cfRule>
          <xm:sqref>Z62</xm:sqref>
        </x14:conditionalFormatting>
        <x14:conditionalFormatting xmlns:xm="http://schemas.microsoft.com/office/excel/2006/main">
          <x14:cfRule type="containsText" priority="148" operator="containsText" id="{45D9F5EB-FB76-4F27-AF44-ADF7844C4D93}">
            <xm:f>NOT(ISERROR(SEARCH($J$25,Z63)))</xm:f>
            <xm:f>$J$25</xm:f>
            <x14:dxf>
              <fill>
                <patternFill>
                  <bgColor rgb="FFFF0000"/>
                </patternFill>
              </fill>
            </x14:dxf>
          </x14:cfRule>
          <x14:cfRule type="containsText" priority="149" operator="containsText" id="{C84A8F93-9E06-45F0-9D9B-5553A3502358}">
            <xm:f>NOT(ISERROR(SEARCH($J$24,Z63)))</xm:f>
            <xm:f>$J$24</xm:f>
            <x14:dxf>
              <fill>
                <patternFill>
                  <bgColor rgb="FFFFC000"/>
                </patternFill>
              </fill>
            </x14:dxf>
          </x14:cfRule>
          <x14:cfRule type="containsText" priority="150" operator="containsText" id="{ABD194DF-5B5C-49F0-9FFA-CC2CB50FFBEC}">
            <xm:f>NOT(ISERROR(SEARCH($J$23,Z63)))</xm:f>
            <xm:f>$J$23</xm:f>
            <x14:dxf>
              <fill>
                <patternFill>
                  <bgColor rgb="FFFFFF00"/>
                </patternFill>
              </fill>
            </x14:dxf>
          </x14:cfRule>
          <x14:cfRule type="containsText" priority="151" operator="containsText" id="{23E76DF3-B795-4FFE-B578-A2AA9B64674F}">
            <xm:f>NOT(ISERROR(SEARCH($J$22,Z63)))</xm:f>
            <xm:f>$J$22</xm:f>
            <x14:dxf>
              <fill>
                <patternFill>
                  <bgColor rgb="FF00B050"/>
                </patternFill>
              </fill>
            </x14:dxf>
          </x14:cfRule>
          <x14:cfRule type="containsText" priority="152" operator="containsText" id="{C7EC3274-0F6F-45F3-A13F-B4D0ECECEFBF}">
            <xm:f>NOT(ISERROR(SEARCH($J$21,Z63)))</xm:f>
            <xm:f>$J$21</xm:f>
            <x14:dxf>
              <fill>
                <patternFill>
                  <bgColor rgb="FF92D050"/>
                </patternFill>
              </fill>
            </x14:dxf>
          </x14:cfRule>
          <xm:sqref>Z63</xm:sqref>
        </x14:conditionalFormatting>
        <x14:conditionalFormatting xmlns:xm="http://schemas.microsoft.com/office/excel/2006/main">
          <x14:cfRule type="containsText" priority="140" operator="containsText" id="{F5F6C0AF-8978-4FEB-B168-D3D574C47CE6}">
            <xm:f>NOT(ISERROR(SEARCH($I$69,I61)))</xm:f>
            <xm:f>$I$69</xm:f>
            <x14:dxf>
              <fill>
                <patternFill>
                  <fgColor rgb="FF92D050"/>
                  <bgColor rgb="FF92D050"/>
                </patternFill>
              </fill>
            </x14:dxf>
          </x14:cfRule>
          <x14:cfRule type="containsText" priority="141" operator="containsText" id="{134D1252-D9BA-4FDD-987D-92797525F846}">
            <xm:f>NOT(ISERROR(SEARCH($I$70,I61)))</xm:f>
            <xm:f>$I$70</xm:f>
            <x14:dxf>
              <fill>
                <patternFill>
                  <bgColor rgb="FF00B050"/>
                </patternFill>
              </fill>
            </x14:dxf>
          </x14:cfRule>
          <x14:cfRule type="containsText" priority="142" operator="containsText" id="{0D4C6D04-F120-4E6C-8276-27D2D5F436CE}">
            <xm:f>NOT(ISERROR(SEARCH($I$73,I61)))</xm:f>
            <xm:f>$I$73</xm:f>
            <x14:dxf>
              <fill>
                <patternFill>
                  <bgColor rgb="FFFF0000"/>
                </patternFill>
              </fill>
            </x14:dxf>
          </x14:cfRule>
          <x14:cfRule type="containsText" priority="143" operator="containsText" id="{7F9C95C6-5805-4FE3-B7C6-9C5D375DB473}">
            <xm:f>NOT(ISERROR(SEARCH($I$72,I61)))</xm:f>
            <xm:f>$I$72</xm:f>
            <x14:dxf>
              <fill>
                <patternFill>
                  <fgColor rgb="FFFFC000"/>
                  <bgColor rgb="FFFFC000"/>
                </patternFill>
              </fill>
            </x14:dxf>
          </x14:cfRule>
          <x14:cfRule type="containsText" priority="144" operator="containsText" id="{30C044AD-C2D1-4B38-8FEF-9E28B9AEEA8D}">
            <xm:f>NOT(ISERROR(SEARCH($I$71,I61)))</xm:f>
            <xm:f>$I$71</xm:f>
            <x14:dxf>
              <fill>
                <patternFill>
                  <fgColor rgb="FFFFFF00"/>
                  <bgColor rgb="FFFFFF00"/>
                </patternFill>
              </fill>
            </x14:dxf>
          </x14:cfRule>
          <x14:cfRule type="containsText" priority="145" operator="containsText" id="{94F23805-FBA0-4020-B843-66EBE8334563}">
            <xm:f>NOT(ISERROR(SEARCH($I$70,I61)))</xm:f>
            <xm:f>$I$70</xm:f>
            <x14:dxf>
              <fill>
                <patternFill>
                  <bgColor theme="0" tint="-0.14996795556505021"/>
                </patternFill>
              </fill>
            </x14:dxf>
          </x14:cfRule>
          <x14:cfRule type="cellIs" priority="146" operator="equal" id="{D5303C47-7CEC-4F04-A630-467DB3CB7BED}">
            <xm:f>'Tabla probabiidad'!$B$5</xm:f>
            <x14:dxf>
              <fill>
                <patternFill>
                  <fgColor theme="6"/>
                </patternFill>
              </fill>
            </x14:dxf>
          </x14:cfRule>
          <x14:cfRule type="cellIs" priority="147" operator="equal" id="{F262D578-E5D9-4A60-A7DC-BEBE7A5B7062}">
            <xm:f>'Tabla probabiidad'!$B$5</xm:f>
            <x14:dxf>
              <fill>
                <patternFill>
                  <fgColor rgb="FF92D050"/>
                  <bgColor theme="6" tint="0.59996337778862885"/>
                </patternFill>
              </fill>
            </x14:dxf>
          </x14:cfRule>
          <xm:sqref>I61:I63</xm:sqref>
        </x14:conditionalFormatting>
        <x14:conditionalFormatting xmlns:xm="http://schemas.microsoft.com/office/excel/2006/main">
          <x14:cfRule type="containsText" priority="135" operator="containsText" id="{A0CA0D85-54F3-4066-B4AE-4115D5AB658E}">
            <xm:f>NOT(ISERROR(SEARCH($K$73,K61)))</xm:f>
            <xm:f>$K$73</xm:f>
            <x14:dxf>
              <fill>
                <patternFill>
                  <bgColor rgb="FFFF0000"/>
                </patternFill>
              </fill>
            </x14:dxf>
          </x14:cfRule>
          <x14:cfRule type="containsText" priority="136" operator="containsText" id="{40FDD286-83A6-4259-A816-BE20BDFBA20B}">
            <xm:f>NOT(ISERROR(SEARCH($K$72,K61)))</xm:f>
            <xm:f>$K$72</xm:f>
            <x14:dxf>
              <fill>
                <patternFill>
                  <bgColor rgb="FFFFC000"/>
                </patternFill>
              </fill>
            </x14:dxf>
          </x14:cfRule>
          <x14:cfRule type="containsText" priority="137" operator="containsText" id="{565DC6D6-12EB-4683-BC5A-30F176FBF0C0}">
            <xm:f>NOT(ISERROR(SEARCH($K$71,K61)))</xm:f>
            <xm:f>$K$71</xm:f>
            <x14:dxf>
              <fill>
                <patternFill>
                  <bgColor rgb="FFFFFF00"/>
                </patternFill>
              </fill>
            </x14:dxf>
          </x14:cfRule>
          <x14:cfRule type="containsText" priority="138" operator="containsText" id="{BD748387-F6B9-41F3-95CE-ED62D99DED14}">
            <xm:f>NOT(ISERROR(SEARCH($K$70,K61)))</xm:f>
            <xm:f>$K$70</xm:f>
            <x14:dxf>
              <fill>
                <patternFill>
                  <bgColor rgb="FF00B050"/>
                </patternFill>
              </fill>
            </x14:dxf>
          </x14:cfRule>
          <x14:cfRule type="containsText" priority="139" operator="containsText" id="{ABD7ADDD-74D8-4194-85C3-4F813D9979BD}">
            <xm:f>NOT(ISERROR(SEARCH($K$69,K61)))</xm:f>
            <xm:f>$K$69</xm:f>
            <x14:dxf>
              <fill>
                <patternFill>
                  <bgColor rgb="FF92D050"/>
                </patternFill>
              </fill>
            </x14:dxf>
          </x14:cfRule>
          <xm:sqref>K61</xm:sqref>
        </x14:conditionalFormatting>
        <x14:conditionalFormatting xmlns:xm="http://schemas.microsoft.com/office/excel/2006/main">
          <x14:cfRule type="containsText" priority="130" operator="containsText" id="{760AF9EC-93E4-426E-9A29-6E61CA44E59E}">
            <xm:f>NOT(ISERROR(SEARCH($K$73,K62)))</xm:f>
            <xm:f>$K$73</xm:f>
            <x14:dxf>
              <fill>
                <patternFill>
                  <bgColor rgb="FFFF0000"/>
                </patternFill>
              </fill>
            </x14:dxf>
          </x14:cfRule>
          <x14:cfRule type="containsText" priority="131" operator="containsText" id="{304312E5-7336-40D1-A539-28E485006B39}">
            <xm:f>NOT(ISERROR(SEARCH($K$72,K62)))</xm:f>
            <xm:f>$K$72</xm:f>
            <x14:dxf>
              <fill>
                <patternFill>
                  <bgColor rgb="FFFFC000"/>
                </patternFill>
              </fill>
            </x14:dxf>
          </x14:cfRule>
          <x14:cfRule type="containsText" priority="132" operator="containsText" id="{10E9DD5F-8CC0-4CA3-A39F-7C5092F96692}">
            <xm:f>NOT(ISERROR(SEARCH($K$71,K62)))</xm:f>
            <xm:f>$K$71</xm:f>
            <x14:dxf>
              <fill>
                <patternFill>
                  <bgColor rgb="FFFFFF00"/>
                </patternFill>
              </fill>
            </x14:dxf>
          </x14:cfRule>
          <x14:cfRule type="containsText" priority="133" operator="containsText" id="{6A30F7FE-5BB6-49E6-88D3-11B65ED5FD7B}">
            <xm:f>NOT(ISERROR(SEARCH($K$70,K62)))</xm:f>
            <xm:f>$K$70</xm:f>
            <x14:dxf>
              <fill>
                <patternFill>
                  <bgColor rgb="FF00B050"/>
                </patternFill>
              </fill>
            </x14:dxf>
          </x14:cfRule>
          <x14:cfRule type="containsText" priority="134" operator="containsText" id="{8C4F0E4A-AD85-4A9D-8028-B10183FAF894}">
            <xm:f>NOT(ISERROR(SEARCH($K$69,K62)))</xm:f>
            <xm:f>$K$69</xm:f>
            <x14:dxf>
              <fill>
                <patternFill>
                  <bgColor rgb="FF92D050"/>
                </patternFill>
              </fill>
            </x14:dxf>
          </x14:cfRule>
          <xm:sqref>K62</xm:sqref>
        </x14:conditionalFormatting>
        <x14:conditionalFormatting xmlns:xm="http://schemas.microsoft.com/office/excel/2006/main">
          <x14:cfRule type="containsText" priority="125" operator="containsText" id="{4597413F-F93F-47CA-9207-B4BB747F1322}">
            <xm:f>NOT(ISERROR(SEARCH($K$73,K63)))</xm:f>
            <xm:f>$K$73</xm:f>
            <x14:dxf>
              <fill>
                <patternFill>
                  <bgColor rgb="FFFF0000"/>
                </patternFill>
              </fill>
            </x14:dxf>
          </x14:cfRule>
          <x14:cfRule type="containsText" priority="126" operator="containsText" id="{BA20E3C3-4873-4DDC-AD19-700381C7ADC4}">
            <xm:f>NOT(ISERROR(SEARCH($K$72,K63)))</xm:f>
            <xm:f>$K$72</xm:f>
            <x14:dxf>
              <fill>
                <patternFill>
                  <bgColor rgb="FFFFC000"/>
                </patternFill>
              </fill>
            </x14:dxf>
          </x14:cfRule>
          <x14:cfRule type="containsText" priority="127" operator="containsText" id="{B5506F61-630D-4C07-8655-C784E9BD092D}">
            <xm:f>NOT(ISERROR(SEARCH($K$71,K63)))</xm:f>
            <xm:f>$K$71</xm:f>
            <x14:dxf>
              <fill>
                <patternFill>
                  <bgColor rgb="FFFFFF00"/>
                </patternFill>
              </fill>
            </x14:dxf>
          </x14:cfRule>
          <x14:cfRule type="containsText" priority="128" operator="containsText" id="{9E0A2DB6-AFFD-4C4D-BD8C-2C325A781D1F}">
            <xm:f>NOT(ISERROR(SEARCH($K$70,K63)))</xm:f>
            <xm:f>$K$70</xm:f>
            <x14:dxf>
              <fill>
                <patternFill>
                  <bgColor rgb="FF00B050"/>
                </patternFill>
              </fill>
            </x14:dxf>
          </x14:cfRule>
          <x14:cfRule type="containsText" priority="129" operator="containsText" id="{EF7EF7D3-66AF-4FD3-8B69-F13C7CFC69E2}">
            <xm:f>NOT(ISERROR(SEARCH($K$69,K63)))</xm:f>
            <xm:f>$K$69</xm:f>
            <x14:dxf>
              <fill>
                <patternFill>
                  <bgColor rgb="FF92D050"/>
                </patternFill>
              </fill>
            </x14:dxf>
          </x14:cfRule>
          <xm:sqref>K63</xm:sqref>
        </x14:conditionalFormatting>
        <x14:conditionalFormatting xmlns:xm="http://schemas.microsoft.com/office/excel/2006/main">
          <x14:cfRule type="containsText" priority="121" operator="containsText" id="{B633B729-8913-4E60-8B75-1AF2525BD854}">
            <xm:f>NOT(ISERROR(SEARCH($M$72,M61)))</xm:f>
            <xm:f>$M$72</xm:f>
            <x14:dxf>
              <fill>
                <patternFill>
                  <bgColor rgb="FFFF0000"/>
                </patternFill>
              </fill>
            </x14:dxf>
          </x14:cfRule>
          <x14:cfRule type="containsText" priority="122" operator="containsText" id="{BCE7AEB6-5FD7-4D95-897F-5B3ACBE4EA27}">
            <xm:f>NOT(ISERROR(SEARCH($M$71,M61)))</xm:f>
            <xm:f>$M$71</xm:f>
            <x14:dxf>
              <fill>
                <patternFill>
                  <bgColor rgb="FFFFC000"/>
                </patternFill>
              </fill>
            </x14:dxf>
          </x14:cfRule>
          <x14:cfRule type="containsText" priority="123" operator="containsText" id="{9FCFB3D2-524D-42FF-A689-9D2B745D4D66}">
            <xm:f>NOT(ISERROR(SEARCH($M$70,M61)))</xm:f>
            <xm:f>$M$70</xm:f>
            <x14:dxf>
              <fill>
                <patternFill>
                  <bgColor rgb="FFFFFF00"/>
                </patternFill>
              </fill>
            </x14:dxf>
          </x14:cfRule>
          <x14:cfRule type="containsText" priority="124" operator="containsText" id="{F31212E5-F734-4301-89B0-38F3031ABA8A}">
            <xm:f>NOT(ISERROR(SEARCH($M$69,M61)))</xm:f>
            <xm:f>$M$69</xm:f>
            <x14:dxf>
              <fill>
                <patternFill>
                  <bgColor rgb="FF92D050"/>
                </patternFill>
              </fill>
            </x14:dxf>
          </x14:cfRule>
          <xm:sqref>M61</xm:sqref>
        </x14:conditionalFormatting>
        <x14:conditionalFormatting xmlns:xm="http://schemas.microsoft.com/office/excel/2006/main">
          <x14:cfRule type="containsText" priority="117" operator="containsText" id="{EF6FE3F3-B03B-43E6-9CCD-CABEA0332816}">
            <xm:f>NOT(ISERROR(SEARCH($M$72,M62)))</xm:f>
            <xm:f>$M$72</xm:f>
            <x14:dxf>
              <fill>
                <patternFill>
                  <bgColor rgb="FFFF0000"/>
                </patternFill>
              </fill>
            </x14:dxf>
          </x14:cfRule>
          <x14:cfRule type="containsText" priority="118" operator="containsText" id="{EEF1D3B7-DB29-4291-AE7B-0C057988CA7A}">
            <xm:f>NOT(ISERROR(SEARCH($M$71,M62)))</xm:f>
            <xm:f>$M$71</xm:f>
            <x14:dxf>
              <fill>
                <patternFill>
                  <bgColor rgb="FFFFC000"/>
                </patternFill>
              </fill>
            </x14:dxf>
          </x14:cfRule>
          <x14:cfRule type="containsText" priority="119" operator="containsText" id="{00601A8A-B852-4AA2-AAF9-4A850CB4959C}">
            <xm:f>NOT(ISERROR(SEARCH($M$70,M62)))</xm:f>
            <xm:f>$M$70</xm:f>
            <x14:dxf>
              <fill>
                <patternFill>
                  <bgColor rgb="FFFFFF00"/>
                </patternFill>
              </fill>
            </x14:dxf>
          </x14:cfRule>
          <x14:cfRule type="containsText" priority="120" operator="containsText" id="{07830CB9-0CA9-487A-B2A3-B6D29205B943}">
            <xm:f>NOT(ISERROR(SEARCH($M$69,M62)))</xm:f>
            <xm:f>$M$69</xm:f>
            <x14:dxf>
              <fill>
                <patternFill>
                  <bgColor rgb="FF92D050"/>
                </patternFill>
              </fill>
            </x14:dxf>
          </x14:cfRule>
          <xm:sqref>M62:M63</xm:sqref>
        </x14:conditionalFormatting>
        <x14:conditionalFormatting xmlns:xm="http://schemas.microsoft.com/office/excel/2006/main">
          <x14:cfRule type="containsText" priority="109" operator="containsText" id="{3D0DE3BD-BC0F-4A47-95EE-A00B9ACAA976}">
            <xm:f>NOT(ISERROR(SEARCH($I$69,I40)))</xm:f>
            <xm:f>$I$69</xm:f>
            <x14:dxf>
              <fill>
                <patternFill>
                  <fgColor rgb="FF92D050"/>
                  <bgColor rgb="FF92D050"/>
                </patternFill>
              </fill>
            </x14:dxf>
          </x14:cfRule>
          <x14:cfRule type="containsText" priority="110" operator="containsText" id="{BF19E977-4C43-4A99-9416-10DD8C9207D8}">
            <xm:f>NOT(ISERROR(SEARCH($I$70,I40)))</xm:f>
            <xm:f>$I$70</xm:f>
            <x14:dxf>
              <fill>
                <patternFill>
                  <bgColor rgb="FF00B050"/>
                </patternFill>
              </fill>
            </x14:dxf>
          </x14:cfRule>
          <x14:cfRule type="containsText" priority="111" operator="containsText" id="{E9512279-575F-483A-BB54-219EFA4B9579}">
            <xm:f>NOT(ISERROR(SEARCH($I$73,I40)))</xm:f>
            <xm:f>$I$73</xm:f>
            <x14:dxf>
              <fill>
                <patternFill>
                  <bgColor rgb="FFFF0000"/>
                </patternFill>
              </fill>
            </x14:dxf>
          </x14:cfRule>
          <x14:cfRule type="containsText" priority="112" operator="containsText" id="{98D8F238-938E-4970-9343-11F29DEC3180}">
            <xm:f>NOT(ISERROR(SEARCH($I$72,I40)))</xm:f>
            <xm:f>$I$72</xm:f>
            <x14:dxf>
              <fill>
                <patternFill>
                  <fgColor rgb="FFFFC000"/>
                  <bgColor rgb="FFFFC000"/>
                </patternFill>
              </fill>
            </x14:dxf>
          </x14:cfRule>
          <x14:cfRule type="containsText" priority="113" operator="containsText" id="{2628416F-2233-4401-8223-FABA70F78F72}">
            <xm:f>NOT(ISERROR(SEARCH($I$71,I40)))</xm:f>
            <xm:f>$I$71</xm:f>
            <x14:dxf>
              <fill>
                <patternFill>
                  <fgColor rgb="FFFFFF00"/>
                  <bgColor rgb="FFFFFF00"/>
                </patternFill>
              </fill>
            </x14:dxf>
          </x14:cfRule>
          <x14:cfRule type="containsText" priority="114" operator="containsText" id="{D156D30C-AA13-4BD3-B402-D976AB8BB1A1}">
            <xm:f>NOT(ISERROR(SEARCH($I$70,I40)))</xm:f>
            <xm:f>$I$70</xm:f>
            <x14:dxf>
              <fill>
                <patternFill>
                  <bgColor theme="0" tint="-0.14996795556505021"/>
                </patternFill>
              </fill>
            </x14:dxf>
          </x14:cfRule>
          <x14:cfRule type="cellIs" priority="115" operator="equal" id="{1C72EA28-A4F4-40B8-96C8-8CDA2133EE8D}">
            <xm:f>'Tabla probabiidad'!$B$5</xm:f>
            <x14:dxf>
              <fill>
                <patternFill>
                  <fgColor theme="6"/>
                </patternFill>
              </fill>
            </x14:dxf>
          </x14:cfRule>
          <x14:cfRule type="cellIs" priority="116" operator="equal" id="{924F4BD5-6E08-404C-A6B9-BF116E0230BC}">
            <xm:f>'Tabla probabiidad'!$B$5</xm:f>
            <x14:dxf>
              <fill>
                <patternFill>
                  <fgColor rgb="FF92D050"/>
                  <bgColor theme="6" tint="0.59996337778862885"/>
                </patternFill>
              </fill>
            </x14:dxf>
          </x14:cfRule>
          <xm:sqref>I40</xm:sqref>
        </x14:conditionalFormatting>
        <x14:conditionalFormatting xmlns:xm="http://schemas.microsoft.com/office/excel/2006/main">
          <x14:cfRule type="containsText" priority="101" operator="containsText" id="{9EB854D7-8503-4527-8774-0C7DC138A4BB}">
            <xm:f>NOT(ISERROR(SEARCH($I$69,I41)))</xm:f>
            <xm:f>$I$69</xm:f>
            <x14:dxf>
              <fill>
                <patternFill>
                  <fgColor rgb="FF92D050"/>
                  <bgColor rgb="FF92D050"/>
                </patternFill>
              </fill>
            </x14:dxf>
          </x14:cfRule>
          <x14:cfRule type="containsText" priority="102" operator="containsText" id="{40F274A3-701D-4C32-9E63-F6C7477ED486}">
            <xm:f>NOT(ISERROR(SEARCH($I$70,I41)))</xm:f>
            <xm:f>$I$70</xm:f>
            <x14:dxf>
              <fill>
                <patternFill>
                  <bgColor rgb="FF00B050"/>
                </patternFill>
              </fill>
            </x14:dxf>
          </x14:cfRule>
          <x14:cfRule type="containsText" priority="103" operator="containsText" id="{B9B88B3C-FFA8-48AB-8CA7-87821F6BA299}">
            <xm:f>NOT(ISERROR(SEARCH($I$73,I41)))</xm:f>
            <xm:f>$I$73</xm:f>
            <x14:dxf>
              <fill>
                <patternFill>
                  <bgColor rgb="FFFF0000"/>
                </patternFill>
              </fill>
            </x14:dxf>
          </x14:cfRule>
          <x14:cfRule type="containsText" priority="104" operator="containsText" id="{CF5BA86E-BCCF-41D7-BDE4-404002986543}">
            <xm:f>NOT(ISERROR(SEARCH($I$72,I41)))</xm:f>
            <xm:f>$I$72</xm:f>
            <x14:dxf>
              <fill>
                <patternFill>
                  <fgColor rgb="FFFFC000"/>
                  <bgColor rgb="FFFFC000"/>
                </patternFill>
              </fill>
            </x14:dxf>
          </x14:cfRule>
          <x14:cfRule type="containsText" priority="105" operator="containsText" id="{19FAE757-B596-4C59-BCE5-5B50C8A9A781}">
            <xm:f>NOT(ISERROR(SEARCH($I$71,I41)))</xm:f>
            <xm:f>$I$71</xm:f>
            <x14:dxf>
              <fill>
                <patternFill>
                  <fgColor rgb="FFFFFF00"/>
                  <bgColor rgb="FFFFFF00"/>
                </patternFill>
              </fill>
            </x14:dxf>
          </x14:cfRule>
          <x14:cfRule type="containsText" priority="106" operator="containsText" id="{38CD052A-1150-4DB5-9B33-A40BE1F696B4}">
            <xm:f>NOT(ISERROR(SEARCH($I$70,I41)))</xm:f>
            <xm:f>$I$70</xm:f>
            <x14:dxf>
              <fill>
                <patternFill>
                  <bgColor theme="0" tint="-0.14996795556505021"/>
                </patternFill>
              </fill>
            </x14:dxf>
          </x14:cfRule>
          <x14:cfRule type="cellIs" priority="107" operator="equal" id="{4971CEA6-65C5-445A-A681-23B657080681}">
            <xm:f>'Tabla probabiidad'!$B$5</xm:f>
            <x14:dxf>
              <fill>
                <patternFill>
                  <fgColor theme="6"/>
                </patternFill>
              </fill>
            </x14:dxf>
          </x14:cfRule>
          <x14:cfRule type="cellIs" priority="108" operator="equal" id="{F01C8A43-3676-4596-869C-2CE4BBF1F1DE}">
            <xm:f>'Tabla probabiidad'!$B$5</xm:f>
            <x14:dxf>
              <fill>
                <patternFill>
                  <fgColor rgb="FF92D050"/>
                  <bgColor theme="6" tint="0.59996337778862885"/>
                </patternFill>
              </fill>
            </x14:dxf>
          </x14:cfRule>
          <xm:sqref>I41</xm:sqref>
        </x14:conditionalFormatting>
        <x14:conditionalFormatting xmlns:xm="http://schemas.microsoft.com/office/excel/2006/main">
          <x14:cfRule type="containsText" priority="93" operator="containsText" id="{A9A64F9B-A846-42F5-A807-17CB00311C13}">
            <xm:f>NOT(ISERROR(SEARCH($I$69,I42)))</xm:f>
            <xm:f>$I$69</xm:f>
            <x14:dxf>
              <fill>
                <patternFill>
                  <fgColor rgb="FF92D050"/>
                  <bgColor rgb="FF92D050"/>
                </patternFill>
              </fill>
            </x14:dxf>
          </x14:cfRule>
          <x14:cfRule type="containsText" priority="94" operator="containsText" id="{B4EABB56-7535-4726-BE12-9F0238B31E91}">
            <xm:f>NOT(ISERROR(SEARCH($I$70,I42)))</xm:f>
            <xm:f>$I$70</xm:f>
            <x14:dxf>
              <fill>
                <patternFill>
                  <bgColor rgb="FF00B050"/>
                </patternFill>
              </fill>
            </x14:dxf>
          </x14:cfRule>
          <x14:cfRule type="containsText" priority="95" operator="containsText" id="{38DACBE5-ECC0-445F-92C2-2A1D8582E871}">
            <xm:f>NOT(ISERROR(SEARCH($I$73,I42)))</xm:f>
            <xm:f>$I$73</xm:f>
            <x14:dxf>
              <fill>
                <patternFill>
                  <bgColor rgb="FFFF0000"/>
                </patternFill>
              </fill>
            </x14:dxf>
          </x14:cfRule>
          <x14:cfRule type="containsText" priority="96" operator="containsText" id="{A182A40F-36DA-4686-A6B7-0BC1B8BC8593}">
            <xm:f>NOT(ISERROR(SEARCH($I$72,I42)))</xm:f>
            <xm:f>$I$72</xm:f>
            <x14:dxf>
              <fill>
                <patternFill>
                  <fgColor rgb="FFFFC000"/>
                  <bgColor rgb="FFFFC000"/>
                </patternFill>
              </fill>
            </x14:dxf>
          </x14:cfRule>
          <x14:cfRule type="containsText" priority="97" operator="containsText" id="{8555E1BA-DFBB-44D2-9887-BC70F7B7CCCC}">
            <xm:f>NOT(ISERROR(SEARCH($I$71,I42)))</xm:f>
            <xm:f>$I$71</xm:f>
            <x14:dxf>
              <fill>
                <patternFill>
                  <fgColor rgb="FFFFFF00"/>
                  <bgColor rgb="FFFFFF00"/>
                </patternFill>
              </fill>
            </x14:dxf>
          </x14:cfRule>
          <x14:cfRule type="containsText" priority="98" operator="containsText" id="{9D7FF755-5E5D-4A48-9587-FDCB7AAF6CCB}">
            <xm:f>NOT(ISERROR(SEARCH($I$70,I42)))</xm:f>
            <xm:f>$I$70</xm:f>
            <x14:dxf>
              <fill>
                <patternFill>
                  <bgColor theme="0" tint="-0.14996795556505021"/>
                </patternFill>
              </fill>
            </x14:dxf>
          </x14:cfRule>
          <x14:cfRule type="cellIs" priority="99" operator="equal" id="{73436E5B-4E4D-455B-92A8-163E6F39D3CE}">
            <xm:f>'Tabla probabiidad'!$B$5</xm:f>
            <x14:dxf>
              <fill>
                <patternFill>
                  <fgColor theme="6"/>
                </patternFill>
              </fill>
            </x14:dxf>
          </x14:cfRule>
          <x14:cfRule type="cellIs" priority="100" operator="equal" id="{C21D7F3C-252D-4D96-8FC6-CEDCE4965F0C}">
            <xm:f>'Tabla probabiidad'!$B$5</xm:f>
            <x14:dxf>
              <fill>
                <patternFill>
                  <fgColor rgb="FF92D050"/>
                  <bgColor theme="6" tint="0.59996337778862885"/>
                </patternFill>
              </fill>
            </x14:dxf>
          </x14:cfRule>
          <xm:sqref>I42:I43</xm:sqref>
        </x14:conditionalFormatting>
        <x14:conditionalFormatting xmlns:xm="http://schemas.microsoft.com/office/excel/2006/main">
          <x14:cfRule type="containsText" priority="88" operator="containsText" id="{4CD4AC53-E9E8-4398-B0BF-A7564285EF63}">
            <xm:f>NOT(ISERROR(SEARCH($K$73,K40)))</xm:f>
            <xm:f>$K$73</xm:f>
            <x14:dxf>
              <fill>
                <patternFill>
                  <bgColor rgb="FFFF0000"/>
                </patternFill>
              </fill>
            </x14:dxf>
          </x14:cfRule>
          <x14:cfRule type="containsText" priority="89" operator="containsText" id="{DAAD0A72-5C21-4059-89C9-262D14B6DE70}">
            <xm:f>NOT(ISERROR(SEARCH($K$72,K40)))</xm:f>
            <xm:f>$K$72</xm:f>
            <x14:dxf>
              <fill>
                <patternFill>
                  <bgColor rgb="FFFFC000"/>
                </patternFill>
              </fill>
            </x14:dxf>
          </x14:cfRule>
          <x14:cfRule type="containsText" priority="90" operator="containsText" id="{435DC92A-66B2-4093-82EC-6578EB7CBA42}">
            <xm:f>NOT(ISERROR(SEARCH($K$71,K40)))</xm:f>
            <xm:f>$K$71</xm:f>
            <x14:dxf>
              <fill>
                <patternFill>
                  <bgColor rgb="FFFFFF00"/>
                </patternFill>
              </fill>
            </x14:dxf>
          </x14:cfRule>
          <x14:cfRule type="containsText" priority="91" operator="containsText" id="{15BCED5E-14EC-4ECA-8CFD-3C90FAAD3E54}">
            <xm:f>NOT(ISERROR(SEARCH($K$70,K40)))</xm:f>
            <xm:f>$K$70</xm:f>
            <x14:dxf>
              <fill>
                <patternFill>
                  <bgColor rgb="FF00B050"/>
                </patternFill>
              </fill>
            </x14:dxf>
          </x14:cfRule>
          <x14:cfRule type="containsText" priority="92" operator="containsText" id="{D62E03B4-B268-4C49-AA2C-22717CA58E71}">
            <xm:f>NOT(ISERROR(SEARCH($K$69,K40)))</xm:f>
            <xm:f>$K$69</xm:f>
            <x14:dxf>
              <fill>
                <patternFill>
                  <bgColor rgb="FF92D050"/>
                </patternFill>
              </fill>
            </x14:dxf>
          </x14:cfRule>
          <xm:sqref>K40:K41</xm:sqref>
        </x14:conditionalFormatting>
        <x14:conditionalFormatting xmlns:xm="http://schemas.microsoft.com/office/excel/2006/main">
          <x14:cfRule type="containsText" priority="83" operator="containsText" id="{F7956350-A358-4CE2-837A-8295F82A61EB}">
            <xm:f>NOT(ISERROR(SEARCH($K$73,K42)))</xm:f>
            <xm:f>$K$73</xm:f>
            <x14:dxf>
              <fill>
                <patternFill>
                  <bgColor rgb="FFFF0000"/>
                </patternFill>
              </fill>
            </x14:dxf>
          </x14:cfRule>
          <x14:cfRule type="containsText" priority="84" operator="containsText" id="{1218B8E4-D3D1-41D1-8E65-A1E8B30E9469}">
            <xm:f>NOT(ISERROR(SEARCH($K$72,K42)))</xm:f>
            <xm:f>$K$72</xm:f>
            <x14:dxf>
              <fill>
                <patternFill>
                  <bgColor rgb="FFFFC000"/>
                </patternFill>
              </fill>
            </x14:dxf>
          </x14:cfRule>
          <x14:cfRule type="containsText" priority="85" operator="containsText" id="{9749ECC2-4839-4900-B2FA-F9B638A90845}">
            <xm:f>NOT(ISERROR(SEARCH($K$71,K42)))</xm:f>
            <xm:f>$K$71</xm:f>
            <x14:dxf>
              <fill>
                <patternFill>
                  <bgColor rgb="FFFFFF00"/>
                </patternFill>
              </fill>
            </x14:dxf>
          </x14:cfRule>
          <x14:cfRule type="containsText" priority="86" operator="containsText" id="{9E4ED73F-D419-4362-879D-E4D04DE72617}">
            <xm:f>NOT(ISERROR(SEARCH($K$70,K42)))</xm:f>
            <xm:f>$K$70</xm:f>
            <x14:dxf>
              <fill>
                <patternFill>
                  <bgColor rgb="FF00B050"/>
                </patternFill>
              </fill>
            </x14:dxf>
          </x14:cfRule>
          <x14:cfRule type="containsText" priority="87" operator="containsText" id="{044BA1A1-6B8D-4C66-A412-BB696F5CEF1D}">
            <xm:f>NOT(ISERROR(SEARCH($K$69,K42)))</xm:f>
            <xm:f>$K$69</xm:f>
            <x14:dxf>
              <fill>
                <patternFill>
                  <bgColor rgb="FF92D050"/>
                </patternFill>
              </fill>
            </x14:dxf>
          </x14:cfRule>
          <xm:sqref>K42:K43</xm:sqref>
        </x14:conditionalFormatting>
        <x14:conditionalFormatting xmlns:xm="http://schemas.microsoft.com/office/excel/2006/main">
          <x14:cfRule type="containsText" priority="79" operator="containsText" id="{4BE82BAA-C29E-49D5-9873-DA68350D6F02}">
            <xm:f>NOT(ISERROR(SEARCH($M$72,M40)))</xm:f>
            <xm:f>$M$72</xm:f>
            <x14:dxf>
              <fill>
                <patternFill>
                  <bgColor rgb="FFFF0000"/>
                </patternFill>
              </fill>
            </x14:dxf>
          </x14:cfRule>
          <x14:cfRule type="containsText" priority="80" operator="containsText" id="{27538765-9843-4347-A1BA-7A479FE3524E}">
            <xm:f>NOT(ISERROR(SEARCH($M$71,M40)))</xm:f>
            <xm:f>$M$71</xm:f>
            <x14:dxf>
              <fill>
                <patternFill>
                  <bgColor rgb="FFFFC000"/>
                </patternFill>
              </fill>
            </x14:dxf>
          </x14:cfRule>
          <x14:cfRule type="containsText" priority="81" operator="containsText" id="{A8C0E48C-1B52-4424-B97B-4059E169BFE0}">
            <xm:f>NOT(ISERROR(SEARCH($M$70,M40)))</xm:f>
            <xm:f>$M$70</xm:f>
            <x14:dxf>
              <fill>
                <patternFill>
                  <bgColor rgb="FFFFFF00"/>
                </patternFill>
              </fill>
            </x14:dxf>
          </x14:cfRule>
          <x14:cfRule type="containsText" priority="82" operator="containsText" id="{49EFF7F5-AE78-42D5-8332-0A54D0053F58}">
            <xm:f>NOT(ISERROR(SEARCH($M$69,M40)))</xm:f>
            <xm:f>$M$69</xm:f>
            <x14:dxf>
              <fill>
                <patternFill>
                  <bgColor rgb="FF92D050"/>
                </patternFill>
              </fill>
            </x14:dxf>
          </x14:cfRule>
          <xm:sqref>M40</xm:sqref>
        </x14:conditionalFormatting>
        <x14:conditionalFormatting xmlns:xm="http://schemas.microsoft.com/office/excel/2006/main">
          <x14:cfRule type="containsText" priority="75" operator="containsText" id="{ACCB4E6E-501B-4A61-8DA2-3FD78282CF19}">
            <xm:f>NOT(ISERROR(SEARCH($M$72,M41)))</xm:f>
            <xm:f>$M$72</xm:f>
            <x14:dxf>
              <fill>
                <patternFill>
                  <bgColor rgb="FFFF0000"/>
                </patternFill>
              </fill>
            </x14:dxf>
          </x14:cfRule>
          <x14:cfRule type="containsText" priority="76" operator="containsText" id="{6FEFE39F-C9EF-47C8-9595-7708D091F2AE}">
            <xm:f>NOT(ISERROR(SEARCH($M$71,M41)))</xm:f>
            <xm:f>$M$71</xm:f>
            <x14:dxf>
              <fill>
                <patternFill>
                  <bgColor rgb="FFFFC000"/>
                </patternFill>
              </fill>
            </x14:dxf>
          </x14:cfRule>
          <x14:cfRule type="containsText" priority="77" operator="containsText" id="{ED029836-68BC-460E-86D8-D3FA5301A09A}">
            <xm:f>NOT(ISERROR(SEARCH($M$70,M41)))</xm:f>
            <xm:f>$M$70</xm:f>
            <x14:dxf>
              <fill>
                <patternFill>
                  <bgColor rgb="FFFFFF00"/>
                </patternFill>
              </fill>
            </x14:dxf>
          </x14:cfRule>
          <x14:cfRule type="containsText" priority="78" operator="containsText" id="{9E1D56A3-D696-46D7-9EFC-0589FAB60186}">
            <xm:f>NOT(ISERROR(SEARCH($M$69,M41)))</xm:f>
            <xm:f>$M$69</xm:f>
            <x14:dxf>
              <fill>
                <patternFill>
                  <bgColor rgb="FF92D050"/>
                </patternFill>
              </fill>
            </x14:dxf>
          </x14:cfRule>
          <xm:sqref>M41:M43</xm:sqref>
        </x14:conditionalFormatting>
        <x14:conditionalFormatting xmlns:xm="http://schemas.microsoft.com/office/excel/2006/main">
          <x14:cfRule type="containsText" priority="67" operator="containsText" id="{0C34DCC4-614C-41CD-8591-E284BA241F84}">
            <xm:f>NOT(ISERROR(SEARCH($I$69,X40)))</xm:f>
            <xm:f>$I$69</xm:f>
            <x14:dxf>
              <fill>
                <patternFill>
                  <fgColor rgb="FF92D050"/>
                  <bgColor rgb="FF92D050"/>
                </patternFill>
              </fill>
            </x14:dxf>
          </x14:cfRule>
          <x14:cfRule type="containsText" priority="68" operator="containsText" id="{980A2BBF-3139-47D6-9A6A-3AC830252C50}">
            <xm:f>NOT(ISERROR(SEARCH($I$70,X40)))</xm:f>
            <xm:f>$I$70</xm:f>
            <x14:dxf>
              <fill>
                <patternFill>
                  <bgColor rgb="FF00B050"/>
                </patternFill>
              </fill>
            </x14:dxf>
          </x14:cfRule>
          <x14:cfRule type="containsText" priority="69" operator="containsText" id="{E8136982-6AC1-45E6-B12E-A9987A012459}">
            <xm:f>NOT(ISERROR(SEARCH($I$73,X40)))</xm:f>
            <xm:f>$I$73</xm:f>
            <x14:dxf>
              <fill>
                <patternFill>
                  <bgColor rgb="FFFF0000"/>
                </patternFill>
              </fill>
            </x14:dxf>
          </x14:cfRule>
          <x14:cfRule type="containsText" priority="70" operator="containsText" id="{832B673F-6924-42CC-8E07-04047FA37746}">
            <xm:f>NOT(ISERROR(SEARCH($I$72,X40)))</xm:f>
            <xm:f>$I$72</xm:f>
            <x14:dxf>
              <fill>
                <patternFill>
                  <fgColor rgb="FFFFC000"/>
                  <bgColor rgb="FFFFC000"/>
                </patternFill>
              </fill>
            </x14:dxf>
          </x14:cfRule>
          <x14:cfRule type="containsText" priority="71" operator="containsText" id="{84C8CCB4-BAB9-4891-B8B1-95CFCEDA73AB}">
            <xm:f>NOT(ISERROR(SEARCH($I$71,X40)))</xm:f>
            <xm:f>$I$71</xm:f>
            <x14:dxf>
              <fill>
                <patternFill>
                  <fgColor rgb="FFFFFF00"/>
                  <bgColor rgb="FFFFFF00"/>
                </patternFill>
              </fill>
            </x14:dxf>
          </x14:cfRule>
          <x14:cfRule type="containsText" priority="72" operator="containsText" id="{0FBB0890-FEDA-4243-B0A1-AE7CC219539D}">
            <xm:f>NOT(ISERROR(SEARCH($I$70,X40)))</xm:f>
            <xm:f>$I$70</xm:f>
            <x14:dxf>
              <fill>
                <patternFill>
                  <bgColor theme="0" tint="-0.14996795556505021"/>
                </patternFill>
              </fill>
            </x14:dxf>
          </x14:cfRule>
          <x14:cfRule type="cellIs" priority="73" operator="equal" id="{BDFC5160-6DC5-41C6-BB6A-811DEDBE7F02}">
            <xm:f>'Tabla probabiidad'!$B$5</xm:f>
            <x14:dxf>
              <fill>
                <patternFill>
                  <fgColor theme="6"/>
                </patternFill>
              </fill>
            </x14:dxf>
          </x14:cfRule>
          <x14:cfRule type="cellIs" priority="74" operator="equal" id="{D520DBFF-4981-410E-90A8-95BC2B27DF62}">
            <xm:f>'Tabla probabiidad'!$B$5</xm:f>
            <x14:dxf>
              <fill>
                <patternFill>
                  <fgColor rgb="FF92D050"/>
                  <bgColor theme="6" tint="0.59996337778862885"/>
                </patternFill>
              </fill>
            </x14:dxf>
          </x14:cfRule>
          <xm:sqref>X40</xm:sqref>
        </x14:conditionalFormatting>
        <x14:conditionalFormatting xmlns:xm="http://schemas.microsoft.com/office/excel/2006/main">
          <x14:cfRule type="containsText" priority="59" operator="containsText" id="{0D03C30B-455C-4E26-BF80-1F24930DC79A}">
            <xm:f>NOT(ISERROR(SEARCH($I$69,X41)))</xm:f>
            <xm:f>$I$69</xm:f>
            <x14:dxf>
              <fill>
                <patternFill>
                  <fgColor rgb="FF92D050"/>
                  <bgColor rgb="FF92D050"/>
                </patternFill>
              </fill>
            </x14:dxf>
          </x14:cfRule>
          <x14:cfRule type="containsText" priority="60" operator="containsText" id="{51232661-E517-4DA4-8478-FAA8CAC0DF50}">
            <xm:f>NOT(ISERROR(SEARCH($I$70,X41)))</xm:f>
            <xm:f>$I$70</xm:f>
            <x14:dxf>
              <fill>
                <patternFill>
                  <bgColor rgb="FF00B050"/>
                </patternFill>
              </fill>
            </x14:dxf>
          </x14:cfRule>
          <x14:cfRule type="containsText" priority="61" operator="containsText" id="{9E7C3825-798B-4F7C-A327-257D447DF9B5}">
            <xm:f>NOT(ISERROR(SEARCH($I$73,X41)))</xm:f>
            <xm:f>$I$73</xm:f>
            <x14:dxf>
              <fill>
                <patternFill>
                  <bgColor rgb="FFFF0000"/>
                </patternFill>
              </fill>
            </x14:dxf>
          </x14:cfRule>
          <x14:cfRule type="containsText" priority="62" operator="containsText" id="{26E1C31B-687E-4F38-A4A0-16FDEFD233A7}">
            <xm:f>NOT(ISERROR(SEARCH($I$72,X41)))</xm:f>
            <xm:f>$I$72</xm:f>
            <x14:dxf>
              <fill>
                <patternFill>
                  <fgColor rgb="FFFFC000"/>
                  <bgColor rgb="FFFFC000"/>
                </patternFill>
              </fill>
            </x14:dxf>
          </x14:cfRule>
          <x14:cfRule type="containsText" priority="63" operator="containsText" id="{49662E49-3094-410E-9FBD-E1B55EE7A8D0}">
            <xm:f>NOT(ISERROR(SEARCH($I$71,X41)))</xm:f>
            <xm:f>$I$71</xm:f>
            <x14:dxf>
              <fill>
                <patternFill>
                  <fgColor rgb="FFFFFF00"/>
                  <bgColor rgb="FFFFFF00"/>
                </patternFill>
              </fill>
            </x14:dxf>
          </x14:cfRule>
          <x14:cfRule type="containsText" priority="64" operator="containsText" id="{F5E7EAC7-1E77-4FB5-A9C9-76C77302AA3C}">
            <xm:f>NOT(ISERROR(SEARCH($I$70,X41)))</xm:f>
            <xm:f>$I$70</xm:f>
            <x14:dxf>
              <fill>
                <patternFill>
                  <bgColor theme="0" tint="-0.14996795556505021"/>
                </patternFill>
              </fill>
            </x14:dxf>
          </x14:cfRule>
          <x14:cfRule type="cellIs" priority="65" operator="equal" id="{6F88DCDF-3204-4BA9-87D1-81286A013916}">
            <xm:f>'Tabla probabiidad'!$B$5</xm:f>
            <x14:dxf>
              <fill>
                <patternFill>
                  <fgColor theme="6"/>
                </patternFill>
              </fill>
            </x14:dxf>
          </x14:cfRule>
          <x14:cfRule type="cellIs" priority="66" operator="equal" id="{7D29635C-A4F7-4829-8FBD-0A1701C82186}">
            <xm:f>'Tabla probabiidad'!$B$5</xm:f>
            <x14:dxf>
              <fill>
                <patternFill>
                  <fgColor rgb="FF92D050"/>
                  <bgColor theme="6" tint="0.59996337778862885"/>
                </patternFill>
              </fill>
            </x14:dxf>
          </x14:cfRule>
          <xm:sqref>X41</xm:sqref>
        </x14:conditionalFormatting>
        <x14:conditionalFormatting xmlns:xm="http://schemas.microsoft.com/office/excel/2006/main">
          <x14:cfRule type="containsText" priority="54" operator="containsText" id="{5EBEFDB9-381C-4C7E-BF92-81DC0ADBB0AA}">
            <xm:f>NOT(ISERROR(SEARCH($K$73,Z40)))</xm:f>
            <xm:f>$K$73</xm:f>
            <x14:dxf>
              <fill>
                <patternFill>
                  <bgColor rgb="FFFF0000"/>
                </patternFill>
              </fill>
            </x14:dxf>
          </x14:cfRule>
          <x14:cfRule type="containsText" priority="55" operator="containsText" id="{B6A70D4B-C065-4299-9F8C-D02B7317A7C5}">
            <xm:f>NOT(ISERROR(SEARCH($K$72,Z40)))</xm:f>
            <xm:f>$K$72</xm:f>
            <x14:dxf>
              <fill>
                <patternFill>
                  <bgColor rgb="FFFFC000"/>
                </patternFill>
              </fill>
            </x14:dxf>
          </x14:cfRule>
          <x14:cfRule type="containsText" priority="56" operator="containsText" id="{B4936DC8-018C-4ABB-8FED-69790562F353}">
            <xm:f>NOT(ISERROR(SEARCH($K$71,Z40)))</xm:f>
            <xm:f>$K$71</xm:f>
            <x14:dxf>
              <fill>
                <patternFill>
                  <bgColor rgb="FFFFFF00"/>
                </patternFill>
              </fill>
            </x14:dxf>
          </x14:cfRule>
          <x14:cfRule type="containsText" priority="57" operator="containsText" id="{C38EFD6E-CD7A-4BA6-8712-F8B29962EB03}">
            <xm:f>NOT(ISERROR(SEARCH($K$70,Z40)))</xm:f>
            <xm:f>$K$70</xm:f>
            <x14:dxf>
              <fill>
                <patternFill>
                  <bgColor rgb="FF00B050"/>
                </patternFill>
              </fill>
            </x14:dxf>
          </x14:cfRule>
          <x14:cfRule type="containsText" priority="58" operator="containsText" id="{5C4D5C92-A714-49CA-911F-47940EFBB418}">
            <xm:f>NOT(ISERROR(SEARCH($K$69,Z40)))</xm:f>
            <xm:f>$K$69</xm:f>
            <x14:dxf>
              <fill>
                <patternFill>
                  <bgColor rgb="FF92D050"/>
                </patternFill>
              </fill>
            </x14:dxf>
          </x14:cfRule>
          <xm:sqref>Z40:Z41</xm:sqref>
        </x14:conditionalFormatting>
        <x14:conditionalFormatting xmlns:xm="http://schemas.microsoft.com/office/excel/2006/main">
          <x14:cfRule type="containsText" priority="49" operator="containsText" id="{FEF19D9C-C677-4A63-ACE4-79FD39F4FF49}">
            <xm:f>NOT(ISERROR(SEARCH($K$73,Z42)))</xm:f>
            <xm:f>$K$73</xm:f>
            <x14:dxf>
              <fill>
                <patternFill>
                  <bgColor rgb="FFFF0000"/>
                </patternFill>
              </fill>
            </x14:dxf>
          </x14:cfRule>
          <x14:cfRule type="containsText" priority="50" operator="containsText" id="{C49D6F08-1B44-4BA6-B059-64B50DC80BBA}">
            <xm:f>NOT(ISERROR(SEARCH($K$72,Z42)))</xm:f>
            <xm:f>$K$72</xm:f>
            <x14:dxf>
              <fill>
                <patternFill>
                  <bgColor rgb="FFFFC000"/>
                </patternFill>
              </fill>
            </x14:dxf>
          </x14:cfRule>
          <x14:cfRule type="containsText" priority="51" operator="containsText" id="{8C06242C-5653-4051-A65D-5F004B6CF378}">
            <xm:f>NOT(ISERROR(SEARCH($K$71,Z42)))</xm:f>
            <xm:f>$K$71</xm:f>
            <x14:dxf>
              <fill>
                <patternFill>
                  <bgColor rgb="FFFFFF00"/>
                </patternFill>
              </fill>
            </x14:dxf>
          </x14:cfRule>
          <x14:cfRule type="containsText" priority="52" operator="containsText" id="{438EE645-1236-48ED-A507-6D3D43906EC5}">
            <xm:f>NOT(ISERROR(SEARCH($K$70,Z42)))</xm:f>
            <xm:f>$K$70</xm:f>
            <x14:dxf>
              <fill>
                <patternFill>
                  <bgColor rgb="FF00B050"/>
                </patternFill>
              </fill>
            </x14:dxf>
          </x14:cfRule>
          <x14:cfRule type="containsText" priority="53" operator="containsText" id="{AE297FE7-4A8C-4631-840A-1FA8CDD41B5A}">
            <xm:f>NOT(ISERROR(SEARCH($K$69,Z42)))</xm:f>
            <xm:f>$K$69</xm:f>
            <x14:dxf>
              <fill>
                <patternFill>
                  <bgColor rgb="FF92D050"/>
                </patternFill>
              </fill>
            </x14:dxf>
          </x14:cfRule>
          <xm:sqref>Z42:Z43</xm:sqref>
        </x14:conditionalFormatting>
        <x14:conditionalFormatting xmlns:xm="http://schemas.microsoft.com/office/excel/2006/main">
          <x14:cfRule type="containsText" priority="41" operator="containsText" id="{5CDE3E1B-74AC-4BC1-9D99-99AFDC55E873}">
            <xm:f>NOT(ISERROR(SEARCH($I$69,X42)))</xm:f>
            <xm:f>$I$69</xm:f>
            <x14:dxf>
              <fill>
                <patternFill>
                  <fgColor rgb="FF92D050"/>
                  <bgColor rgb="FF92D050"/>
                </patternFill>
              </fill>
            </x14:dxf>
          </x14:cfRule>
          <x14:cfRule type="containsText" priority="42" operator="containsText" id="{5E9C604D-694A-4F12-B338-F933276FBA95}">
            <xm:f>NOT(ISERROR(SEARCH($I$70,X42)))</xm:f>
            <xm:f>$I$70</xm:f>
            <x14:dxf>
              <fill>
                <patternFill>
                  <bgColor rgb="FF00B050"/>
                </patternFill>
              </fill>
            </x14:dxf>
          </x14:cfRule>
          <x14:cfRule type="containsText" priority="43" operator="containsText" id="{D62CF684-3D7D-42B9-BD20-7C8B414B1507}">
            <xm:f>NOT(ISERROR(SEARCH($I$73,X42)))</xm:f>
            <xm:f>$I$73</xm:f>
            <x14:dxf>
              <fill>
                <patternFill>
                  <bgColor rgb="FFFF0000"/>
                </patternFill>
              </fill>
            </x14:dxf>
          </x14:cfRule>
          <x14:cfRule type="containsText" priority="44" operator="containsText" id="{F623330F-A426-449B-888C-08463908F879}">
            <xm:f>NOT(ISERROR(SEARCH($I$72,X42)))</xm:f>
            <xm:f>$I$72</xm:f>
            <x14:dxf>
              <fill>
                <patternFill>
                  <fgColor rgb="FFFFC000"/>
                  <bgColor rgb="FFFFC000"/>
                </patternFill>
              </fill>
            </x14:dxf>
          </x14:cfRule>
          <x14:cfRule type="containsText" priority="45" operator="containsText" id="{A420E700-8E4F-4114-B8B2-1BA05CA2ACC1}">
            <xm:f>NOT(ISERROR(SEARCH($I$71,X42)))</xm:f>
            <xm:f>$I$71</xm:f>
            <x14:dxf>
              <fill>
                <patternFill>
                  <fgColor rgb="FFFFFF00"/>
                  <bgColor rgb="FFFFFF00"/>
                </patternFill>
              </fill>
            </x14:dxf>
          </x14:cfRule>
          <x14:cfRule type="containsText" priority="46" operator="containsText" id="{90C9066B-895F-485D-B26B-D9471F854A27}">
            <xm:f>NOT(ISERROR(SEARCH($I$70,X42)))</xm:f>
            <xm:f>$I$70</xm:f>
            <x14:dxf>
              <fill>
                <patternFill>
                  <bgColor theme="0" tint="-0.14996795556505021"/>
                </patternFill>
              </fill>
            </x14:dxf>
          </x14:cfRule>
          <x14:cfRule type="cellIs" priority="47" operator="equal" id="{DB5AB92E-648C-450C-91BB-E7BDA323585B}">
            <xm:f>'Tabla probabiidad'!$B$5</xm:f>
            <x14:dxf>
              <fill>
                <patternFill>
                  <fgColor theme="6"/>
                </patternFill>
              </fill>
            </x14:dxf>
          </x14:cfRule>
          <x14:cfRule type="cellIs" priority="48" operator="equal" id="{0A5828BF-100E-49FC-AD10-D87EC34A5305}">
            <xm:f>'Tabla probabiidad'!$B$5</xm:f>
            <x14:dxf>
              <fill>
                <patternFill>
                  <fgColor rgb="FF92D050"/>
                  <bgColor theme="6" tint="0.59996337778862885"/>
                </patternFill>
              </fill>
            </x14:dxf>
          </x14:cfRule>
          <xm:sqref>X42:X43</xm:sqref>
        </x14:conditionalFormatting>
        <x14:conditionalFormatting xmlns:xm="http://schemas.microsoft.com/office/excel/2006/main">
          <x14:cfRule type="containsText" priority="37" operator="containsText" id="{3E98AB93-7EFF-4EDF-BFF9-486C69348EBB}">
            <xm:f>NOT(ISERROR(SEARCH($M$72,AB40)))</xm:f>
            <xm:f>$M$72</xm:f>
            <x14:dxf>
              <fill>
                <patternFill>
                  <bgColor rgb="FFFF0000"/>
                </patternFill>
              </fill>
            </x14:dxf>
          </x14:cfRule>
          <x14:cfRule type="containsText" priority="38" operator="containsText" id="{59DD93CC-C8C5-4382-B926-8C86497AE104}">
            <xm:f>NOT(ISERROR(SEARCH($M$71,AB40)))</xm:f>
            <xm:f>$M$71</xm:f>
            <x14:dxf>
              <fill>
                <patternFill>
                  <bgColor rgb="FFFFC000"/>
                </patternFill>
              </fill>
            </x14:dxf>
          </x14:cfRule>
          <x14:cfRule type="containsText" priority="39" operator="containsText" id="{D647AFA3-EA4A-4544-A18E-33B2B52D53BA}">
            <xm:f>NOT(ISERROR(SEARCH($M$70,AB40)))</xm:f>
            <xm:f>$M$70</xm:f>
            <x14:dxf>
              <fill>
                <patternFill>
                  <bgColor rgb="FFFFFF00"/>
                </patternFill>
              </fill>
            </x14:dxf>
          </x14:cfRule>
          <x14:cfRule type="containsText" priority="40" operator="containsText" id="{7474A3B0-4A0B-429A-BE7F-7399656BF141}">
            <xm:f>NOT(ISERROR(SEARCH($M$69,AB40)))</xm:f>
            <xm:f>$M$69</xm:f>
            <x14:dxf>
              <fill>
                <patternFill>
                  <bgColor rgb="FF92D050"/>
                </patternFill>
              </fill>
            </x14:dxf>
          </x14:cfRule>
          <xm:sqref>AB40:AB43</xm:sqref>
        </x14:conditionalFormatting>
        <x14:conditionalFormatting xmlns:xm="http://schemas.microsoft.com/office/excel/2006/main">
          <x14:cfRule type="containsText" priority="1203" operator="containsText" id="{FD911BF3-E94E-49AC-84E1-DEF57894BE2E}">
            <xm:f>NOT(ISERROR(SEARCH($I$69,I66)))</xm:f>
            <xm:f>$I$69</xm:f>
            <x14:dxf>
              <fill>
                <patternFill>
                  <fgColor rgb="FF92D050"/>
                  <bgColor rgb="FF92D050"/>
                </patternFill>
              </fill>
            </x14:dxf>
          </x14:cfRule>
          <x14:cfRule type="containsText" priority="1204" operator="containsText" id="{68CF8FFE-0B2A-41D6-8B58-0B9DD35A1E17}">
            <xm:f>NOT(ISERROR(SEARCH($I$73,I66)))</xm:f>
            <xm:f>$I$73</xm:f>
            <x14:dxf>
              <fill>
                <patternFill>
                  <bgColor rgb="FFFF0000"/>
                </patternFill>
              </fill>
            </x14:dxf>
          </x14:cfRule>
          <x14:cfRule type="containsText" priority="1205" operator="containsText" id="{19955E46-040D-4A1A-B3BD-0F1D92295AC1}">
            <xm:f>NOT(ISERROR(SEARCH($I$72,I66)))</xm:f>
            <xm:f>$I$72</xm:f>
            <x14:dxf>
              <fill>
                <patternFill>
                  <fgColor rgb="FFFFFF00"/>
                  <bgColor rgb="FFFFFF00"/>
                </patternFill>
              </fill>
            </x14:dxf>
          </x14:cfRule>
          <x14:cfRule type="containsText" priority="1206" operator="containsText" id="{5E79B88E-EF7E-4B33-997E-404A79C52036}">
            <xm:f>NOT(ISERROR(SEARCH($I$71,I66)))</xm:f>
            <xm:f>$I$71</xm:f>
            <x14:dxf>
              <fill>
                <patternFill>
                  <fgColor rgb="FFFFC000"/>
                  <bgColor rgb="FFFFC000"/>
                </patternFill>
              </fill>
            </x14:dxf>
          </x14:cfRule>
          <x14:cfRule type="containsText" priority="1207" operator="containsText" id="{75B80DC1-BDF7-4D49-B393-BDE4951E409B}">
            <xm:f>NOT(ISERROR(SEARCH($I$70,I66)))</xm:f>
            <xm:f>$I$70</xm:f>
            <x14:dxf>
              <fill>
                <patternFill>
                  <bgColor theme="0" tint="-0.14996795556505021"/>
                </patternFill>
              </fill>
            </x14:dxf>
          </x14:cfRule>
          <x14:cfRule type="cellIs" priority="1208" operator="equal" id="{9F0841A1-0B5D-45C7-9330-364A734252DD}">
            <xm:f>'Tabla probabiidad'!$B$5</xm:f>
            <x14:dxf>
              <fill>
                <patternFill>
                  <fgColor theme="6"/>
                </patternFill>
              </fill>
            </x14:dxf>
          </x14:cfRule>
          <x14:cfRule type="cellIs" priority="1209" operator="equal" id="{A1DE37A6-F9B5-4934-BEF0-BEAE800A62C9}">
            <xm:f>'Tabla probabiidad'!$B$5</xm:f>
            <x14:dxf>
              <fill>
                <patternFill>
                  <fgColor rgb="FF92D050"/>
                  <bgColor theme="6" tint="0.59996337778862885"/>
                </patternFill>
              </fill>
            </x14:dxf>
          </x14:cfRule>
          <xm:sqref>I66</xm:sqref>
        </x14:conditionalFormatting>
        <x14:conditionalFormatting xmlns:xm="http://schemas.microsoft.com/office/excel/2006/main">
          <x14:cfRule type="containsText" priority="33" operator="containsText" id="{6CB68A3F-F65A-4D63-8637-E469F1693E43}">
            <xm:f>NOT(ISERROR(SEARCH($M$72,AB63)))</xm:f>
            <xm:f>$M$72</xm:f>
            <x14:dxf>
              <fill>
                <patternFill>
                  <bgColor rgb="FFFF0000"/>
                </patternFill>
              </fill>
            </x14:dxf>
          </x14:cfRule>
          <x14:cfRule type="containsText" priority="34" operator="containsText" id="{D7E100F8-27B8-4952-A845-5BF9DF8D00E1}">
            <xm:f>NOT(ISERROR(SEARCH($M$71,AB63)))</xm:f>
            <xm:f>$M$71</xm:f>
            <x14:dxf>
              <fill>
                <patternFill>
                  <bgColor rgb="FFFFC000"/>
                </patternFill>
              </fill>
            </x14:dxf>
          </x14:cfRule>
          <x14:cfRule type="containsText" priority="35" operator="containsText" id="{D6C6D828-9172-401A-8931-6950194474D3}">
            <xm:f>NOT(ISERROR(SEARCH($M$70,AB63)))</xm:f>
            <xm:f>$M$70</xm:f>
            <x14:dxf>
              <fill>
                <patternFill>
                  <bgColor rgb="FFFFFF00"/>
                </patternFill>
              </fill>
            </x14:dxf>
          </x14:cfRule>
          <x14:cfRule type="containsText" priority="36" operator="containsText" id="{032D361F-BFBB-422B-8D12-A13D0A7D037E}">
            <xm:f>NOT(ISERROR(SEARCH($M$69,AB63)))</xm:f>
            <xm:f>$M$69</xm:f>
            <x14:dxf>
              <fill>
                <patternFill>
                  <bgColor rgb="FF92D050"/>
                </patternFill>
              </fill>
            </x14:dxf>
          </x14:cfRule>
          <xm:sqref>AB63</xm:sqref>
        </x14:conditionalFormatting>
        <x14:conditionalFormatting xmlns:xm="http://schemas.microsoft.com/office/excel/2006/main">
          <x14:cfRule type="containsText" priority="29" operator="containsText" id="{DF044859-4515-4003-A0DA-88B582FB0CC8}">
            <xm:f>NOT(ISERROR(SEARCH($M$72,AB62)))</xm:f>
            <xm:f>$M$72</xm:f>
            <x14:dxf>
              <fill>
                <patternFill>
                  <bgColor rgb="FFFF0000"/>
                </patternFill>
              </fill>
            </x14:dxf>
          </x14:cfRule>
          <x14:cfRule type="containsText" priority="30" operator="containsText" id="{6EC70375-23DC-4D36-952E-ECCBBA5B4CDA}">
            <xm:f>NOT(ISERROR(SEARCH($M$71,AB62)))</xm:f>
            <xm:f>$M$71</xm:f>
            <x14:dxf>
              <fill>
                <patternFill>
                  <bgColor rgb="FFFFC000"/>
                </patternFill>
              </fill>
            </x14:dxf>
          </x14:cfRule>
          <x14:cfRule type="containsText" priority="31" operator="containsText" id="{7EB86360-6E50-44C0-AE61-25B148344FB6}">
            <xm:f>NOT(ISERROR(SEARCH($M$70,AB62)))</xm:f>
            <xm:f>$M$70</xm:f>
            <x14:dxf>
              <fill>
                <patternFill>
                  <bgColor rgb="FFFFFF00"/>
                </patternFill>
              </fill>
            </x14:dxf>
          </x14:cfRule>
          <x14:cfRule type="containsText" priority="32" operator="containsText" id="{A04BFA45-D8A6-4C40-9540-40742EC486C8}">
            <xm:f>NOT(ISERROR(SEARCH($M$69,AB62)))</xm:f>
            <xm:f>$M$69</xm:f>
            <x14:dxf>
              <fill>
                <patternFill>
                  <bgColor rgb="FF92D050"/>
                </patternFill>
              </fill>
            </x14:dxf>
          </x14:cfRule>
          <xm:sqref>AB62</xm:sqref>
        </x14:conditionalFormatting>
        <x14:conditionalFormatting xmlns:xm="http://schemas.microsoft.com/office/excel/2006/main">
          <x14:cfRule type="containsText" priority="25" operator="containsText" id="{4DD11E02-1E52-4C19-AF75-3FB3ACBC3768}">
            <xm:f>NOT(ISERROR(SEARCH($M$72,AB16)))</xm:f>
            <xm:f>$M$72</xm:f>
            <x14:dxf>
              <fill>
                <patternFill>
                  <bgColor rgb="FFFF0000"/>
                </patternFill>
              </fill>
            </x14:dxf>
          </x14:cfRule>
          <x14:cfRule type="containsText" priority="26" operator="containsText" id="{8ABF6C0F-1434-440B-B9D5-DAB4A84B2B80}">
            <xm:f>NOT(ISERROR(SEARCH($M$71,AB16)))</xm:f>
            <xm:f>$M$71</xm:f>
            <x14:dxf>
              <fill>
                <patternFill>
                  <bgColor rgb="FFFFC000"/>
                </patternFill>
              </fill>
            </x14:dxf>
          </x14:cfRule>
          <x14:cfRule type="containsText" priority="27" operator="containsText" id="{9BED1E63-893F-4BC8-A44A-520E889A18F4}">
            <xm:f>NOT(ISERROR(SEARCH($M$70,AB16)))</xm:f>
            <xm:f>$M$70</xm:f>
            <x14:dxf>
              <fill>
                <patternFill>
                  <bgColor rgb="FFFFFF00"/>
                </patternFill>
              </fill>
            </x14:dxf>
          </x14:cfRule>
          <x14:cfRule type="containsText" priority="28" operator="containsText" id="{0042FC93-455F-4E8D-BA0A-47E829FCCD5D}">
            <xm:f>NOT(ISERROR(SEARCH($M$69,AB16)))</xm:f>
            <xm:f>$M$69</xm:f>
            <x14:dxf>
              <fill>
                <patternFill>
                  <bgColor rgb="FF92D050"/>
                </patternFill>
              </fill>
            </x14:dxf>
          </x14:cfRule>
          <xm:sqref>AB16</xm:sqref>
        </x14:conditionalFormatting>
        <x14:conditionalFormatting xmlns:xm="http://schemas.microsoft.com/office/excel/2006/main">
          <x14:cfRule type="containsText" priority="21" operator="containsText" id="{E91834FC-86E2-402C-ACC8-F455C7B29FF2}">
            <xm:f>NOT(ISERROR(SEARCH($M$72,AB15)))</xm:f>
            <xm:f>$M$72</xm:f>
            <x14:dxf>
              <fill>
                <patternFill>
                  <bgColor rgb="FFFF0000"/>
                </patternFill>
              </fill>
            </x14:dxf>
          </x14:cfRule>
          <x14:cfRule type="containsText" priority="22" operator="containsText" id="{5C665E90-4B06-4182-81B7-5D00DF409F26}">
            <xm:f>NOT(ISERROR(SEARCH($M$71,AB15)))</xm:f>
            <xm:f>$M$71</xm:f>
            <x14:dxf>
              <fill>
                <patternFill>
                  <bgColor rgb="FFFFC000"/>
                </patternFill>
              </fill>
            </x14:dxf>
          </x14:cfRule>
          <x14:cfRule type="containsText" priority="23" operator="containsText" id="{F2DFB820-706C-4BC0-9E80-5590D60A5BCF}">
            <xm:f>NOT(ISERROR(SEARCH($M$70,AB15)))</xm:f>
            <xm:f>$M$70</xm:f>
            <x14:dxf>
              <fill>
                <patternFill>
                  <bgColor rgb="FFFFFF00"/>
                </patternFill>
              </fill>
            </x14:dxf>
          </x14:cfRule>
          <x14:cfRule type="containsText" priority="24" operator="containsText" id="{59F64774-F639-42B6-BD79-E2994A0E842C}">
            <xm:f>NOT(ISERROR(SEARCH($M$69,AB15)))</xm:f>
            <xm:f>$M$69</xm:f>
            <x14:dxf>
              <fill>
                <patternFill>
                  <bgColor rgb="FF92D050"/>
                </patternFill>
              </fill>
            </x14:dxf>
          </x14:cfRule>
          <xm:sqref>AB15</xm:sqref>
        </x14:conditionalFormatting>
        <x14:conditionalFormatting xmlns:xm="http://schemas.microsoft.com/office/excel/2006/main">
          <x14:cfRule type="containsText" priority="17" operator="containsText" id="{F4254A79-42FD-4E12-85FA-29603E19023C}">
            <xm:f>NOT(ISERROR(SEARCH($M$72,AB13)))</xm:f>
            <xm:f>$M$72</xm:f>
            <x14:dxf>
              <fill>
                <patternFill>
                  <bgColor rgb="FFFF0000"/>
                </patternFill>
              </fill>
            </x14:dxf>
          </x14:cfRule>
          <x14:cfRule type="containsText" priority="18" operator="containsText" id="{68093E59-6CA3-40C7-B8B9-6E97BEC0EDAD}">
            <xm:f>NOT(ISERROR(SEARCH($M$71,AB13)))</xm:f>
            <xm:f>$M$71</xm:f>
            <x14:dxf>
              <fill>
                <patternFill>
                  <bgColor rgb="FFFFC000"/>
                </patternFill>
              </fill>
            </x14:dxf>
          </x14:cfRule>
          <x14:cfRule type="containsText" priority="19" operator="containsText" id="{ECECF937-B08C-4D62-AE2B-39C5EBE6AAF2}">
            <xm:f>NOT(ISERROR(SEARCH($M$70,AB13)))</xm:f>
            <xm:f>$M$70</xm:f>
            <x14:dxf>
              <fill>
                <patternFill>
                  <bgColor rgb="FFFFFF00"/>
                </patternFill>
              </fill>
            </x14:dxf>
          </x14:cfRule>
          <x14:cfRule type="containsText" priority="20" operator="containsText" id="{BD3BF56E-6C38-48BC-A7A4-966F52B3B8D5}">
            <xm:f>NOT(ISERROR(SEARCH($M$69,AB13)))</xm:f>
            <xm:f>$M$69</xm:f>
            <x14:dxf>
              <fill>
                <patternFill>
                  <bgColor rgb="FF92D050"/>
                </patternFill>
              </fill>
            </x14:dxf>
          </x14:cfRule>
          <xm:sqref>AB13</xm:sqref>
        </x14:conditionalFormatting>
        <x14:conditionalFormatting xmlns:xm="http://schemas.microsoft.com/office/excel/2006/main">
          <x14:cfRule type="containsText" priority="13" operator="containsText" id="{8328379C-2540-469E-BAA7-59EAE2D6CAE7}">
            <xm:f>NOT(ISERROR(SEARCH($M$72,AB12)))</xm:f>
            <xm:f>$M$72</xm:f>
            <x14:dxf>
              <fill>
                <patternFill>
                  <bgColor rgb="FFFF0000"/>
                </patternFill>
              </fill>
            </x14:dxf>
          </x14:cfRule>
          <x14:cfRule type="containsText" priority="14" operator="containsText" id="{788699D7-9B87-404B-B037-8925060B8293}">
            <xm:f>NOT(ISERROR(SEARCH($M$71,AB12)))</xm:f>
            <xm:f>$M$71</xm:f>
            <x14:dxf>
              <fill>
                <patternFill>
                  <bgColor rgb="FFFFC000"/>
                </patternFill>
              </fill>
            </x14:dxf>
          </x14:cfRule>
          <x14:cfRule type="containsText" priority="15" operator="containsText" id="{E2EBA4D9-FDF6-4C1C-A877-15AAF8592AA5}">
            <xm:f>NOT(ISERROR(SEARCH($M$70,AB12)))</xm:f>
            <xm:f>$M$70</xm:f>
            <x14:dxf>
              <fill>
                <patternFill>
                  <bgColor rgb="FFFFFF00"/>
                </patternFill>
              </fill>
            </x14:dxf>
          </x14:cfRule>
          <x14:cfRule type="containsText" priority="16" operator="containsText" id="{A9D5ACF4-35A8-4AF2-AD8C-02643214AF3A}">
            <xm:f>NOT(ISERROR(SEARCH($M$69,AB12)))</xm:f>
            <xm:f>$M$69</xm:f>
            <x14:dxf>
              <fill>
                <patternFill>
                  <bgColor rgb="FF92D050"/>
                </patternFill>
              </fill>
            </x14:dxf>
          </x14:cfRule>
          <xm:sqref>AB12</xm:sqref>
        </x14:conditionalFormatting>
        <x14:conditionalFormatting xmlns:xm="http://schemas.microsoft.com/office/excel/2006/main">
          <x14:cfRule type="containsText" priority="9" operator="containsText" id="{E040B366-CFF1-4DA0-880D-DCC4AC4722EF}">
            <xm:f>NOT(ISERROR(SEARCH($M$72,AB17)))</xm:f>
            <xm:f>$M$72</xm:f>
            <x14:dxf>
              <fill>
                <patternFill>
                  <bgColor rgb="FFFF0000"/>
                </patternFill>
              </fill>
            </x14:dxf>
          </x14:cfRule>
          <x14:cfRule type="containsText" priority="10" operator="containsText" id="{A44A7A1D-E9FE-4039-B799-2368AD3DCE20}">
            <xm:f>NOT(ISERROR(SEARCH($M$71,AB17)))</xm:f>
            <xm:f>$M$71</xm:f>
            <x14:dxf>
              <fill>
                <patternFill>
                  <bgColor rgb="FFFFC000"/>
                </patternFill>
              </fill>
            </x14:dxf>
          </x14:cfRule>
          <x14:cfRule type="containsText" priority="11" operator="containsText" id="{603873FE-5255-4EED-8B64-A6770A389C91}">
            <xm:f>NOT(ISERROR(SEARCH($M$70,AB17)))</xm:f>
            <xm:f>$M$70</xm:f>
            <x14:dxf>
              <fill>
                <patternFill>
                  <bgColor rgb="FFFFFF00"/>
                </patternFill>
              </fill>
            </x14:dxf>
          </x14:cfRule>
          <x14:cfRule type="containsText" priority="12" operator="containsText" id="{3884B3DC-6192-4D9B-A6DB-9B412D8ABE9F}">
            <xm:f>NOT(ISERROR(SEARCH($M$69,AB17)))</xm:f>
            <xm:f>$M$69</xm:f>
            <x14:dxf>
              <fill>
                <patternFill>
                  <bgColor rgb="FF92D050"/>
                </patternFill>
              </fill>
            </x14:dxf>
          </x14:cfRule>
          <xm:sqref>AB17</xm:sqref>
        </x14:conditionalFormatting>
        <x14:conditionalFormatting xmlns:xm="http://schemas.microsoft.com/office/excel/2006/main">
          <x14:cfRule type="containsText" priority="5" operator="containsText" id="{87ACCADE-87AA-4EE6-ADB4-08FAC4336902}">
            <xm:f>NOT(ISERROR(SEARCH($M$72,AB18)))</xm:f>
            <xm:f>$M$72</xm:f>
            <x14:dxf>
              <fill>
                <patternFill>
                  <bgColor rgb="FFFF0000"/>
                </patternFill>
              </fill>
            </x14:dxf>
          </x14:cfRule>
          <x14:cfRule type="containsText" priority="6" operator="containsText" id="{4350704A-C0A0-446F-9CA8-71A39EE8617C}">
            <xm:f>NOT(ISERROR(SEARCH($M$71,AB18)))</xm:f>
            <xm:f>$M$71</xm:f>
            <x14:dxf>
              <fill>
                <patternFill>
                  <bgColor rgb="FFFFC000"/>
                </patternFill>
              </fill>
            </x14:dxf>
          </x14:cfRule>
          <x14:cfRule type="containsText" priority="7" operator="containsText" id="{76CE14C3-2960-4AE2-9D52-614FF75CD3CF}">
            <xm:f>NOT(ISERROR(SEARCH($M$70,AB18)))</xm:f>
            <xm:f>$M$70</xm:f>
            <x14:dxf>
              <fill>
                <patternFill>
                  <bgColor rgb="FFFFFF00"/>
                </patternFill>
              </fill>
            </x14:dxf>
          </x14:cfRule>
          <x14:cfRule type="containsText" priority="8" operator="containsText" id="{818486E1-C43C-4ABF-94A5-BB25C055615F}">
            <xm:f>NOT(ISERROR(SEARCH($M$69,AB18)))</xm:f>
            <xm:f>$M$69</xm:f>
            <x14:dxf>
              <fill>
                <patternFill>
                  <bgColor rgb="FF92D050"/>
                </patternFill>
              </fill>
            </x14:dxf>
          </x14:cfRule>
          <xm:sqref>AB18:AB19</xm:sqref>
        </x14:conditionalFormatting>
        <x14:conditionalFormatting xmlns:xm="http://schemas.microsoft.com/office/excel/2006/main">
          <x14:cfRule type="containsText" priority="1" operator="containsText" id="{AC42063A-B564-4958-BF7C-F92BF23A8E0A}">
            <xm:f>NOT(ISERROR(SEARCH($M$72,AB11)))</xm:f>
            <xm:f>$M$72</xm:f>
            <x14:dxf>
              <fill>
                <patternFill>
                  <bgColor rgb="FFFF0000"/>
                </patternFill>
              </fill>
            </x14:dxf>
          </x14:cfRule>
          <x14:cfRule type="containsText" priority="2" operator="containsText" id="{7646484B-A96F-4214-A123-8434729E739D}">
            <xm:f>NOT(ISERROR(SEARCH($M$71,AB11)))</xm:f>
            <xm:f>$M$71</xm:f>
            <x14:dxf>
              <fill>
                <patternFill>
                  <bgColor rgb="FFFFC000"/>
                </patternFill>
              </fill>
            </x14:dxf>
          </x14:cfRule>
          <x14:cfRule type="containsText" priority="3" operator="containsText" id="{CBCE0797-960F-4DDE-B883-E8D1BFA8FD59}">
            <xm:f>NOT(ISERROR(SEARCH($M$70,AB11)))</xm:f>
            <xm:f>$M$70</xm:f>
            <x14:dxf>
              <fill>
                <patternFill>
                  <bgColor rgb="FFFFFF00"/>
                </patternFill>
              </fill>
            </x14:dxf>
          </x14:cfRule>
          <x14:cfRule type="containsText" priority="4" operator="containsText" id="{3A0BDC9C-44F8-4CB4-B99B-95D7CA4378F0}">
            <xm:f>NOT(ISERROR(SEARCH($M$69,AB11)))</xm:f>
            <xm:f>$M$69</xm:f>
            <x14:dxf>
              <fill>
                <patternFill>
                  <bgColor rgb="FF92D050"/>
                </patternFill>
              </fill>
            </x14:dxf>
          </x14:cfRule>
          <xm:sqref>AB11</xm:sqref>
        </x14:conditionalFormatting>
      </x14:conditionalFormattings>
    </ext>
    <ext xmlns:x14="http://schemas.microsoft.com/office/spreadsheetml/2009/9/main" uri="{CCE6A557-97BC-4b89-ADB6-D9C93CAAB3DF}">
      <x14:dataValidations xmlns:xm="http://schemas.microsoft.com/office/excel/2006/main" count="20">
        <x14:dataValidation type="list" allowBlank="1" showInputMessage="1" showErrorMessage="1">
          <x14:formula1>
            <xm:f>'[3]Atributos controles'!#REF!</xm:f>
          </x14:formula1>
          <xm:sqref>U61:W63 R61:S63</xm:sqref>
        </x14:dataValidation>
        <x14:dataValidation type="list" allowBlank="1" showInputMessage="1" showErrorMessage="1">
          <x14:formula1>
            <xm:f>'[12]Atributos controles'!#REF!</xm:f>
          </x14:formula1>
          <xm:sqref>U57:W60 R57:S60</xm:sqref>
        </x14:dataValidation>
        <x14:dataValidation type="list" allowBlank="1" showInputMessage="1" showErrorMessage="1">
          <x14:formula1>
            <xm:f>'[11]Atributos controles'!#REF!</xm:f>
          </x14:formula1>
          <xm:sqref>R48:S56 U48:W56</xm:sqref>
        </x14:dataValidation>
        <x14:dataValidation type="list" allowBlank="1" showInputMessage="1" showErrorMessage="1">
          <x14:formula1>
            <xm:f>'[10]Atributos controles'!#REF!</xm:f>
          </x14:formula1>
          <xm:sqref>U44:W47 R44:S47</xm:sqref>
        </x14:dataValidation>
        <x14:dataValidation type="list" allowBlank="1" showInputMessage="1" showErrorMessage="1">
          <x14:formula1>
            <xm:f>'[9]Atributos controles'!#REF!</xm:f>
          </x14:formula1>
          <xm:sqref>R20:S24 U20:W24</xm:sqref>
        </x14:dataValidation>
        <x14:dataValidation type="list" allowBlank="1" showInputMessage="1" showErrorMessage="1">
          <x14:formula1>
            <xm:f>'[8]Atributos controles'!#REF!</xm:f>
          </x14:formula1>
          <xm:sqref>U30:W31 R30:S31</xm:sqref>
        </x14:dataValidation>
        <x14:dataValidation type="list" allowBlank="1" showInputMessage="1" showErrorMessage="1">
          <x14:formula1>
            <xm:f>'[7]Atributos controles'!#REF!</xm:f>
          </x14:formula1>
          <xm:sqref>U25:W29 R25:S29</xm:sqref>
        </x14:dataValidation>
        <x14:dataValidation type="list" allowBlank="1" showInputMessage="1" showErrorMessage="1">
          <x14:formula1>
            <xm:f>'[6]Atributos controles'!#REF!</xm:f>
          </x14:formula1>
          <xm:sqref>U17:W19 R17:S19</xm:sqref>
        </x14:dataValidation>
        <x14:dataValidation type="list" allowBlank="1" showInputMessage="1" showErrorMessage="1">
          <x14:formula1>
            <xm:f>'[5]Atributos controles'!#REF!</xm:f>
          </x14:formula1>
          <xm:sqref>U15:W16 R15:S16</xm:sqref>
        </x14:dataValidation>
        <x14:dataValidation type="list" allowBlank="1" showInputMessage="1" showErrorMessage="1">
          <x14:formula1>
            <xm:f>'[5]Tabla probabiidad'!#REF!</xm:f>
          </x14:formula1>
          <xm:sqref>I14:I15</xm:sqref>
        </x14:dataValidation>
        <x14:dataValidation type="list" allowBlank="1" showInputMessage="1" showErrorMessage="1">
          <x14:formula1>
            <xm:f>'Atributos controles'!$D$4:$D$6</xm:f>
          </x14:formula1>
          <xm:sqref>R10:R11</xm:sqref>
        </x14:dataValidation>
        <x14:dataValidation type="list" allowBlank="1" showInputMessage="1" showErrorMessage="1">
          <x14:formula1>
            <xm:f>'Atributos controles'!$D$7:$D$8</xm:f>
          </x14:formula1>
          <xm:sqref>S10:S11</xm:sqref>
        </x14:dataValidation>
        <x14:dataValidation type="list" allowBlank="1" showInputMessage="1" showErrorMessage="1">
          <x14:formula1>
            <xm:f>'Atributos controles'!$D$9:$D$10</xm:f>
          </x14:formula1>
          <xm:sqref>U10:U11</xm:sqref>
        </x14:dataValidation>
        <x14:dataValidation type="list" allowBlank="1" showInputMessage="1" showErrorMessage="1">
          <x14:formula1>
            <xm:f>'Atributos controles'!$D$11:$D$12</xm:f>
          </x14:formula1>
          <xm:sqref>V10:V11</xm:sqref>
        </x14:dataValidation>
        <x14:dataValidation type="list" allowBlank="1" showInputMessage="1" showErrorMessage="1">
          <x14:formula1>
            <xm:f>'Atributos controles'!$D$13:$D$15</xm:f>
          </x14:formula1>
          <xm:sqref>W10:W11</xm:sqref>
        </x14:dataValidation>
        <x14:dataValidation type="list" allowBlank="1" showInputMessage="1" showErrorMessage="1">
          <x14:formula1>
            <xm:f>'Tabla probabiidad'!$B$5:$B$9</xm:f>
          </x14:formula1>
          <xm:sqref>I10:I13 I17 I19:I38 X50:X51 I50:I51 X53:X56 I53:I57 I40:I48 X40:X48 I59:I66 X64:X65 X10:X38</xm:sqref>
        </x14:dataValidation>
        <x14:dataValidation type="list" allowBlank="1" showInputMessage="1" showErrorMessage="1">
          <x14:formula1>
            <xm:f>'Clasificacion riesgo'!$B$3:$B$9</xm:f>
          </x14:formula1>
          <xm:sqref>G64:G65</xm:sqref>
        </x14:dataValidation>
        <x14:dataValidation type="list" allowBlank="1" showInputMessage="1" showErrorMessage="1">
          <x14:formula1>
            <xm:f>'[13]Atributos controles'!#REF!</xm:f>
          </x14:formula1>
          <xm:sqref>U43:W43 R43:S43</xm:sqref>
        </x14:dataValidation>
        <x14:dataValidation type="list" allowBlank="1" showInputMessage="1" showErrorMessage="1">
          <x14:formula1>
            <xm:f>'Clasificacion riesgo'!$B$3:$B$10</xm:f>
          </x14:formula1>
          <xm:sqref>G10:G15 G17 G19:G23</xm:sqref>
        </x14:dataValidation>
        <x14:dataValidation type="list" allowBlank="1" showInputMessage="1" showErrorMessage="1">
          <x14:formula1>
            <xm:f>'Clasificacion riesgo'!$B$3:$B$12</xm:f>
          </x14:formula1>
          <xm:sqref>G24:G48 G50:G51 G53:G57 G59:G63</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2:G14"/>
  <sheetViews>
    <sheetView topLeftCell="A4" workbookViewId="0">
      <selection activeCell="B5" sqref="B5:B9"/>
    </sheetView>
  </sheetViews>
  <sheetFormatPr baseColWidth="10" defaultRowHeight="15" x14ac:dyDescent="0.25"/>
  <cols>
    <col min="2" max="2" width="24.140625" customWidth="1"/>
    <col min="3" max="3" width="70.140625" customWidth="1"/>
    <col min="4" max="4" width="29.85546875" customWidth="1"/>
  </cols>
  <sheetData>
    <row r="2" spans="2:7" ht="18" x14ac:dyDescent="0.25">
      <c r="B2" s="72" t="s">
        <v>133</v>
      </c>
    </row>
    <row r="3" spans="2:7" ht="18" x14ac:dyDescent="0.25">
      <c r="B3" s="31"/>
    </row>
    <row r="4" spans="2:7" ht="25.5" x14ac:dyDescent="0.25">
      <c r="B4" s="32"/>
      <c r="C4" s="33" t="s">
        <v>93</v>
      </c>
      <c r="D4" s="33" t="s">
        <v>4</v>
      </c>
    </row>
    <row r="5" spans="2:7" ht="76.5" x14ac:dyDescent="0.25">
      <c r="B5" s="34" t="s">
        <v>94</v>
      </c>
      <c r="C5" s="35" t="s">
        <v>180</v>
      </c>
      <c r="D5" s="36">
        <v>0.2</v>
      </c>
    </row>
    <row r="6" spans="2:7" ht="76.5" x14ac:dyDescent="0.25">
      <c r="B6" s="37" t="s">
        <v>95</v>
      </c>
      <c r="C6" s="38" t="s">
        <v>181</v>
      </c>
      <c r="D6" s="39">
        <v>0.4</v>
      </c>
    </row>
    <row r="7" spans="2:7" ht="102" x14ac:dyDescent="0.25">
      <c r="B7" s="40" t="s">
        <v>202</v>
      </c>
      <c r="C7" s="38" t="s">
        <v>184</v>
      </c>
      <c r="D7" s="39">
        <v>0.6</v>
      </c>
    </row>
    <row r="8" spans="2:7" ht="102" x14ac:dyDescent="0.25">
      <c r="B8" s="41" t="s">
        <v>7</v>
      </c>
      <c r="C8" s="38" t="s">
        <v>182</v>
      </c>
      <c r="D8" s="39">
        <v>0.8</v>
      </c>
    </row>
    <row r="9" spans="2:7" ht="76.5" x14ac:dyDescent="0.25">
      <c r="B9" s="42" t="s">
        <v>96</v>
      </c>
      <c r="C9" s="38" t="s">
        <v>183</v>
      </c>
      <c r="D9" s="39">
        <v>1</v>
      </c>
    </row>
    <row r="11" spans="2:7" ht="15.75" x14ac:dyDescent="0.25">
      <c r="B11" s="43" t="s">
        <v>49</v>
      </c>
    </row>
    <row r="14" spans="2:7" x14ac:dyDescent="0.25">
      <c r="G14" s="80">
        <f>3661/365</f>
        <v>10.03013698630137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B1:F15"/>
  <sheetViews>
    <sheetView topLeftCell="A6" workbookViewId="0">
      <selection activeCell="B4" sqref="B4:B8"/>
    </sheetView>
  </sheetViews>
  <sheetFormatPr baseColWidth="10" defaultRowHeight="15" x14ac:dyDescent="0.25"/>
  <cols>
    <col min="2" max="2" width="31.140625" customWidth="1"/>
    <col min="3" max="3" width="42.5703125" customWidth="1"/>
    <col min="4" max="4" width="61.28515625" customWidth="1"/>
    <col min="6" max="6" width="11.85546875" bestFit="1" customWidth="1"/>
  </cols>
  <sheetData>
    <row r="1" spans="2:6" ht="18" x14ac:dyDescent="0.25">
      <c r="B1" s="72" t="s">
        <v>134</v>
      </c>
    </row>
    <row r="3" spans="2:6" ht="40.5" x14ac:dyDescent="0.25">
      <c r="B3" s="44"/>
      <c r="C3" s="45" t="s">
        <v>140</v>
      </c>
      <c r="D3" s="45" t="s">
        <v>97</v>
      </c>
    </row>
    <row r="4" spans="2:6" ht="40.5" x14ac:dyDescent="0.25">
      <c r="B4" s="46" t="s">
        <v>175</v>
      </c>
      <c r="C4" s="47" t="s">
        <v>185</v>
      </c>
      <c r="D4" s="47" t="s">
        <v>190</v>
      </c>
      <c r="E4" s="212">
        <v>5</v>
      </c>
      <c r="F4" s="212" t="str">
        <f>IF(E4&lt;=10,B4)</f>
        <v>Leve 20%</v>
      </c>
    </row>
    <row r="5" spans="2:6" ht="81" x14ac:dyDescent="0.25">
      <c r="B5" s="48" t="s">
        <v>264</v>
      </c>
      <c r="C5" s="49" t="s">
        <v>186</v>
      </c>
      <c r="D5" s="49" t="s">
        <v>191</v>
      </c>
      <c r="E5">
        <v>9</v>
      </c>
      <c r="F5" t="e">
        <f>IF(AND(E5&lt;=10,B4),Y=IF(E5&gt;10&lt;=50,B5))</f>
        <v>#NAME?</v>
      </c>
    </row>
    <row r="6" spans="2:6" ht="63" customHeight="1" x14ac:dyDescent="0.25">
      <c r="B6" s="209" t="s">
        <v>221</v>
      </c>
      <c r="C6" s="49" t="s">
        <v>187</v>
      </c>
      <c r="D6" s="49" t="s">
        <v>192</v>
      </c>
    </row>
    <row r="7" spans="2:6" ht="81" x14ac:dyDescent="0.25">
      <c r="B7" s="50" t="s">
        <v>98</v>
      </c>
      <c r="C7" s="49" t="s">
        <v>188</v>
      </c>
      <c r="D7" s="49" t="s">
        <v>193</v>
      </c>
    </row>
    <row r="8" spans="2:6" ht="81" x14ac:dyDescent="0.25">
      <c r="B8" s="51" t="s">
        <v>99</v>
      </c>
      <c r="C8" s="49" t="s">
        <v>189</v>
      </c>
      <c r="D8" s="49" t="s">
        <v>194</v>
      </c>
    </row>
    <row r="10" spans="2:6" ht="15.75" x14ac:dyDescent="0.25">
      <c r="B10" s="43" t="s">
        <v>49</v>
      </c>
    </row>
    <row r="12" spans="2:6" x14ac:dyDescent="0.25">
      <c r="D12" s="190">
        <f>902000*500</f>
        <v>451000000</v>
      </c>
    </row>
    <row r="14" spans="2:6" x14ac:dyDescent="0.25">
      <c r="D14">
        <f>365/2</f>
        <v>182.5</v>
      </c>
    </row>
    <row r="15" spans="2:6" x14ac:dyDescent="0.25">
      <c r="D15" s="81">
        <f>800000*156</f>
        <v>124800000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17</vt:i4>
      </vt:variant>
      <vt:variant>
        <vt:lpstr>Rangos con nombre</vt:lpstr>
      </vt:variant>
      <vt:variant>
        <vt:i4>4</vt:i4>
      </vt:variant>
    </vt:vector>
  </HeadingPairs>
  <TitlesOfParts>
    <vt:vector size="21" baseType="lpstr">
      <vt:lpstr>Observaciones caracterizacion</vt:lpstr>
      <vt:lpstr>Factores Riesgo</vt:lpstr>
      <vt:lpstr>Clasificacion riesgo</vt:lpstr>
      <vt:lpstr>Hoja1</vt:lpstr>
      <vt:lpstr>MAPA RIESGOS UAEOS</vt:lpstr>
      <vt:lpstr>Mapa de Riesgo</vt:lpstr>
      <vt:lpstr>SEGUIMIENTO MAPA RIESGOS </vt:lpstr>
      <vt:lpstr>Tabla probabiidad</vt:lpstr>
      <vt:lpstr>Tabla impacto</vt:lpstr>
      <vt:lpstr>Matriz calor_RI</vt:lpstr>
      <vt:lpstr>Matriz calor RR</vt:lpstr>
      <vt:lpstr>Tabla Valoración Controles</vt:lpstr>
      <vt:lpstr>Atributos controles</vt:lpstr>
      <vt:lpstr>ValoraciónControles </vt:lpstr>
      <vt:lpstr>Hoja3</vt:lpstr>
      <vt:lpstr>RESUMEN</vt:lpstr>
      <vt:lpstr>Calculos Controles</vt:lpstr>
      <vt:lpstr>'MAPA RIESGOS UAEOS'!Área_de_impresión</vt:lpstr>
      <vt:lpstr>'SEGUIMIENTO MAPA RIESGOS '!Área_de_impresión</vt:lpstr>
      <vt:lpstr>'MAPA RIESGOS UAEOS'!Títulos_a_imprimir</vt:lpstr>
      <vt:lpstr>'SEGUIMIENTO MAPA RIESGOS '!Títulos_a_imprimir</vt:lpstr>
    </vt:vector>
  </TitlesOfParts>
  <Company>Unidad Administrativa Especial de Organizaciones Solidarias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Jorge Muñoz Rodríguez</dc:creator>
  <cp:lastModifiedBy>Holguer Mendoza</cp:lastModifiedBy>
  <cp:lastPrinted>2022-07-21T19:11:04Z</cp:lastPrinted>
  <dcterms:created xsi:type="dcterms:W3CDTF">2020-03-24T23:12:47Z</dcterms:created>
  <dcterms:modified xsi:type="dcterms:W3CDTF">2023-01-13T20:50:07Z</dcterms:modified>
</cp:coreProperties>
</file>